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19FABB08-E94B-4629-870B-425DBDD47FAD}" xr6:coauthVersionLast="47" xr6:coauthVersionMax="47" xr10:uidLastSave="{00000000-0000-0000-0000-000000000000}"/>
  <bookViews>
    <workbookView xWindow="-110" yWindow="-110" windowWidth="19420" windowHeight="10300" tabRatio="957" xr2:uid="{00000000-000D-0000-FFFF-FFFF00000000}"/>
  </bookViews>
  <sheets>
    <sheet name="まとめ1" sheetId="6" r:id="rId1"/>
    <sheet name="まとめ2" sheetId="28" r:id="rId2"/>
    <sheet name="項目例" sheetId="65" r:id="rId3"/>
    <sheet name="1主要指標" sheetId="40" r:id="rId4"/>
    <sheet name="2農業産出額" sheetId="59" r:id="rId5"/>
    <sheet name="3製造出荷額" sheetId="58" r:id="rId6"/>
    <sheet name="4建設工事" sheetId="57" r:id="rId7"/>
    <sheet name="5商業販売額" sheetId="56" r:id="rId8"/>
    <sheet name="6観光客入込" sheetId="55" r:id="rId9"/>
    <sheet name="7総人口" sheetId="54" r:id="rId10"/>
    <sheet name="8就業者" sheetId="53" r:id="rId11"/>
    <sheet name="9名目GDP" sheetId="62" r:id="rId12"/>
    <sheet name="10実質GDP" sheetId="61" r:id="rId13"/>
    <sheet name="11名目観光GDP" sheetId="64" r:id="rId14"/>
    <sheet name="12実質観光GDP" sheetId="63" r:id="rId15"/>
    <sheet name="観光消費1" sheetId="43" r:id="rId16"/>
    <sheet name="観光2" sheetId="42" r:id="rId17"/>
    <sheet name="製造業従業者" sheetId="52" r:id="rId18"/>
    <sheet name="製造付加価値" sheetId="45" r:id="rId19"/>
    <sheet name="R2雇用表" sheetId="46" r:id="rId20"/>
    <sheet name="人口1" sheetId="11" r:id="rId21"/>
    <sheet name="人口2" sheetId="12" r:id="rId22"/>
    <sheet name="人口3" sheetId="13" r:id="rId23"/>
    <sheet name="人口4" sheetId="15" r:id="rId24"/>
    <sheet name="人口5" sheetId="14" r:id="rId25"/>
    <sheet name="世帯" sheetId="41" r:id="rId26"/>
    <sheet name="将来人口1_2" sheetId="51" r:id="rId27"/>
    <sheet name="将来人口2023" sheetId="47" r:id="rId28"/>
    <sheet name="将来人口2" sheetId="25" r:id="rId29"/>
    <sheet name="将来人口3" sheetId="24" r:id="rId30"/>
    <sheet name="将来人口4" sheetId="23" r:id="rId31"/>
    <sheet name="将来人口5" sheetId="22" r:id="rId32"/>
    <sheet name="GDP1" sheetId="18" r:id="rId33"/>
    <sheet name="GDP2" sheetId="27" r:id="rId3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1" i="6" l="1"/>
  <c r="S30" i="6"/>
  <c r="T30" i="6" s="1"/>
  <c r="S29" i="6"/>
  <c r="T29" i="6" s="1"/>
  <c r="S28" i="6"/>
  <c r="T28" i="6" s="1"/>
  <c r="T27" i="6"/>
  <c r="S27" i="6"/>
  <c r="S26" i="6"/>
  <c r="T26" i="6" s="1"/>
  <c r="S25" i="6"/>
  <c r="T25" i="6" s="1"/>
  <c r="Q32" i="6"/>
  <c r="Q33" i="6" s="1"/>
  <c r="Q25" i="6"/>
  <c r="Q26" i="6"/>
  <c r="Q27" i="6"/>
  <c r="Q28" i="6"/>
  <c r="Q29" i="6"/>
  <c r="Q30" i="6"/>
  <c r="Q31" i="6" s="1"/>
  <c r="AT62" i="53"/>
  <c r="AT14" i="53" s="1"/>
  <c r="AT59" i="53"/>
  <c r="AT53" i="53"/>
  <c r="AT45" i="53"/>
  <c r="AT40" i="53"/>
  <c r="AT33" i="53"/>
  <c r="AT27" i="53"/>
  <c r="AT8" i="53" s="1"/>
  <c r="AT21" i="53"/>
  <c r="AT7" i="53" s="1"/>
  <c r="AT17" i="53"/>
  <c r="AT13" i="53"/>
  <c r="AT12" i="53"/>
  <c r="AT11" i="53"/>
  <c r="AT10" i="53"/>
  <c r="AT9" i="53"/>
  <c r="AT6" i="53"/>
  <c r="AT5" i="53"/>
  <c r="AV66" i="52"/>
  <c r="AV67" i="52"/>
  <c r="AV68" i="52"/>
  <c r="AV58" i="52"/>
  <c r="AV59" i="52"/>
  <c r="AV60" i="52"/>
  <c r="AV55" i="52" s="1"/>
  <c r="AV12" i="52" s="1"/>
  <c r="AV61" i="52"/>
  <c r="AV62" i="52"/>
  <c r="AV53" i="52"/>
  <c r="AV54" i="52"/>
  <c r="AV46" i="52"/>
  <c r="AV47" i="52"/>
  <c r="AV48" i="52"/>
  <c r="AV49" i="52"/>
  <c r="AV40" i="52"/>
  <c r="AV41" i="52"/>
  <c r="AV42" i="52"/>
  <c r="AV34" i="52"/>
  <c r="AV35" i="52"/>
  <c r="AV36" i="52"/>
  <c r="AV30" i="52"/>
  <c r="AV20" i="52"/>
  <c r="AV21" i="52"/>
  <c r="AV22" i="52"/>
  <c r="AV23" i="52"/>
  <c r="AV17" i="52" s="1"/>
  <c r="AV6" i="52" s="1"/>
  <c r="AV24" i="52"/>
  <c r="AV25" i="52"/>
  <c r="AV26" i="52"/>
  <c r="AV75" i="52"/>
  <c r="AV57" i="52"/>
  <c r="AV56" i="52"/>
  <c r="AV52" i="52"/>
  <c r="AV51" i="52"/>
  <c r="AV45" i="52"/>
  <c r="AV44" i="52"/>
  <c r="AV39" i="52"/>
  <c r="AV38" i="52"/>
  <c r="AV37" i="52" s="1"/>
  <c r="AV9" i="52" s="1"/>
  <c r="AV33" i="52"/>
  <c r="AV32" i="52"/>
  <c r="AV31" i="52" s="1"/>
  <c r="AV8" i="52" s="1"/>
  <c r="AV29" i="52"/>
  <c r="AV28" i="52"/>
  <c r="AV19" i="52"/>
  <c r="AV18" i="52"/>
  <c r="AV74" i="52"/>
  <c r="AV73" i="52"/>
  <c r="AV65" i="52"/>
  <c r="AV64" i="52"/>
  <c r="AV71" i="52"/>
  <c r="AV70" i="52"/>
  <c r="AV72" i="52"/>
  <c r="AV15" i="52" s="1"/>
  <c r="AV69" i="52"/>
  <c r="AV14" i="52" s="1"/>
  <c r="AV63" i="52"/>
  <c r="AV13" i="52" s="1"/>
  <c r="AV50" i="52"/>
  <c r="AV11" i="52" s="1"/>
  <c r="AV27" i="52"/>
  <c r="AV7" i="52" s="1"/>
  <c r="F32" i="6"/>
  <c r="G32" i="6"/>
  <c r="H32" i="6"/>
  <c r="I32" i="6"/>
  <c r="J32" i="6"/>
  <c r="K32" i="6"/>
  <c r="K33" i="6" s="1"/>
  <c r="L32" i="6"/>
  <c r="L33" i="6" s="1"/>
  <c r="M32" i="6"/>
  <c r="M33" i="6" s="1"/>
  <c r="N32" i="6"/>
  <c r="O32" i="6"/>
  <c r="P32" i="6"/>
  <c r="F33" i="6"/>
  <c r="G33" i="6"/>
  <c r="H33" i="6"/>
  <c r="I33" i="6"/>
  <c r="J33" i="6"/>
  <c r="N33" i="6"/>
  <c r="O33" i="6"/>
  <c r="P33" i="6"/>
  <c r="F25" i="6"/>
  <c r="G25" i="6"/>
  <c r="H25" i="6"/>
  <c r="H30" i="6" s="1"/>
  <c r="H31" i="6" s="1"/>
  <c r="I25" i="6"/>
  <c r="J25" i="6"/>
  <c r="J30" i="6" s="1"/>
  <c r="J31" i="6" s="1"/>
  <c r="K25" i="6"/>
  <c r="K30" i="6" s="1"/>
  <c r="K31" i="6" s="1"/>
  <c r="L25" i="6"/>
  <c r="L30" i="6" s="1"/>
  <c r="L31" i="6" s="1"/>
  <c r="M25" i="6"/>
  <c r="M30" i="6" s="1"/>
  <c r="M31" i="6" s="1"/>
  <c r="N25" i="6"/>
  <c r="O25" i="6"/>
  <c r="P25" i="6"/>
  <c r="P30" i="6" s="1"/>
  <c r="P31" i="6" s="1"/>
  <c r="F26" i="6"/>
  <c r="G26" i="6"/>
  <c r="G30" i="6" s="1"/>
  <c r="G31" i="6" s="1"/>
  <c r="H26" i="6"/>
  <c r="I26" i="6"/>
  <c r="I30" i="6" s="1"/>
  <c r="I31" i="6" s="1"/>
  <c r="J26" i="6"/>
  <c r="K26" i="6"/>
  <c r="L26" i="6"/>
  <c r="M26" i="6"/>
  <c r="N26" i="6"/>
  <c r="O26" i="6"/>
  <c r="O30" i="6" s="1"/>
  <c r="O31" i="6" s="1"/>
  <c r="P26" i="6"/>
  <c r="F27" i="6"/>
  <c r="G27" i="6"/>
  <c r="H27" i="6"/>
  <c r="I27" i="6"/>
  <c r="J27" i="6"/>
  <c r="K27" i="6"/>
  <c r="L27" i="6"/>
  <c r="M27" i="6"/>
  <c r="N27" i="6"/>
  <c r="O27" i="6"/>
  <c r="P27" i="6"/>
  <c r="F28" i="6"/>
  <c r="G28" i="6"/>
  <c r="H28" i="6"/>
  <c r="I28" i="6"/>
  <c r="J28" i="6"/>
  <c r="K28" i="6"/>
  <c r="L28" i="6"/>
  <c r="M28" i="6"/>
  <c r="N28" i="6"/>
  <c r="O28" i="6"/>
  <c r="P28" i="6"/>
  <c r="F29" i="6"/>
  <c r="G29" i="6"/>
  <c r="H29" i="6"/>
  <c r="I29" i="6"/>
  <c r="J29" i="6"/>
  <c r="K29" i="6"/>
  <c r="L29" i="6"/>
  <c r="M29" i="6"/>
  <c r="N29" i="6"/>
  <c r="O29" i="6"/>
  <c r="P29" i="6"/>
  <c r="F30" i="6"/>
  <c r="F31" i="6" s="1"/>
  <c r="N30" i="6"/>
  <c r="N31" i="6" s="1"/>
  <c r="E33" i="6"/>
  <c r="E32" i="6"/>
  <c r="E30" i="6"/>
  <c r="E26" i="6"/>
  <c r="E27" i="6"/>
  <c r="E28" i="6"/>
  <c r="E29" i="6"/>
  <c r="E25" i="6"/>
  <c r="E141" i="6"/>
  <c r="O117" i="6"/>
  <c r="O112" i="6"/>
  <c r="O113" i="6"/>
  <c r="O114" i="6"/>
  <c r="O115" i="6"/>
  <c r="O111" i="6"/>
  <c r="J117" i="6"/>
  <c r="J112" i="6"/>
  <c r="J113" i="6"/>
  <c r="J114" i="6"/>
  <c r="J115" i="6"/>
  <c r="J111" i="6"/>
  <c r="H117" i="6"/>
  <c r="H112" i="6"/>
  <c r="H113" i="6"/>
  <c r="H114" i="6"/>
  <c r="H115" i="6"/>
  <c r="H111" i="6"/>
  <c r="F117" i="6"/>
  <c r="F112" i="6"/>
  <c r="F113" i="6"/>
  <c r="F114" i="6"/>
  <c r="F115" i="6"/>
  <c r="F111" i="6"/>
  <c r="BC72" i="58"/>
  <c r="BC73" i="58"/>
  <c r="BC74" i="58"/>
  <c r="BB74" i="58"/>
  <c r="BB73" i="58"/>
  <c r="BB72" i="58"/>
  <c r="BC69" i="58"/>
  <c r="BC70" i="58"/>
  <c r="BB70" i="58"/>
  <c r="BB69" i="58"/>
  <c r="BC63" i="58"/>
  <c r="BC62" i="58" s="1"/>
  <c r="BC64" i="58"/>
  <c r="BC65" i="58"/>
  <c r="BC66" i="58"/>
  <c r="BC67" i="58"/>
  <c r="BB67" i="58"/>
  <c r="BB66" i="58"/>
  <c r="BB65" i="58"/>
  <c r="BB64" i="58"/>
  <c r="BB63" i="58"/>
  <c r="BC60" i="58"/>
  <c r="BC61" i="58"/>
  <c r="BB60" i="58"/>
  <c r="BB61" i="58"/>
  <c r="BC55" i="58"/>
  <c r="BC56" i="58"/>
  <c r="BC57" i="58"/>
  <c r="BC58" i="58"/>
  <c r="BC59" i="58"/>
  <c r="BB59" i="58"/>
  <c r="BB58" i="58"/>
  <c r="BB57" i="58"/>
  <c r="BB56" i="58"/>
  <c r="BB55" i="58"/>
  <c r="BC50" i="58"/>
  <c r="BC51" i="58"/>
  <c r="BC52" i="58"/>
  <c r="BC49" i="58" s="1"/>
  <c r="BC53" i="58"/>
  <c r="BB52" i="58"/>
  <c r="BB53" i="58"/>
  <c r="BB51" i="58"/>
  <c r="BB50" i="58"/>
  <c r="BC43" i="58"/>
  <c r="BC44" i="58"/>
  <c r="BC45" i="58"/>
  <c r="BC46" i="58"/>
  <c r="BC42" i="58" s="1"/>
  <c r="BC47" i="58"/>
  <c r="BC48" i="58"/>
  <c r="BB48" i="58"/>
  <c r="BB47" i="58"/>
  <c r="BB46" i="58"/>
  <c r="BB45" i="58"/>
  <c r="BB44" i="58"/>
  <c r="BB43" i="58"/>
  <c r="BC37" i="58"/>
  <c r="BC36" i="58" s="1"/>
  <c r="BC38" i="58"/>
  <c r="BC39" i="58"/>
  <c r="BC40" i="58"/>
  <c r="Q102" i="6" s="1"/>
  <c r="BC41" i="58"/>
  <c r="BB41" i="58"/>
  <c r="BB40" i="58"/>
  <c r="BB39" i="58"/>
  <c r="P101" i="6" s="1"/>
  <c r="BB38" i="58"/>
  <c r="BB37" i="58"/>
  <c r="P99" i="6" s="1"/>
  <c r="BC31" i="58"/>
  <c r="BC30" i="58" s="1"/>
  <c r="BC32" i="58"/>
  <c r="BC33" i="58"/>
  <c r="BC34" i="58"/>
  <c r="BC35" i="58"/>
  <c r="BB35" i="58"/>
  <c r="BB34" i="58"/>
  <c r="BB33" i="58"/>
  <c r="BB32" i="58"/>
  <c r="BB31" i="58"/>
  <c r="BC27" i="58"/>
  <c r="BC28" i="58"/>
  <c r="BC29" i="58"/>
  <c r="BB29" i="58"/>
  <c r="BB28" i="58"/>
  <c r="BB27" i="58"/>
  <c r="BC17" i="58"/>
  <c r="BC18" i="58"/>
  <c r="BC19" i="58"/>
  <c r="BC20" i="58"/>
  <c r="BC21" i="58"/>
  <c r="BC22" i="58"/>
  <c r="BC23" i="58"/>
  <c r="BC24" i="58"/>
  <c r="BC25" i="58"/>
  <c r="BB25" i="58"/>
  <c r="BB24" i="58"/>
  <c r="BB23" i="58"/>
  <c r="BB22" i="58"/>
  <c r="BB21" i="58"/>
  <c r="BB20" i="58"/>
  <c r="BB19" i="58"/>
  <c r="BB18" i="58"/>
  <c r="BB17" i="58"/>
  <c r="BC26" i="58"/>
  <c r="AK70" i="59"/>
  <c r="AK16" i="59"/>
  <c r="AK18" i="59"/>
  <c r="AK19" i="59"/>
  <c r="AK20" i="59"/>
  <c r="AK22" i="59"/>
  <c r="AK23" i="59"/>
  <c r="AK24" i="59"/>
  <c r="AK25" i="59"/>
  <c r="AK26" i="59"/>
  <c r="AK28" i="59"/>
  <c r="AK29" i="59"/>
  <c r="AK30" i="59"/>
  <c r="AK31" i="59"/>
  <c r="AK32" i="59"/>
  <c r="AK34" i="59"/>
  <c r="AK35" i="59"/>
  <c r="AK36" i="59"/>
  <c r="AK37" i="59"/>
  <c r="AK38" i="59"/>
  <c r="AK39" i="59"/>
  <c r="AK41" i="59"/>
  <c r="AK42" i="59"/>
  <c r="AK43" i="59"/>
  <c r="AK44" i="59"/>
  <c r="AK46" i="59"/>
  <c r="AK47" i="59"/>
  <c r="AK48" i="59"/>
  <c r="AK49" i="59"/>
  <c r="AK50" i="59"/>
  <c r="AK51" i="59"/>
  <c r="AK52" i="59"/>
  <c r="AK54" i="59"/>
  <c r="AK55" i="59"/>
  <c r="AK56" i="59"/>
  <c r="AK57" i="59"/>
  <c r="AK58" i="59"/>
  <c r="AK60" i="59"/>
  <c r="AK61" i="59"/>
  <c r="AK63" i="59"/>
  <c r="AK62" i="59" s="1"/>
  <c r="AK14" i="59" s="1"/>
  <c r="AK64" i="59"/>
  <c r="AK65" i="59"/>
  <c r="AK5" i="59"/>
  <c r="F99" i="6"/>
  <c r="G99" i="6"/>
  <c r="H99" i="6"/>
  <c r="I99" i="6"/>
  <c r="J99" i="6"/>
  <c r="K99" i="6"/>
  <c r="L99" i="6"/>
  <c r="M99" i="6"/>
  <c r="N99" i="6"/>
  <c r="O99" i="6"/>
  <c r="F100" i="6"/>
  <c r="G100" i="6"/>
  <c r="H100" i="6"/>
  <c r="I100" i="6"/>
  <c r="J100" i="6"/>
  <c r="K100" i="6"/>
  <c r="L100" i="6"/>
  <c r="M100" i="6"/>
  <c r="N100" i="6"/>
  <c r="O100" i="6"/>
  <c r="P100" i="6"/>
  <c r="Q100" i="6"/>
  <c r="F101" i="6"/>
  <c r="G101" i="6"/>
  <c r="H101" i="6"/>
  <c r="I101" i="6"/>
  <c r="J101" i="6"/>
  <c r="K101" i="6"/>
  <c r="L101" i="6"/>
  <c r="M101" i="6"/>
  <c r="N101" i="6"/>
  <c r="O101" i="6"/>
  <c r="Q101" i="6"/>
  <c r="F102" i="6"/>
  <c r="G102" i="6"/>
  <c r="H102" i="6"/>
  <c r="I102" i="6"/>
  <c r="J102" i="6"/>
  <c r="K102" i="6"/>
  <c r="L102" i="6"/>
  <c r="M102" i="6"/>
  <c r="N102" i="6"/>
  <c r="O102" i="6"/>
  <c r="P102" i="6"/>
  <c r="F103" i="6"/>
  <c r="G103" i="6"/>
  <c r="H103" i="6"/>
  <c r="I103" i="6"/>
  <c r="J103" i="6"/>
  <c r="K103" i="6"/>
  <c r="L103" i="6"/>
  <c r="M103" i="6"/>
  <c r="N103" i="6"/>
  <c r="O103" i="6"/>
  <c r="P103" i="6"/>
  <c r="Q103" i="6"/>
  <c r="E100" i="6"/>
  <c r="E101" i="6"/>
  <c r="E102" i="6"/>
  <c r="E103" i="6"/>
  <c r="E99" i="6"/>
  <c r="E68" i="6"/>
  <c r="I63" i="63"/>
  <c r="I15" i="63" s="1"/>
  <c r="C63" i="63"/>
  <c r="C15" i="63" s="1"/>
  <c r="P63" i="63"/>
  <c r="P15" i="63" s="1"/>
  <c r="L63" i="63"/>
  <c r="L15" i="63" s="1"/>
  <c r="N63" i="63"/>
  <c r="N15" i="63" s="1"/>
  <c r="M63" i="63"/>
  <c r="M15" i="63" s="1"/>
  <c r="H63" i="63"/>
  <c r="H15" i="63" s="1"/>
  <c r="E63" i="63"/>
  <c r="E15" i="63" s="1"/>
  <c r="J63" i="63"/>
  <c r="J15" i="63" s="1"/>
  <c r="N60" i="63"/>
  <c r="N14" i="63" s="1"/>
  <c r="P60" i="63"/>
  <c r="P14" i="63" s="1"/>
  <c r="O60" i="63"/>
  <c r="L60" i="63"/>
  <c r="L14" i="63" s="1"/>
  <c r="K60" i="63"/>
  <c r="K14" i="63" s="1"/>
  <c r="G60" i="63"/>
  <c r="G14" i="63" s="1"/>
  <c r="F60" i="63"/>
  <c r="D60" i="63"/>
  <c r="D14" i="63" s="1"/>
  <c r="C60" i="63"/>
  <c r="C14" i="63" s="1"/>
  <c r="J60" i="63"/>
  <c r="J14" i="63" s="1"/>
  <c r="I60" i="63"/>
  <c r="I14" i="63" s="1"/>
  <c r="H60" i="63"/>
  <c r="H14" i="63" s="1"/>
  <c r="L54" i="63"/>
  <c r="L13" i="63" s="1"/>
  <c r="D54" i="63"/>
  <c r="D13" i="63" s="1"/>
  <c r="I54" i="63"/>
  <c r="I13" i="63" s="1"/>
  <c r="O54" i="63"/>
  <c r="O13" i="63" s="1"/>
  <c r="N54" i="63"/>
  <c r="N13" i="63" s="1"/>
  <c r="K54" i="63"/>
  <c r="K13" i="63" s="1"/>
  <c r="G54" i="63"/>
  <c r="G13" i="63" s="1"/>
  <c r="F54" i="63"/>
  <c r="F13" i="63" s="1"/>
  <c r="M54" i="63"/>
  <c r="E54" i="63"/>
  <c r="K46" i="63"/>
  <c r="K12" i="63" s="1"/>
  <c r="C46" i="63"/>
  <c r="C12" i="63" s="1"/>
  <c r="P46" i="63"/>
  <c r="P12" i="63" s="1"/>
  <c r="H46" i="63"/>
  <c r="H12" i="63" s="1"/>
  <c r="N46" i="63"/>
  <c r="N12" i="63" s="1"/>
  <c r="M46" i="63"/>
  <c r="M12" i="63" s="1"/>
  <c r="J46" i="63"/>
  <c r="J12" i="63" s="1"/>
  <c r="F46" i="63"/>
  <c r="F12" i="63" s="1"/>
  <c r="E46" i="63"/>
  <c r="E12" i="63" s="1"/>
  <c r="L46" i="63"/>
  <c r="L12" i="63" s="1"/>
  <c r="D46" i="63"/>
  <c r="D12" i="63" s="1"/>
  <c r="N41" i="63"/>
  <c r="N11" i="63" s="1"/>
  <c r="F41" i="63"/>
  <c r="F11" i="63" s="1"/>
  <c r="P41" i="63"/>
  <c r="P11" i="63" s="1"/>
  <c r="L41" i="63"/>
  <c r="L11" i="63" s="1"/>
  <c r="K41" i="63"/>
  <c r="K11" i="63" s="1"/>
  <c r="H41" i="63"/>
  <c r="H11" i="63" s="1"/>
  <c r="D41" i="63"/>
  <c r="D11" i="63" s="1"/>
  <c r="C41" i="63"/>
  <c r="C11" i="63" s="1"/>
  <c r="J41" i="63"/>
  <c r="J11" i="63" s="1"/>
  <c r="I41" i="63"/>
  <c r="I11" i="63" s="1"/>
  <c r="J34" i="63"/>
  <c r="J10" i="63" s="1"/>
  <c r="O34" i="63"/>
  <c r="O10" i="63" s="1"/>
  <c r="G34" i="63"/>
  <c r="G10" i="63" s="1"/>
  <c r="M34" i="63"/>
  <c r="M10" i="63" s="1"/>
  <c r="L34" i="63"/>
  <c r="L10" i="63" s="1"/>
  <c r="I34" i="63"/>
  <c r="I10" i="63" s="1"/>
  <c r="E34" i="63"/>
  <c r="E10" i="63" s="1"/>
  <c r="D34" i="63"/>
  <c r="D10" i="63" s="1"/>
  <c r="K34" i="63"/>
  <c r="K10" i="63" s="1"/>
  <c r="M28" i="63"/>
  <c r="M9" i="63" s="1"/>
  <c r="F28" i="63"/>
  <c r="F9" i="63" s="1"/>
  <c r="D28" i="63"/>
  <c r="D9" i="63" s="1"/>
  <c r="J28" i="63"/>
  <c r="J9" i="63" s="1"/>
  <c r="P28" i="63"/>
  <c r="P9" i="63" s="1"/>
  <c r="O28" i="63"/>
  <c r="O9" i="63" s="1"/>
  <c r="H28" i="63"/>
  <c r="H9" i="63" s="1"/>
  <c r="G28" i="63"/>
  <c r="G9" i="63" s="1"/>
  <c r="E28" i="63"/>
  <c r="E9" i="63" s="1"/>
  <c r="N28" i="63"/>
  <c r="N9" i="63" s="1"/>
  <c r="M22" i="63"/>
  <c r="M8" i="63" s="1"/>
  <c r="F22" i="63"/>
  <c r="F8" i="63" s="1"/>
  <c r="D22" i="63"/>
  <c r="D8" i="63" s="1"/>
  <c r="J22" i="63"/>
  <c r="J8" i="63" s="1"/>
  <c r="P22" i="63"/>
  <c r="P8" i="63" s="1"/>
  <c r="O22" i="63"/>
  <c r="O8" i="63" s="1"/>
  <c r="H22" i="63"/>
  <c r="H8" i="63" s="1"/>
  <c r="G22" i="63"/>
  <c r="G8" i="63" s="1"/>
  <c r="E22" i="63"/>
  <c r="E8" i="63" s="1"/>
  <c r="N22" i="63"/>
  <c r="N18" i="63"/>
  <c r="N7" i="63" s="1"/>
  <c r="P18" i="63"/>
  <c r="P7" i="63" s="1"/>
  <c r="L18" i="63"/>
  <c r="L7" i="63" s="1"/>
  <c r="K18" i="63"/>
  <c r="K7" i="63" s="1"/>
  <c r="D18" i="63"/>
  <c r="D7" i="63" s="1"/>
  <c r="C18" i="63"/>
  <c r="C7" i="63" s="1"/>
  <c r="J18" i="63"/>
  <c r="J7" i="63" s="1"/>
  <c r="I18" i="63"/>
  <c r="I7" i="63" s="1"/>
  <c r="H18" i="63"/>
  <c r="H7" i="63" s="1"/>
  <c r="O14" i="63"/>
  <c r="F14" i="63"/>
  <c r="M13" i="63"/>
  <c r="E13" i="63"/>
  <c r="N8" i="63"/>
  <c r="N77" i="64"/>
  <c r="M77" i="64"/>
  <c r="F77" i="64"/>
  <c r="E77" i="64"/>
  <c r="L76" i="64"/>
  <c r="K76" i="64"/>
  <c r="D76" i="64"/>
  <c r="C76" i="64"/>
  <c r="J75" i="64"/>
  <c r="I75" i="64"/>
  <c r="P74" i="64"/>
  <c r="O74" i="64"/>
  <c r="H74" i="64"/>
  <c r="G74" i="64"/>
  <c r="N73" i="64"/>
  <c r="M73" i="64"/>
  <c r="F73" i="64"/>
  <c r="E73" i="64"/>
  <c r="L72" i="64"/>
  <c r="K72" i="64"/>
  <c r="D72" i="64"/>
  <c r="C72" i="64"/>
  <c r="J71" i="64"/>
  <c r="I71" i="64"/>
  <c r="P77" i="64"/>
  <c r="O77" i="64"/>
  <c r="L77" i="64"/>
  <c r="K77" i="64"/>
  <c r="J77" i="64"/>
  <c r="I77" i="64"/>
  <c r="H77" i="64"/>
  <c r="G77" i="64"/>
  <c r="D77" i="64"/>
  <c r="C77" i="64"/>
  <c r="P76" i="64"/>
  <c r="O76" i="64"/>
  <c r="N76" i="64"/>
  <c r="M76" i="64"/>
  <c r="J76" i="64"/>
  <c r="I76" i="64"/>
  <c r="H76" i="64"/>
  <c r="G76" i="64"/>
  <c r="F76" i="64"/>
  <c r="E76" i="64"/>
  <c r="P75" i="64"/>
  <c r="O75" i="64"/>
  <c r="N75" i="64"/>
  <c r="M75" i="64"/>
  <c r="L75" i="64"/>
  <c r="K75" i="64"/>
  <c r="H75" i="64"/>
  <c r="G75" i="64"/>
  <c r="F75" i="64"/>
  <c r="E75" i="64"/>
  <c r="D75" i="64"/>
  <c r="C75" i="64"/>
  <c r="N74" i="64"/>
  <c r="M74" i="64"/>
  <c r="L74" i="64"/>
  <c r="K74" i="64"/>
  <c r="J74" i="64"/>
  <c r="I74" i="64"/>
  <c r="F74" i="64"/>
  <c r="E74" i="64"/>
  <c r="D74" i="64"/>
  <c r="C74" i="64"/>
  <c r="P73" i="64"/>
  <c r="O73" i="64"/>
  <c r="L73" i="64"/>
  <c r="K73" i="64"/>
  <c r="J73" i="64"/>
  <c r="I73" i="64"/>
  <c r="H73" i="64"/>
  <c r="G73" i="64"/>
  <c r="D73" i="64"/>
  <c r="C73" i="64"/>
  <c r="P72" i="64"/>
  <c r="O72" i="64"/>
  <c r="N72" i="64"/>
  <c r="M72" i="64"/>
  <c r="J72" i="64"/>
  <c r="I72" i="64"/>
  <c r="H72" i="64"/>
  <c r="G72" i="64"/>
  <c r="F72" i="64"/>
  <c r="E72" i="64"/>
  <c r="P71" i="64"/>
  <c r="O71" i="64"/>
  <c r="N71" i="64"/>
  <c r="M71" i="64"/>
  <c r="L71" i="64"/>
  <c r="K71" i="64"/>
  <c r="H71" i="64"/>
  <c r="G71" i="64"/>
  <c r="F71" i="64"/>
  <c r="E71" i="64"/>
  <c r="D71" i="64"/>
  <c r="C71" i="64"/>
  <c r="Q65" i="64"/>
  <c r="Q64" i="64"/>
  <c r="Q63" i="64"/>
  <c r="O62" i="64"/>
  <c r="O14" i="64" s="1"/>
  <c r="L62" i="64"/>
  <c r="L14" i="64" s="1"/>
  <c r="K62" i="64"/>
  <c r="K14" i="64" s="1"/>
  <c r="H62" i="64"/>
  <c r="H14" i="64" s="1"/>
  <c r="G62" i="64"/>
  <c r="G14" i="64" s="1"/>
  <c r="D62" i="64"/>
  <c r="D14" i="64" s="1"/>
  <c r="C62" i="64"/>
  <c r="C14" i="64" s="1"/>
  <c r="N62" i="64"/>
  <c r="M62" i="64"/>
  <c r="I62" i="64"/>
  <c r="I14" i="64" s="1"/>
  <c r="F62" i="64"/>
  <c r="E62" i="64"/>
  <c r="Q61" i="64"/>
  <c r="Q60" i="64"/>
  <c r="K59" i="64"/>
  <c r="K13" i="64" s="1"/>
  <c r="J59" i="64"/>
  <c r="J13" i="64" s="1"/>
  <c r="G59" i="64"/>
  <c r="G13" i="64" s="1"/>
  <c r="F59" i="64"/>
  <c r="F13" i="64" s="1"/>
  <c r="C59" i="64"/>
  <c r="C13" i="64" s="1"/>
  <c r="C4" i="64" s="1"/>
  <c r="Q59" i="64"/>
  <c r="P59" i="64"/>
  <c r="O59" i="64"/>
  <c r="N59" i="64"/>
  <c r="M59" i="64"/>
  <c r="L59" i="64"/>
  <c r="H59" i="64"/>
  <c r="H13" i="64" s="1"/>
  <c r="E59" i="64"/>
  <c r="D59" i="64"/>
  <c r="P53" i="64"/>
  <c r="I53" i="64"/>
  <c r="I12" i="64" s="1"/>
  <c r="H53" i="64"/>
  <c r="H12" i="64" s="1"/>
  <c r="O53" i="64"/>
  <c r="N53" i="64"/>
  <c r="M53" i="64"/>
  <c r="L53" i="64"/>
  <c r="K53" i="64"/>
  <c r="J53" i="64"/>
  <c r="J12" i="64" s="1"/>
  <c r="G53" i="64"/>
  <c r="F53" i="64"/>
  <c r="E53" i="64"/>
  <c r="D53" i="64"/>
  <c r="C53" i="64"/>
  <c r="I45" i="64"/>
  <c r="I11" i="64" s="1"/>
  <c r="J45" i="64"/>
  <c r="J11" i="64" s="1"/>
  <c r="O45" i="64"/>
  <c r="N45" i="64"/>
  <c r="M45" i="64"/>
  <c r="L45" i="64"/>
  <c r="K45" i="64"/>
  <c r="H45" i="64"/>
  <c r="H11" i="64" s="1"/>
  <c r="G45" i="64"/>
  <c r="F45" i="64"/>
  <c r="E45" i="64"/>
  <c r="D45" i="64"/>
  <c r="C45" i="64"/>
  <c r="Q42" i="64"/>
  <c r="Q41" i="64"/>
  <c r="J40" i="64"/>
  <c r="J10" i="64" s="1"/>
  <c r="I40" i="64"/>
  <c r="I10" i="64" s="1"/>
  <c r="H40" i="64"/>
  <c r="H10" i="64" s="1"/>
  <c r="O40" i="64"/>
  <c r="N40" i="64"/>
  <c r="M40" i="64"/>
  <c r="L40" i="64"/>
  <c r="K40" i="64"/>
  <c r="G40" i="64"/>
  <c r="F40" i="64"/>
  <c r="E40" i="64"/>
  <c r="D40" i="64"/>
  <c r="C40" i="64"/>
  <c r="Q39" i="64"/>
  <c r="Q37" i="64"/>
  <c r="Q34" i="64"/>
  <c r="J33" i="64"/>
  <c r="J9" i="64" s="1"/>
  <c r="I33" i="64"/>
  <c r="I9" i="64" s="1"/>
  <c r="H33" i="64"/>
  <c r="H9" i="64" s="1"/>
  <c r="O33" i="64"/>
  <c r="N33" i="64"/>
  <c r="M33" i="64"/>
  <c r="L33" i="64"/>
  <c r="K33" i="64"/>
  <c r="G33" i="64"/>
  <c r="F33" i="64"/>
  <c r="E33" i="64"/>
  <c r="D33" i="64"/>
  <c r="C33" i="64"/>
  <c r="Q32" i="64"/>
  <c r="Q31" i="64"/>
  <c r="Q30" i="64"/>
  <c r="P27" i="64"/>
  <c r="J27" i="64"/>
  <c r="J8" i="64" s="1"/>
  <c r="I27" i="64"/>
  <c r="I8" i="64" s="1"/>
  <c r="H27" i="64"/>
  <c r="H8" i="64" s="1"/>
  <c r="O27" i="64"/>
  <c r="N27" i="64"/>
  <c r="M27" i="64"/>
  <c r="L27" i="64"/>
  <c r="K27" i="64"/>
  <c r="G27" i="64"/>
  <c r="F27" i="64"/>
  <c r="E27" i="64"/>
  <c r="D27" i="64"/>
  <c r="C27" i="64"/>
  <c r="Q25" i="64"/>
  <c r="Q24" i="64"/>
  <c r="Q23" i="64"/>
  <c r="P21" i="64"/>
  <c r="J21" i="64"/>
  <c r="J7" i="64" s="1"/>
  <c r="I21" i="64"/>
  <c r="I7" i="64" s="1"/>
  <c r="H21" i="64"/>
  <c r="H7" i="64" s="1"/>
  <c r="O21" i="64"/>
  <c r="N21" i="64"/>
  <c r="M21" i="64"/>
  <c r="L21" i="64"/>
  <c r="K21" i="64"/>
  <c r="G21" i="64"/>
  <c r="F21" i="64"/>
  <c r="E21" i="64"/>
  <c r="D21" i="64"/>
  <c r="C21" i="64"/>
  <c r="Q18" i="64"/>
  <c r="J17" i="64"/>
  <c r="J6" i="64" s="1"/>
  <c r="I17" i="64"/>
  <c r="I6" i="64" s="1"/>
  <c r="P17" i="64"/>
  <c r="O17" i="64"/>
  <c r="N17" i="64"/>
  <c r="M17" i="64"/>
  <c r="L17" i="64"/>
  <c r="K17" i="64"/>
  <c r="H17" i="64"/>
  <c r="H6" i="64" s="1"/>
  <c r="G17" i="64"/>
  <c r="F17" i="64"/>
  <c r="E17" i="64"/>
  <c r="D17" i="64"/>
  <c r="C17" i="64"/>
  <c r="J5" i="64"/>
  <c r="I5" i="64"/>
  <c r="H5" i="64"/>
  <c r="N14" i="64"/>
  <c r="M14" i="64"/>
  <c r="F14" i="64"/>
  <c r="E14" i="64"/>
  <c r="P13" i="64"/>
  <c r="O13" i="64"/>
  <c r="Q13" i="64" s="1"/>
  <c r="N13" i="64"/>
  <c r="M13" i="64"/>
  <c r="L13" i="64"/>
  <c r="E13" i="64"/>
  <c r="D13" i="64"/>
  <c r="O12" i="64"/>
  <c r="N12" i="64"/>
  <c r="M12" i="64"/>
  <c r="L12" i="64"/>
  <c r="K12" i="64"/>
  <c r="G12" i="64"/>
  <c r="F12" i="64"/>
  <c r="E12" i="64"/>
  <c r="D12" i="64"/>
  <c r="C12" i="64"/>
  <c r="O11" i="64"/>
  <c r="N11" i="64"/>
  <c r="M11" i="64"/>
  <c r="L11" i="64"/>
  <c r="K11" i="64"/>
  <c r="G11" i="64"/>
  <c r="F11" i="64"/>
  <c r="E11" i="64"/>
  <c r="D11" i="64"/>
  <c r="C11" i="64"/>
  <c r="O10" i="64"/>
  <c r="N10" i="64"/>
  <c r="M10" i="64"/>
  <c r="L10" i="64"/>
  <c r="K10" i="64"/>
  <c r="G10" i="64"/>
  <c r="F10" i="64"/>
  <c r="E10" i="64"/>
  <c r="D10" i="64"/>
  <c r="C10" i="64"/>
  <c r="O9" i="64"/>
  <c r="N9" i="64"/>
  <c r="M9" i="64"/>
  <c r="L9" i="64"/>
  <c r="K9" i="64"/>
  <c r="G9" i="64"/>
  <c r="F9" i="64"/>
  <c r="E9" i="64"/>
  <c r="D9" i="64"/>
  <c r="C9" i="64"/>
  <c r="O8" i="64"/>
  <c r="N8" i="64"/>
  <c r="M8" i="64"/>
  <c r="L8" i="64"/>
  <c r="K8" i="64"/>
  <c r="G8" i="64"/>
  <c r="F8" i="64"/>
  <c r="E8" i="64"/>
  <c r="D8" i="64"/>
  <c r="C8" i="64"/>
  <c r="O7" i="64"/>
  <c r="N7" i="64"/>
  <c r="M7" i="64"/>
  <c r="L7" i="64"/>
  <c r="K7" i="64"/>
  <c r="G7" i="64"/>
  <c r="F7" i="64"/>
  <c r="E7" i="64"/>
  <c r="D7" i="64"/>
  <c r="C7" i="64"/>
  <c r="O6" i="64"/>
  <c r="N6" i="64"/>
  <c r="M6" i="64"/>
  <c r="L6" i="64"/>
  <c r="K6" i="64"/>
  <c r="G6" i="64"/>
  <c r="F6" i="64"/>
  <c r="E6" i="64"/>
  <c r="D6" i="64"/>
  <c r="C6" i="64"/>
  <c r="O5" i="64"/>
  <c r="N5" i="64"/>
  <c r="N4" i="64" s="1"/>
  <c r="M5" i="64"/>
  <c r="M4" i="64" s="1"/>
  <c r="L5" i="64"/>
  <c r="K5" i="64"/>
  <c r="G5" i="64"/>
  <c r="F5" i="64"/>
  <c r="E5" i="64"/>
  <c r="D5" i="64"/>
  <c r="C5" i="64"/>
  <c r="AT4" i="53" l="1"/>
  <c r="AV43" i="52"/>
  <c r="AV10" i="52" s="1"/>
  <c r="AV5" i="52"/>
  <c r="BC54" i="58"/>
  <c r="Q99" i="6"/>
  <c r="AK17" i="59"/>
  <c r="AK6" i="59" s="1"/>
  <c r="AK59" i="59"/>
  <c r="AK13" i="59" s="1"/>
  <c r="AK33" i="59"/>
  <c r="AK9" i="59" s="1"/>
  <c r="AK21" i="59"/>
  <c r="AK7" i="59" s="1"/>
  <c r="AK40" i="59"/>
  <c r="AK10" i="59" s="1"/>
  <c r="AK45" i="59"/>
  <c r="AK11" i="59" s="1"/>
  <c r="AK27" i="59"/>
  <c r="AK8" i="59" s="1"/>
  <c r="AK53" i="59"/>
  <c r="AK12" i="59" s="1"/>
  <c r="P7" i="64"/>
  <c r="Q21" i="64"/>
  <c r="H4" i="64"/>
  <c r="P8" i="64"/>
  <c r="Q27" i="64"/>
  <c r="P12" i="64"/>
  <c r="Q53" i="64"/>
  <c r="P6" i="64"/>
  <c r="Q51" i="64"/>
  <c r="I17" i="63"/>
  <c r="I6" i="63" s="1"/>
  <c r="I5" i="63" s="1"/>
  <c r="N34" i="63"/>
  <c r="N10" i="63" s="1"/>
  <c r="M60" i="63"/>
  <c r="M14" i="63" s="1"/>
  <c r="Q58" i="64"/>
  <c r="P5" i="64"/>
  <c r="Q49" i="64"/>
  <c r="N17" i="63"/>
  <c r="N6" i="63" s="1"/>
  <c r="N5" i="63" s="1"/>
  <c r="H54" i="63"/>
  <c r="H13" i="63" s="1"/>
  <c r="P54" i="63"/>
  <c r="P13" i="63" s="1"/>
  <c r="I59" i="64"/>
  <c r="I13" i="64" s="1"/>
  <c r="I4" i="64" s="1"/>
  <c r="Q50" i="64"/>
  <c r="Q16" i="64"/>
  <c r="Q43" i="64"/>
  <c r="F4" i="64"/>
  <c r="P33" i="64"/>
  <c r="P40" i="64"/>
  <c r="Q48" i="64"/>
  <c r="Q56" i="64"/>
  <c r="E18" i="63"/>
  <c r="E7" i="63" s="1"/>
  <c r="M18" i="63"/>
  <c r="M7" i="63" s="1"/>
  <c r="M17" i="63" s="1"/>
  <c r="M6" i="63" s="1"/>
  <c r="M5" i="63" s="1"/>
  <c r="O18" i="63"/>
  <c r="O7" i="63" s="1"/>
  <c r="I22" i="63"/>
  <c r="I8" i="63" s="1"/>
  <c r="I28" i="63"/>
  <c r="I9" i="63" s="1"/>
  <c r="G46" i="63"/>
  <c r="G12" i="63" s="1"/>
  <c r="O46" i="63"/>
  <c r="O12" i="63" s="1"/>
  <c r="I46" i="63"/>
  <c r="I12" i="63" s="1"/>
  <c r="D4" i="64"/>
  <c r="F34" i="63"/>
  <c r="F10" i="63" s="1"/>
  <c r="P34" i="63"/>
  <c r="P10" i="63" s="1"/>
  <c r="O63" i="63"/>
  <c r="O15" i="63" s="1"/>
  <c r="Q15" i="63" s="1"/>
  <c r="E4" i="64"/>
  <c r="Q22" i="64"/>
  <c r="Q29" i="64"/>
  <c r="Q20" i="64"/>
  <c r="Q47" i="64"/>
  <c r="Q52" i="64"/>
  <c r="J62" i="64"/>
  <c r="J14" i="64" s="1"/>
  <c r="J4" i="64" s="1"/>
  <c r="J54" i="63"/>
  <c r="J13" i="63" s="1"/>
  <c r="J17" i="63" s="1"/>
  <c r="J6" i="63" s="1"/>
  <c r="J5" i="63" s="1"/>
  <c r="Q17" i="64"/>
  <c r="Q38" i="64"/>
  <c r="Q54" i="64"/>
  <c r="Q44" i="64"/>
  <c r="H34" i="63"/>
  <c r="H10" i="63" s="1"/>
  <c r="H17" i="63" s="1"/>
  <c r="H6" i="63" s="1"/>
  <c r="H5" i="63" s="1"/>
  <c r="E60" i="63"/>
  <c r="E14" i="63" s="1"/>
  <c r="G63" i="63"/>
  <c r="G15" i="63" s="1"/>
  <c r="Q36" i="64"/>
  <c r="Q57" i="64"/>
  <c r="Q28" i="64"/>
  <c r="Q35" i="64"/>
  <c r="L4" i="64"/>
  <c r="Q19" i="64"/>
  <c r="Q26" i="64"/>
  <c r="P45" i="64"/>
  <c r="Q46" i="64"/>
  <c r="Q55" i="64"/>
  <c r="G4" i="64"/>
  <c r="K4" i="64"/>
  <c r="G18" i="63"/>
  <c r="G7" i="63" s="1"/>
  <c r="G17" i="63" s="1"/>
  <c r="G6" i="63" s="1"/>
  <c r="G5" i="63" s="1"/>
  <c r="E41" i="63"/>
  <c r="E11" i="63" s="1"/>
  <c r="M41" i="63"/>
  <c r="M11" i="63" s="1"/>
  <c r="G41" i="63"/>
  <c r="G11" i="63" s="1"/>
  <c r="O41" i="63"/>
  <c r="O11" i="63" s="1"/>
  <c r="F18" i="63"/>
  <c r="F7" i="63" s="1"/>
  <c r="D63" i="63"/>
  <c r="D15" i="63" s="1"/>
  <c r="C22" i="63"/>
  <c r="C8" i="63" s="1"/>
  <c r="K22" i="63"/>
  <c r="K8" i="63" s="1"/>
  <c r="K17" i="63" s="1"/>
  <c r="K6" i="63" s="1"/>
  <c r="K5" i="63" s="1"/>
  <c r="C28" i="63"/>
  <c r="C9" i="63" s="1"/>
  <c r="K28" i="63"/>
  <c r="K9" i="63" s="1"/>
  <c r="K63" i="63"/>
  <c r="K15" i="63" s="1"/>
  <c r="L22" i="63"/>
  <c r="L8" i="63" s="1"/>
  <c r="L28" i="63"/>
  <c r="L9" i="63" s="1"/>
  <c r="L17" i="63" s="1"/>
  <c r="L6" i="63" s="1"/>
  <c r="L5" i="63" s="1"/>
  <c r="C54" i="63"/>
  <c r="C13" i="63" s="1"/>
  <c r="F63" i="63"/>
  <c r="F15" i="63" s="1"/>
  <c r="P62" i="64"/>
  <c r="C34" i="63"/>
  <c r="C10" i="63" s="1"/>
  <c r="C17" i="63"/>
  <c r="C6" i="63" s="1"/>
  <c r="C5" i="63" s="1"/>
  <c r="D17" i="63"/>
  <c r="D6" i="63" s="1"/>
  <c r="D5" i="63" s="1"/>
  <c r="P17" i="63"/>
  <c r="Q7" i="63"/>
  <c r="Q8" i="63"/>
  <c r="Q9" i="63"/>
  <c r="Q10" i="63"/>
  <c r="Q11" i="63"/>
  <c r="Q12" i="63"/>
  <c r="Q13" i="63"/>
  <c r="Q14" i="63"/>
  <c r="Q18" i="63"/>
  <c r="Q19" i="63"/>
  <c r="Q20" i="63"/>
  <c r="Q21" i="63"/>
  <c r="Q22" i="63"/>
  <c r="Q23" i="63"/>
  <c r="Q24" i="63"/>
  <c r="Q25" i="63"/>
  <c r="Q26" i="63"/>
  <c r="Q27" i="63"/>
  <c r="Q28" i="63"/>
  <c r="Q29" i="63"/>
  <c r="Q30" i="63"/>
  <c r="Q31" i="63"/>
  <c r="Q32" i="63"/>
  <c r="Q33" i="63"/>
  <c r="Q34" i="63"/>
  <c r="Q35" i="63"/>
  <c r="Q36" i="63"/>
  <c r="Q37" i="63"/>
  <c r="Q38" i="63"/>
  <c r="Q39" i="63"/>
  <c r="Q40" i="63"/>
  <c r="Q41" i="63"/>
  <c r="Q42" i="63"/>
  <c r="Q43" i="63"/>
  <c r="Q44" i="63"/>
  <c r="Q45" i="63"/>
  <c r="Q46" i="63"/>
  <c r="Q47" i="63"/>
  <c r="Q48" i="63"/>
  <c r="Q49" i="63"/>
  <c r="Q50" i="63"/>
  <c r="Q51" i="63"/>
  <c r="Q52" i="63"/>
  <c r="Q53" i="63"/>
  <c r="Q54" i="63"/>
  <c r="Q55" i="63"/>
  <c r="Q56" i="63"/>
  <c r="Q57" i="63"/>
  <c r="Q58" i="63"/>
  <c r="Q59" i="63"/>
  <c r="Q60" i="63"/>
  <c r="Q61" i="63"/>
  <c r="Q62" i="63"/>
  <c r="Q64" i="63"/>
  <c r="Q65" i="63"/>
  <c r="Q66" i="63"/>
  <c r="O4" i="64"/>
  <c r="AK4" i="59" l="1"/>
  <c r="Q12" i="64"/>
  <c r="Q6" i="64"/>
  <c r="P11" i="64"/>
  <c r="Q45" i="64"/>
  <c r="Q62" i="64"/>
  <c r="P14" i="64"/>
  <c r="Q8" i="64"/>
  <c r="F17" i="63"/>
  <c r="F6" i="63" s="1"/>
  <c r="F5" i="63" s="1"/>
  <c r="P10" i="64"/>
  <c r="Q40" i="64"/>
  <c r="E17" i="63"/>
  <c r="E6" i="63" s="1"/>
  <c r="E5" i="63" s="1"/>
  <c r="Q5" i="64"/>
  <c r="Q63" i="63"/>
  <c r="O17" i="63"/>
  <c r="O6" i="63" s="1"/>
  <c r="O5" i="63" s="1"/>
  <c r="P9" i="64"/>
  <c r="Q33" i="64"/>
  <c r="Q7" i="64"/>
  <c r="P6" i="63"/>
  <c r="Q17" i="63" l="1"/>
  <c r="Q11" i="64"/>
  <c r="R9" i="64"/>
  <c r="Q9" i="64"/>
  <c r="R14" i="64"/>
  <c r="Q14" i="64"/>
  <c r="R10" i="64"/>
  <c r="Q10" i="64"/>
  <c r="P4" i="64"/>
  <c r="Q6" i="63"/>
  <c r="P5" i="63"/>
  <c r="R65" i="64" l="1"/>
  <c r="R4" i="64"/>
  <c r="R61" i="64"/>
  <c r="R59" i="64"/>
  <c r="R13" i="64"/>
  <c r="R60" i="64"/>
  <c r="R63" i="64"/>
  <c r="R64" i="64"/>
  <c r="R53" i="64"/>
  <c r="R48" i="64"/>
  <c r="R43" i="64"/>
  <c r="R44" i="64"/>
  <c r="R28" i="64"/>
  <c r="R18" i="64"/>
  <c r="R39" i="64"/>
  <c r="R51" i="64"/>
  <c r="R21" i="64"/>
  <c r="R50" i="64"/>
  <c r="R42" i="64"/>
  <c r="R55" i="64"/>
  <c r="R35" i="64"/>
  <c r="R16" i="64"/>
  <c r="R31" i="64"/>
  <c r="R26" i="64"/>
  <c r="R17" i="64"/>
  <c r="R47" i="64"/>
  <c r="R29" i="64"/>
  <c r="R41" i="64"/>
  <c r="R52" i="64"/>
  <c r="R54" i="64"/>
  <c r="R25" i="64"/>
  <c r="R56" i="64"/>
  <c r="R49" i="64"/>
  <c r="R37" i="64"/>
  <c r="R30" i="64"/>
  <c r="R20" i="64"/>
  <c r="R36" i="64"/>
  <c r="R57" i="64"/>
  <c r="R24" i="64"/>
  <c r="R46" i="64"/>
  <c r="R27" i="64"/>
  <c r="R38" i="64"/>
  <c r="R58" i="64"/>
  <c r="R19" i="64"/>
  <c r="R32" i="64"/>
  <c r="R23" i="64"/>
  <c r="R34" i="64"/>
  <c r="R22" i="64"/>
  <c r="R12" i="64"/>
  <c r="R62" i="64"/>
  <c r="R33" i="64"/>
  <c r="R5" i="64"/>
  <c r="R7" i="64"/>
  <c r="R6" i="64"/>
  <c r="R8" i="64"/>
  <c r="R40" i="64"/>
  <c r="Q4" i="64"/>
  <c r="R45" i="64"/>
  <c r="R11" i="64"/>
  <c r="R5" i="63"/>
  <c r="Q5" i="63"/>
  <c r="R37" i="63"/>
  <c r="R44" i="63"/>
  <c r="R28" i="63"/>
  <c r="R54" i="63"/>
  <c r="R41" i="63"/>
  <c r="R36" i="63"/>
  <c r="R31" i="63"/>
  <c r="R15" i="63"/>
  <c r="R53" i="63"/>
  <c r="R21" i="63"/>
  <c r="R38" i="63"/>
  <c r="R12" i="63"/>
  <c r="R59" i="63"/>
  <c r="R50" i="63"/>
  <c r="R18" i="63"/>
  <c r="R35" i="63"/>
  <c r="R61" i="63"/>
  <c r="R23" i="63"/>
  <c r="R24" i="63"/>
  <c r="R33" i="63"/>
  <c r="R48" i="63"/>
  <c r="R30" i="63"/>
  <c r="R56" i="63"/>
  <c r="R52" i="63"/>
  <c r="R32" i="63"/>
  <c r="R58" i="63"/>
  <c r="R7" i="63"/>
  <c r="R8" i="63"/>
  <c r="R10" i="63"/>
  <c r="R45" i="63"/>
  <c r="R14" i="63"/>
  <c r="R34" i="63"/>
  <c r="R46" i="63"/>
  <c r="R40" i="63"/>
  <c r="R42" i="63"/>
  <c r="R22" i="63"/>
  <c r="R60" i="63"/>
  <c r="R27" i="63"/>
  <c r="R57" i="63"/>
  <c r="R66" i="63"/>
  <c r="R20" i="63"/>
  <c r="R63" i="63"/>
  <c r="R47" i="63"/>
  <c r="R11" i="63"/>
  <c r="R65" i="63"/>
  <c r="R51" i="63"/>
  <c r="R25" i="63"/>
  <c r="R9" i="63"/>
  <c r="R55" i="63"/>
  <c r="R19" i="63"/>
  <c r="R49" i="63"/>
  <c r="R62" i="63"/>
  <c r="R64" i="63"/>
  <c r="R13" i="63"/>
  <c r="R26" i="63"/>
  <c r="R29" i="63"/>
  <c r="R43" i="63"/>
  <c r="R39" i="63"/>
  <c r="R17" i="63"/>
  <c r="R6" i="63"/>
  <c r="BA77" i="54" l="1"/>
  <c r="AW77" i="54"/>
  <c r="AS77" i="54"/>
  <c r="AK77" i="54"/>
  <c r="AH77" i="54"/>
  <c r="AG77" i="54"/>
  <c r="AC77" i="54"/>
  <c r="Y77" i="54"/>
  <c r="U77" i="54"/>
  <c r="R77" i="54"/>
  <c r="M77" i="54"/>
  <c r="J77" i="54"/>
  <c r="I77" i="54"/>
  <c r="E77" i="54"/>
  <c r="D77" i="54"/>
  <c r="BD76" i="54"/>
  <c r="BD75" i="54"/>
  <c r="BD74" i="54"/>
  <c r="BD73" i="54"/>
  <c r="BC73" i="54"/>
  <c r="BC16" i="54" s="1"/>
  <c r="BB73" i="54"/>
  <c r="BB16" i="54" s="1"/>
  <c r="BA73" i="54"/>
  <c r="BA16" i="54" s="1"/>
  <c r="AZ73" i="54"/>
  <c r="AZ16" i="54" s="1"/>
  <c r="AY73" i="54"/>
  <c r="AX73" i="54"/>
  <c r="AW73" i="54"/>
  <c r="AV73" i="54"/>
  <c r="AU73" i="54"/>
  <c r="AT73" i="54"/>
  <c r="AT16" i="54" s="1"/>
  <c r="AS73" i="54"/>
  <c r="AS16" i="54" s="1"/>
  <c r="AR73" i="54"/>
  <c r="AR16" i="54" s="1"/>
  <c r="AQ73" i="54"/>
  <c r="AP73" i="54"/>
  <c r="AO73" i="54"/>
  <c r="AN73" i="54"/>
  <c r="AM73" i="54"/>
  <c r="AM16" i="54" s="1"/>
  <c r="AL73" i="54"/>
  <c r="AL16" i="54" s="1"/>
  <c r="AK73" i="54"/>
  <c r="AK16" i="54" s="1"/>
  <c r="AJ73" i="54"/>
  <c r="AJ16" i="54" s="1"/>
  <c r="AI73" i="54"/>
  <c r="AH73" i="54"/>
  <c r="AG73" i="54"/>
  <c r="AF73" i="54"/>
  <c r="AE73" i="54"/>
  <c r="AE16" i="54" s="1"/>
  <c r="AD73" i="54"/>
  <c r="AD16" i="54" s="1"/>
  <c r="AC73" i="54"/>
  <c r="AC16" i="54" s="1"/>
  <c r="AB73" i="54"/>
  <c r="AB16" i="54" s="1"/>
  <c r="AA73" i="54"/>
  <c r="Z73" i="54"/>
  <c r="Y73" i="54"/>
  <c r="X73" i="54"/>
  <c r="W73" i="54"/>
  <c r="V73" i="54"/>
  <c r="V16" i="54" s="1"/>
  <c r="U73" i="54"/>
  <c r="U16" i="54" s="1"/>
  <c r="T73" i="54"/>
  <c r="T16" i="54" s="1"/>
  <c r="S73" i="54"/>
  <c r="R73" i="54"/>
  <c r="Q73" i="54"/>
  <c r="P73" i="54"/>
  <c r="O73" i="54"/>
  <c r="O16" i="54" s="1"/>
  <c r="N73" i="54"/>
  <c r="N16" i="54" s="1"/>
  <c r="M73" i="54"/>
  <c r="M16" i="54" s="1"/>
  <c r="L73" i="54"/>
  <c r="L16" i="54" s="1"/>
  <c r="K73" i="54"/>
  <c r="J73" i="54"/>
  <c r="I73" i="54"/>
  <c r="H73" i="54"/>
  <c r="G73" i="54"/>
  <c r="G16" i="54" s="1"/>
  <c r="F73" i="54"/>
  <c r="F16" i="54" s="1"/>
  <c r="E73" i="54"/>
  <c r="E16" i="54" s="1"/>
  <c r="D73" i="54"/>
  <c r="D16" i="54" s="1"/>
  <c r="C73" i="54"/>
  <c r="B73" i="54"/>
  <c r="BD72" i="54"/>
  <c r="BD71" i="54"/>
  <c r="BD70" i="54"/>
  <c r="BD15" i="54" s="1"/>
  <c r="BC70" i="54"/>
  <c r="BC15" i="54" s="1"/>
  <c r="BB70" i="54"/>
  <c r="BA70" i="54"/>
  <c r="BA15" i="54" s="1"/>
  <c r="AZ70" i="54"/>
  <c r="AZ15" i="54" s="1"/>
  <c r="AY70" i="54"/>
  <c r="AX70" i="54"/>
  <c r="AW70" i="54"/>
  <c r="AV70" i="54"/>
  <c r="AV15" i="54" s="1"/>
  <c r="AU70" i="54"/>
  <c r="AU15" i="54" s="1"/>
  <c r="AT70" i="54"/>
  <c r="AS70" i="54"/>
  <c r="AS15" i="54" s="1"/>
  <c r="AR70" i="54"/>
  <c r="AR15" i="54" s="1"/>
  <c r="AQ70" i="54"/>
  <c r="AP70" i="54"/>
  <c r="AO70" i="54"/>
  <c r="AN70" i="54"/>
  <c r="AM70" i="54"/>
  <c r="AM15" i="54" s="1"/>
  <c r="AM6" i="54" s="1"/>
  <c r="AL70" i="54"/>
  <c r="AK70" i="54"/>
  <c r="AK15" i="54" s="1"/>
  <c r="AJ70" i="54"/>
  <c r="AJ15" i="54" s="1"/>
  <c r="AI70" i="54"/>
  <c r="AH70" i="54"/>
  <c r="AG70" i="54"/>
  <c r="AF70" i="54"/>
  <c r="AF15" i="54" s="1"/>
  <c r="AE70" i="54"/>
  <c r="AE15" i="54" s="1"/>
  <c r="AD70" i="54"/>
  <c r="AC70" i="54"/>
  <c r="AC15" i="54" s="1"/>
  <c r="AB70" i="54"/>
  <c r="AB15" i="54" s="1"/>
  <c r="AA70" i="54"/>
  <c r="Z70" i="54"/>
  <c r="Y70" i="54"/>
  <c r="X70" i="54"/>
  <c r="X15" i="54" s="1"/>
  <c r="W70" i="54"/>
  <c r="W15" i="54" s="1"/>
  <c r="V70" i="54"/>
  <c r="U70" i="54"/>
  <c r="U15" i="54" s="1"/>
  <c r="T70" i="54"/>
  <c r="T15" i="54" s="1"/>
  <c r="S70" i="54"/>
  <c r="R70" i="54"/>
  <c r="Q70" i="54"/>
  <c r="P70" i="54"/>
  <c r="P15" i="54" s="1"/>
  <c r="O70" i="54"/>
  <c r="O15" i="54" s="1"/>
  <c r="N70" i="54"/>
  <c r="M70" i="54"/>
  <c r="M15" i="54" s="1"/>
  <c r="L70" i="54"/>
  <c r="L15" i="54" s="1"/>
  <c r="K70" i="54"/>
  <c r="J70" i="54"/>
  <c r="I70" i="54"/>
  <c r="H70" i="54"/>
  <c r="G70" i="54"/>
  <c r="G15" i="54" s="1"/>
  <c r="G6" i="54" s="1"/>
  <c r="F70" i="54"/>
  <c r="E70" i="54"/>
  <c r="E15" i="54" s="1"/>
  <c r="D70" i="54"/>
  <c r="D15" i="54" s="1"/>
  <c r="C70" i="54"/>
  <c r="B70" i="54"/>
  <c r="BD69" i="54"/>
  <c r="BD68" i="54"/>
  <c r="BD67" i="54"/>
  <c r="BD66" i="54"/>
  <c r="BD65" i="54"/>
  <c r="BD64" i="54"/>
  <c r="BC64" i="54"/>
  <c r="BB64" i="54"/>
  <c r="BA64" i="54"/>
  <c r="AZ64" i="54"/>
  <c r="AZ14" i="54" s="1"/>
  <c r="AY64" i="54"/>
  <c r="AY14" i="54" s="1"/>
  <c r="AX64" i="54"/>
  <c r="AX14" i="54" s="1"/>
  <c r="AW64" i="54"/>
  <c r="AV64" i="54"/>
  <c r="AU64" i="54"/>
  <c r="AT64" i="54"/>
  <c r="AS64" i="54"/>
  <c r="AR64" i="54"/>
  <c r="AR14" i="54" s="1"/>
  <c r="AQ64" i="54"/>
  <c r="AQ14" i="54" s="1"/>
  <c r="AP64" i="54"/>
  <c r="AP14" i="54" s="1"/>
  <c r="AO64" i="54"/>
  <c r="AN64" i="54"/>
  <c r="AM64" i="54"/>
  <c r="AL64" i="54"/>
  <c r="AK64" i="54"/>
  <c r="AJ64" i="54"/>
  <c r="AJ14" i="54" s="1"/>
  <c r="AI64" i="54"/>
  <c r="AI14" i="54" s="1"/>
  <c r="AH64" i="54"/>
  <c r="AH14" i="54" s="1"/>
  <c r="AG64" i="54"/>
  <c r="AF64" i="54"/>
  <c r="AE64" i="54"/>
  <c r="AD64" i="54"/>
  <c r="AC64" i="54"/>
  <c r="AB64" i="54"/>
  <c r="AB14" i="54" s="1"/>
  <c r="AA64" i="54"/>
  <c r="AA14" i="54" s="1"/>
  <c r="Z64" i="54"/>
  <c r="Z14" i="54" s="1"/>
  <c r="Y64" i="54"/>
  <c r="X64" i="54"/>
  <c r="W64" i="54"/>
  <c r="V64" i="54"/>
  <c r="U64" i="54"/>
  <c r="T64" i="54"/>
  <c r="T14" i="54" s="1"/>
  <c r="S64" i="54"/>
  <c r="S14" i="54" s="1"/>
  <c r="R64" i="54"/>
  <c r="R14" i="54" s="1"/>
  <c r="Q64" i="54"/>
  <c r="P64" i="54"/>
  <c r="O64" i="54"/>
  <c r="N64" i="54"/>
  <c r="M64" i="54"/>
  <c r="L64" i="54"/>
  <c r="L14" i="54" s="1"/>
  <c r="K64" i="54"/>
  <c r="K14" i="54" s="1"/>
  <c r="J64" i="54"/>
  <c r="J14" i="54" s="1"/>
  <c r="I64" i="54"/>
  <c r="H64" i="54"/>
  <c r="G64" i="54"/>
  <c r="F64" i="54"/>
  <c r="E64" i="54"/>
  <c r="D64" i="54"/>
  <c r="D14" i="54" s="1"/>
  <c r="C64" i="54"/>
  <c r="C14" i="54" s="1"/>
  <c r="B64" i="54"/>
  <c r="B14" i="54" s="1"/>
  <c r="BD63" i="54"/>
  <c r="BD62" i="54"/>
  <c r="BD61" i="54"/>
  <c r="BD60" i="54"/>
  <c r="BD59" i="54"/>
  <c r="BD58" i="54"/>
  <c r="BD57" i="54"/>
  <c r="BD56" i="54"/>
  <c r="BC56" i="54"/>
  <c r="BB56" i="54"/>
  <c r="BA56" i="54"/>
  <c r="AZ56" i="54"/>
  <c r="AY56" i="54"/>
  <c r="AX56" i="54"/>
  <c r="AX13" i="54" s="1"/>
  <c r="AW56" i="54"/>
  <c r="AW13" i="54" s="1"/>
  <c r="AV56" i="54"/>
  <c r="AU56" i="54"/>
  <c r="AT56" i="54"/>
  <c r="AS56" i="54"/>
  <c r="AR56" i="54"/>
  <c r="AQ56" i="54"/>
  <c r="AP56" i="54"/>
  <c r="AP13" i="54" s="1"/>
  <c r="AO56" i="54"/>
  <c r="AO13" i="54" s="1"/>
  <c r="AN56" i="54"/>
  <c r="AM56" i="54"/>
  <c r="AL56" i="54"/>
  <c r="AK56" i="54"/>
  <c r="AJ56" i="54"/>
  <c r="AI56" i="54"/>
  <c r="AH56" i="54"/>
  <c r="AH13" i="54" s="1"/>
  <c r="AG56" i="54"/>
  <c r="AG13" i="54" s="1"/>
  <c r="AF56" i="54"/>
  <c r="AE56" i="54"/>
  <c r="AD56" i="54"/>
  <c r="AC56" i="54"/>
  <c r="AB56" i="54"/>
  <c r="AA56" i="54"/>
  <c r="Z56" i="54"/>
  <c r="Z13" i="54" s="1"/>
  <c r="Y56" i="54"/>
  <c r="Y13" i="54" s="1"/>
  <c r="X56" i="54"/>
  <c r="W56" i="54"/>
  <c r="V56" i="54"/>
  <c r="U56" i="54"/>
  <c r="T56" i="54"/>
  <c r="S56" i="54"/>
  <c r="R56" i="54"/>
  <c r="R13" i="54" s="1"/>
  <c r="Q56" i="54"/>
  <c r="Q13" i="54" s="1"/>
  <c r="P56" i="54"/>
  <c r="O56" i="54"/>
  <c r="N56" i="54"/>
  <c r="M56" i="54"/>
  <c r="L56" i="54"/>
  <c r="K56" i="54"/>
  <c r="J56" i="54"/>
  <c r="J13" i="54" s="1"/>
  <c r="I56" i="54"/>
  <c r="I13" i="54" s="1"/>
  <c r="H56" i="54"/>
  <c r="G56" i="54"/>
  <c r="F56" i="54"/>
  <c r="E56" i="54"/>
  <c r="D56" i="54"/>
  <c r="C56" i="54"/>
  <c r="B56" i="54"/>
  <c r="B13" i="54" s="1"/>
  <c r="BD55" i="54"/>
  <c r="BD54" i="54"/>
  <c r="BD53" i="54"/>
  <c r="BD52" i="54"/>
  <c r="BD51" i="54"/>
  <c r="BC51" i="54"/>
  <c r="BB51" i="54"/>
  <c r="BA51" i="54"/>
  <c r="BA12" i="54" s="1"/>
  <c r="AZ51" i="54"/>
  <c r="AZ12" i="54" s="1"/>
  <c r="AY51" i="54"/>
  <c r="AX51" i="54"/>
  <c r="AX12" i="54" s="1"/>
  <c r="AW51" i="54"/>
  <c r="AW12" i="54" s="1"/>
  <c r="AV51" i="54"/>
  <c r="AU51" i="54"/>
  <c r="AT51" i="54"/>
  <c r="AS51" i="54"/>
  <c r="AS12" i="54" s="1"/>
  <c r="AR51" i="54"/>
  <c r="AR12" i="54" s="1"/>
  <c r="AQ51" i="54"/>
  <c r="AP51" i="54"/>
  <c r="AP12" i="54" s="1"/>
  <c r="AO51" i="54"/>
  <c r="AO12" i="54" s="1"/>
  <c r="AN51" i="54"/>
  <c r="AM51" i="54"/>
  <c r="AL51" i="54"/>
  <c r="AK51" i="54"/>
  <c r="AJ51" i="54"/>
  <c r="AJ12" i="54" s="1"/>
  <c r="AI51" i="54"/>
  <c r="AH51" i="54"/>
  <c r="AH12" i="54" s="1"/>
  <c r="AG51" i="54"/>
  <c r="AG12" i="54" s="1"/>
  <c r="AF51" i="54"/>
  <c r="AE51" i="54"/>
  <c r="AD51" i="54"/>
  <c r="AC51" i="54"/>
  <c r="AC12" i="54" s="1"/>
  <c r="AC6" i="54" s="1"/>
  <c r="AB51" i="54"/>
  <c r="AB12" i="54" s="1"/>
  <c r="AA51" i="54"/>
  <c r="Z51" i="54"/>
  <c r="Z12" i="54" s="1"/>
  <c r="Y51" i="54"/>
  <c r="Y12" i="54" s="1"/>
  <c r="X51" i="54"/>
  <c r="W51" i="54"/>
  <c r="V51" i="54"/>
  <c r="U51" i="54"/>
  <c r="U12" i="54" s="1"/>
  <c r="T51" i="54"/>
  <c r="T12" i="54" s="1"/>
  <c r="S51" i="54"/>
  <c r="R51" i="54"/>
  <c r="R12" i="54" s="1"/>
  <c r="Q51" i="54"/>
  <c r="Q12" i="54" s="1"/>
  <c r="P51" i="54"/>
  <c r="O51" i="54"/>
  <c r="N51" i="54"/>
  <c r="M51" i="54"/>
  <c r="M12" i="54" s="1"/>
  <c r="L51" i="54"/>
  <c r="L12" i="54" s="1"/>
  <c r="K51" i="54"/>
  <c r="J51" i="54"/>
  <c r="J12" i="54" s="1"/>
  <c r="I51" i="54"/>
  <c r="I12" i="54" s="1"/>
  <c r="H51" i="54"/>
  <c r="G51" i="54"/>
  <c r="F51" i="54"/>
  <c r="E51" i="54"/>
  <c r="D51" i="54"/>
  <c r="D12" i="54" s="1"/>
  <c r="C51" i="54"/>
  <c r="B51" i="54"/>
  <c r="B12" i="54" s="1"/>
  <c r="BD50" i="54"/>
  <c r="BD49" i="54"/>
  <c r="BD48" i="54"/>
  <c r="BD47" i="54"/>
  <c r="BD46" i="54"/>
  <c r="BD45" i="54"/>
  <c r="BD44" i="54"/>
  <c r="BD11" i="54" s="1"/>
  <c r="BC44" i="54"/>
  <c r="BC11" i="54" s="1"/>
  <c r="BB44" i="54"/>
  <c r="BA44" i="54"/>
  <c r="AZ44" i="54"/>
  <c r="AY44" i="54"/>
  <c r="AX44" i="54"/>
  <c r="AW44" i="54"/>
  <c r="AW11" i="54" s="1"/>
  <c r="AV44" i="54"/>
  <c r="AV11" i="54" s="1"/>
  <c r="AU44" i="54"/>
  <c r="AU11" i="54" s="1"/>
  <c r="AT44" i="54"/>
  <c r="AS44" i="54"/>
  <c r="AR44" i="54"/>
  <c r="AQ44" i="54"/>
  <c r="AP44" i="54"/>
  <c r="AP11" i="54" s="1"/>
  <c r="AO44" i="54"/>
  <c r="AO11" i="54" s="1"/>
  <c r="AN44" i="54"/>
  <c r="AN11" i="54" s="1"/>
  <c r="AM44" i="54"/>
  <c r="AM11" i="54" s="1"/>
  <c r="AL44" i="54"/>
  <c r="AK44" i="54"/>
  <c r="AJ44" i="54"/>
  <c r="AI44" i="54"/>
  <c r="AH44" i="54"/>
  <c r="AH11" i="54" s="1"/>
  <c r="AG44" i="54"/>
  <c r="AG11" i="54" s="1"/>
  <c r="AF44" i="54"/>
  <c r="AF11" i="54" s="1"/>
  <c r="AE44" i="54"/>
  <c r="AD44" i="54"/>
  <c r="AC44" i="54"/>
  <c r="AB44" i="54"/>
  <c r="AA44" i="54"/>
  <c r="Z44" i="54"/>
  <c r="Y44" i="54"/>
  <c r="Y11" i="54" s="1"/>
  <c r="X44" i="54"/>
  <c r="X11" i="54" s="1"/>
  <c r="W44" i="54"/>
  <c r="W11" i="54" s="1"/>
  <c r="V44" i="54"/>
  <c r="U44" i="54"/>
  <c r="T44" i="54"/>
  <c r="S44" i="54"/>
  <c r="R44" i="54"/>
  <c r="R11" i="54" s="1"/>
  <c r="Q44" i="54"/>
  <c r="Q11" i="54" s="1"/>
  <c r="P44" i="54"/>
  <c r="P11" i="54" s="1"/>
  <c r="O44" i="54"/>
  <c r="N44" i="54"/>
  <c r="M44" i="54"/>
  <c r="L44" i="54"/>
  <c r="K44" i="54"/>
  <c r="J44" i="54"/>
  <c r="J11" i="54" s="1"/>
  <c r="I44" i="54"/>
  <c r="I11" i="54" s="1"/>
  <c r="H44" i="54"/>
  <c r="H11" i="54" s="1"/>
  <c r="G44" i="54"/>
  <c r="F44" i="54"/>
  <c r="E44" i="54"/>
  <c r="D44" i="54"/>
  <c r="C44" i="54"/>
  <c r="B44" i="54"/>
  <c r="BD43" i="54"/>
  <c r="BD42" i="54"/>
  <c r="BD41" i="54"/>
  <c r="BD40" i="54"/>
  <c r="BD39" i="54"/>
  <c r="BD38" i="54"/>
  <c r="BC38" i="54"/>
  <c r="BC10" i="54" s="1"/>
  <c r="BB38" i="54"/>
  <c r="BB10" i="54" s="1"/>
  <c r="BB6" i="54" s="1"/>
  <c r="BA38" i="54"/>
  <c r="BA10" i="54" s="1"/>
  <c r="BA6" i="54" s="1"/>
  <c r="AZ38" i="54"/>
  <c r="AY38" i="54"/>
  <c r="AX38" i="54"/>
  <c r="AW38" i="54"/>
  <c r="AV38" i="54"/>
  <c r="AU38" i="54"/>
  <c r="AU10" i="54" s="1"/>
  <c r="AT38" i="54"/>
  <c r="AT10" i="54" s="1"/>
  <c r="AT6" i="54" s="1"/>
  <c r="AS38" i="54"/>
  <c r="AS10" i="54" s="1"/>
  <c r="AR38" i="54"/>
  <c r="AR10" i="54" s="1"/>
  <c r="AQ38" i="54"/>
  <c r="AP38" i="54"/>
  <c r="AO38" i="54"/>
  <c r="AN38" i="54"/>
  <c r="AM38" i="54"/>
  <c r="AM10" i="54" s="1"/>
  <c r="AL38" i="54"/>
  <c r="AK38" i="54"/>
  <c r="AK10" i="54" s="1"/>
  <c r="AJ38" i="54"/>
  <c r="AJ10" i="54" s="1"/>
  <c r="AI38" i="54"/>
  <c r="AH38" i="54"/>
  <c r="AG38" i="54"/>
  <c r="AF38" i="54"/>
  <c r="AE38" i="54"/>
  <c r="AE10" i="54" s="1"/>
  <c r="AD38" i="54"/>
  <c r="AC38" i="54"/>
  <c r="AB38" i="54"/>
  <c r="AA38" i="54"/>
  <c r="Z38" i="54"/>
  <c r="Y38" i="54"/>
  <c r="X38" i="54"/>
  <c r="W38" i="54"/>
  <c r="W10" i="54" s="1"/>
  <c r="V38" i="54"/>
  <c r="V10" i="54" s="1"/>
  <c r="V6" i="54" s="1"/>
  <c r="U38" i="54"/>
  <c r="U10" i="54" s="1"/>
  <c r="U6" i="54" s="1"/>
  <c r="T38" i="54"/>
  <c r="S38" i="54"/>
  <c r="R38" i="54"/>
  <c r="Q38" i="54"/>
  <c r="P38" i="54"/>
  <c r="O38" i="54"/>
  <c r="O10" i="54" s="1"/>
  <c r="N38" i="54"/>
  <c r="N10" i="54" s="1"/>
  <c r="N6" i="54" s="1"/>
  <c r="M38" i="54"/>
  <c r="M10" i="54" s="1"/>
  <c r="L38" i="54"/>
  <c r="K38" i="54"/>
  <c r="J38" i="54"/>
  <c r="I38" i="54"/>
  <c r="H38" i="54"/>
  <c r="G38" i="54"/>
  <c r="G10" i="54" s="1"/>
  <c r="F38" i="54"/>
  <c r="F10" i="54" s="1"/>
  <c r="E38" i="54"/>
  <c r="E10" i="54" s="1"/>
  <c r="D38" i="54"/>
  <c r="C38" i="54"/>
  <c r="B38" i="54"/>
  <c r="BD37" i="54"/>
  <c r="BD36" i="54"/>
  <c r="BD35" i="54"/>
  <c r="BD34" i="54"/>
  <c r="BD33" i="54"/>
  <c r="BD32" i="54"/>
  <c r="BC32" i="54"/>
  <c r="BC9" i="54" s="1"/>
  <c r="BB32" i="54"/>
  <c r="BB9" i="54" s="1"/>
  <c r="BA32" i="54"/>
  <c r="AZ32" i="54"/>
  <c r="AY32" i="54"/>
  <c r="AX32" i="54"/>
  <c r="AX9" i="54" s="1"/>
  <c r="AX6" i="54" s="1"/>
  <c r="AW32" i="54"/>
  <c r="AW9" i="54" s="1"/>
  <c r="AW6" i="54" s="1"/>
  <c r="AV32" i="54"/>
  <c r="AU32" i="54"/>
  <c r="AU9" i="54" s="1"/>
  <c r="AT32" i="54"/>
  <c r="AT9" i="54" s="1"/>
  <c r="AS32" i="54"/>
  <c r="AR32" i="54"/>
  <c r="AQ32" i="54"/>
  <c r="AP32" i="54"/>
  <c r="AP9" i="54" s="1"/>
  <c r="AO32" i="54"/>
  <c r="AO9" i="54" s="1"/>
  <c r="AN32" i="54"/>
  <c r="AM32" i="54"/>
  <c r="AM9" i="54" s="1"/>
  <c r="AL32" i="54"/>
  <c r="AL9" i="54" s="1"/>
  <c r="AK32" i="54"/>
  <c r="AJ32" i="54"/>
  <c r="AI32" i="54"/>
  <c r="AH32" i="54"/>
  <c r="AH9" i="54" s="1"/>
  <c r="AG32" i="54"/>
  <c r="AG9" i="54" s="1"/>
  <c r="AF32" i="54"/>
  <c r="AF9" i="54" s="1"/>
  <c r="AE32" i="54"/>
  <c r="AE9" i="54" s="1"/>
  <c r="AD32" i="54"/>
  <c r="AD9" i="54" s="1"/>
  <c r="AC32" i="54"/>
  <c r="AB32" i="54"/>
  <c r="AA32" i="54"/>
  <c r="Z32" i="54"/>
  <c r="Y32" i="54"/>
  <c r="X32" i="54"/>
  <c r="W32" i="54"/>
  <c r="W9" i="54" s="1"/>
  <c r="V32" i="54"/>
  <c r="V9" i="54" s="1"/>
  <c r="U32" i="54"/>
  <c r="T32" i="54"/>
  <c r="S32" i="54"/>
  <c r="R32" i="54"/>
  <c r="R9" i="54" s="1"/>
  <c r="Q32" i="54"/>
  <c r="Q9" i="54" s="1"/>
  <c r="Q6" i="54" s="1"/>
  <c r="P32" i="54"/>
  <c r="O32" i="54"/>
  <c r="O9" i="54" s="1"/>
  <c r="N32" i="54"/>
  <c r="N9" i="54" s="1"/>
  <c r="M32" i="54"/>
  <c r="L32" i="54"/>
  <c r="K32" i="54"/>
  <c r="J32" i="54"/>
  <c r="J9" i="54" s="1"/>
  <c r="I32" i="54"/>
  <c r="I9" i="54" s="1"/>
  <c r="I6" i="54" s="1"/>
  <c r="H32" i="54"/>
  <c r="G32" i="54"/>
  <c r="G9" i="54" s="1"/>
  <c r="F32" i="54"/>
  <c r="F9" i="54" s="1"/>
  <c r="E32" i="54"/>
  <c r="D32" i="54"/>
  <c r="C32" i="54"/>
  <c r="B32" i="54"/>
  <c r="B9" i="54" s="1"/>
  <c r="BD31" i="54"/>
  <c r="BD30" i="54"/>
  <c r="BD29" i="54"/>
  <c r="BD28" i="54"/>
  <c r="BC28" i="54"/>
  <c r="BB28" i="54"/>
  <c r="BA28" i="54"/>
  <c r="BA8" i="54" s="1"/>
  <c r="AZ28" i="54"/>
  <c r="AZ8" i="54" s="1"/>
  <c r="AY28" i="54"/>
  <c r="AY8" i="54" s="1"/>
  <c r="AX28" i="54"/>
  <c r="AW28" i="54"/>
  <c r="AV28" i="54"/>
  <c r="AU28" i="54"/>
  <c r="AT28" i="54"/>
  <c r="AS28" i="54"/>
  <c r="AS8" i="54" s="1"/>
  <c r="AR28" i="54"/>
  <c r="AR8" i="54" s="1"/>
  <c r="AQ28" i="54"/>
  <c r="AQ8" i="54" s="1"/>
  <c r="AP28" i="54"/>
  <c r="AO28" i="54"/>
  <c r="AN28" i="54"/>
  <c r="AM28" i="54"/>
  <c r="AL28" i="54"/>
  <c r="AK28" i="54"/>
  <c r="AK8" i="54" s="1"/>
  <c r="AJ28" i="54"/>
  <c r="AJ8" i="54" s="1"/>
  <c r="AI28" i="54"/>
  <c r="AI8" i="54" s="1"/>
  <c r="AH28" i="54"/>
  <c r="AG28" i="54"/>
  <c r="AF28" i="54"/>
  <c r="AE28" i="54"/>
  <c r="AD28" i="54"/>
  <c r="AC28" i="54"/>
  <c r="AC8" i="54" s="1"/>
  <c r="AB28" i="54"/>
  <c r="AB8" i="54" s="1"/>
  <c r="AA28" i="54"/>
  <c r="AA8" i="54" s="1"/>
  <c r="Z28" i="54"/>
  <c r="Z8" i="54" s="1"/>
  <c r="Y28" i="54"/>
  <c r="X28" i="54"/>
  <c r="W28" i="54"/>
  <c r="V28" i="54"/>
  <c r="U28" i="54"/>
  <c r="U8" i="54" s="1"/>
  <c r="T28" i="54"/>
  <c r="T8" i="54" s="1"/>
  <c r="S28" i="54"/>
  <c r="S8" i="54" s="1"/>
  <c r="R28" i="54"/>
  <c r="R8" i="54" s="1"/>
  <c r="R6" i="54" s="1"/>
  <c r="Q28" i="54"/>
  <c r="P28" i="54"/>
  <c r="O28" i="54"/>
  <c r="N28" i="54"/>
  <c r="M28" i="54"/>
  <c r="M8" i="54" s="1"/>
  <c r="L28" i="54"/>
  <c r="K28" i="54"/>
  <c r="K8" i="54" s="1"/>
  <c r="J28" i="54"/>
  <c r="J8" i="54" s="1"/>
  <c r="I28" i="54"/>
  <c r="H28" i="54"/>
  <c r="G28" i="54"/>
  <c r="F28" i="54"/>
  <c r="E28" i="54"/>
  <c r="E8" i="54" s="1"/>
  <c r="D28" i="54"/>
  <c r="C28" i="54"/>
  <c r="B28" i="54"/>
  <c r="BD27" i="54"/>
  <c r="BD26" i="54"/>
  <c r="BD25" i="54"/>
  <c r="BD24" i="54"/>
  <c r="BD23" i="54"/>
  <c r="BD22" i="54"/>
  <c r="BD21" i="54"/>
  <c r="BD20" i="54"/>
  <c r="BD19" i="54"/>
  <c r="BD18" i="54" s="1"/>
  <c r="BC18" i="54"/>
  <c r="BC77" i="54" s="1"/>
  <c r="BB18" i="54"/>
  <c r="BB77" i="54" s="1"/>
  <c r="BA18" i="54"/>
  <c r="BA7" i="54" s="1"/>
  <c r="AZ18" i="54"/>
  <c r="AZ7" i="54" s="1"/>
  <c r="AY18" i="54"/>
  <c r="AY7" i="54" s="1"/>
  <c r="AX18" i="54"/>
  <c r="AX77" i="54" s="1"/>
  <c r="AW18" i="54"/>
  <c r="AV18" i="54"/>
  <c r="AV77" i="54" s="1"/>
  <c r="AU18" i="54"/>
  <c r="AU77" i="54" s="1"/>
  <c r="AT18" i="54"/>
  <c r="AT77" i="54" s="1"/>
  <c r="AS18" i="54"/>
  <c r="AS7" i="54" s="1"/>
  <c r="AR18" i="54"/>
  <c r="AR7" i="54" s="1"/>
  <c r="AQ18" i="54"/>
  <c r="AQ7" i="54" s="1"/>
  <c r="AP18" i="54"/>
  <c r="AP77" i="54" s="1"/>
  <c r="AO18" i="54"/>
  <c r="AO77" i="54" s="1"/>
  <c r="AN18" i="54"/>
  <c r="AN77" i="54" s="1"/>
  <c r="AM18" i="54"/>
  <c r="AM77" i="54" s="1"/>
  <c r="AL18" i="54"/>
  <c r="AL77" i="54" s="1"/>
  <c r="AK18" i="54"/>
  <c r="AK7" i="54" s="1"/>
  <c r="AJ18" i="54"/>
  <c r="AJ7" i="54" s="1"/>
  <c r="AI18" i="54"/>
  <c r="AI7" i="54" s="1"/>
  <c r="AH18" i="54"/>
  <c r="AH7" i="54" s="1"/>
  <c r="AH6" i="54" s="1"/>
  <c r="AG18" i="54"/>
  <c r="AF18" i="54"/>
  <c r="AF77" i="54" s="1"/>
  <c r="AE18" i="54"/>
  <c r="AE77" i="54" s="1"/>
  <c r="AD18" i="54"/>
  <c r="AD77" i="54" s="1"/>
  <c r="AC18" i="54"/>
  <c r="AC7" i="54" s="1"/>
  <c r="AB18" i="54"/>
  <c r="AB7" i="54" s="1"/>
  <c r="AA18" i="54"/>
  <c r="AA77" i="54" s="1"/>
  <c r="Z18" i="54"/>
  <c r="Z77" i="54" s="1"/>
  <c r="Y18" i="54"/>
  <c r="X18" i="54"/>
  <c r="X77" i="54" s="1"/>
  <c r="W18" i="54"/>
  <c r="W77" i="54" s="1"/>
  <c r="V18" i="54"/>
  <c r="V77" i="54" s="1"/>
  <c r="U18" i="54"/>
  <c r="U7" i="54" s="1"/>
  <c r="T18" i="54"/>
  <c r="T7" i="54" s="1"/>
  <c r="S18" i="54"/>
  <c r="S77" i="54" s="1"/>
  <c r="R18" i="54"/>
  <c r="Q18" i="54"/>
  <c r="Q77" i="54" s="1"/>
  <c r="P18" i="54"/>
  <c r="P77" i="54" s="1"/>
  <c r="O18" i="54"/>
  <c r="O77" i="54" s="1"/>
  <c r="N18" i="54"/>
  <c r="N77" i="54" s="1"/>
  <c r="M18" i="54"/>
  <c r="M7" i="54" s="1"/>
  <c r="L18" i="54"/>
  <c r="L7" i="54" s="1"/>
  <c r="K18" i="54"/>
  <c r="K77" i="54" s="1"/>
  <c r="J18" i="54"/>
  <c r="J7" i="54" s="1"/>
  <c r="I18" i="54"/>
  <c r="H18" i="54"/>
  <c r="H77" i="54" s="1"/>
  <c r="G18" i="54"/>
  <c r="G77" i="54" s="1"/>
  <c r="F18" i="54"/>
  <c r="F77" i="54" s="1"/>
  <c r="E18" i="54"/>
  <c r="E7" i="54" s="1"/>
  <c r="D18" i="54"/>
  <c r="D7" i="54" s="1"/>
  <c r="C18" i="54"/>
  <c r="C77" i="54" s="1"/>
  <c r="B18" i="54"/>
  <c r="B77" i="54" s="1"/>
  <c r="BD16" i="54"/>
  <c r="AY16" i="54"/>
  <c r="AX16" i="54"/>
  <c r="AW16" i="54"/>
  <c r="AV16" i="54"/>
  <c r="AU16" i="54"/>
  <c r="AQ16" i="54"/>
  <c r="AP16" i="54"/>
  <c r="AO16" i="54"/>
  <c r="AN16" i="54"/>
  <c r="AI16" i="54"/>
  <c r="AH16" i="54"/>
  <c r="AG16" i="54"/>
  <c r="AF16" i="54"/>
  <c r="AA16" i="54"/>
  <c r="Z16" i="54"/>
  <c r="Y16" i="54"/>
  <c r="X16" i="54"/>
  <c r="W16" i="54"/>
  <c r="S16" i="54"/>
  <c r="R16" i="54"/>
  <c r="Q16" i="54"/>
  <c r="P16" i="54"/>
  <c r="K16" i="54"/>
  <c r="J16" i="54"/>
  <c r="I16" i="54"/>
  <c r="H16" i="54"/>
  <c r="C16" i="54"/>
  <c r="B16" i="54"/>
  <c r="BB15" i="54"/>
  <c r="AY15" i="54"/>
  <c r="AX15" i="54"/>
  <c r="AW15" i="54"/>
  <c r="AT15" i="54"/>
  <c r="AQ15" i="54"/>
  <c r="AP15" i="54"/>
  <c r="AO15" i="54"/>
  <c r="AN15" i="54"/>
  <c r="AL15" i="54"/>
  <c r="AI15" i="54"/>
  <c r="AH15" i="54"/>
  <c r="AG15" i="54"/>
  <c r="AD15" i="54"/>
  <c r="AD6" i="54" s="1"/>
  <c r="AA15" i="54"/>
  <c r="Z15" i="54"/>
  <c r="Y15" i="54"/>
  <c r="V15" i="54"/>
  <c r="S15" i="54"/>
  <c r="R15" i="54"/>
  <c r="Q15" i="54"/>
  <c r="N15" i="54"/>
  <c r="K15" i="54"/>
  <c r="J15" i="54"/>
  <c r="I15" i="54"/>
  <c r="H15" i="54"/>
  <c r="H6" i="54" s="1"/>
  <c r="F15" i="54"/>
  <c r="C15" i="54"/>
  <c r="B15" i="54"/>
  <c r="BD14" i="54"/>
  <c r="BC14" i="54"/>
  <c r="BB14" i="54"/>
  <c r="BA14" i="54"/>
  <c r="AW14" i="54"/>
  <c r="AV14" i="54"/>
  <c r="AU14" i="54"/>
  <c r="AT14" i="54"/>
  <c r="AS14" i="54"/>
  <c r="AO14" i="54"/>
  <c r="AN14" i="54"/>
  <c r="AM14" i="54"/>
  <c r="AL14" i="54"/>
  <c r="AK14" i="54"/>
  <c r="AG14" i="54"/>
  <c r="AF14" i="54"/>
  <c r="AE14" i="54"/>
  <c r="AD14" i="54"/>
  <c r="AC14" i="54"/>
  <c r="Y14" i="54"/>
  <c r="X14" i="54"/>
  <c r="W14" i="54"/>
  <c r="V14" i="54"/>
  <c r="U14" i="54"/>
  <c r="Q14" i="54"/>
  <c r="P14" i="54"/>
  <c r="O14" i="54"/>
  <c r="N14" i="54"/>
  <c r="M14" i="54"/>
  <c r="I14" i="54"/>
  <c r="H14" i="54"/>
  <c r="G14" i="54"/>
  <c r="F14" i="54"/>
  <c r="E14" i="54"/>
  <c r="BD13" i="54"/>
  <c r="BC13" i="54"/>
  <c r="BB13" i="54"/>
  <c r="BA13" i="54"/>
  <c r="AZ13" i="54"/>
  <c r="AY13" i="54"/>
  <c r="AV13" i="54"/>
  <c r="AU13" i="54"/>
  <c r="AT13" i="54"/>
  <c r="AS13" i="54"/>
  <c r="AR13" i="54"/>
  <c r="AQ13" i="54"/>
  <c r="AN13" i="54"/>
  <c r="AM13" i="54"/>
  <c r="AL13" i="54"/>
  <c r="AK13" i="54"/>
  <c r="AJ13" i="54"/>
  <c r="AI13" i="54"/>
  <c r="AF13" i="54"/>
  <c r="AE13" i="54"/>
  <c r="AD13" i="54"/>
  <c r="AC13" i="54"/>
  <c r="AB13" i="54"/>
  <c r="AA13" i="54"/>
  <c r="X13" i="54"/>
  <c r="W13" i="54"/>
  <c r="V13" i="54"/>
  <c r="U13" i="54"/>
  <c r="T13" i="54"/>
  <c r="S13" i="54"/>
  <c r="P13" i="54"/>
  <c r="O13" i="54"/>
  <c r="N13" i="54"/>
  <c r="M13" i="54"/>
  <c r="L13" i="54"/>
  <c r="K13" i="54"/>
  <c r="H13" i="54"/>
  <c r="G13" i="54"/>
  <c r="F13" i="54"/>
  <c r="E13" i="54"/>
  <c r="D13" i="54"/>
  <c r="C13" i="54"/>
  <c r="BD12" i="54"/>
  <c r="BC12" i="54"/>
  <c r="BB12" i="54"/>
  <c r="AY12" i="54"/>
  <c r="AV12" i="54"/>
  <c r="AU12" i="54"/>
  <c r="AT12" i="54"/>
  <c r="AQ12" i="54"/>
  <c r="AN12" i="54"/>
  <c r="AM12" i="54"/>
  <c r="AL12" i="54"/>
  <c r="AK12" i="54"/>
  <c r="AI12" i="54"/>
  <c r="AF12" i="54"/>
  <c r="AE12" i="54"/>
  <c r="AD12" i="54"/>
  <c r="AA12" i="54"/>
  <c r="X12" i="54"/>
  <c r="W12" i="54"/>
  <c r="V12" i="54"/>
  <c r="S12" i="54"/>
  <c r="P12" i="54"/>
  <c r="O12" i="54"/>
  <c r="N12" i="54"/>
  <c r="K12" i="54"/>
  <c r="H12" i="54"/>
  <c r="G12" i="54"/>
  <c r="F12" i="54"/>
  <c r="E12" i="54"/>
  <c r="C12" i="54"/>
  <c r="BB11" i="54"/>
  <c r="BA11" i="54"/>
  <c r="AZ11" i="54"/>
  <c r="AY11" i="54"/>
  <c r="AX11" i="54"/>
  <c r="AT11" i="54"/>
  <c r="AS11" i="54"/>
  <c r="AR11" i="54"/>
  <c r="AQ11" i="54"/>
  <c r="AL11" i="54"/>
  <c r="AK11" i="54"/>
  <c r="AJ11" i="54"/>
  <c r="AI11" i="54"/>
  <c r="AE11" i="54"/>
  <c r="AD11" i="54"/>
  <c r="AC11" i="54"/>
  <c r="AB11" i="54"/>
  <c r="AA11" i="54"/>
  <c r="Z11" i="54"/>
  <c r="V11" i="54"/>
  <c r="U11" i="54"/>
  <c r="T11" i="54"/>
  <c r="S11" i="54"/>
  <c r="O11" i="54"/>
  <c r="N11" i="54"/>
  <c r="M11" i="54"/>
  <c r="L11" i="54"/>
  <c r="K11" i="54"/>
  <c r="G11" i="54"/>
  <c r="F11" i="54"/>
  <c r="E11" i="54"/>
  <c r="D11" i="54"/>
  <c r="C11" i="54"/>
  <c r="B11" i="54"/>
  <c r="BD10" i="54"/>
  <c r="AZ10" i="54"/>
  <c r="AY10" i="54"/>
  <c r="AX10" i="54"/>
  <c r="AW10" i="54"/>
  <c r="AV10" i="54"/>
  <c r="AQ10" i="54"/>
  <c r="AP10" i="54"/>
  <c r="AO10" i="54"/>
  <c r="AN10" i="54"/>
  <c r="AL10" i="54"/>
  <c r="AI10" i="54"/>
  <c r="AH10" i="54"/>
  <c r="AG10" i="54"/>
  <c r="AF10" i="54"/>
  <c r="AD10" i="54"/>
  <c r="AC10" i="54"/>
  <c r="AB10" i="54"/>
  <c r="AA10" i="54"/>
  <c r="Z10" i="54"/>
  <c r="Y10" i="54"/>
  <c r="X10" i="54"/>
  <c r="T10" i="54"/>
  <c r="S10" i="54"/>
  <c r="R10" i="54"/>
  <c r="Q10" i="54"/>
  <c r="P10" i="54"/>
  <c r="L10" i="54"/>
  <c r="K10" i="54"/>
  <c r="J10" i="54"/>
  <c r="I10" i="54"/>
  <c r="H10" i="54"/>
  <c r="D10" i="54"/>
  <c r="C10" i="54"/>
  <c r="B10" i="54"/>
  <c r="BD9" i="54"/>
  <c r="BA9" i="54"/>
  <c r="AZ9" i="54"/>
  <c r="AY9" i="54"/>
  <c r="AV9" i="54"/>
  <c r="AS9" i="54"/>
  <c r="AR9" i="54"/>
  <c r="AQ9" i="54"/>
  <c r="AN9" i="54"/>
  <c r="AK9" i="54"/>
  <c r="AJ9" i="54"/>
  <c r="AI9" i="54"/>
  <c r="AC9" i="54"/>
  <c r="AB9" i="54"/>
  <c r="AA9" i="54"/>
  <c r="Z9" i="54"/>
  <c r="Y9" i="54"/>
  <c r="X9" i="54"/>
  <c r="U9" i="54"/>
  <c r="T9" i="54"/>
  <c r="S9" i="54"/>
  <c r="P9" i="54"/>
  <c r="M9" i="54"/>
  <c r="L9" i="54"/>
  <c r="K9" i="54"/>
  <c r="H9" i="54"/>
  <c r="E9" i="54"/>
  <c r="D9" i="54"/>
  <c r="C9" i="54"/>
  <c r="BD8" i="54"/>
  <c r="BC8" i="54"/>
  <c r="BB8" i="54"/>
  <c r="AX8" i="54"/>
  <c r="AW8" i="54"/>
  <c r="AV8" i="54"/>
  <c r="AU8" i="54"/>
  <c r="AT8" i="54"/>
  <c r="AP8" i="54"/>
  <c r="AO8" i="54"/>
  <c r="AO6" i="54" s="1"/>
  <c r="AN8" i="54"/>
  <c r="AN6" i="54" s="1"/>
  <c r="AM8" i="54"/>
  <c r="AL8" i="54"/>
  <c r="AH8" i="54"/>
  <c r="AG8" i="54"/>
  <c r="AF8" i="54"/>
  <c r="AE8" i="54"/>
  <c r="AD8" i="54"/>
  <c r="Y8" i="54"/>
  <c r="X8" i="54"/>
  <c r="X6" i="54" s="1"/>
  <c r="W8" i="54"/>
  <c r="W6" i="54" s="1"/>
  <c r="V8" i="54"/>
  <c r="Q8" i="54"/>
  <c r="P8" i="54"/>
  <c r="O8" i="54"/>
  <c r="N8" i="54"/>
  <c r="L8" i="54"/>
  <c r="I8" i="54"/>
  <c r="H8" i="54"/>
  <c r="G8" i="54"/>
  <c r="F8" i="54"/>
  <c r="D8" i="54"/>
  <c r="C8" i="54"/>
  <c r="B8" i="54"/>
  <c r="BC7" i="54"/>
  <c r="BB7" i="54"/>
  <c r="AX7" i="54"/>
  <c r="AW7" i="54"/>
  <c r="AV7" i="54"/>
  <c r="AU7" i="54"/>
  <c r="AT7" i="54"/>
  <c r="AO7" i="54"/>
  <c r="AN7" i="54"/>
  <c r="AM7" i="54"/>
  <c r="AL7" i="54"/>
  <c r="AL6" i="54" s="1"/>
  <c r="AG7" i="54"/>
  <c r="AF7" i="54"/>
  <c r="AE7" i="54"/>
  <c r="AD7" i="54"/>
  <c r="Z7" i="54"/>
  <c r="Y7" i="54"/>
  <c r="Y6" i="54" s="1"/>
  <c r="X7" i="54"/>
  <c r="W7" i="54"/>
  <c r="V7" i="54"/>
  <c r="R7" i="54"/>
  <c r="Q7" i="54"/>
  <c r="P7" i="54"/>
  <c r="P6" i="54" s="1"/>
  <c r="O7" i="54"/>
  <c r="O6" i="54" s="1"/>
  <c r="N7" i="54"/>
  <c r="I7" i="54"/>
  <c r="H7" i="54"/>
  <c r="G7" i="54"/>
  <c r="F7" i="54"/>
  <c r="AQ113" i="55"/>
  <c r="AC113" i="55"/>
  <c r="Z113" i="55"/>
  <c r="Y113" i="55"/>
  <c r="P113" i="55"/>
  <c r="O113" i="55"/>
  <c r="N113" i="55"/>
  <c r="M113" i="55"/>
  <c r="P112" i="55"/>
  <c r="O112" i="55"/>
  <c r="N112" i="55"/>
  <c r="N65" i="55" s="1"/>
  <c r="M112" i="55"/>
  <c r="L112" i="55"/>
  <c r="L65" i="55" s="1"/>
  <c r="K112" i="55"/>
  <c r="K65" i="55" s="1"/>
  <c r="J112" i="55"/>
  <c r="I112" i="55"/>
  <c r="H112" i="55"/>
  <c r="G112" i="55"/>
  <c r="G65" i="55" s="1"/>
  <c r="F112" i="55"/>
  <c r="E112" i="55"/>
  <c r="D112" i="55"/>
  <c r="D65" i="55" s="1"/>
  <c r="C112" i="55"/>
  <c r="C65" i="55" s="1"/>
  <c r="P111" i="55"/>
  <c r="O111" i="55"/>
  <c r="N111" i="55"/>
  <c r="M111" i="55"/>
  <c r="M64" i="55" s="1"/>
  <c r="L111" i="55"/>
  <c r="L64" i="55" s="1"/>
  <c r="K111" i="55"/>
  <c r="J111" i="55"/>
  <c r="J64" i="55" s="1"/>
  <c r="I111" i="55"/>
  <c r="I64" i="55" s="1"/>
  <c r="H111" i="55"/>
  <c r="G111" i="55"/>
  <c r="F111" i="55"/>
  <c r="E111" i="55"/>
  <c r="D111" i="55"/>
  <c r="D64" i="55" s="1"/>
  <c r="C111" i="55"/>
  <c r="P110" i="55"/>
  <c r="P63" i="55" s="1"/>
  <c r="O110" i="55"/>
  <c r="O63" i="55" s="1"/>
  <c r="N110" i="55"/>
  <c r="M110" i="55"/>
  <c r="L110" i="55"/>
  <c r="K110" i="55"/>
  <c r="J110" i="55"/>
  <c r="I110" i="55"/>
  <c r="H110" i="55"/>
  <c r="H63" i="55" s="1"/>
  <c r="G110" i="55"/>
  <c r="G63" i="55" s="1"/>
  <c r="F110" i="55"/>
  <c r="E110" i="55"/>
  <c r="D110" i="55"/>
  <c r="C110" i="55"/>
  <c r="C63" i="55" s="1"/>
  <c r="P109" i="55"/>
  <c r="P61" i="55" s="1"/>
  <c r="O109" i="55"/>
  <c r="N109" i="55"/>
  <c r="M109" i="55"/>
  <c r="L109" i="55"/>
  <c r="K109" i="55"/>
  <c r="J109" i="55"/>
  <c r="I109" i="55"/>
  <c r="H109" i="55"/>
  <c r="H61" i="55" s="1"/>
  <c r="G109" i="55"/>
  <c r="F109" i="55"/>
  <c r="E109" i="55"/>
  <c r="D109" i="55"/>
  <c r="C109" i="55"/>
  <c r="P108" i="55"/>
  <c r="O108" i="55"/>
  <c r="N108" i="55"/>
  <c r="N60" i="55" s="1"/>
  <c r="N59" i="55" s="1"/>
  <c r="N13" i="55" s="1"/>
  <c r="M108" i="55"/>
  <c r="L108" i="55"/>
  <c r="K108" i="55"/>
  <c r="J108" i="55"/>
  <c r="I108" i="55"/>
  <c r="H108" i="55"/>
  <c r="G108" i="55"/>
  <c r="F108" i="55"/>
  <c r="F60" i="55" s="1"/>
  <c r="F59" i="55" s="1"/>
  <c r="F13" i="55" s="1"/>
  <c r="E108" i="55"/>
  <c r="D108" i="55"/>
  <c r="C108" i="55"/>
  <c r="P107" i="55"/>
  <c r="O107" i="55"/>
  <c r="N107" i="55"/>
  <c r="M107" i="55"/>
  <c r="M58" i="55" s="1"/>
  <c r="L107" i="55"/>
  <c r="K107" i="55"/>
  <c r="J107" i="55"/>
  <c r="I107" i="55"/>
  <c r="H107" i="55"/>
  <c r="G107" i="55"/>
  <c r="F107" i="55"/>
  <c r="E107" i="55"/>
  <c r="E58" i="55" s="1"/>
  <c r="D107" i="55"/>
  <c r="C107" i="55"/>
  <c r="P106" i="55"/>
  <c r="O106" i="55"/>
  <c r="N106" i="55"/>
  <c r="M106" i="55"/>
  <c r="L106" i="55"/>
  <c r="K106" i="55"/>
  <c r="K57" i="55" s="1"/>
  <c r="J106" i="55"/>
  <c r="J57" i="55" s="1"/>
  <c r="J53" i="55" s="1"/>
  <c r="J12" i="55" s="1"/>
  <c r="I106" i="55"/>
  <c r="H106" i="55"/>
  <c r="G106" i="55"/>
  <c r="F106" i="55"/>
  <c r="E106" i="55"/>
  <c r="D106" i="55"/>
  <c r="C106" i="55"/>
  <c r="C57" i="55" s="1"/>
  <c r="P105" i="55"/>
  <c r="P56" i="55" s="1"/>
  <c r="O105" i="55"/>
  <c r="N105" i="55"/>
  <c r="M105" i="55"/>
  <c r="L105" i="55"/>
  <c r="K105" i="55"/>
  <c r="J105" i="55"/>
  <c r="I105" i="55"/>
  <c r="I56" i="55" s="1"/>
  <c r="H105" i="55"/>
  <c r="H56" i="55" s="1"/>
  <c r="G105" i="55"/>
  <c r="F105" i="55"/>
  <c r="E105" i="55"/>
  <c r="D105" i="55"/>
  <c r="C105" i="55"/>
  <c r="P104" i="55"/>
  <c r="O104" i="55"/>
  <c r="O55" i="55" s="1"/>
  <c r="N104" i="55"/>
  <c r="N55" i="55" s="1"/>
  <c r="M104" i="55"/>
  <c r="L104" i="55"/>
  <c r="K104" i="55"/>
  <c r="J104" i="55"/>
  <c r="I104" i="55"/>
  <c r="H104" i="55"/>
  <c r="G104" i="55"/>
  <c r="G55" i="55" s="1"/>
  <c r="F104" i="55"/>
  <c r="F55" i="55" s="1"/>
  <c r="E104" i="55"/>
  <c r="D104" i="55"/>
  <c r="C104" i="55"/>
  <c r="P103" i="55"/>
  <c r="O103" i="55"/>
  <c r="N103" i="55"/>
  <c r="M103" i="55"/>
  <c r="M54" i="55" s="1"/>
  <c r="L103" i="55"/>
  <c r="L54" i="55" s="1"/>
  <c r="K103" i="55"/>
  <c r="J103" i="55"/>
  <c r="I103" i="55"/>
  <c r="H103" i="55"/>
  <c r="G103" i="55"/>
  <c r="F103" i="55"/>
  <c r="E103" i="55"/>
  <c r="E54" i="55" s="1"/>
  <c r="D103" i="55"/>
  <c r="D54" i="55" s="1"/>
  <c r="D53" i="55" s="1"/>
  <c r="D12" i="55" s="1"/>
  <c r="C103" i="55"/>
  <c r="P102" i="55"/>
  <c r="P52" i="55" s="1"/>
  <c r="O102" i="55"/>
  <c r="N102" i="55"/>
  <c r="M102" i="55"/>
  <c r="L102" i="55"/>
  <c r="K102" i="55"/>
  <c r="K52" i="55" s="1"/>
  <c r="J102" i="55"/>
  <c r="J52" i="55" s="1"/>
  <c r="I102" i="55"/>
  <c r="I52" i="55" s="1"/>
  <c r="H102" i="55"/>
  <c r="G102" i="55"/>
  <c r="F102" i="55"/>
  <c r="E102" i="55"/>
  <c r="D102" i="55"/>
  <c r="C102" i="55"/>
  <c r="P101" i="55"/>
  <c r="P51" i="55" s="1"/>
  <c r="O101" i="55"/>
  <c r="O51" i="55" s="1"/>
  <c r="N101" i="55"/>
  <c r="M101" i="55"/>
  <c r="L101" i="55"/>
  <c r="K101" i="55"/>
  <c r="J101" i="55"/>
  <c r="I101" i="55"/>
  <c r="H101" i="55"/>
  <c r="H51" i="55" s="1"/>
  <c r="G101" i="55"/>
  <c r="G51" i="55" s="1"/>
  <c r="F101" i="55"/>
  <c r="E101" i="55"/>
  <c r="D101" i="55"/>
  <c r="C101" i="55"/>
  <c r="P100" i="55"/>
  <c r="O100" i="55"/>
  <c r="O50" i="55" s="1"/>
  <c r="N100" i="55"/>
  <c r="N50" i="55" s="1"/>
  <c r="M100" i="55"/>
  <c r="M50" i="55" s="1"/>
  <c r="L100" i="55"/>
  <c r="K100" i="55"/>
  <c r="J100" i="55"/>
  <c r="I100" i="55"/>
  <c r="H100" i="55"/>
  <c r="G100" i="55"/>
  <c r="G50" i="55" s="1"/>
  <c r="F100" i="55"/>
  <c r="F50" i="55" s="1"/>
  <c r="E100" i="55"/>
  <c r="E50" i="55" s="1"/>
  <c r="D100" i="55"/>
  <c r="C100" i="55"/>
  <c r="P99" i="55"/>
  <c r="O99" i="55"/>
  <c r="N99" i="55"/>
  <c r="M99" i="55"/>
  <c r="L99" i="55"/>
  <c r="K99" i="55"/>
  <c r="J99" i="55"/>
  <c r="J48" i="55" s="1"/>
  <c r="I99" i="55"/>
  <c r="I48" i="55" s="1"/>
  <c r="H99" i="55"/>
  <c r="G99" i="55"/>
  <c r="F99" i="55"/>
  <c r="E99" i="55"/>
  <c r="E48" i="55" s="1"/>
  <c r="D99" i="55"/>
  <c r="D48" i="55" s="1"/>
  <c r="C99" i="55"/>
  <c r="P98" i="55"/>
  <c r="P47" i="55" s="1"/>
  <c r="O98" i="55"/>
  <c r="O47" i="55" s="1"/>
  <c r="N98" i="55"/>
  <c r="M98" i="55"/>
  <c r="L98" i="55"/>
  <c r="K98" i="55"/>
  <c r="K47" i="55" s="1"/>
  <c r="J98" i="55"/>
  <c r="I98" i="55"/>
  <c r="H98" i="55"/>
  <c r="H47" i="55" s="1"/>
  <c r="G98" i="55"/>
  <c r="G47" i="55" s="1"/>
  <c r="F98" i="55"/>
  <c r="E98" i="55"/>
  <c r="D98" i="55"/>
  <c r="C98" i="55"/>
  <c r="P97" i="55"/>
  <c r="P49" i="55" s="1"/>
  <c r="O97" i="55"/>
  <c r="N97" i="55"/>
  <c r="M97" i="55"/>
  <c r="L97" i="55"/>
  <c r="K97" i="55"/>
  <c r="J97" i="55"/>
  <c r="I97" i="55"/>
  <c r="I49" i="55" s="1"/>
  <c r="H97" i="55"/>
  <c r="H49" i="55" s="1"/>
  <c r="G97" i="55"/>
  <c r="F97" i="55"/>
  <c r="E97" i="55"/>
  <c r="D97" i="55"/>
  <c r="C97" i="55"/>
  <c r="P96" i="55"/>
  <c r="O96" i="55"/>
  <c r="O46" i="55" s="1"/>
  <c r="N96" i="55"/>
  <c r="N46" i="55" s="1"/>
  <c r="M96" i="55"/>
  <c r="M46" i="55" s="1"/>
  <c r="L96" i="55"/>
  <c r="K96" i="55"/>
  <c r="J96" i="55"/>
  <c r="I96" i="55"/>
  <c r="H96" i="55"/>
  <c r="G96" i="55"/>
  <c r="F96" i="55"/>
  <c r="F46" i="55" s="1"/>
  <c r="F45" i="55" s="1"/>
  <c r="F11" i="55" s="1"/>
  <c r="E96" i="55"/>
  <c r="E46" i="55" s="1"/>
  <c r="D96" i="55"/>
  <c r="C96" i="55"/>
  <c r="P95" i="55"/>
  <c r="O95" i="55"/>
  <c r="N95" i="55"/>
  <c r="M95" i="55"/>
  <c r="M43" i="55" s="1"/>
  <c r="L95" i="55"/>
  <c r="K95" i="55"/>
  <c r="J95" i="55"/>
  <c r="I95" i="55"/>
  <c r="H95" i="55"/>
  <c r="G95" i="55"/>
  <c r="F95" i="55"/>
  <c r="E95" i="55"/>
  <c r="E43" i="55" s="1"/>
  <c r="D95" i="55"/>
  <c r="C95" i="55"/>
  <c r="P94" i="55"/>
  <c r="O94" i="55"/>
  <c r="N94" i="55"/>
  <c r="M94" i="55"/>
  <c r="L94" i="55"/>
  <c r="K94" i="55"/>
  <c r="K42" i="55" s="1"/>
  <c r="J94" i="55"/>
  <c r="I94" i="55"/>
  <c r="H94" i="55"/>
  <c r="G94" i="55"/>
  <c r="F94" i="55"/>
  <c r="E94" i="55"/>
  <c r="D94" i="55"/>
  <c r="C94" i="55"/>
  <c r="P93" i="55"/>
  <c r="P44" i="55" s="1"/>
  <c r="O93" i="55"/>
  <c r="N93" i="55"/>
  <c r="M93" i="55"/>
  <c r="L93" i="55"/>
  <c r="K93" i="55"/>
  <c r="J93" i="55"/>
  <c r="I93" i="55"/>
  <c r="I44" i="55" s="1"/>
  <c r="H93" i="55"/>
  <c r="H44" i="55" s="1"/>
  <c r="G93" i="55"/>
  <c r="F93" i="55"/>
  <c r="E93" i="55"/>
  <c r="D93" i="55"/>
  <c r="C93" i="55"/>
  <c r="AH92" i="55"/>
  <c r="F92" i="55" s="1"/>
  <c r="AG92" i="55"/>
  <c r="E92" i="55" s="1"/>
  <c r="AF92" i="55"/>
  <c r="D92" i="55" s="1"/>
  <c r="D41" i="55" s="1"/>
  <c r="D40" i="55" s="1"/>
  <c r="D10" i="55" s="1"/>
  <c r="AE92" i="55"/>
  <c r="P92" i="55"/>
  <c r="O92" i="55"/>
  <c r="N92" i="55"/>
  <c r="M92" i="55"/>
  <c r="L92" i="55"/>
  <c r="K92" i="55"/>
  <c r="K41" i="55" s="1"/>
  <c r="J92" i="55"/>
  <c r="J41" i="55" s="1"/>
  <c r="J40" i="55" s="1"/>
  <c r="J10" i="55" s="1"/>
  <c r="I92" i="55"/>
  <c r="H92" i="55"/>
  <c r="G92" i="55"/>
  <c r="C92" i="55"/>
  <c r="C41" i="55" s="1"/>
  <c r="P91" i="55"/>
  <c r="O91" i="55"/>
  <c r="O39" i="55" s="1"/>
  <c r="N91" i="55"/>
  <c r="M91" i="55"/>
  <c r="L91" i="55"/>
  <c r="K91" i="55"/>
  <c r="J91" i="55"/>
  <c r="I91" i="55"/>
  <c r="H91" i="55"/>
  <c r="G91" i="55"/>
  <c r="G39" i="55" s="1"/>
  <c r="F91" i="55"/>
  <c r="E91" i="55"/>
  <c r="D91" i="55"/>
  <c r="C91" i="55"/>
  <c r="P90" i="55"/>
  <c r="O90" i="55"/>
  <c r="O38" i="55" s="1"/>
  <c r="O33" i="55" s="1"/>
  <c r="O9" i="55" s="1"/>
  <c r="N90" i="55"/>
  <c r="M90" i="55"/>
  <c r="M38" i="55" s="1"/>
  <c r="L90" i="55"/>
  <c r="K90" i="55"/>
  <c r="K38" i="55" s="1"/>
  <c r="J90" i="55"/>
  <c r="I90" i="55"/>
  <c r="H90" i="55"/>
  <c r="G90" i="55"/>
  <c r="F90" i="55"/>
  <c r="F38" i="55" s="1"/>
  <c r="E90" i="55"/>
  <c r="E38" i="55" s="1"/>
  <c r="D90" i="55"/>
  <c r="C90" i="55"/>
  <c r="P89" i="55"/>
  <c r="O89" i="55"/>
  <c r="N89" i="55"/>
  <c r="M89" i="55"/>
  <c r="M37" i="55" s="1"/>
  <c r="M33" i="55" s="1"/>
  <c r="M9" i="55" s="1"/>
  <c r="L89" i="55"/>
  <c r="K89" i="55"/>
  <c r="K37" i="55" s="1"/>
  <c r="J89" i="55"/>
  <c r="J37" i="55" s="1"/>
  <c r="I89" i="55"/>
  <c r="H89" i="55"/>
  <c r="G89" i="55"/>
  <c r="F89" i="55"/>
  <c r="E89" i="55"/>
  <c r="D89" i="55"/>
  <c r="D37" i="55" s="1"/>
  <c r="C89" i="55"/>
  <c r="C37" i="55" s="1"/>
  <c r="P88" i="55"/>
  <c r="O88" i="55"/>
  <c r="O36" i="55" s="1"/>
  <c r="N88" i="55"/>
  <c r="M88" i="55"/>
  <c r="L88" i="55"/>
  <c r="K88" i="55"/>
  <c r="J88" i="55"/>
  <c r="I88" i="55"/>
  <c r="I36" i="55" s="1"/>
  <c r="H88" i="55"/>
  <c r="H36" i="55" s="1"/>
  <c r="G88" i="55"/>
  <c r="F88" i="55"/>
  <c r="E88" i="55"/>
  <c r="D88" i="55"/>
  <c r="C88" i="55"/>
  <c r="P87" i="55"/>
  <c r="O87" i="55"/>
  <c r="O35" i="55" s="1"/>
  <c r="N87" i="55"/>
  <c r="M87" i="55"/>
  <c r="M35" i="55" s="1"/>
  <c r="L87" i="55"/>
  <c r="K87" i="55"/>
  <c r="J87" i="55"/>
  <c r="I87" i="55"/>
  <c r="H87" i="55"/>
  <c r="G87" i="55"/>
  <c r="G35" i="55" s="1"/>
  <c r="F87" i="55"/>
  <c r="E87" i="55"/>
  <c r="D87" i="55"/>
  <c r="C87" i="55"/>
  <c r="P86" i="55"/>
  <c r="O86" i="55"/>
  <c r="N86" i="55"/>
  <c r="M86" i="55"/>
  <c r="M34" i="55" s="1"/>
  <c r="L86" i="55"/>
  <c r="K86" i="55"/>
  <c r="J86" i="55"/>
  <c r="I86" i="55"/>
  <c r="H86" i="55"/>
  <c r="G86" i="55"/>
  <c r="G34" i="55" s="1"/>
  <c r="G33" i="55" s="1"/>
  <c r="G9" i="55" s="1"/>
  <c r="F86" i="55"/>
  <c r="E86" i="55"/>
  <c r="E34" i="55" s="1"/>
  <c r="D86" i="55"/>
  <c r="D34" i="55" s="1"/>
  <c r="D33" i="55" s="1"/>
  <c r="D9" i="55" s="1"/>
  <c r="C86" i="55"/>
  <c r="C34" i="55" s="1"/>
  <c r="C33" i="55" s="1"/>
  <c r="C9" i="55" s="1"/>
  <c r="P85" i="55"/>
  <c r="O85" i="55"/>
  <c r="N85" i="55"/>
  <c r="M85" i="55"/>
  <c r="L85" i="55"/>
  <c r="K85" i="55"/>
  <c r="J85" i="55"/>
  <c r="J32" i="55" s="1"/>
  <c r="I85" i="55"/>
  <c r="I32" i="55" s="1"/>
  <c r="H85" i="55"/>
  <c r="G85" i="55"/>
  <c r="F85" i="55"/>
  <c r="E85" i="55"/>
  <c r="D85" i="55"/>
  <c r="C85" i="55"/>
  <c r="P84" i="55"/>
  <c r="O84" i="55"/>
  <c r="O31" i="55" s="1"/>
  <c r="N84" i="55"/>
  <c r="M84" i="55"/>
  <c r="L84" i="55"/>
  <c r="K84" i="55"/>
  <c r="J84" i="55"/>
  <c r="I84" i="55"/>
  <c r="H84" i="55"/>
  <c r="G84" i="55"/>
  <c r="G31" i="55" s="1"/>
  <c r="F84" i="55"/>
  <c r="E84" i="55"/>
  <c r="D84" i="55"/>
  <c r="C84" i="55"/>
  <c r="C31" i="55" s="1"/>
  <c r="P83" i="55"/>
  <c r="O83" i="55"/>
  <c r="N83" i="55"/>
  <c r="M83" i="55"/>
  <c r="M30" i="55" s="1"/>
  <c r="L83" i="55"/>
  <c r="K83" i="55"/>
  <c r="J83" i="55"/>
  <c r="I83" i="55"/>
  <c r="H83" i="55"/>
  <c r="H30" i="55" s="1"/>
  <c r="G83" i="55"/>
  <c r="F83" i="55"/>
  <c r="E83" i="55"/>
  <c r="E30" i="55" s="1"/>
  <c r="D83" i="55"/>
  <c r="C83" i="55"/>
  <c r="P82" i="55"/>
  <c r="O82" i="55"/>
  <c r="O29" i="55" s="1"/>
  <c r="N82" i="55"/>
  <c r="M82" i="55"/>
  <c r="M29" i="55" s="1"/>
  <c r="L82" i="55"/>
  <c r="K82" i="55"/>
  <c r="K29" i="55" s="1"/>
  <c r="J82" i="55"/>
  <c r="I82" i="55"/>
  <c r="H82" i="55"/>
  <c r="G82" i="55"/>
  <c r="F82" i="55"/>
  <c r="F29" i="55" s="1"/>
  <c r="E82" i="55"/>
  <c r="D82" i="55"/>
  <c r="D29" i="55" s="1"/>
  <c r="C82" i="55"/>
  <c r="C29" i="55" s="1"/>
  <c r="C27" i="55" s="1"/>
  <c r="C8" i="55" s="1"/>
  <c r="P81" i="55"/>
  <c r="O81" i="55"/>
  <c r="N81" i="55"/>
  <c r="M81" i="55"/>
  <c r="L81" i="55"/>
  <c r="K81" i="55"/>
  <c r="K28" i="55" s="1"/>
  <c r="J81" i="55"/>
  <c r="I81" i="55"/>
  <c r="I28" i="55" s="1"/>
  <c r="H81" i="55"/>
  <c r="G81" i="55"/>
  <c r="F81" i="55"/>
  <c r="E81" i="55"/>
  <c r="D81" i="55"/>
  <c r="C81" i="55"/>
  <c r="P80" i="55"/>
  <c r="O80" i="55"/>
  <c r="O26" i="55" s="1"/>
  <c r="O21" i="55" s="1"/>
  <c r="O7" i="55" s="1"/>
  <c r="N80" i="55"/>
  <c r="M80" i="55"/>
  <c r="L80" i="55"/>
  <c r="K80" i="55"/>
  <c r="J80" i="55"/>
  <c r="J26" i="55" s="1"/>
  <c r="I80" i="55"/>
  <c r="H80" i="55"/>
  <c r="H26" i="55" s="1"/>
  <c r="G80" i="55"/>
  <c r="G26" i="55" s="1"/>
  <c r="F80" i="55"/>
  <c r="E80" i="55"/>
  <c r="D80" i="55"/>
  <c r="C80" i="55"/>
  <c r="P79" i="55"/>
  <c r="P25" i="55" s="1"/>
  <c r="O79" i="55"/>
  <c r="N79" i="55"/>
  <c r="M79" i="55"/>
  <c r="M25" i="55" s="1"/>
  <c r="L79" i="55"/>
  <c r="K79" i="55"/>
  <c r="J79" i="55"/>
  <c r="I79" i="55"/>
  <c r="H79" i="55"/>
  <c r="H25" i="55" s="1"/>
  <c r="G79" i="55"/>
  <c r="F79" i="55"/>
  <c r="E79" i="55"/>
  <c r="D79" i="55"/>
  <c r="C79" i="55"/>
  <c r="P78" i="55"/>
  <c r="O78" i="55"/>
  <c r="N78" i="55"/>
  <c r="N24" i="55" s="1"/>
  <c r="M78" i="55"/>
  <c r="L78" i="55"/>
  <c r="K78" i="55"/>
  <c r="J78" i="55"/>
  <c r="I78" i="55"/>
  <c r="H78" i="55"/>
  <c r="G78" i="55"/>
  <c r="F78" i="55"/>
  <c r="F24" i="55" s="1"/>
  <c r="E78" i="55"/>
  <c r="D78" i="55"/>
  <c r="C78" i="55"/>
  <c r="P77" i="55"/>
  <c r="O77" i="55"/>
  <c r="N77" i="55"/>
  <c r="M77" i="55"/>
  <c r="L77" i="55"/>
  <c r="L23" i="55" s="1"/>
  <c r="K77" i="55"/>
  <c r="J77" i="55"/>
  <c r="I77" i="55"/>
  <c r="H77" i="55"/>
  <c r="G77" i="55"/>
  <c r="F77" i="55"/>
  <c r="E77" i="55"/>
  <c r="D77" i="55"/>
  <c r="D23" i="55" s="1"/>
  <c r="C77" i="55"/>
  <c r="P76" i="55"/>
  <c r="O76" i="55"/>
  <c r="N76" i="55"/>
  <c r="M76" i="55"/>
  <c r="L76" i="55"/>
  <c r="K76" i="55"/>
  <c r="J76" i="55"/>
  <c r="J22" i="55" s="1"/>
  <c r="I76" i="55"/>
  <c r="H76" i="55"/>
  <c r="G76" i="55"/>
  <c r="G22" i="55" s="1"/>
  <c r="G21" i="55" s="1"/>
  <c r="G7" i="55" s="1"/>
  <c r="F76" i="55"/>
  <c r="E76" i="55"/>
  <c r="D76" i="55"/>
  <c r="C76" i="55"/>
  <c r="P75" i="55"/>
  <c r="O75" i="55"/>
  <c r="N75" i="55"/>
  <c r="N20" i="55" s="1"/>
  <c r="M75" i="55"/>
  <c r="M20" i="55" s="1"/>
  <c r="L75" i="55"/>
  <c r="K75" i="55"/>
  <c r="J75" i="55"/>
  <c r="I75" i="55"/>
  <c r="I20" i="55" s="1"/>
  <c r="H75" i="55"/>
  <c r="G75" i="55"/>
  <c r="F75" i="55"/>
  <c r="F20" i="55" s="1"/>
  <c r="E75" i="55"/>
  <c r="E20" i="55" s="1"/>
  <c r="D75" i="55"/>
  <c r="C75" i="55"/>
  <c r="P74" i="55"/>
  <c r="O74" i="55"/>
  <c r="O19" i="55" s="1"/>
  <c r="N74" i="55"/>
  <c r="M74" i="55"/>
  <c r="L74" i="55"/>
  <c r="K74" i="55"/>
  <c r="J74" i="55"/>
  <c r="I74" i="55"/>
  <c r="H74" i="55"/>
  <c r="G74" i="55"/>
  <c r="G19" i="55" s="1"/>
  <c r="F74" i="55"/>
  <c r="E74" i="55"/>
  <c r="E113" i="55" s="1"/>
  <c r="D74" i="55"/>
  <c r="C74" i="55"/>
  <c r="P73" i="55"/>
  <c r="O73" i="55"/>
  <c r="N73" i="55"/>
  <c r="M73" i="55"/>
  <c r="M18" i="55" s="1"/>
  <c r="L73" i="55"/>
  <c r="L18" i="55" s="1"/>
  <c r="K73" i="55"/>
  <c r="J73" i="55"/>
  <c r="I73" i="55"/>
  <c r="H73" i="55"/>
  <c r="G73" i="55"/>
  <c r="F73" i="55"/>
  <c r="E73" i="55"/>
  <c r="E18" i="55" s="1"/>
  <c r="D73" i="55"/>
  <c r="C73" i="55"/>
  <c r="C18" i="55" s="1"/>
  <c r="P72" i="55"/>
  <c r="O72" i="55"/>
  <c r="O16" i="55" s="1"/>
  <c r="N72" i="55"/>
  <c r="M72" i="55"/>
  <c r="L72" i="55"/>
  <c r="K72" i="55"/>
  <c r="J72" i="55"/>
  <c r="I72" i="55"/>
  <c r="H72" i="55"/>
  <c r="G72" i="55"/>
  <c r="G113" i="55" s="1"/>
  <c r="F72" i="55"/>
  <c r="E72" i="55"/>
  <c r="D72" i="55"/>
  <c r="C72" i="55"/>
  <c r="P65" i="55"/>
  <c r="O65" i="55"/>
  <c r="M65" i="55"/>
  <c r="J65" i="55"/>
  <c r="I65" i="55"/>
  <c r="H65" i="55"/>
  <c r="F65" i="55"/>
  <c r="E65" i="55"/>
  <c r="P64" i="55"/>
  <c r="O64" i="55"/>
  <c r="N64" i="55"/>
  <c r="K64" i="55"/>
  <c r="H64" i="55"/>
  <c r="H62" i="55" s="1"/>
  <c r="H14" i="55" s="1"/>
  <c r="G64" i="55"/>
  <c r="G62" i="55" s="1"/>
  <c r="G14" i="55" s="1"/>
  <c r="F64" i="55"/>
  <c r="E64" i="55"/>
  <c r="C64" i="55"/>
  <c r="N63" i="55"/>
  <c r="M63" i="55"/>
  <c r="L63" i="55"/>
  <c r="K63" i="55"/>
  <c r="J63" i="55"/>
  <c r="J62" i="55" s="1"/>
  <c r="J14" i="55" s="1"/>
  <c r="I63" i="55"/>
  <c r="I62" i="55" s="1"/>
  <c r="I14" i="55" s="1"/>
  <c r="F63" i="55"/>
  <c r="E63" i="55"/>
  <c r="D63" i="55"/>
  <c r="P62" i="55"/>
  <c r="O62" i="55"/>
  <c r="O14" i="55" s="1"/>
  <c r="L62" i="55"/>
  <c r="L14" i="55" s="1"/>
  <c r="K62" i="55"/>
  <c r="K14" i="55" s="1"/>
  <c r="D62" i="55"/>
  <c r="C62" i="55"/>
  <c r="O61" i="55"/>
  <c r="N61" i="55"/>
  <c r="M61" i="55"/>
  <c r="L61" i="55"/>
  <c r="K61" i="55"/>
  <c r="J61" i="55"/>
  <c r="I61" i="55"/>
  <c r="G61" i="55"/>
  <c r="F61" i="55"/>
  <c r="E61" i="55"/>
  <c r="D61" i="55"/>
  <c r="C61" i="55"/>
  <c r="P60" i="55"/>
  <c r="O60" i="55"/>
  <c r="M60" i="55"/>
  <c r="M59" i="55" s="1"/>
  <c r="M13" i="55" s="1"/>
  <c r="L60" i="55"/>
  <c r="K60" i="55"/>
  <c r="J60" i="55"/>
  <c r="I60" i="55"/>
  <c r="H60" i="55"/>
  <c r="G60" i="55"/>
  <c r="E60" i="55"/>
  <c r="E59" i="55" s="1"/>
  <c r="E13" i="55" s="1"/>
  <c r="D60" i="55"/>
  <c r="D59" i="55" s="1"/>
  <c r="D13" i="55" s="1"/>
  <c r="C60" i="55"/>
  <c r="C59" i="55" s="1"/>
  <c r="C13" i="55" s="1"/>
  <c r="L59" i="55"/>
  <c r="L13" i="55" s="1"/>
  <c r="K59" i="55"/>
  <c r="K13" i="55" s="1"/>
  <c r="J59" i="55"/>
  <c r="J13" i="55" s="1"/>
  <c r="I59" i="55"/>
  <c r="P58" i="55"/>
  <c r="O58" i="55"/>
  <c r="N58" i="55"/>
  <c r="L58" i="55"/>
  <c r="K58" i="55"/>
  <c r="J58" i="55"/>
  <c r="I58" i="55"/>
  <c r="H58" i="55"/>
  <c r="G58" i="55"/>
  <c r="F58" i="55"/>
  <c r="D58" i="55"/>
  <c r="C58" i="55"/>
  <c r="P57" i="55"/>
  <c r="O57" i="55"/>
  <c r="N57" i="55"/>
  <c r="M57" i="55"/>
  <c r="L57" i="55"/>
  <c r="I57" i="55"/>
  <c r="H57" i="55"/>
  <c r="G57" i="55"/>
  <c r="F57" i="55"/>
  <c r="E57" i="55"/>
  <c r="D57" i="55"/>
  <c r="O56" i="55"/>
  <c r="N56" i="55"/>
  <c r="M56" i="55"/>
  <c r="M53" i="55" s="1"/>
  <c r="M12" i="55" s="1"/>
  <c r="L56" i="55"/>
  <c r="K56" i="55"/>
  <c r="J56" i="55"/>
  <c r="G56" i="55"/>
  <c r="F56" i="55"/>
  <c r="E56" i="55"/>
  <c r="D56" i="55"/>
  <c r="C56" i="55"/>
  <c r="P55" i="55"/>
  <c r="M55" i="55"/>
  <c r="L55" i="55"/>
  <c r="K55" i="55"/>
  <c r="J55" i="55"/>
  <c r="I55" i="55"/>
  <c r="H55" i="55"/>
  <c r="E55" i="55"/>
  <c r="D55" i="55"/>
  <c r="C55" i="55"/>
  <c r="P54" i="55"/>
  <c r="P53" i="55" s="1"/>
  <c r="P12" i="55" s="1"/>
  <c r="O54" i="55"/>
  <c r="N54" i="55"/>
  <c r="K54" i="55"/>
  <c r="J54" i="55"/>
  <c r="I54" i="55"/>
  <c r="H54" i="55"/>
  <c r="G54" i="55"/>
  <c r="G53" i="55" s="1"/>
  <c r="F54" i="55"/>
  <c r="C54" i="55"/>
  <c r="I53" i="55"/>
  <c r="I12" i="55" s="1"/>
  <c r="H53" i="55"/>
  <c r="F53" i="55"/>
  <c r="F12" i="55" s="1"/>
  <c r="O52" i="55"/>
  <c r="N52" i="55"/>
  <c r="M52" i="55"/>
  <c r="L52" i="55"/>
  <c r="H52" i="55"/>
  <c r="G52" i="55"/>
  <c r="F52" i="55"/>
  <c r="E52" i="55"/>
  <c r="D52" i="55"/>
  <c r="C52" i="55"/>
  <c r="N51" i="55"/>
  <c r="M51" i="55"/>
  <c r="L51" i="55"/>
  <c r="K51" i="55"/>
  <c r="J51" i="55"/>
  <c r="I51" i="55"/>
  <c r="I45" i="55" s="1"/>
  <c r="I11" i="55" s="1"/>
  <c r="F51" i="55"/>
  <c r="E51" i="55"/>
  <c r="D51" i="55"/>
  <c r="C51" i="55"/>
  <c r="P50" i="55"/>
  <c r="L50" i="55"/>
  <c r="K50" i="55"/>
  <c r="J50" i="55"/>
  <c r="J45" i="55" s="1"/>
  <c r="J11" i="55" s="1"/>
  <c r="I50" i="55"/>
  <c r="H50" i="55"/>
  <c r="D50" i="55"/>
  <c r="C50" i="55"/>
  <c r="O49" i="55"/>
  <c r="N49" i="55"/>
  <c r="M49" i="55"/>
  <c r="M45" i="55" s="1"/>
  <c r="M11" i="55" s="1"/>
  <c r="L49" i="55"/>
  <c r="K49" i="55"/>
  <c r="J49" i="55"/>
  <c r="G49" i="55"/>
  <c r="F49" i="55"/>
  <c r="E49" i="55"/>
  <c r="D49" i="55"/>
  <c r="C49" i="55"/>
  <c r="P48" i="55"/>
  <c r="P45" i="55" s="1"/>
  <c r="P11" i="55" s="1"/>
  <c r="O48" i="55"/>
  <c r="N48" i="55"/>
  <c r="M48" i="55"/>
  <c r="L48" i="55"/>
  <c r="K48" i="55"/>
  <c r="H48" i="55"/>
  <c r="G48" i="55"/>
  <c r="F48" i="55"/>
  <c r="C48" i="55"/>
  <c r="N47" i="55"/>
  <c r="M47" i="55"/>
  <c r="L47" i="55"/>
  <c r="J47" i="55"/>
  <c r="I47" i="55"/>
  <c r="F47" i="55"/>
  <c r="E47" i="55"/>
  <c r="E45" i="55" s="1"/>
  <c r="E11" i="55" s="1"/>
  <c r="D47" i="55"/>
  <c r="C47" i="55"/>
  <c r="P46" i="55"/>
  <c r="L46" i="55"/>
  <c r="K46" i="55"/>
  <c r="J46" i="55"/>
  <c r="I46" i="55"/>
  <c r="H46" i="55"/>
  <c r="G46" i="55"/>
  <c r="D46" i="55"/>
  <c r="C46" i="55"/>
  <c r="H45" i="55"/>
  <c r="H11" i="55" s="1"/>
  <c r="O44" i="55"/>
  <c r="N44" i="55"/>
  <c r="M44" i="55"/>
  <c r="M40" i="55" s="1"/>
  <c r="M10" i="55" s="1"/>
  <c r="L44" i="55"/>
  <c r="K44" i="55"/>
  <c r="J44" i="55"/>
  <c r="G44" i="55"/>
  <c r="F44" i="55"/>
  <c r="E44" i="55"/>
  <c r="D44" i="55"/>
  <c r="C44" i="55"/>
  <c r="P43" i="55"/>
  <c r="O43" i="55"/>
  <c r="N43" i="55"/>
  <c r="L43" i="55"/>
  <c r="L40" i="55" s="1"/>
  <c r="L10" i="55" s="1"/>
  <c r="K43" i="55"/>
  <c r="J43" i="55"/>
  <c r="I43" i="55"/>
  <c r="H43" i="55"/>
  <c r="G43" i="55"/>
  <c r="F43" i="55"/>
  <c r="D43" i="55"/>
  <c r="C43" i="55"/>
  <c r="P42" i="55"/>
  <c r="O42" i="55"/>
  <c r="N42" i="55"/>
  <c r="M42" i="55"/>
  <c r="L42" i="55"/>
  <c r="J42" i="55"/>
  <c r="I42" i="55"/>
  <c r="H42" i="55"/>
  <c r="H40" i="55" s="1"/>
  <c r="H10" i="55" s="1"/>
  <c r="G42" i="55"/>
  <c r="F42" i="55"/>
  <c r="E42" i="55"/>
  <c r="D42" i="55"/>
  <c r="C42" i="55"/>
  <c r="C40" i="55" s="1"/>
  <c r="C10" i="55" s="1"/>
  <c r="P41" i="55"/>
  <c r="P40" i="55" s="1"/>
  <c r="P10" i="55" s="1"/>
  <c r="O41" i="55"/>
  <c r="O40" i="55" s="1"/>
  <c r="O10" i="55" s="1"/>
  <c r="N41" i="55"/>
  <c r="N40" i="55" s="1"/>
  <c r="N10" i="55" s="1"/>
  <c r="M41" i="55"/>
  <c r="L41" i="55"/>
  <c r="I41" i="55"/>
  <c r="H41" i="55"/>
  <c r="G41" i="55"/>
  <c r="G40" i="55" s="1"/>
  <c r="G10" i="55" s="1"/>
  <c r="F41" i="55"/>
  <c r="E41" i="55"/>
  <c r="E40" i="55" s="1"/>
  <c r="E10" i="55" s="1"/>
  <c r="K40" i="55"/>
  <c r="F40" i="55"/>
  <c r="F10" i="55" s="1"/>
  <c r="P39" i="55"/>
  <c r="N39" i="55"/>
  <c r="M39" i="55"/>
  <c r="L39" i="55"/>
  <c r="K39" i="55"/>
  <c r="J39" i="55"/>
  <c r="I39" i="55"/>
  <c r="H39" i="55"/>
  <c r="F39" i="55"/>
  <c r="E39" i="55"/>
  <c r="D39" i="55"/>
  <c r="C39" i="55"/>
  <c r="P38" i="55"/>
  <c r="N38" i="55"/>
  <c r="L38" i="55"/>
  <c r="J38" i="55"/>
  <c r="I38" i="55"/>
  <c r="H38" i="55"/>
  <c r="G38" i="55"/>
  <c r="D38" i="55"/>
  <c r="C38" i="55"/>
  <c r="P37" i="55"/>
  <c r="O37" i="55"/>
  <c r="N37" i="55"/>
  <c r="L37" i="55"/>
  <c r="I37" i="55"/>
  <c r="H37" i="55"/>
  <c r="G37" i="55"/>
  <c r="F37" i="55"/>
  <c r="E37" i="55"/>
  <c r="P36" i="55"/>
  <c r="N36" i="55"/>
  <c r="M36" i="55"/>
  <c r="L36" i="55"/>
  <c r="K36" i="55"/>
  <c r="J36" i="55"/>
  <c r="J33" i="55" s="1"/>
  <c r="J9" i="55" s="1"/>
  <c r="G36" i="55"/>
  <c r="F36" i="55"/>
  <c r="E36" i="55"/>
  <c r="D36" i="55"/>
  <c r="C36" i="55"/>
  <c r="P35" i="55"/>
  <c r="P33" i="55" s="1"/>
  <c r="P9" i="55" s="1"/>
  <c r="N35" i="55"/>
  <c r="L35" i="55"/>
  <c r="K35" i="55"/>
  <c r="J35" i="55"/>
  <c r="I35" i="55"/>
  <c r="H35" i="55"/>
  <c r="F35" i="55"/>
  <c r="E35" i="55"/>
  <c r="D35" i="55"/>
  <c r="C35" i="55"/>
  <c r="P34" i="55"/>
  <c r="O34" i="55"/>
  <c r="N34" i="55"/>
  <c r="L34" i="55"/>
  <c r="K34" i="55"/>
  <c r="J34" i="55"/>
  <c r="I34" i="55"/>
  <c r="H34" i="55"/>
  <c r="F34" i="55"/>
  <c r="F33" i="55" s="1"/>
  <c r="F9" i="55" s="1"/>
  <c r="I33" i="55"/>
  <c r="I9" i="55" s="1"/>
  <c r="H33" i="55"/>
  <c r="H9" i="55" s="1"/>
  <c r="P32" i="55"/>
  <c r="O32" i="55"/>
  <c r="N32" i="55"/>
  <c r="M32" i="55"/>
  <c r="L32" i="55"/>
  <c r="K32" i="55"/>
  <c r="H32" i="55"/>
  <c r="G32" i="55"/>
  <c r="F32" i="55"/>
  <c r="E32" i="55"/>
  <c r="D32" i="55"/>
  <c r="C32" i="55"/>
  <c r="P31" i="55"/>
  <c r="N31" i="55"/>
  <c r="M31" i="55"/>
  <c r="L31" i="55"/>
  <c r="K31" i="55"/>
  <c r="J31" i="55"/>
  <c r="I31" i="55"/>
  <c r="H31" i="55"/>
  <c r="F31" i="55"/>
  <c r="E31" i="55"/>
  <c r="D31" i="55"/>
  <c r="P30" i="55"/>
  <c r="O30" i="55"/>
  <c r="N30" i="55"/>
  <c r="L30" i="55"/>
  <c r="K30" i="55"/>
  <c r="K27" i="55" s="1"/>
  <c r="K8" i="55" s="1"/>
  <c r="J30" i="55"/>
  <c r="I30" i="55"/>
  <c r="G30" i="55"/>
  <c r="F30" i="55"/>
  <c r="D30" i="55"/>
  <c r="C30" i="55"/>
  <c r="P29" i="55"/>
  <c r="N29" i="55"/>
  <c r="L29" i="55"/>
  <c r="L27" i="55" s="1"/>
  <c r="L8" i="55" s="1"/>
  <c r="J29" i="55"/>
  <c r="I29" i="55"/>
  <c r="H29" i="55"/>
  <c r="G29" i="55"/>
  <c r="E29" i="55"/>
  <c r="P28" i="55"/>
  <c r="O28" i="55"/>
  <c r="N28" i="55"/>
  <c r="N27" i="55" s="1"/>
  <c r="N8" i="55" s="1"/>
  <c r="M28" i="55"/>
  <c r="L28" i="55"/>
  <c r="J28" i="55"/>
  <c r="H28" i="55"/>
  <c r="G28" i="55"/>
  <c r="G27" i="55" s="1"/>
  <c r="F28" i="55"/>
  <c r="E28" i="55"/>
  <c r="D28" i="55"/>
  <c r="D27" i="55" s="1"/>
  <c r="D8" i="55" s="1"/>
  <c r="C28" i="55"/>
  <c r="J27" i="55"/>
  <c r="J8" i="55" s="1"/>
  <c r="I27" i="55"/>
  <c r="I8" i="55" s="1"/>
  <c r="H27" i="55"/>
  <c r="H8" i="55" s="1"/>
  <c r="E27" i="55"/>
  <c r="E8" i="55" s="1"/>
  <c r="P26" i="55"/>
  <c r="N26" i="55"/>
  <c r="M26" i="55"/>
  <c r="L26" i="55"/>
  <c r="K26" i="55"/>
  <c r="I26" i="55"/>
  <c r="F26" i="55"/>
  <c r="E26" i="55"/>
  <c r="D26" i="55"/>
  <c r="C26" i="55"/>
  <c r="O25" i="55"/>
  <c r="N25" i="55"/>
  <c r="L25" i="55"/>
  <c r="K25" i="55"/>
  <c r="J25" i="55"/>
  <c r="I25" i="55"/>
  <c r="G25" i="55"/>
  <c r="F25" i="55"/>
  <c r="F21" i="55" s="1"/>
  <c r="F7" i="55" s="1"/>
  <c r="E25" i="55"/>
  <c r="E21" i="55" s="1"/>
  <c r="E7" i="55" s="1"/>
  <c r="D25" i="55"/>
  <c r="C25" i="55"/>
  <c r="P24" i="55"/>
  <c r="O24" i="55"/>
  <c r="M24" i="55"/>
  <c r="M21" i="55" s="1"/>
  <c r="M7" i="55" s="1"/>
  <c r="L24" i="55"/>
  <c r="L21" i="55" s="1"/>
  <c r="L7" i="55" s="1"/>
  <c r="K24" i="55"/>
  <c r="J24" i="55"/>
  <c r="J21" i="55" s="1"/>
  <c r="J7" i="55" s="1"/>
  <c r="I24" i="55"/>
  <c r="H24" i="55"/>
  <c r="G24" i="55"/>
  <c r="E24" i="55"/>
  <c r="D24" i="55"/>
  <c r="C24" i="55"/>
  <c r="P23" i="55"/>
  <c r="O23" i="55"/>
  <c r="N23" i="55"/>
  <c r="M23" i="55"/>
  <c r="K23" i="55"/>
  <c r="J23" i="55"/>
  <c r="I23" i="55"/>
  <c r="H23" i="55"/>
  <c r="H21" i="55" s="1"/>
  <c r="H7" i="55" s="1"/>
  <c r="G23" i="55"/>
  <c r="F23" i="55"/>
  <c r="E23" i="55"/>
  <c r="C23" i="55"/>
  <c r="P22" i="55"/>
  <c r="O22" i="55"/>
  <c r="N22" i="55"/>
  <c r="N21" i="55" s="1"/>
  <c r="N7" i="55" s="1"/>
  <c r="M22" i="55"/>
  <c r="L22" i="55"/>
  <c r="K22" i="55"/>
  <c r="K21" i="55" s="1"/>
  <c r="K7" i="55" s="1"/>
  <c r="I22" i="55"/>
  <c r="H22" i="55"/>
  <c r="F22" i="55"/>
  <c r="E22" i="55"/>
  <c r="D22" i="55"/>
  <c r="C22" i="55"/>
  <c r="C21" i="55" s="1"/>
  <c r="C7" i="55" s="1"/>
  <c r="D21" i="55"/>
  <c r="D7" i="55" s="1"/>
  <c r="P20" i="55"/>
  <c r="O20" i="55"/>
  <c r="L20" i="55"/>
  <c r="K20" i="55"/>
  <c r="J20" i="55"/>
  <c r="H20" i="55"/>
  <c r="G20" i="55"/>
  <c r="D20" i="55"/>
  <c r="C20" i="55"/>
  <c r="P19" i="55"/>
  <c r="N19" i="55"/>
  <c r="N17" i="55" s="1"/>
  <c r="N6" i="55" s="1"/>
  <c r="M19" i="55"/>
  <c r="M17" i="55" s="1"/>
  <c r="M6" i="55" s="1"/>
  <c r="L19" i="55"/>
  <c r="L17" i="55" s="1"/>
  <c r="L6" i="55" s="1"/>
  <c r="K19" i="55"/>
  <c r="J19" i="55"/>
  <c r="I19" i="55"/>
  <c r="H19" i="55"/>
  <c r="F19" i="55"/>
  <c r="F17" i="55" s="1"/>
  <c r="F6" i="55" s="1"/>
  <c r="E19" i="55"/>
  <c r="E17" i="55" s="1"/>
  <c r="E6" i="55" s="1"/>
  <c r="D19" i="55"/>
  <c r="D17" i="55" s="1"/>
  <c r="D6" i="55" s="1"/>
  <c r="C19" i="55"/>
  <c r="P18" i="55"/>
  <c r="P17" i="55" s="1"/>
  <c r="P6" i="55" s="1"/>
  <c r="O18" i="55"/>
  <c r="N18" i="55"/>
  <c r="K18" i="55"/>
  <c r="J18" i="55"/>
  <c r="I18" i="55"/>
  <c r="H18" i="55"/>
  <c r="G18" i="55"/>
  <c r="F18" i="55"/>
  <c r="D18" i="55"/>
  <c r="O17" i="55"/>
  <c r="O6" i="55" s="1"/>
  <c r="I17" i="55"/>
  <c r="G17" i="55"/>
  <c r="G6" i="55" s="1"/>
  <c r="P16" i="55"/>
  <c r="N16" i="55"/>
  <c r="M16" i="55"/>
  <c r="L16" i="55"/>
  <c r="L5" i="55" s="1"/>
  <c r="K16" i="55"/>
  <c r="K5" i="55" s="1"/>
  <c r="J16" i="55"/>
  <c r="H16" i="55"/>
  <c r="F16" i="55"/>
  <c r="E16" i="55"/>
  <c r="E5" i="55" s="1"/>
  <c r="D16" i="55"/>
  <c r="C16" i="55"/>
  <c r="C5" i="55" s="1"/>
  <c r="P14" i="55"/>
  <c r="D14" i="55"/>
  <c r="C14" i="55"/>
  <c r="I13" i="55"/>
  <c r="H12" i="55"/>
  <c r="G12" i="55"/>
  <c r="K10" i="55"/>
  <c r="G8" i="55"/>
  <c r="I6" i="55"/>
  <c r="P5" i="55"/>
  <c r="O5" i="55"/>
  <c r="N5" i="55"/>
  <c r="M5" i="55"/>
  <c r="J5" i="55"/>
  <c r="H5" i="55"/>
  <c r="F5" i="55"/>
  <c r="D5" i="55"/>
  <c r="D3" i="55"/>
  <c r="E3" i="55" s="1"/>
  <c r="F3" i="55" s="1"/>
  <c r="G3" i="55" s="1"/>
  <c r="H3" i="55" s="1"/>
  <c r="I3" i="55" s="1"/>
  <c r="J3" i="55" s="1"/>
  <c r="K3" i="55" s="1"/>
  <c r="L3" i="55" s="1"/>
  <c r="M3" i="55" s="1"/>
  <c r="N3" i="55" s="1"/>
  <c r="O3" i="55" s="1"/>
  <c r="P3" i="55" s="1"/>
  <c r="AG184" i="56"/>
  <c r="O162" i="56"/>
  <c r="N162" i="56"/>
  <c r="M162" i="56"/>
  <c r="L162" i="56"/>
  <c r="O154" i="56"/>
  <c r="N154" i="56"/>
  <c r="M154" i="56"/>
  <c r="L154" i="56"/>
  <c r="O148" i="56"/>
  <c r="N148" i="56"/>
  <c r="O147" i="56"/>
  <c r="N147" i="56"/>
  <c r="O146" i="56"/>
  <c r="O149" i="56" s="1"/>
  <c r="N146" i="56"/>
  <c r="N149" i="56" s="1"/>
  <c r="M134" i="56"/>
  <c r="L134" i="56"/>
  <c r="O116" i="56"/>
  <c r="N116" i="56"/>
  <c r="M116" i="56"/>
  <c r="L116" i="56"/>
  <c r="O107" i="56"/>
  <c r="N107" i="56"/>
  <c r="M107" i="56"/>
  <c r="L107" i="56"/>
  <c r="O94" i="56"/>
  <c r="N94" i="56"/>
  <c r="M94" i="56"/>
  <c r="L94" i="56"/>
  <c r="O88" i="56"/>
  <c r="N88" i="56"/>
  <c r="M88" i="56"/>
  <c r="L88" i="56"/>
  <c r="O82" i="56"/>
  <c r="N82" i="56"/>
  <c r="M82" i="56"/>
  <c r="L82" i="56"/>
  <c r="O78" i="56"/>
  <c r="N78" i="56"/>
  <c r="M78" i="56"/>
  <c r="L78" i="56"/>
  <c r="O69" i="56"/>
  <c r="N69" i="56"/>
  <c r="M69" i="56"/>
  <c r="L69" i="56"/>
  <c r="O68" i="56"/>
  <c r="N68" i="56"/>
  <c r="M68" i="56"/>
  <c r="L68" i="56"/>
  <c r="O67" i="56"/>
  <c r="O66" i="56" s="1"/>
  <c r="O18" i="56" s="1"/>
  <c r="N67" i="56"/>
  <c r="N66" i="56" s="1"/>
  <c r="N18" i="56" s="1"/>
  <c r="M67" i="56"/>
  <c r="M66" i="56" s="1"/>
  <c r="M18" i="56" s="1"/>
  <c r="L67" i="56"/>
  <c r="W66" i="56"/>
  <c r="V66" i="56"/>
  <c r="U66" i="56"/>
  <c r="T66" i="56"/>
  <c r="T18" i="56" s="1"/>
  <c r="S66" i="56"/>
  <c r="S18" i="56" s="1"/>
  <c r="R66" i="56"/>
  <c r="R18" i="56" s="1"/>
  <c r="Q66" i="56"/>
  <c r="Q18" i="56" s="1"/>
  <c r="P66" i="56"/>
  <c r="L66" i="56"/>
  <c r="L18" i="56" s="1"/>
  <c r="O65" i="56"/>
  <c r="N65" i="56"/>
  <c r="M65" i="56"/>
  <c r="L65" i="56"/>
  <c r="O64" i="56"/>
  <c r="N64" i="56"/>
  <c r="M64" i="56"/>
  <c r="L64" i="56"/>
  <c r="L63" i="56" s="1"/>
  <c r="L17" i="56" s="1"/>
  <c r="W63" i="56"/>
  <c r="V63" i="56"/>
  <c r="U63" i="56"/>
  <c r="T63" i="56"/>
  <c r="S63" i="56"/>
  <c r="R63" i="56"/>
  <c r="Q63" i="56"/>
  <c r="P63" i="56"/>
  <c r="O63" i="56"/>
  <c r="N63" i="56"/>
  <c r="M63" i="56"/>
  <c r="O62" i="56"/>
  <c r="N62" i="56"/>
  <c r="M62" i="56"/>
  <c r="L62" i="56"/>
  <c r="O61" i="56"/>
  <c r="N61" i="56"/>
  <c r="M61" i="56"/>
  <c r="L61" i="56"/>
  <c r="O60" i="56"/>
  <c r="N60" i="56"/>
  <c r="M60" i="56"/>
  <c r="L60" i="56"/>
  <c r="M59" i="56"/>
  <c r="L59" i="56"/>
  <c r="O58" i="56"/>
  <c r="N58" i="56"/>
  <c r="M58" i="56"/>
  <c r="L58" i="56"/>
  <c r="L57" i="56" s="1"/>
  <c r="L16" i="56" s="1"/>
  <c r="W57" i="56"/>
  <c r="W16" i="56" s="1"/>
  <c r="V57" i="56"/>
  <c r="V16" i="56" s="1"/>
  <c r="U57" i="56"/>
  <c r="U16" i="56" s="1"/>
  <c r="T57" i="56"/>
  <c r="S57" i="56"/>
  <c r="R57" i="56"/>
  <c r="Q57" i="56"/>
  <c r="P57" i="56"/>
  <c r="P16" i="56" s="1"/>
  <c r="M57" i="56"/>
  <c r="M16" i="56" s="1"/>
  <c r="O56" i="56"/>
  <c r="N56" i="56"/>
  <c r="M56" i="56"/>
  <c r="L56" i="56"/>
  <c r="O55" i="56"/>
  <c r="N55" i="56"/>
  <c r="M55" i="56"/>
  <c r="L55" i="56"/>
  <c r="O54" i="56"/>
  <c r="N54" i="56"/>
  <c r="M54" i="56"/>
  <c r="L54" i="56"/>
  <c r="O53" i="56"/>
  <c r="N53" i="56"/>
  <c r="M53" i="56"/>
  <c r="M49" i="56" s="1"/>
  <c r="M15" i="56" s="1"/>
  <c r="L53" i="56"/>
  <c r="O52" i="56"/>
  <c r="N52" i="56"/>
  <c r="M52" i="56"/>
  <c r="L52" i="56"/>
  <c r="O51" i="56"/>
  <c r="N51" i="56"/>
  <c r="M51" i="56"/>
  <c r="L51" i="56"/>
  <c r="O50" i="56"/>
  <c r="N50" i="56"/>
  <c r="M50" i="56"/>
  <c r="L50" i="56"/>
  <c r="L49" i="56" s="1"/>
  <c r="L15" i="56" s="1"/>
  <c r="W49" i="56"/>
  <c r="W15" i="56" s="1"/>
  <c r="V49" i="56"/>
  <c r="V15" i="56" s="1"/>
  <c r="U49" i="56"/>
  <c r="U15" i="56" s="1"/>
  <c r="T49" i="56"/>
  <c r="S49" i="56"/>
  <c r="R49" i="56"/>
  <c r="Q49" i="56"/>
  <c r="P49" i="56"/>
  <c r="P15" i="56" s="1"/>
  <c r="O49" i="56"/>
  <c r="O15" i="56" s="1"/>
  <c r="N49" i="56"/>
  <c r="N15" i="56" s="1"/>
  <c r="O48" i="56"/>
  <c r="N48" i="56"/>
  <c r="M48" i="56"/>
  <c r="L48" i="56"/>
  <c r="O47" i="56"/>
  <c r="N47" i="56"/>
  <c r="M47" i="56"/>
  <c r="L47" i="56"/>
  <c r="O46" i="56"/>
  <c r="N46" i="56"/>
  <c r="M46" i="56"/>
  <c r="L46" i="56"/>
  <c r="O45" i="56"/>
  <c r="O44" i="56" s="1"/>
  <c r="O14" i="56" s="1"/>
  <c r="N45" i="56"/>
  <c r="N44" i="56" s="1"/>
  <c r="N14" i="56" s="1"/>
  <c r="M45" i="56"/>
  <c r="M44" i="56" s="1"/>
  <c r="M14" i="56" s="1"/>
  <c r="L45" i="56"/>
  <c r="W44" i="56"/>
  <c r="V44" i="56"/>
  <c r="U44" i="56"/>
  <c r="T44" i="56"/>
  <c r="T14" i="56" s="1"/>
  <c r="S44" i="56"/>
  <c r="S14" i="56" s="1"/>
  <c r="R44" i="56"/>
  <c r="R14" i="56" s="1"/>
  <c r="Q44" i="56"/>
  <c r="Q14" i="56" s="1"/>
  <c r="P44" i="56"/>
  <c r="L44" i="56"/>
  <c r="L14" i="56" s="1"/>
  <c r="O43" i="56"/>
  <c r="N43" i="56"/>
  <c r="M43" i="56"/>
  <c r="L43" i="56"/>
  <c r="O42" i="56"/>
  <c r="N42" i="56"/>
  <c r="M42" i="56"/>
  <c r="L42" i="56"/>
  <c r="O41" i="56"/>
  <c r="N41" i="56"/>
  <c r="M41" i="56"/>
  <c r="L41" i="56"/>
  <c r="O40" i="56"/>
  <c r="N40" i="56"/>
  <c r="M40" i="56"/>
  <c r="L40" i="56"/>
  <c r="O39" i="56"/>
  <c r="N39" i="56"/>
  <c r="M39" i="56"/>
  <c r="L39" i="56"/>
  <c r="O38" i="56"/>
  <c r="N38" i="56"/>
  <c r="M38" i="56"/>
  <c r="L38" i="56"/>
  <c r="L37" i="56" s="1"/>
  <c r="L13" i="56" s="1"/>
  <c r="W37" i="56"/>
  <c r="V37" i="56"/>
  <c r="U37" i="56"/>
  <c r="T37" i="56"/>
  <c r="S37" i="56"/>
  <c r="R37" i="56"/>
  <c r="Q37" i="56"/>
  <c r="P37" i="56"/>
  <c r="O37" i="56"/>
  <c r="N37" i="56"/>
  <c r="M37" i="56"/>
  <c r="O36" i="56"/>
  <c r="N36" i="56"/>
  <c r="M36" i="56"/>
  <c r="L36" i="56"/>
  <c r="O35" i="56"/>
  <c r="N35" i="56"/>
  <c r="M35" i="56"/>
  <c r="L35" i="56"/>
  <c r="O34" i="56"/>
  <c r="N34" i="56"/>
  <c r="M34" i="56"/>
  <c r="L34" i="56"/>
  <c r="O33" i="56"/>
  <c r="N33" i="56"/>
  <c r="M33" i="56"/>
  <c r="M31" i="56" s="1"/>
  <c r="M12" i="56" s="1"/>
  <c r="L33" i="56"/>
  <c r="O32" i="56"/>
  <c r="N32" i="56"/>
  <c r="M32" i="56"/>
  <c r="L32" i="56"/>
  <c r="L31" i="56" s="1"/>
  <c r="L12" i="56" s="1"/>
  <c r="W31" i="56"/>
  <c r="W12" i="56" s="1"/>
  <c r="V31" i="56"/>
  <c r="V12" i="56" s="1"/>
  <c r="U31" i="56"/>
  <c r="U12" i="56" s="1"/>
  <c r="T31" i="56"/>
  <c r="S31" i="56"/>
  <c r="R31" i="56"/>
  <c r="Q31" i="56"/>
  <c r="P31" i="56"/>
  <c r="P12" i="56" s="1"/>
  <c r="O31" i="56"/>
  <c r="O12" i="56" s="1"/>
  <c r="N31" i="56"/>
  <c r="N12" i="56" s="1"/>
  <c r="O30" i="56"/>
  <c r="N30" i="56"/>
  <c r="M30" i="56"/>
  <c r="L30" i="56"/>
  <c r="O29" i="56"/>
  <c r="N29" i="56"/>
  <c r="N25" i="56" s="1"/>
  <c r="N11" i="56" s="1"/>
  <c r="M29" i="56"/>
  <c r="L29" i="56"/>
  <c r="O28" i="56"/>
  <c r="N28" i="56"/>
  <c r="M28" i="56"/>
  <c r="L28" i="56"/>
  <c r="O27" i="56"/>
  <c r="N27" i="56"/>
  <c r="M27" i="56"/>
  <c r="M25" i="56" s="1"/>
  <c r="M11" i="56" s="1"/>
  <c r="L27" i="56"/>
  <c r="O26" i="56"/>
  <c r="N26" i="56"/>
  <c r="M26" i="56"/>
  <c r="L26" i="56"/>
  <c r="L25" i="56" s="1"/>
  <c r="L11" i="56" s="1"/>
  <c r="W25" i="56"/>
  <c r="W11" i="56" s="1"/>
  <c r="V25" i="56"/>
  <c r="V11" i="56" s="1"/>
  <c r="U25" i="56"/>
  <c r="U11" i="56" s="1"/>
  <c r="T25" i="56"/>
  <c r="S25" i="56"/>
  <c r="R25" i="56"/>
  <c r="Q25" i="56"/>
  <c r="P25" i="56"/>
  <c r="P11" i="56" s="1"/>
  <c r="O25" i="56"/>
  <c r="O11" i="56" s="1"/>
  <c r="O24" i="56"/>
  <c r="N24" i="56"/>
  <c r="M24" i="56"/>
  <c r="L24" i="56"/>
  <c r="O23" i="56"/>
  <c r="N23" i="56"/>
  <c r="M23" i="56"/>
  <c r="L23" i="56"/>
  <c r="O22" i="56"/>
  <c r="N22" i="56"/>
  <c r="M22" i="56"/>
  <c r="L22" i="56"/>
  <c r="L21" i="56" s="1"/>
  <c r="L10" i="56" s="1"/>
  <c r="W21" i="56"/>
  <c r="V21" i="56"/>
  <c r="V10" i="56" s="1"/>
  <c r="U21" i="56"/>
  <c r="U10" i="56" s="1"/>
  <c r="T21" i="56"/>
  <c r="T10" i="56" s="1"/>
  <c r="S21" i="56"/>
  <c r="S10" i="56" s="1"/>
  <c r="R21" i="56"/>
  <c r="Q21" i="56"/>
  <c r="P21" i="56"/>
  <c r="O21" i="56"/>
  <c r="N21" i="56"/>
  <c r="N10" i="56" s="1"/>
  <c r="M21" i="56"/>
  <c r="M10" i="56" s="1"/>
  <c r="O20" i="56"/>
  <c r="N20" i="56"/>
  <c r="M20" i="56"/>
  <c r="L20" i="56"/>
  <c r="L9" i="56" s="1"/>
  <c r="Y18" i="56"/>
  <c r="X18" i="56"/>
  <c r="W18" i="56"/>
  <c r="V18" i="56"/>
  <c r="U18" i="56"/>
  <c r="P18" i="56"/>
  <c r="Y17" i="56"/>
  <c r="X17" i="56"/>
  <c r="W17" i="56"/>
  <c r="V17" i="56"/>
  <c r="U17" i="56"/>
  <c r="T17" i="56"/>
  <c r="S17" i="56"/>
  <c r="R17" i="56"/>
  <c r="Q17" i="56"/>
  <c r="P17" i="56"/>
  <c r="O17" i="56"/>
  <c r="N17" i="56"/>
  <c r="M17" i="56"/>
  <c r="Y16" i="56"/>
  <c r="X16" i="56"/>
  <c r="T16" i="56"/>
  <c r="S16" i="56"/>
  <c r="R16" i="56"/>
  <c r="Q16" i="56"/>
  <c r="Y15" i="56"/>
  <c r="X15" i="56"/>
  <c r="T15" i="56"/>
  <c r="S15" i="56"/>
  <c r="R15" i="56"/>
  <c r="Q15" i="56"/>
  <c r="Y14" i="56"/>
  <c r="X14" i="56"/>
  <c r="W14" i="56"/>
  <c r="V14" i="56"/>
  <c r="U14" i="56"/>
  <c r="P14" i="56"/>
  <c r="Y13" i="56"/>
  <c r="X13" i="56"/>
  <c r="W13" i="56"/>
  <c r="V13" i="56"/>
  <c r="U13" i="56"/>
  <c r="T13" i="56"/>
  <c r="S13" i="56"/>
  <c r="R13" i="56"/>
  <c r="Q13" i="56"/>
  <c r="P13" i="56"/>
  <c r="O13" i="56"/>
  <c r="N13" i="56"/>
  <c r="M13" i="56"/>
  <c r="Y12" i="56"/>
  <c r="X12" i="56"/>
  <c r="T12" i="56"/>
  <c r="S12" i="56"/>
  <c r="R12" i="56"/>
  <c r="Q12" i="56"/>
  <c r="Y11" i="56"/>
  <c r="X11" i="56"/>
  <c r="T11" i="56"/>
  <c r="S11" i="56"/>
  <c r="R11" i="56"/>
  <c r="Q11" i="56"/>
  <c r="Y10" i="56"/>
  <c r="Y8" i="56" s="1"/>
  <c r="X10" i="56"/>
  <c r="W10" i="56"/>
  <c r="R10" i="56"/>
  <c r="Q10" i="56"/>
  <c r="Q8" i="56" s="1"/>
  <c r="P10" i="56"/>
  <c r="O10" i="56"/>
  <c r="Y9" i="56"/>
  <c r="X9" i="56"/>
  <c r="X8" i="56" s="1"/>
  <c r="W9" i="56"/>
  <c r="W8" i="56" s="1"/>
  <c r="V9" i="56"/>
  <c r="U9" i="56"/>
  <c r="T9" i="56"/>
  <c r="S9" i="56"/>
  <c r="R9" i="56"/>
  <c r="Q9" i="56"/>
  <c r="P9" i="56"/>
  <c r="O9" i="56"/>
  <c r="N9" i="56"/>
  <c r="M9" i="56"/>
  <c r="BB71" i="58"/>
  <c r="BB14" i="58" s="1"/>
  <c r="BC71" i="58"/>
  <c r="BC14" i="58" s="1"/>
  <c r="BA71" i="58"/>
  <c r="AZ71" i="58"/>
  <c r="AY71" i="58"/>
  <c r="AX71" i="58"/>
  <c r="AW71" i="58"/>
  <c r="AV71" i="58"/>
  <c r="AU71" i="58"/>
  <c r="AT71" i="58"/>
  <c r="AS71" i="58"/>
  <c r="AR71" i="58"/>
  <c r="AQ71" i="58"/>
  <c r="AP71" i="58"/>
  <c r="AO71" i="58"/>
  <c r="AN71" i="58"/>
  <c r="AM71" i="58"/>
  <c r="AL71" i="58"/>
  <c r="AK71" i="58"/>
  <c r="AJ71" i="58"/>
  <c r="AI71" i="58"/>
  <c r="AH71" i="58"/>
  <c r="AG71" i="58"/>
  <c r="AF71" i="58"/>
  <c r="AE71" i="58"/>
  <c r="AD71" i="58"/>
  <c r="AC71" i="58"/>
  <c r="AB71" i="58"/>
  <c r="AA71" i="58"/>
  <c r="Z71" i="58"/>
  <c r="Y71" i="58"/>
  <c r="X71" i="58"/>
  <c r="W71" i="58"/>
  <c r="V71" i="58"/>
  <c r="U71" i="58"/>
  <c r="T71" i="58"/>
  <c r="S71" i="58"/>
  <c r="R71" i="58"/>
  <c r="Q71" i="58"/>
  <c r="P71" i="58"/>
  <c r="O71" i="58"/>
  <c r="N71" i="58"/>
  <c r="M71" i="58"/>
  <c r="L71" i="58"/>
  <c r="K71" i="58"/>
  <c r="J71" i="58"/>
  <c r="I71" i="58"/>
  <c r="H71" i="58"/>
  <c r="G71" i="58"/>
  <c r="F71" i="58"/>
  <c r="E71" i="58"/>
  <c r="D71" i="58"/>
  <c r="C71" i="58"/>
  <c r="BB68" i="58"/>
  <c r="BB13" i="58" s="1"/>
  <c r="BC68" i="58"/>
  <c r="BC13" i="58" s="1"/>
  <c r="BA68" i="58"/>
  <c r="AZ68" i="58"/>
  <c r="AY68" i="58"/>
  <c r="AX68" i="58"/>
  <c r="AW68" i="58"/>
  <c r="AV68" i="58"/>
  <c r="AU68" i="58"/>
  <c r="AT68" i="58"/>
  <c r="AS68" i="58"/>
  <c r="AR68" i="58"/>
  <c r="AQ68" i="58"/>
  <c r="AP68" i="58"/>
  <c r="AO68" i="58"/>
  <c r="AN68" i="58"/>
  <c r="AM68" i="58"/>
  <c r="AL68" i="58"/>
  <c r="AK68" i="58"/>
  <c r="AJ68" i="58"/>
  <c r="AI68" i="58"/>
  <c r="AH68" i="58"/>
  <c r="AG68" i="58"/>
  <c r="AF68" i="58"/>
  <c r="AE68" i="58"/>
  <c r="AD68" i="58"/>
  <c r="AC68" i="58"/>
  <c r="AB68" i="58"/>
  <c r="AA68" i="58"/>
  <c r="Z68" i="58"/>
  <c r="Y68" i="58"/>
  <c r="X68" i="58"/>
  <c r="W68" i="58"/>
  <c r="V68" i="58"/>
  <c r="U68" i="58"/>
  <c r="T68" i="58"/>
  <c r="S68" i="58"/>
  <c r="R68" i="58"/>
  <c r="Q68" i="58"/>
  <c r="P68" i="58"/>
  <c r="O68" i="58"/>
  <c r="N68" i="58"/>
  <c r="M68" i="58"/>
  <c r="L68" i="58"/>
  <c r="K68" i="58"/>
  <c r="J68" i="58"/>
  <c r="I68" i="58"/>
  <c r="H68" i="58"/>
  <c r="G68" i="58"/>
  <c r="F68" i="58"/>
  <c r="E68" i="58"/>
  <c r="D68" i="58"/>
  <c r="C68" i="58"/>
  <c r="BB62" i="58"/>
  <c r="BB12" i="58" s="1"/>
  <c r="BA62" i="58"/>
  <c r="AZ62" i="58"/>
  <c r="AZ12" i="58" s="1"/>
  <c r="AY62" i="58"/>
  <c r="AX62" i="58"/>
  <c r="AX12" i="58" s="1"/>
  <c r="AW62" i="58"/>
  <c r="AV62" i="58"/>
  <c r="AU62" i="58"/>
  <c r="AT62" i="58"/>
  <c r="AS62" i="58"/>
  <c r="AR62" i="58"/>
  <c r="AR12" i="58" s="1"/>
  <c r="AQ62" i="58"/>
  <c r="AP62" i="58"/>
  <c r="AP12" i="58" s="1"/>
  <c r="AO62" i="58"/>
  <c r="AN62" i="58"/>
  <c r="AM62" i="58"/>
  <c r="AL62" i="58"/>
  <c r="AK62" i="58"/>
  <c r="AJ62" i="58"/>
  <c r="AJ12" i="58" s="1"/>
  <c r="AI62" i="58"/>
  <c r="AH62" i="58"/>
  <c r="AH12" i="58" s="1"/>
  <c r="AG62" i="58"/>
  <c r="AF62" i="58"/>
  <c r="AE62" i="58"/>
  <c r="AD62" i="58"/>
  <c r="AC62" i="58"/>
  <c r="AB62" i="58"/>
  <c r="AB12" i="58" s="1"/>
  <c r="AA62" i="58"/>
  <c r="Z62" i="58"/>
  <c r="Z12" i="58" s="1"/>
  <c r="Y62" i="58"/>
  <c r="X62" i="58"/>
  <c r="W62" i="58"/>
  <c r="V62" i="58"/>
  <c r="U62" i="58"/>
  <c r="T62" i="58"/>
  <c r="T12" i="58" s="1"/>
  <c r="S62" i="58"/>
  <c r="R62" i="58"/>
  <c r="R12" i="58" s="1"/>
  <c r="Q62" i="58"/>
  <c r="P62" i="58"/>
  <c r="O62" i="58"/>
  <c r="N62" i="58"/>
  <c r="M62" i="58"/>
  <c r="L62" i="58"/>
  <c r="L12" i="58" s="1"/>
  <c r="K62" i="58"/>
  <c r="J62" i="58"/>
  <c r="J12" i="58" s="1"/>
  <c r="I62" i="58"/>
  <c r="H62" i="58"/>
  <c r="G62" i="58"/>
  <c r="F62" i="58"/>
  <c r="E62" i="58"/>
  <c r="D62" i="58"/>
  <c r="D12" i="58" s="1"/>
  <c r="C62" i="58"/>
  <c r="BB54" i="58"/>
  <c r="BB11" i="58" s="1"/>
  <c r="BA54" i="58"/>
  <c r="AZ54" i="58"/>
  <c r="AY54" i="58"/>
  <c r="AY11" i="58" s="1"/>
  <c r="AX54" i="58"/>
  <c r="AW54" i="58"/>
  <c r="AW11" i="58" s="1"/>
  <c r="AV54" i="58"/>
  <c r="AV11" i="58" s="1"/>
  <c r="AU54" i="58"/>
  <c r="AT54" i="58"/>
  <c r="AS54" i="58"/>
  <c r="AR54" i="58"/>
  <c r="AQ54" i="58"/>
  <c r="AQ11" i="58" s="1"/>
  <c r="AP54" i="58"/>
  <c r="AO54" i="58"/>
  <c r="AO11" i="58" s="1"/>
  <c r="AN54" i="58"/>
  <c r="AN11" i="58" s="1"/>
  <c r="AM54" i="58"/>
  <c r="AL54" i="58"/>
  <c r="AK54" i="58"/>
  <c r="AJ54" i="58"/>
  <c r="AI54" i="58"/>
  <c r="AI11" i="58" s="1"/>
  <c r="AH54" i="58"/>
  <c r="AG54" i="58"/>
  <c r="AG11" i="58" s="1"/>
  <c r="AF54" i="58"/>
  <c r="AF11" i="58" s="1"/>
  <c r="AE54" i="58"/>
  <c r="AD54" i="58"/>
  <c r="AC54" i="58"/>
  <c r="AB54" i="58"/>
  <c r="AA54" i="58"/>
  <c r="AA11" i="58" s="1"/>
  <c r="Z54" i="58"/>
  <c r="Y54" i="58"/>
  <c r="Y11" i="58" s="1"/>
  <c r="X54" i="58"/>
  <c r="X11" i="58" s="1"/>
  <c r="W54" i="58"/>
  <c r="V54" i="58"/>
  <c r="U54" i="58"/>
  <c r="T54" i="58"/>
  <c r="S54" i="58"/>
  <c r="S11" i="58" s="1"/>
  <c r="R54" i="58"/>
  <c r="Q54" i="58"/>
  <c r="Q11" i="58" s="1"/>
  <c r="P54" i="58"/>
  <c r="P11" i="58" s="1"/>
  <c r="O54" i="58"/>
  <c r="N54" i="58"/>
  <c r="M54" i="58"/>
  <c r="L54" i="58"/>
  <c r="K54" i="58"/>
  <c r="K11" i="58" s="1"/>
  <c r="J54" i="58"/>
  <c r="I54" i="58"/>
  <c r="I11" i="58" s="1"/>
  <c r="H54" i="58"/>
  <c r="H11" i="58" s="1"/>
  <c r="G54" i="58"/>
  <c r="F54" i="58"/>
  <c r="E54" i="58"/>
  <c r="D54" i="58"/>
  <c r="C54" i="58"/>
  <c r="C11" i="58" s="1"/>
  <c r="BB49" i="58"/>
  <c r="BB10" i="58" s="1"/>
  <c r="BA49" i="58"/>
  <c r="AZ49" i="58"/>
  <c r="AZ10" i="58" s="1"/>
  <c r="AY49" i="58"/>
  <c r="AY10" i="58" s="1"/>
  <c r="AX49" i="58"/>
  <c r="AW49" i="58"/>
  <c r="AW10" i="58" s="1"/>
  <c r="AV49" i="58"/>
  <c r="AU49" i="58"/>
  <c r="AT49" i="58"/>
  <c r="AS49" i="58"/>
  <c r="AR49" i="58"/>
  <c r="AR10" i="58" s="1"/>
  <c r="AQ49" i="58"/>
  <c r="AQ10" i="58" s="1"/>
  <c r="AP49" i="58"/>
  <c r="AO49" i="58"/>
  <c r="AO10" i="58" s="1"/>
  <c r="AN49" i="58"/>
  <c r="AM49" i="58"/>
  <c r="AL49" i="58"/>
  <c r="AK49" i="58"/>
  <c r="AJ49" i="58"/>
  <c r="AJ10" i="58" s="1"/>
  <c r="AI49" i="58"/>
  <c r="AI10" i="58" s="1"/>
  <c r="AH49" i="58"/>
  <c r="AG49" i="58"/>
  <c r="AG10" i="58" s="1"/>
  <c r="AF49" i="58"/>
  <c r="AE49" i="58"/>
  <c r="AD49" i="58"/>
  <c r="AC49" i="58"/>
  <c r="AB49" i="58"/>
  <c r="AB10" i="58" s="1"/>
  <c r="AA49" i="58"/>
  <c r="AA10" i="58" s="1"/>
  <c r="Z49" i="58"/>
  <c r="Y49" i="58"/>
  <c r="Y10" i="58" s="1"/>
  <c r="X49" i="58"/>
  <c r="W49" i="58"/>
  <c r="V49" i="58"/>
  <c r="U49" i="58"/>
  <c r="T49" i="58"/>
  <c r="T10" i="58" s="1"/>
  <c r="S49" i="58"/>
  <c r="S10" i="58" s="1"/>
  <c r="R49" i="58"/>
  <c r="Q49" i="58"/>
  <c r="Q10" i="58" s="1"/>
  <c r="P49" i="58"/>
  <c r="O49" i="58"/>
  <c r="N49" i="58"/>
  <c r="M49" i="58"/>
  <c r="L49" i="58"/>
  <c r="L10" i="58" s="1"/>
  <c r="K49" i="58"/>
  <c r="K10" i="58" s="1"/>
  <c r="J49" i="58"/>
  <c r="I49" i="58"/>
  <c r="I10" i="58" s="1"/>
  <c r="H49" i="58"/>
  <c r="G49" i="58"/>
  <c r="F49" i="58"/>
  <c r="E49" i="58"/>
  <c r="D49" i="58"/>
  <c r="D10" i="58" s="1"/>
  <c r="C49" i="58"/>
  <c r="C10" i="58" s="1"/>
  <c r="BB42" i="58"/>
  <c r="BB9" i="58" s="1"/>
  <c r="BA42" i="58"/>
  <c r="AZ42" i="58"/>
  <c r="AY42" i="58"/>
  <c r="AX42" i="58"/>
  <c r="AW42" i="58"/>
  <c r="AV42" i="58"/>
  <c r="AU42" i="58"/>
  <c r="AT42" i="58"/>
  <c r="AS42" i="58"/>
  <c r="AR42" i="58"/>
  <c r="AQ42" i="58"/>
  <c r="AP42" i="58"/>
  <c r="AO42" i="58"/>
  <c r="AN42" i="58"/>
  <c r="AM42" i="58"/>
  <c r="AL42" i="58"/>
  <c r="AK42" i="58"/>
  <c r="AJ42" i="58"/>
  <c r="AI42" i="58"/>
  <c r="AH42" i="58"/>
  <c r="AG42" i="58"/>
  <c r="AF42" i="58"/>
  <c r="AE42" i="58"/>
  <c r="AD42" i="58"/>
  <c r="AC42" i="58"/>
  <c r="AB42" i="58"/>
  <c r="AA42" i="58"/>
  <c r="Z42" i="58"/>
  <c r="Y42" i="58"/>
  <c r="X42" i="58"/>
  <c r="W42" i="58"/>
  <c r="V42" i="58"/>
  <c r="U42" i="58"/>
  <c r="T42" i="58"/>
  <c r="S42" i="58"/>
  <c r="R42" i="58"/>
  <c r="Q42" i="58"/>
  <c r="P42" i="58"/>
  <c r="O42" i="58"/>
  <c r="N42" i="58"/>
  <c r="M42" i="58"/>
  <c r="L42" i="58"/>
  <c r="K42" i="58"/>
  <c r="J42" i="58"/>
  <c r="I42" i="58"/>
  <c r="H42" i="58"/>
  <c r="G42" i="58"/>
  <c r="F42" i="58"/>
  <c r="E42" i="58"/>
  <c r="D42" i="58"/>
  <c r="C42" i="58"/>
  <c r="BB36" i="58"/>
  <c r="BB8" i="58" s="1"/>
  <c r="BA36" i="58"/>
  <c r="AZ36" i="58"/>
  <c r="AY36" i="58"/>
  <c r="AX36" i="58"/>
  <c r="AX8" i="58" s="1"/>
  <c r="AW36" i="58"/>
  <c r="AV36" i="58"/>
  <c r="AV8" i="58" s="1"/>
  <c r="AU36" i="58"/>
  <c r="AT36" i="58"/>
  <c r="AT8" i="58" s="1"/>
  <c r="AS36" i="58"/>
  <c r="AR36" i="58"/>
  <c r="AQ36" i="58"/>
  <c r="AP36" i="58"/>
  <c r="AP8" i="58" s="1"/>
  <c r="AO36" i="58"/>
  <c r="AN36" i="58"/>
  <c r="AN8" i="58" s="1"/>
  <c r="AM36" i="58"/>
  <c r="AL36" i="58"/>
  <c r="AL8" i="58" s="1"/>
  <c r="AK36" i="58"/>
  <c r="AJ36" i="58"/>
  <c r="AI36" i="58"/>
  <c r="AH36" i="58"/>
  <c r="AH8" i="58" s="1"/>
  <c r="AG36" i="58"/>
  <c r="AF36" i="58"/>
  <c r="AF8" i="58" s="1"/>
  <c r="AE36" i="58"/>
  <c r="AD36" i="58"/>
  <c r="AD8" i="58" s="1"/>
  <c r="AC36" i="58"/>
  <c r="AB36" i="58"/>
  <c r="AA36" i="58"/>
  <c r="Z36" i="58"/>
  <c r="Z8" i="58" s="1"/>
  <c r="Y36" i="58"/>
  <c r="X36" i="58"/>
  <c r="X8" i="58" s="1"/>
  <c r="W36" i="58"/>
  <c r="V36" i="58"/>
  <c r="V8" i="58" s="1"/>
  <c r="U36" i="58"/>
  <c r="T36" i="58"/>
  <c r="S36" i="58"/>
  <c r="R36" i="58"/>
  <c r="R8" i="58" s="1"/>
  <c r="Q36" i="58"/>
  <c r="P36" i="58"/>
  <c r="P8" i="58" s="1"/>
  <c r="O36" i="58"/>
  <c r="N36" i="58"/>
  <c r="N8" i="58" s="1"/>
  <c r="M36" i="58"/>
  <c r="L36" i="58"/>
  <c r="K36" i="58"/>
  <c r="J36" i="58"/>
  <c r="J8" i="58" s="1"/>
  <c r="I36" i="58"/>
  <c r="H36" i="58"/>
  <c r="H8" i="58" s="1"/>
  <c r="G36" i="58"/>
  <c r="F36" i="58"/>
  <c r="F8" i="58" s="1"/>
  <c r="E36" i="58"/>
  <c r="D36" i="58"/>
  <c r="C36" i="58"/>
  <c r="BB30" i="58"/>
  <c r="BB7" i="58" s="1"/>
  <c r="BA30" i="58"/>
  <c r="AZ30" i="58"/>
  <c r="AY30" i="58"/>
  <c r="AY7" i="58" s="1"/>
  <c r="AX30" i="58"/>
  <c r="AX7" i="58" s="1"/>
  <c r="AW30" i="58"/>
  <c r="AV30" i="58"/>
  <c r="AV7" i="58" s="1"/>
  <c r="AU30" i="58"/>
  <c r="AT30" i="58"/>
  <c r="AS30" i="58"/>
  <c r="AR30" i="58"/>
  <c r="AQ30" i="58"/>
  <c r="AQ7" i="58" s="1"/>
  <c r="AP30" i="58"/>
  <c r="AP7" i="58" s="1"/>
  <c r="AO30" i="58"/>
  <c r="AN30" i="58"/>
  <c r="AN7" i="58" s="1"/>
  <c r="AM30" i="58"/>
  <c r="AL30" i="58"/>
  <c r="AK30" i="58"/>
  <c r="AJ30" i="58"/>
  <c r="AI30" i="58"/>
  <c r="AI7" i="58" s="1"/>
  <c r="AH30" i="58"/>
  <c r="AH7" i="58" s="1"/>
  <c r="AG30" i="58"/>
  <c r="AF30" i="58"/>
  <c r="AF7" i="58" s="1"/>
  <c r="AE30" i="58"/>
  <c r="AD30" i="58"/>
  <c r="AC30" i="58"/>
  <c r="AB30" i="58"/>
  <c r="AA30" i="58"/>
  <c r="AA7" i="58" s="1"/>
  <c r="Z30" i="58"/>
  <c r="Z7" i="58" s="1"/>
  <c r="Y30" i="58"/>
  <c r="X30" i="58"/>
  <c r="X7" i="58" s="1"/>
  <c r="W30" i="58"/>
  <c r="V30" i="58"/>
  <c r="U30" i="58"/>
  <c r="T30" i="58"/>
  <c r="S30" i="58"/>
  <c r="S7" i="58" s="1"/>
  <c r="R30" i="58"/>
  <c r="R7" i="58" s="1"/>
  <c r="Q30" i="58"/>
  <c r="P30" i="58"/>
  <c r="P7" i="58" s="1"/>
  <c r="O30" i="58"/>
  <c r="N30" i="58"/>
  <c r="M30" i="58"/>
  <c r="L30" i="58"/>
  <c r="K30" i="58"/>
  <c r="K7" i="58" s="1"/>
  <c r="J30" i="58"/>
  <c r="J7" i="58" s="1"/>
  <c r="I30" i="58"/>
  <c r="H30" i="58"/>
  <c r="H7" i="58" s="1"/>
  <c r="G30" i="58"/>
  <c r="F30" i="58"/>
  <c r="E30" i="58"/>
  <c r="D30" i="58"/>
  <c r="C30" i="58"/>
  <c r="C7" i="58" s="1"/>
  <c r="BB26" i="58"/>
  <c r="BB6" i="58" s="1"/>
  <c r="BA26" i="58"/>
  <c r="AZ26" i="58"/>
  <c r="AZ6" i="58" s="1"/>
  <c r="AY26" i="58"/>
  <c r="AX26" i="58"/>
  <c r="AX6" i="58" s="1"/>
  <c r="AW26" i="58"/>
  <c r="AV26" i="58"/>
  <c r="AV6" i="58" s="1"/>
  <c r="AU26" i="58"/>
  <c r="AT26" i="58"/>
  <c r="AS26" i="58"/>
  <c r="AR26" i="58"/>
  <c r="AR6" i="58" s="1"/>
  <c r="AQ26" i="58"/>
  <c r="AP26" i="58"/>
  <c r="AP6" i="58" s="1"/>
  <c r="AO26" i="58"/>
  <c r="AN26" i="58"/>
  <c r="AN6" i="58" s="1"/>
  <c r="AM26" i="58"/>
  <c r="AL26" i="58"/>
  <c r="AK26" i="58"/>
  <c r="AJ26" i="58"/>
  <c r="AJ6" i="58" s="1"/>
  <c r="AI26" i="58"/>
  <c r="AH26" i="58"/>
  <c r="AH6" i="58" s="1"/>
  <c r="AG26" i="58"/>
  <c r="AF26" i="58"/>
  <c r="AF6" i="58" s="1"/>
  <c r="AE26" i="58"/>
  <c r="AD26" i="58"/>
  <c r="AC26" i="58"/>
  <c r="AB26" i="58"/>
  <c r="AB6" i="58" s="1"/>
  <c r="AA26" i="58"/>
  <c r="Z26" i="58"/>
  <c r="Z6" i="58" s="1"/>
  <c r="Y26" i="58"/>
  <c r="X26" i="58"/>
  <c r="X6" i="58" s="1"/>
  <c r="W26" i="58"/>
  <c r="V26" i="58"/>
  <c r="U26" i="58"/>
  <c r="T26" i="58"/>
  <c r="T6" i="58" s="1"/>
  <c r="S26" i="58"/>
  <c r="R26" i="58"/>
  <c r="R6" i="58" s="1"/>
  <c r="Q26" i="58"/>
  <c r="P26" i="58"/>
  <c r="P6" i="58" s="1"/>
  <c r="O26" i="58"/>
  <c r="N26" i="58"/>
  <c r="M26" i="58"/>
  <c r="L26" i="58"/>
  <c r="L6" i="58" s="1"/>
  <c r="K26" i="58"/>
  <c r="J26" i="58"/>
  <c r="J6" i="58" s="1"/>
  <c r="I26" i="58"/>
  <c r="H26" i="58"/>
  <c r="H6" i="58" s="1"/>
  <c r="G26" i="58"/>
  <c r="F26" i="58"/>
  <c r="E26" i="58"/>
  <c r="D26" i="58"/>
  <c r="D6" i="58" s="1"/>
  <c r="C26" i="58"/>
  <c r="BB16" i="58"/>
  <c r="BB5" i="58" s="1"/>
  <c r="BC16" i="58"/>
  <c r="BC5" i="58" s="1"/>
  <c r="BA16" i="58"/>
  <c r="AZ16" i="58"/>
  <c r="AY16" i="58"/>
  <c r="AX16" i="58"/>
  <c r="AW16" i="58"/>
  <c r="AW5" i="58" s="1"/>
  <c r="AW4" i="58" s="1"/>
  <c r="AV16" i="58"/>
  <c r="AU16" i="58"/>
  <c r="AU5" i="58" s="1"/>
  <c r="AU4" i="58" s="1"/>
  <c r="AT16" i="58"/>
  <c r="AT5" i="58" s="1"/>
  <c r="AT4" i="58" s="1"/>
  <c r="AS16" i="58"/>
  <c r="AR16" i="58"/>
  <c r="AQ16" i="58"/>
  <c r="AP16" i="58"/>
  <c r="AO16" i="58"/>
  <c r="AO5" i="58" s="1"/>
  <c r="AO4" i="58" s="1"/>
  <c r="AN16" i="58"/>
  <c r="AM16" i="58"/>
  <c r="AM5" i="58" s="1"/>
  <c r="AM4" i="58" s="1"/>
  <c r="AL16" i="58"/>
  <c r="AL5" i="58" s="1"/>
  <c r="AL4" i="58" s="1"/>
  <c r="AK16" i="58"/>
  <c r="AJ16" i="58"/>
  <c r="AI16" i="58"/>
  <c r="AH16" i="58"/>
  <c r="AG16" i="58"/>
  <c r="AG5" i="58" s="1"/>
  <c r="AG4" i="58" s="1"/>
  <c r="AF16" i="58"/>
  <c r="AE16" i="58"/>
  <c r="AE5" i="58" s="1"/>
  <c r="AE4" i="58" s="1"/>
  <c r="AD16" i="58"/>
  <c r="AD5" i="58" s="1"/>
  <c r="AD4" i="58" s="1"/>
  <c r="AC16" i="58"/>
  <c r="AB16" i="58"/>
  <c r="AA16" i="58"/>
  <c r="Z16" i="58"/>
  <c r="Y16" i="58"/>
  <c r="Y5" i="58" s="1"/>
  <c r="Y4" i="58" s="1"/>
  <c r="X16" i="58"/>
  <c r="W16" i="58"/>
  <c r="W5" i="58" s="1"/>
  <c r="W4" i="58" s="1"/>
  <c r="V16" i="58"/>
  <c r="V5" i="58" s="1"/>
  <c r="V4" i="58" s="1"/>
  <c r="U16" i="58"/>
  <c r="T16" i="58"/>
  <c r="S16" i="58"/>
  <c r="R16" i="58"/>
  <c r="Q16" i="58"/>
  <c r="Q5" i="58" s="1"/>
  <c r="Q4" i="58" s="1"/>
  <c r="P16" i="58"/>
  <c r="O16" i="58"/>
  <c r="O5" i="58" s="1"/>
  <c r="O4" i="58" s="1"/>
  <c r="N16" i="58"/>
  <c r="N5" i="58" s="1"/>
  <c r="N4" i="58" s="1"/>
  <c r="M16" i="58"/>
  <c r="L16" i="58"/>
  <c r="K16" i="58"/>
  <c r="J16" i="58"/>
  <c r="I16" i="58"/>
  <c r="I5" i="58" s="1"/>
  <c r="I4" i="58" s="1"/>
  <c r="H16" i="58"/>
  <c r="G16" i="58"/>
  <c r="G5" i="58" s="1"/>
  <c r="G4" i="58" s="1"/>
  <c r="F16" i="58"/>
  <c r="F5" i="58" s="1"/>
  <c r="F4" i="58" s="1"/>
  <c r="E16" i="58"/>
  <c r="D16" i="58"/>
  <c r="C16" i="58"/>
  <c r="BA14" i="58"/>
  <c r="AZ14" i="58"/>
  <c r="AY14" i="58"/>
  <c r="AX14" i="58"/>
  <c r="AW14" i="58"/>
  <c r="AV14" i="58"/>
  <c r="AU14" i="58"/>
  <c r="AT14" i="58"/>
  <c r="AS14" i="58"/>
  <c r="AR14" i="58"/>
  <c r="AQ14" i="58"/>
  <c r="AP14" i="58"/>
  <c r="AO14" i="58"/>
  <c r="AN14" i="58"/>
  <c r="AM14" i="58"/>
  <c r="AL14" i="58"/>
  <c r="AK14" i="58"/>
  <c r="AJ14" i="58"/>
  <c r="AI14" i="58"/>
  <c r="AH14" i="58"/>
  <c r="AG14" i="58"/>
  <c r="AF14" i="58"/>
  <c r="AE14" i="58"/>
  <c r="AD14" i="58"/>
  <c r="AC14" i="58"/>
  <c r="AB14" i="58"/>
  <c r="AA14" i="58"/>
  <c r="Z14" i="58"/>
  <c r="Y14" i="58"/>
  <c r="X14" i="58"/>
  <c r="W14" i="58"/>
  <c r="V14" i="58"/>
  <c r="U14" i="58"/>
  <c r="T14" i="58"/>
  <c r="S14" i="58"/>
  <c r="R14" i="58"/>
  <c r="Q14" i="58"/>
  <c r="P14" i="58"/>
  <c r="O14" i="58"/>
  <c r="N14" i="58"/>
  <c r="M14" i="58"/>
  <c r="L14" i="58"/>
  <c r="K14" i="58"/>
  <c r="J14" i="58"/>
  <c r="I14" i="58"/>
  <c r="H14" i="58"/>
  <c r="G14" i="58"/>
  <c r="F14" i="58"/>
  <c r="E14" i="58"/>
  <c r="D14" i="58"/>
  <c r="C14" i="58"/>
  <c r="BA13" i="58"/>
  <c r="AZ13" i="58"/>
  <c r="AY13" i="58"/>
  <c r="AX13" i="58"/>
  <c r="AW13" i="58"/>
  <c r="AV13" i="58"/>
  <c r="AU13" i="58"/>
  <c r="AT13" i="58"/>
  <c r="AS13" i="58"/>
  <c r="AR13" i="58"/>
  <c r="AQ13" i="58"/>
  <c r="AP13" i="58"/>
  <c r="AO13" i="58"/>
  <c r="AN13" i="58"/>
  <c r="AM13" i="58"/>
  <c r="AL13" i="58"/>
  <c r="AK13" i="58"/>
  <c r="AJ13" i="58"/>
  <c r="AI13" i="58"/>
  <c r="AH13" i="58"/>
  <c r="AG13" i="58"/>
  <c r="AF13" i="58"/>
  <c r="AE13" i="58"/>
  <c r="AD13" i="58"/>
  <c r="AC13" i="58"/>
  <c r="AB13" i="58"/>
  <c r="AA13" i="58"/>
  <c r="Z13" i="58"/>
  <c r="Y13" i="58"/>
  <c r="X13" i="58"/>
  <c r="W13" i="58"/>
  <c r="V13" i="58"/>
  <c r="U13" i="58"/>
  <c r="T13" i="58"/>
  <c r="S13" i="58"/>
  <c r="R13" i="58"/>
  <c r="Q13" i="58"/>
  <c r="P13" i="58"/>
  <c r="O13" i="58"/>
  <c r="N13" i="58"/>
  <c r="M13" i="58"/>
  <c r="L13" i="58"/>
  <c r="K13" i="58"/>
  <c r="J13" i="58"/>
  <c r="I13" i="58"/>
  <c r="H13" i="58"/>
  <c r="G13" i="58"/>
  <c r="F13" i="58"/>
  <c r="E13" i="58"/>
  <c r="D13" i="58"/>
  <c r="C13" i="58"/>
  <c r="BC12" i="58"/>
  <c r="BA12" i="58"/>
  <c r="AY12" i="58"/>
  <c r="AW12" i="58"/>
  <c r="AV12" i="58"/>
  <c r="AU12" i="58"/>
  <c r="AT12" i="58"/>
  <c r="AS12" i="58"/>
  <c r="AQ12" i="58"/>
  <c r="AO12" i="58"/>
  <c r="AN12" i="58"/>
  <c r="AM12" i="58"/>
  <c r="AL12" i="58"/>
  <c r="AK12" i="58"/>
  <c r="AI12" i="58"/>
  <c r="AG12" i="58"/>
  <c r="AF12" i="58"/>
  <c r="AE12" i="58"/>
  <c r="AD12" i="58"/>
  <c r="AC12" i="58"/>
  <c r="AA12" i="58"/>
  <c r="Y12" i="58"/>
  <c r="X12" i="58"/>
  <c r="W12" i="58"/>
  <c r="V12" i="58"/>
  <c r="U12" i="58"/>
  <c r="S12" i="58"/>
  <c r="Q12" i="58"/>
  <c r="P12" i="58"/>
  <c r="O12" i="58"/>
  <c r="N12" i="58"/>
  <c r="M12" i="58"/>
  <c r="K12" i="58"/>
  <c r="I12" i="58"/>
  <c r="H12" i="58"/>
  <c r="G12" i="58"/>
  <c r="F12" i="58"/>
  <c r="E12" i="58"/>
  <c r="C12" i="58"/>
  <c r="BC11" i="58"/>
  <c r="BA11" i="58"/>
  <c r="AZ11" i="58"/>
  <c r="AX11" i="58"/>
  <c r="AU11" i="58"/>
  <c r="AT11" i="58"/>
  <c r="AS11" i="58"/>
  <c r="AR11" i="58"/>
  <c r="AP11" i="58"/>
  <c r="AM11" i="58"/>
  <c r="AL11" i="58"/>
  <c r="AK11" i="58"/>
  <c r="AJ11" i="58"/>
  <c r="AH11" i="58"/>
  <c r="AE11" i="58"/>
  <c r="AD11" i="58"/>
  <c r="AC11" i="58"/>
  <c r="AB11" i="58"/>
  <c r="Z11" i="58"/>
  <c r="W11" i="58"/>
  <c r="V11" i="58"/>
  <c r="U11" i="58"/>
  <c r="T11" i="58"/>
  <c r="R11" i="58"/>
  <c r="O11" i="58"/>
  <c r="N11" i="58"/>
  <c r="M11" i="58"/>
  <c r="L11" i="58"/>
  <c r="J11" i="58"/>
  <c r="G11" i="58"/>
  <c r="F11" i="58"/>
  <c r="E11" i="58"/>
  <c r="D11" i="58"/>
  <c r="BC10" i="58"/>
  <c r="BA10" i="58"/>
  <c r="AX10" i="58"/>
  <c r="AV10" i="58"/>
  <c r="AU10" i="58"/>
  <c r="AT10" i="58"/>
  <c r="AS10" i="58"/>
  <c r="AP10" i="58"/>
  <c r="AN10" i="58"/>
  <c r="AM10" i="58"/>
  <c r="AL10" i="58"/>
  <c r="AK10" i="58"/>
  <c r="AH10" i="58"/>
  <c r="AF10" i="58"/>
  <c r="AE10" i="58"/>
  <c r="AD10" i="58"/>
  <c r="AC10" i="58"/>
  <c r="Z10" i="58"/>
  <c r="X10" i="58"/>
  <c r="W10" i="58"/>
  <c r="V10" i="58"/>
  <c r="U10" i="58"/>
  <c r="R10" i="58"/>
  <c r="P10" i="58"/>
  <c r="O10" i="58"/>
  <c r="N10" i="58"/>
  <c r="M10" i="58"/>
  <c r="J10" i="58"/>
  <c r="H10" i="58"/>
  <c r="G10" i="58"/>
  <c r="F10" i="58"/>
  <c r="E10" i="58"/>
  <c r="BC9" i="58"/>
  <c r="BA9" i="58"/>
  <c r="AZ9" i="58"/>
  <c r="AY9" i="58"/>
  <c r="AX9" i="58"/>
  <c r="AW9" i="58"/>
  <c r="AV9" i="58"/>
  <c r="AU9" i="58"/>
  <c r="AT9" i="58"/>
  <c r="AS9" i="58"/>
  <c r="AR9" i="58"/>
  <c r="AQ9" i="58"/>
  <c r="AP9" i="58"/>
  <c r="AO9" i="58"/>
  <c r="AN9" i="58"/>
  <c r="AM9" i="58"/>
  <c r="AL9" i="58"/>
  <c r="AK9" i="58"/>
  <c r="AJ9" i="58"/>
  <c r="AI9" i="58"/>
  <c r="AH9" i="58"/>
  <c r="AG9" i="58"/>
  <c r="AF9" i="58"/>
  <c r="AE9" i="58"/>
  <c r="AD9" i="58"/>
  <c r="AC9" i="58"/>
  <c r="AB9" i="58"/>
  <c r="AA9" i="58"/>
  <c r="Z9" i="58"/>
  <c r="Y9" i="58"/>
  <c r="X9" i="58"/>
  <c r="W9" i="58"/>
  <c r="V9" i="58"/>
  <c r="U9" i="58"/>
  <c r="T9" i="58"/>
  <c r="S9" i="58"/>
  <c r="R9" i="58"/>
  <c r="Q9" i="58"/>
  <c r="P9" i="58"/>
  <c r="O9" i="58"/>
  <c r="N9" i="58"/>
  <c r="M9" i="58"/>
  <c r="L9" i="58"/>
  <c r="K9" i="58"/>
  <c r="J9" i="58"/>
  <c r="I9" i="58"/>
  <c r="H9" i="58"/>
  <c r="G9" i="58"/>
  <c r="F9" i="58"/>
  <c r="E9" i="58"/>
  <c r="D9" i="58"/>
  <c r="C9" i="58"/>
  <c r="BC8" i="58"/>
  <c r="BA8" i="58"/>
  <c r="AZ8" i="58"/>
  <c r="AY8" i="58"/>
  <c r="AW8" i="58"/>
  <c r="AU8" i="58"/>
  <c r="AS8" i="58"/>
  <c r="AR8" i="58"/>
  <c r="AQ8" i="58"/>
  <c r="AO8" i="58"/>
  <c r="AM8" i="58"/>
  <c r="AK8" i="58"/>
  <c r="AJ8" i="58"/>
  <c r="AI8" i="58"/>
  <c r="AG8" i="58"/>
  <c r="AE8" i="58"/>
  <c r="AC8" i="58"/>
  <c r="AB8" i="58"/>
  <c r="AA8" i="58"/>
  <c r="Y8" i="58"/>
  <c r="W8" i="58"/>
  <c r="U8" i="58"/>
  <c r="T8" i="58"/>
  <c r="S8" i="58"/>
  <c r="Q8" i="58"/>
  <c r="O8" i="58"/>
  <c r="M8" i="58"/>
  <c r="L8" i="58"/>
  <c r="K8" i="58"/>
  <c r="I8" i="58"/>
  <c r="G8" i="58"/>
  <c r="E8" i="58"/>
  <c r="D8" i="58"/>
  <c r="C8" i="58"/>
  <c r="BC7" i="58"/>
  <c r="BA7" i="58"/>
  <c r="AZ7" i="58"/>
  <c r="AW7" i="58"/>
  <c r="AU7" i="58"/>
  <c r="AT7" i="58"/>
  <c r="AS7" i="58"/>
  <c r="AR7" i="58"/>
  <c r="AO7" i="58"/>
  <c r="AM7" i="58"/>
  <c r="AL7" i="58"/>
  <c r="AK7" i="58"/>
  <c r="AJ7" i="58"/>
  <c r="AG7" i="58"/>
  <c r="AE7" i="58"/>
  <c r="AD7" i="58"/>
  <c r="AC7" i="58"/>
  <c r="AB7" i="58"/>
  <c r="Y7" i="58"/>
  <c r="W7" i="58"/>
  <c r="V7" i="58"/>
  <c r="U7" i="58"/>
  <c r="T7" i="58"/>
  <c r="Q7" i="58"/>
  <c r="O7" i="58"/>
  <c r="N7" i="58"/>
  <c r="M7" i="58"/>
  <c r="L7" i="58"/>
  <c r="I7" i="58"/>
  <c r="G7" i="58"/>
  <c r="F7" i="58"/>
  <c r="E7" i="58"/>
  <c r="D7" i="58"/>
  <c r="BC6" i="58"/>
  <c r="BA6" i="58"/>
  <c r="AY6" i="58"/>
  <c r="AW6" i="58"/>
  <c r="AU6" i="58"/>
  <c r="AT6" i="58"/>
  <c r="AS6" i="58"/>
  <c r="AQ6" i="58"/>
  <c r="AO6" i="58"/>
  <c r="AM6" i="58"/>
  <c r="AL6" i="58"/>
  <c r="AK6" i="58"/>
  <c r="AI6" i="58"/>
  <c r="AG6" i="58"/>
  <c r="AE6" i="58"/>
  <c r="AD6" i="58"/>
  <c r="AC6" i="58"/>
  <c r="AA6" i="58"/>
  <c r="Y6" i="58"/>
  <c r="W6" i="58"/>
  <c r="V6" i="58"/>
  <c r="U6" i="58"/>
  <c r="S6" i="58"/>
  <c r="Q6" i="58"/>
  <c r="O6" i="58"/>
  <c r="N6" i="58"/>
  <c r="M6" i="58"/>
  <c r="K6" i="58"/>
  <c r="I6" i="58"/>
  <c r="G6" i="58"/>
  <c r="F6" i="58"/>
  <c r="E6" i="58"/>
  <c r="C6" i="58"/>
  <c r="BA5" i="58"/>
  <c r="AZ5" i="58"/>
  <c r="AY5" i="58"/>
  <c r="AX5" i="58"/>
  <c r="AV5" i="58"/>
  <c r="AS5" i="58"/>
  <c r="AR5" i="58"/>
  <c r="AQ5" i="58"/>
  <c r="AP5" i="58"/>
  <c r="AN5" i="58"/>
  <c r="AK5" i="58"/>
  <c r="AJ5" i="58"/>
  <c r="AI5" i="58"/>
  <c r="AI4" i="58" s="1"/>
  <c r="AH5" i="58"/>
  <c r="AH4" i="58" s="1"/>
  <c r="AF5" i="58"/>
  <c r="AC5" i="58"/>
  <c r="AB5" i="58"/>
  <c r="AA5" i="58"/>
  <c r="Z5" i="58"/>
  <c r="X5" i="58"/>
  <c r="U5" i="58"/>
  <c r="T5" i="58"/>
  <c r="T4" i="58" s="1"/>
  <c r="S5" i="58"/>
  <c r="R5" i="58"/>
  <c r="P5" i="58"/>
  <c r="M5" i="58"/>
  <c r="L5" i="58"/>
  <c r="K5" i="58"/>
  <c r="K4" i="58" s="1"/>
  <c r="J5" i="58"/>
  <c r="J4" i="58" s="1"/>
  <c r="H5" i="58"/>
  <c r="H4" i="58" s="1"/>
  <c r="E5" i="58"/>
  <c r="D5" i="58"/>
  <c r="C5" i="58"/>
  <c r="BA4" i="58"/>
  <c r="AS4" i="58"/>
  <c r="AK4" i="58"/>
  <c r="AC4" i="58"/>
  <c r="U4" i="58"/>
  <c r="M4" i="58"/>
  <c r="E4" i="58"/>
  <c r="AJ70" i="59"/>
  <c r="AJ65" i="59"/>
  <c r="AJ64" i="59"/>
  <c r="AJ63" i="59"/>
  <c r="AJ62" i="59"/>
  <c r="AJ61" i="59"/>
  <c r="AJ60" i="59"/>
  <c r="AJ59" i="59"/>
  <c r="AJ58" i="59"/>
  <c r="AJ57" i="59"/>
  <c r="AJ56" i="59"/>
  <c r="AJ55" i="59"/>
  <c r="AJ54" i="59"/>
  <c r="AJ53" i="59"/>
  <c r="AJ52" i="59"/>
  <c r="AJ51" i="59"/>
  <c r="AJ45" i="59" s="1"/>
  <c r="AJ11" i="59" s="1"/>
  <c r="AJ50" i="59"/>
  <c r="AJ49" i="59"/>
  <c r="AJ48" i="59"/>
  <c r="AJ47" i="59"/>
  <c r="AJ46" i="59"/>
  <c r="AJ44" i="59"/>
  <c r="AJ43" i="59"/>
  <c r="AJ40" i="59" s="1"/>
  <c r="AJ10" i="59" s="1"/>
  <c r="AJ42" i="59"/>
  <c r="AJ41" i="59"/>
  <c r="AJ39" i="59"/>
  <c r="AJ38" i="59"/>
  <c r="AJ37" i="59"/>
  <c r="AJ36" i="59"/>
  <c r="AJ35" i="59"/>
  <c r="AJ33" i="59" s="1"/>
  <c r="AJ9" i="59" s="1"/>
  <c r="AJ34" i="59"/>
  <c r="AJ32" i="59"/>
  <c r="AJ27" i="59" s="1"/>
  <c r="AJ8" i="59" s="1"/>
  <c r="AJ31" i="59"/>
  <c r="AJ30" i="59"/>
  <c r="AJ29" i="59"/>
  <c r="AJ28" i="59"/>
  <c r="AJ26" i="59"/>
  <c r="AJ25" i="59"/>
  <c r="AJ24" i="59"/>
  <c r="AJ21" i="59" s="1"/>
  <c r="AJ7" i="59" s="1"/>
  <c r="AJ23" i="59"/>
  <c r="AJ22" i="59"/>
  <c r="AJ20" i="59"/>
  <c r="AJ19" i="59"/>
  <c r="AJ17" i="59" s="1"/>
  <c r="AJ6" i="59" s="1"/>
  <c r="AJ18" i="59"/>
  <c r="AJ16" i="59"/>
  <c r="AJ14" i="59"/>
  <c r="AI14" i="59"/>
  <c r="AH14" i="59"/>
  <c r="AG14" i="59"/>
  <c r="AF14" i="59"/>
  <c r="AE14" i="59"/>
  <c r="AD14" i="59"/>
  <c r="AC14" i="59"/>
  <c r="AB14" i="59"/>
  <c r="AA14" i="59"/>
  <c r="Z14" i="59"/>
  <c r="Y14" i="59"/>
  <c r="X14" i="59"/>
  <c r="W14" i="59"/>
  <c r="V14" i="59"/>
  <c r="U14" i="59"/>
  <c r="AJ13" i="59"/>
  <c r="AI13" i="59"/>
  <c r="AH13" i="59"/>
  <c r="AH4" i="59" s="1"/>
  <c r="AG13" i="59"/>
  <c r="AF13" i="59"/>
  <c r="AE13" i="59"/>
  <c r="AD13" i="59"/>
  <c r="AC13" i="59"/>
  <c r="AB13" i="59"/>
  <c r="AA13" i="59"/>
  <c r="Z13" i="59"/>
  <c r="Y13" i="59"/>
  <c r="X13" i="59"/>
  <c r="W13" i="59"/>
  <c r="V13" i="59"/>
  <c r="U13" i="59"/>
  <c r="AJ12" i="59"/>
  <c r="AI12" i="59"/>
  <c r="AH12" i="59"/>
  <c r="AG12" i="59"/>
  <c r="AF12" i="59"/>
  <c r="AE12" i="59"/>
  <c r="AD12" i="59"/>
  <c r="AC12" i="59"/>
  <c r="AB12" i="59"/>
  <c r="AA12" i="59"/>
  <c r="Z12" i="59"/>
  <c r="Y12" i="59"/>
  <c r="X12" i="59"/>
  <c r="W12" i="59"/>
  <c r="V12" i="59"/>
  <c r="U12" i="59"/>
  <c r="AI11" i="59"/>
  <c r="AH11" i="59"/>
  <c r="AG11" i="59"/>
  <c r="AF11" i="59"/>
  <c r="AE11" i="59"/>
  <c r="AD11" i="59"/>
  <c r="AC11" i="59"/>
  <c r="AB11" i="59"/>
  <c r="AA11" i="59"/>
  <c r="Z11" i="59"/>
  <c r="Y11" i="59"/>
  <c r="X11" i="59"/>
  <c r="W11" i="59"/>
  <c r="V11" i="59"/>
  <c r="U11" i="59"/>
  <c r="AI10" i="59"/>
  <c r="AH10" i="59"/>
  <c r="AG10" i="59"/>
  <c r="AF10" i="59"/>
  <c r="AE10" i="59"/>
  <c r="AD10" i="59"/>
  <c r="AC10" i="59"/>
  <c r="AB10" i="59"/>
  <c r="AA10" i="59"/>
  <c r="Z10" i="59"/>
  <c r="Y10" i="59"/>
  <c r="X10" i="59"/>
  <c r="W10" i="59"/>
  <c r="V10" i="59"/>
  <c r="U10" i="59"/>
  <c r="AI9" i="59"/>
  <c r="AH9" i="59"/>
  <c r="AG9" i="59"/>
  <c r="AF9" i="59"/>
  <c r="AE9" i="59"/>
  <c r="AD9" i="59"/>
  <c r="AC9" i="59"/>
  <c r="AB9" i="59"/>
  <c r="AA9" i="59"/>
  <c r="Z9" i="59"/>
  <c r="Y9" i="59"/>
  <c r="X9" i="59"/>
  <c r="W9" i="59"/>
  <c r="V9" i="59"/>
  <c r="U9" i="59"/>
  <c r="AI8" i="59"/>
  <c r="AH8" i="59"/>
  <c r="AG8" i="59"/>
  <c r="AF8" i="59"/>
  <c r="AE8" i="59"/>
  <c r="AD8" i="59"/>
  <c r="AC8" i="59"/>
  <c r="AB8" i="59"/>
  <c r="AA8" i="59"/>
  <c r="Z8" i="59"/>
  <c r="Y8" i="59"/>
  <c r="X8" i="59"/>
  <c r="W8" i="59"/>
  <c r="V8" i="59"/>
  <c r="U8" i="59"/>
  <c r="AI7" i="59"/>
  <c r="AH7" i="59"/>
  <c r="AG7" i="59"/>
  <c r="AF7" i="59"/>
  <c r="AE7" i="59"/>
  <c r="AD7" i="59"/>
  <c r="AC7" i="59"/>
  <c r="AB7" i="59"/>
  <c r="AA7" i="59"/>
  <c r="Z7" i="59"/>
  <c r="Y7" i="59"/>
  <c r="X7" i="59"/>
  <c r="W7" i="59"/>
  <c r="V7" i="59"/>
  <c r="U7" i="59"/>
  <c r="AI6" i="59"/>
  <c r="AH6" i="59"/>
  <c r="AG6" i="59"/>
  <c r="AF6" i="59"/>
  <c r="AE6" i="59"/>
  <c r="AD6" i="59"/>
  <c r="AC6" i="59"/>
  <c r="AB6" i="59"/>
  <c r="AA6" i="59"/>
  <c r="Z6" i="59"/>
  <c r="Y6" i="59"/>
  <c r="X6" i="59"/>
  <c r="W6" i="59"/>
  <c r="V6" i="59"/>
  <c r="U6" i="59"/>
  <c r="AJ5" i="59"/>
  <c r="AI5" i="59"/>
  <c r="AH5" i="59"/>
  <c r="AG5" i="59"/>
  <c r="AF5" i="59"/>
  <c r="AE5" i="59"/>
  <c r="AD5" i="59"/>
  <c r="AC5" i="59"/>
  <c r="AB5" i="59"/>
  <c r="AA5" i="59"/>
  <c r="Z5" i="59"/>
  <c r="Y5" i="59"/>
  <c r="X5" i="59"/>
  <c r="W5" i="59"/>
  <c r="V5" i="59"/>
  <c r="U5" i="59"/>
  <c r="AI4" i="59"/>
  <c r="AG4" i="59"/>
  <c r="AF4" i="59"/>
  <c r="AE4" i="59"/>
  <c r="AD4" i="59"/>
  <c r="AC4" i="59"/>
  <c r="AB4" i="59"/>
  <c r="AA4" i="59"/>
  <c r="Z4" i="59"/>
  <c r="Y4" i="59"/>
  <c r="X4" i="59"/>
  <c r="W4" i="59"/>
  <c r="V4" i="59"/>
  <c r="U4" i="59"/>
  <c r="BB4" i="58" l="1"/>
  <c r="BC4" i="58"/>
  <c r="AI6" i="54"/>
  <c r="AY6" i="54"/>
  <c r="AU6" i="54"/>
  <c r="AF6" i="54"/>
  <c r="BC6" i="54"/>
  <c r="BD77" i="54"/>
  <c r="BD7" i="54"/>
  <c r="BD6" i="54" s="1"/>
  <c r="J6" i="54"/>
  <c r="AE6" i="54"/>
  <c r="F6" i="54"/>
  <c r="AV6" i="54"/>
  <c r="AG6" i="54"/>
  <c r="E6" i="54"/>
  <c r="M6" i="54"/>
  <c r="AK6" i="54"/>
  <c r="AS6" i="54"/>
  <c r="Z6" i="54"/>
  <c r="AQ6" i="54"/>
  <c r="AQ77" i="54"/>
  <c r="D6" i="54"/>
  <c r="T6" i="54"/>
  <c r="AB6" i="54"/>
  <c r="AJ6" i="54"/>
  <c r="AR6" i="54"/>
  <c r="AZ6" i="54"/>
  <c r="S7" i="54"/>
  <c r="S6" i="54" s="1"/>
  <c r="K7" i="54"/>
  <c r="K6" i="54" s="1"/>
  <c r="L77" i="54"/>
  <c r="AY77" i="54"/>
  <c r="AA7" i="54"/>
  <c r="AA6" i="54" s="1"/>
  <c r="L6" i="54"/>
  <c r="AR77" i="54"/>
  <c r="T77" i="54"/>
  <c r="AI77" i="54"/>
  <c r="AP7" i="54"/>
  <c r="AP6" i="54" s="1"/>
  <c r="AJ77" i="54"/>
  <c r="B7" i="54"/>
  <c r="B6" i="54" s="1"/>
  <c r="AZ77" i="54"/>
  <c r="C7" i="54"/>
  <c r="C6" i="54" s="1"/>
  <c r="AB77" i="54"/>
  <c r="D4" i="55"/>
  <c r="L4" i="55"/>
  <c r="P59" i="55"/>
  <c r="P13" i="55" s="1"/>
  <c r="J17" i="55"/>
  <c r="J6" i="55" s="1"/>
  <c r="J4" i="55" s="1"/>
  <c r="K33" i="55"/>
  <c r="K9" i="55" s="1"/>
  <c r="N45" i="55"/>
  <c r="N11" i="55" s="1"/>
  <c r="N53" i="55"/>
  <c r="N12" i="55" s="1"/>
  <c r="G16" i="55"/>
  <c r="G5" i="55" s="1"/>
  <c r="K17" i="55"/>
  <c r="K6" i="55" s="1"/>
  <c r="K4" i="55" s="1"/>
  <c r="P21" i="55"/>
  <c r="P7" i="55" s="1"/>
  <c r="P4" i="55" s="1"/>
  <c r="L33" i="55"/>
  <c r="L9" i="55" s="1"/>
  <c r="H113" i="55"/>
  <c r="O45" i="55"/>
  <c r="O11" i="55" s="1"/>
  <c r="E53" i="55"/>
  <c r="E12" i="55" s="1"/>
  <c r="H59" i="55"/>
  <c r="H13" i="55" s="1"/>
  <c r="O27" i="55"/>
  <c r="O8" i="55" s="1"/>
  <c r="O4" i="55" s="1"/>
  <c r="H17" i="55"/>
  <c r="H6" i="55" s="1"/>
  <c r="P27" i="55"/>
  <c r="P8" i="55" s="1"/>
  <c r="L45" i="55"/>
  <c r="L11" i="55" s="1"/>
  <c r="N33" i="55"/>
  <c r="N9" i="55" s="1"/>
  <c r="N4" i="55" s="1"/>
  <c r="D45" i="55"/>
  <c r="D11" i="55" s="1"/>
  <c r="I16" i="55"/>
  <c r="I5" i="55" s="1"/>
  <c r="I113" i="55"/>
  <c r="C17" i="55"/>
  <c r="C6" i="55" s="1"/>
  <c r="C4" i="55" s="1"/>
  <c r="E33" i="55"/>
  <c r="E9" i="55" s="1"/>
  <c r="E4" i="55" s="1"/>
  <c r="F27" i="55"/>
  <c r="F8" i="55" s="1"/>
  <c r="L53" i="55"/>
  <c r="L12" i="55" s="1"/>
  <c r="I21" i="55"/>
  <c r="I7" i="55" s="1"/>
  <c r="M27" i="55"/>
  <c r="M8" i="55" s="1"/>
  <c r="M4" i="55" s="1"/>
  <c r="G45" i="55"/>
  <c r="G11" i="55" s="1"/>
  <c r="O53" i="55"/>
  <c r="O12" i="55" s="1"/>
  <c r="G59" i="55"/>
  <c r="G13" i="55" s="1"/>
  <c r="O59" i="55"/>
  <c r="O13" i="55" s="1"/>
  <c r="J113" i="55"/>
  <c r="F113" i="55"/>
  <c r="M62" i="55"/>
  <c r="M14" i="55" s="1"/>
  <c r="C113" i="55"/>
  <c r="K113" i="55"/>
  <c r="I40" i="55"/>
  <c r="I10" i="55" s="1"/>
  <c r="K45" i="55"/>
  <c r="K11" i="55" s="1"/>
  <c r="N62" i="55"/>
  <c r="N14" i="55" s="1"/>
  <c r="D113" i="55"/>
  <c r="L113" i="55"/>
  <c r="K53" i="55"/>
  <c r="K12" i="55" s="1"/>
  <c r="E62" i="55"/>
  <c r="E14" i="55" s="1"/>
  <c r="C45" i="55"/>
  <c r="C11" i="55" s="1"/>
  <c r="C53" i="55"/>
  <c r="C12" i="55" s="1"/>
  <c r="F62" i="55"/>
  <c r="F14" i="55" s="1"/>
  <c r="F4" i="55" s="1"/>
  <c r="M8" i="56"/>
  <c r="R8" i="56"/>
  <c r="N59" i="56"/>
  <c r="N57" i="56" s="1"/>
  <c r="N16" i="56" s="1"/>
  <c r="N8" i="56" s="1"/>
  <c r="O8" i="56"/>
  <c r="L8" i="56"/>
  <c r="P8" i="56"/>
  <c r="S8" i="56"/>
  <c r="U8" i="56"/>
  <c r="V8" i="56"/>
  <c r="T8" i="56"/>
  <c r="O59" i="56"/>
  <c r="O57" i="56" s="1"/>
  <c r="O16" i="56" s="1"/>
  <c r="N134" i="56"/>
  <c r="O134" i="56"/>
  <c r="AX4" i="58"/>
  <c r="AA4" i="58"/>
  <c r="AN4" i="58"/>
  <c r="AZ4" i="58"/>
  <c r="C4" i="58"/>
  <c r="P4" i="58"/>
  <c r="AB4" i="58"/>
  <c r="AP4" i="58"/>
  <c r="X4" i="58"/>
  <c r="L4" i="58"/>
  <c r="AY4" i="58"/>
  <c r="D4" i="58"/>
  <c r="R4" i="58"/>
  <c r="AQ4" i="58"/>
  <c r="AV4" i="58"/>
  <c r="AJ4" i="58"/>
  <c r="Z4" i="58"/>
  <c r="S4" i="58"/>
  <c r="AF4" i="58"/>
  <c r="AR4" i="58"/>
  <c r="AJ4" i="59"/>
  <c r="I4" i="55" l="1"/>
  <c r="G4" i="55"/>
  <c r="H4" i="55"/>
  <c r="J1" i="28" l="1"/>
  <c r="F68" i="6"/>
  <c r="G68" i="6"/>
  <c r="H68" i="6"/>
  <c r="I68" i="6"/>
  <c r="J68" i="6"/>
  <c r="K68" i="6"/>
  <c r="L68" i="6"/>
  <c r="M68" i="6"/>
  <c r="N68" i="6"/>
  <c r="O68" i="6"/>
  <c r="P68" i="6"/>
  <c r="Q68" i="6"/>
  <c r="F69" i="6"/>
  <c r="G69" i="6"/>
  <c r="H69" i="6"/>
  <c r="I69" i="6"/>
  <c r="J69" i="6"/>
  <c r="K69" i="6"/>
  <c r="L69" i="6"/>
  <c r="M69" i="6"/>
  <c r="N69" i="6"/>
  <c r="O69" i="6"/>
  <c r="P69" i="6"/>
  <c r="Q69" i="6"/>
  <c r="F70" i="6"/>
  <c r="G70" i="6"/>
  <c r="H70" i="6"/>
  <c r="I70" i="6"/>
  <c r="J70" i="6"/>
  <c r="K70" i="6"/>
  <c r="L70" i="6"/>
  <c r="M70" i="6"/>
  <c r="N70" i="6"/>
  <c r="O70" i="6"/>
  <c r="P70" i="6"/>
  <c r="Q70" i="6"/>
  <c r="F71" i="6"/>
  <c r="G71" i="6"/>
  <c r="H71" i="6"/>
  <c r="I71" i="6"/>
  <c r="J71" i="6"/>
  <c r="K71" i="6"/>
  <c r="L71" i="6"/>
  <c r="M71" i="6"/>
  <c r="N71" i="6"/>
  <c r="O71" i="6"/>
  <c r="P71" i="6"/>
  <c r="Q71" i="6"/>
  <c r="F72" i="6"/>
  <c r="G72" i="6"/>
  <c r="H72" i="6"/>
  <c r="I72" i="6"/>
  <c r="J72" i="6"/>
  <c r="K72" i="6"/>
  <c r="L72" i="6"/>
  <c r="M72" i="6"/>
  <c r="N72" i="6"/>
  <c r="O72" i="6"/>
  <c r="P72" i="6"/>
  <c r="Q72" i="6"/>
  <c r="E69" i="6"/>
  <c r="E70" i="6"/>
  <c r="E71" i="6"/>
  <c r="E72" i="6"/>
  <c r="AX72" i="52"/>
  <c r="AX15" i="52" s="1"/>
  <c r="AW72" i="52"/>
  <c r="AW15" i="52" s="1"/>
  <c r="BC72" i="52"/>
  <c r="BC15" i="52" s="1"/>
  <c r="BB72" i="52"/>
  <c r="BB15" i="52" s="1"/>
  <c r="BA72" i="52"/>
  <c r="BA15" i="52" s="1"/>
  <c r="AZ72" i="52"/>
  <c r="AZ15" i="52" s="1"/>
  <c r="AY72" i="52"/>
  <c r="AY15" i="52" s="1"/>
  <c r="BD72" i="52"/>
  <c r="AU72" i="52"/>
  <c r="AT72" i="52"/>
  <c r="AS72" i="52"/>
  <c r="AR72" i="52"/>
  <c r="AR15" i="52" s="1"/>
  <c r="AQ72" i="52"/>
  <c r="AP72" i="52"/>
  <c r="AP15" i="52" s="1"/>
  <c r="AO72" i="52"/>
  <c r="AO15" i="52" s="1"/>
  <c r="AN72" i="52"/>
  <c r="AM72" i="52"/>
  <c r="AL72" i="52"/>
  <c r="AK72" i="52"/>
  <c r="AJ72" i="52"/>
  <c r="AJ15" i="52" s="1"/>
  <c r="AI72" i="52"/>
  <c r="AI15" i="52" s="1"/>
  <c r="AH72" i="52"/>
  <c r="AH15" i="52" s="1"/>
  <c r="AG72" i="52"/>
  <c r="AF72" i="52"/>
  <c r="AE72" i="52"/>
  <c r="AD72" i="52"/>
  <c r="AC72" i="52"/>
  <c r="AB72" i="52"/>
  <c r="AB15" i="52" s="1"/>
  <c r="AA72" i="52"/>
  <c r="AA15" i="52" s="1"/>
  <c r="Z72" i="52"/>
  <c r="Z15" i="52" s="1"/>
  <c r="Y72" i="52"/>
  <c r="Y15" i="52" s="1"/>
  <c r="X72" i="52"/>
  <c r="W72" i="52"/>
  <c r="V72" i="52"/>
  <c r="U72" i="52"/>
  <c r="T72" i="52"/>
  <c r="T15" i="52" s="1"/>
  <c r="S72" i="52"/>
  <c r="R72" i="52"/>
  <c r="R15" i="52" s="1"/>
  <c r="Q72" i="52"/>
  <c r="Q15" i="52" s="1"/>
  <c r="P72" i="52"/>
  <c r="O72" i="52"/>
  <c r="N72" i="52"/>
  <c r="M72" i="52"/>
  <c r="L72" i="52"/>
  <c r="K72" i="52"/>
  <c r="J72" i="52"/>
  <c r="J15" i="52" s="1"/>
  <c r="I72" i="52"/>
  <c r="H72" i="52"/>
  <c r="G72" i="52"/>
  <c r="F72" i="52"/>
  <c r="E72" i="52"/>
  <c r="D72" i="52"/>
  <c r="C72" i="52"/>
  <c r="BD69" i="52"/>
  <c r="BD14" i="52" s="1"/>
  <c r="AX69" i="52"/>
  <c r="AX14" i="52" s="1"/>
  <c r="AW69" i="52"/>
  <c r="AW14" i="52" s="1"/>
  <c r="AU69" i="52"/>
  <c r="AU14" i="52" s="1"/>
  <c r="AM69" i="52"/>
  <c r="AM14" i="52" s="1"/>
  <c r="AF69" i="52"/>
  <c r="AF14" i="52" s="1"/>
  <c r="AE69" i="52"/>
  <c r="AE14" i="52" s="1"/>
  <c r="Y69" i="52"/>
  <c r="W69" i="52"/>
  <c r="W14" i="52" s="1"/>
  <c r="P69" i="52"/>
  <c r="P14" i="52" s="1"/>
  <c r="O69" i="52"/>
  <c r="O14" i="52" s="1"/>
  <c r="I69" i="52"/>
  <c r="I14" i="52" s="1"/>
  <c r="G69" i="52"/>
  <c r="G14" i="52" s="1"/>
  <c r="BA69" i="52"/>
  <c r="BA14" i="52" s="1"/>
  <c r="AZ69" i="52"/>
  <c r="AZ14" i="52" s="1"/>
  <c r="AS69" i="52"/>
  <c r="AS14" i="52" s="1"/>
  <c r="AR69" i="52"/>
  <c r="AR14" i="52" s="1"/>
  <c r="AQ69" i="52"/>
  <c r="AQ14" i="52" s="1"/>
  <c r="AK69" i="52"/>
  <c r="AK14" i="52" s="1"/>
  <c r="AJ69" i="52"/>
  <c r="AJ14" i="52" s="1"/>
  <c r="AI69" i="52"/>
  <c r="AI14" i="52" s="1"/>
  <c r="AB69" i="52"/>
  <c r="AB14" i="52" s="1"/>
  <c r="AA69" i="52"/>
  <c r="AA14" i="52" s="1"/>
  <c r="U69" i="52"/>
  <c r="U14" i="52" s="1"/>
  <c r="T69" i="52"/>
  <c r="T14" i="52" s="1"/>
  <c r="S69" i="52"/>
  <c r="S14" i="52" s="1"/>
  <c r="M69" i="52"/>
  <c r="L69" i="52"/>
  <c r="L14" i="52" s="1"/>
  <c r="K69" i="52"/>
  <c r="K14" i="52" s="1"/>
  <c r="D69" i="52"/>
  <c r="D14" i="52" s="1"/>
  <c r="C69" i="52"/>
  <c r="C14" i="52" s="1"/>
  <c r="BB69" i="52"/>
  <c r="AY69" i="52"/>
  <c r="AY14" i="52" s="1"/>
  <c r="AP69" i="52"/>
  <c r="AP14" i="52" s="1"/>
  <c r="AO69" i="52"/>
  <c r="AH69" i="52"/>
  <c r="AH14" i="52" s="1"/>
  <c r="AG69" i="52"/>
  <c r="AG14" i="52" s="1"/>
  <c r="AC69" i="52"/>
  <c r="AC14" i="52" s="1"/>
  <c r="Z69" i="52"/>
  <c r="Z14" i="52" s="1"/>
  <c r="R69" i="52"/>
  <c r="R14" i="52" s="1"/>
  <c r="Q69" i="52"/>
  <c r="Q14" i="52" s="1"/>
  <c r="J69" i="52"/>
  <c r="J14" i="52" s="1"/>
  <c r="H69" i="52"/>
  <c r="H14" i="52" s="1"/>
  <c r="E69" i="52"/>
  <c r="E14" i="52" s="1"/>
  <c r="AW63" i="52"/>
  <c r="AN63" i="52"/>
  <c r="AN13" i="52" s="1"/>
  <c r="P63" i="52"/>
  <c r="H63" i="52"/>
  <c r="AU63" i="52"/>
  <c r="AU13" i="52" s="1"/>
  <c r="AX63" i="52"/>
  <c r="AX13" i="52" s="1"/>
  <c r="AO63" i="52"/>
  <c r="AG63" i="52"/>
  <c r="AG13" i="52" s="1"/>
  <c r="Q63" i="52"/>
  <c r="BC63" i="52"/>
  <c r="AZ63" i="52"/>
  <c r="AZ13" i="52" s="1"/>
  <c r="AT63" i="52"/>
  <c r="AT13" i="52" s="1"/>
  <c r="AD63" i="52"/>
  <c r="AD13" i="52" s="1"/>
  <c r="AA63" i="52"/>
  <c r="V63" i="52"/>
  <c r="V13" i="52" s="1"/>
  <c r="N63" i="52"/>
  <c r="N13" i="52" s="1"/>
  <c r="F63" i="52"/>
  <c r="F13" i="52" s="1"/>
  <c r="C63" i="52"/>
  <c r="C13" i="52" s="1"/>
  <c r="AQ63" i="52"/>
  <c r="AL63" i="52"/>
  <c r="AI63" i="52"/>
  <c r="AI13" i="52" s="1"/>
  <c r="AF63" i="52"/>
  <c r="X63" i="52"/>
  <c r="X13" i="52" s="1"/>
  <c r="S63" i="52"/>
  <c r="K63" i="52"/>
  <c r="K13" i="52" s="1"/>
  <c r="I63" i="52"/>
  <c r="I13" i="52" s="1"/>
  <c r="G63" i="52"/>
  <c r="G13" i="52" s="1"/>
  <c r="AA55" i="52"/>
  <c r="AA12" i="52" s="1"/>
  <c r="BD55" i="52"/>
  <c r="AU55" i="52"/>
  <c r="AU12" i="52" s="1"/>
  <c r="AM55" i="52"/>
  <c r="AM12" i="52" s="1"/>
  <c r="AE55" i="52"/>
  <c r="AE12" i="52" s="1"/>
  <c r="W55" i="52"/>
  <c r="G55" i="52"/>
  <c r="AL55" i="52"/>
  <c r="AL12" i="52" s="1"/>
  <c r="N55" i="52"/>
  <c r="N12" i="52" s="1"/>
  <c r="F55" i="52"/>
  <c r="AG55" i="52"/>
  <c r="Y55" i="52"/>
  <c r="Y12" i="52" s="1"/>
  <c r="I55" i="52"/>
  <c r="BC55" i="52"/>
  <c r="AX55" i="52"/>
  <c r="AX12" i="52" s="1"/>
  <c r="AO55" i="52"/>
  <c r="AO12" i="52" s="1"/>
  <c r="AN55" i="52"/>
  <c r="AN12" i="52" s="1"/>
  <c r="X55" i="52"/>
  <c r="X12" i="52" s="1"/>
  <c r="Q55" i="52"/>
  <c r="Q12" i="52" s="1"/>
  <c r="P55" i="52"/>
  <c r="P12" i="52" s="1"/>
  <c r="O55" i="52"/>
  <c r="O12" i="52" s="1"/>
  <c r="AO50" i="52"/>
  <c r="AO11" i="52" s="1"/>
  <c r="R50" i="52"/>
  <c r="R11" i="52" s="1"/>
  <c r="AW50" i="52"/>
  <c r="AU50" i="52"/>
  <c r="AU11" i="52" s="1"/>
  <c r="AN50" i="52"/>
  <c r="AM50" i="52"/>
  <c r="AM11" i="52" s="1"/>
  <c r="AF50" i="52"/>
  <c r="AF11" i="52" s="1"/>
  <c r="X50" i="52"/>
  <c r="P50" i="52"/>
  <c r="H50" i="52"/>
  <c r="H11" i="52" s="1"/>
  <c r="BA50" i="52"/>
  <c r="BA11" i="52" s="1"/>
  <c r="AR50" i="52"/>
  <c r="AR11" i="52" s="1"/>
  <c r="AJ50" i="52"/>
  <c r="AJ11" i="52" s="1"/>
  <c r="AB50" i="52"/>
  <c r="AB11" i="52" s="1"/>
  <c r="Z50" i="52"/>
  <c r="Z11" i="52" s="1"/>
  <c r="T50" i="52"/>
  <c r="T11" i="52" s="1"/>
  <c r="L50" i="52"/>
  <c r="L11" i="52" s="1"/>
  <c r="D50" i="52"/>
  <c r="D11" i="52" s="1"/>
  <c r="AY50" i="52"/>
  <c r="AY11" i="52" s="1"/>
  <c r="AX50" i="52"/>
  <c r="AX11" i="52" s="1"/>
  <c r="AH50" i="52"/>
  <c r="AG50" i="52"/>
  <c r="AG11" i="52" s="1"/>
  <c r="Y50" i="52"/>
  <c r="Y11" i="52" s="1"/>
  <c r="W50" i="52"/>
  <c r="Q50" i="52"/>
  <c r="I50" i="52"/>
  <c r="I11" i="52" s="1"/>
  <c r="G50" i="52"/>
  <c r="G11" i="52" s="1"/>
  <c r="AH43" i="52"/>
  <c r="BD43" i="52"/>
  <c r="BD10" i="52" s="1"/>
  <c r="AM43" i="52"/>
  <c r="AM10" i="52" s="1"/>
  <c r="O43" i="52"/>
  <c r="O10" i="52" s="1"/>
  <c r="BA43" i="52"/>
  <c r="AZ43" i="52"/>
  <c r="AJ43" i="52"/>
  <c r="AB43" i="52"/>
  <c r="AA43" i="52"/>
  <c r="S43" i="52"/>
  <c r="L43" i="52"/>
  <c r="K43" i="52"/>
  <c r="C43" i="52"/>
  <c r="AX43" i="52"/>
  <c r="AX10" i="52" s="1"/>
  <c r="AO43" i="52"/>
  <c r="AO10" i="52" s="1"/>
  <c r="AG43" i="52"/>
  <c r="AG10" i="52" s="1"/>
  <c r="Y43" i="52"/>
  <c r="Y10" i="52" s="1"/>
  <c r="Q43" i="52"/>
  <c r="Q10" i="52" s="1"/>
  <c r="I43" i="52"/>
  <c r="I10" i="52" s="1"/>
  <c r="BC43" i="52"/>
  <c r="BB43" i="52"/>
  <c r="AT43" i="52"/>
  <c r="AL43" i="52"/>
  <c r="AK43" i="52"/>
  <c r="AD43" i="52"/>
  <c r="V43" i="52"/>
  <c r="N43" i="52"/>
  <c r="M43" i="52"/>
  <c r="F43" i="52"/>
  <c r="E43" i="52"/>
  <c r="E10" i="52" s="1"/>
  <c r="AY43" i="52"/>
  <c r="AY10" i="52" s="1"/>
  <c r="AU43" i="52"/>
  <c r="AU10" i="52" s="1"/>
  <c r="AS43" i="52"/>
  <c r="AS10" i="52" s="1"/>
  <c r="AR43" i="52"/>
  <c r="AQ43" i="52"/>
  <c r="AI43" i="52"/>
  <c r="AE43" i="52"/>
  <c r="AE10" i="52" s="1"/>
  <c r="AC43" i="52"/>
  <c r="AC10" i="52" s="1"/>
  <c r="W43" i="52"/>
  <c r="W10" i="52" s="1"/>
  <c r="U43" i="52"/>
  <c r="T43" i="52"/>
  <c r="T10" i="52" s="1"/>
  <c r="R43" i="52"/>
  <c r="R10" i="52" s="1"/>
  <c r="J43" i="52"/>
  <c r="G43" i="52"/>
  <c r="G10" i="52" s="1"/>
  <c r="D43" i="52"/>
  <c r="AP37" i="52"/>
  <c r="AH37" i="52"/>
  <c r="Z37" i="52"/>
  <c r="R37" i="52"/>
  <c r="AZ37" i="52"/>
  <c r="AZ9" i="52" s="1"/>
  <c r="AX37" i="52"/>
  <c r="AO37" i="52"/>
  <c r="Q37" i="52"/>
  <c r="K37" i="52"/>
  <c r="K9" i="52" s="1"/>
  <c r="I37" i="52"/>
  <c r="BC37" i="52"/>
  <c r="BC9" i="52" s="1"/>
  <c r="BB37" i="52"/>
  <c r="AT37" i="52"/>
  <c r="AT9" i="52" s="1"/>
  <c r="AL37" i="52"/>
  <c r="AL9" i="52" s="1"/>
  <c r="AD37" i="52"/>
  <c r="AD9" i="52" s="1"/>
  <c r="AC37" i="52"/>
  <c r="AA37" i="52"/>
  <c r="AA9" i="52" s="1"/>
  <c r="V37" i="52"/>
  <c r="V9" i="52" s="1"/>
  <c r="N37" i="52"/>
  <c r="N9" i="52" s="1"/>
  <c r="M37" i="52"/>
  <c r="F37" i="52"/>
  <c r="F9" i="52" s="1"/>
  <c r="E37" i="52"/>
  <c r="AY37" i="52"/>
  <c r="AY9" i="52" s="1"/>
  <c r="AW37" i="52"/>
  <c r="AW9" i="52" s="1"/>
  <c r="AS37" i="52"/>
  <c r="AS9" i="52" s="1"/>
  <c r="AN37" i="52"/>
  <c r="AK37" i="52"/>
  <c r="AI37" i="52"/>
  <c r="AG37" i="52"/>
  <c r="Y37" i="52"/>
  <c r="X37" i="52"/>
  <c r="X9" i="52" s="1"/>
  <c r="U37" i="52"/>
  <c r="U9" i="52" s="1"/>
  <c r="S37" i="52"/>
  <c r="S9" i="52" s="1"/>
  <c r="J37" i="52"/>
  <c r="H37" i="52"/>
  <c r="N31" i="52"/>
  <c r="N8" i="52" s="1"/>
  <c r="AQ31" i="52"/>
  <c r="AQ8" i="52" s="1"/>
  <c r="AI31" i="52"/>
  <c r="AI8" i="52" s="1"/>
  <c r="AA31" i="52"/>
  <c r="AA8" i="52" s="1"/>
  <c r="S31" i="52"/>
  <c r="S8" i="52" s="1"/>
  <c r="K31" i="52"/>
  <c r="K8" i="52" s="1"/>
  <c r="C31" i="52"/>
  <c r="C8" i="52" s="1"/>
  <c r="BD31" i="52"/>
  <c r="BD8" i="52" s="1"/>
  <c r="AU31" i="52"/>
  <c r="AU8" i="52" s="1"/>
  <c r="AN31" i="52"/>
  <c r="AN8" i="52" s="1"/>
  <c r="AM31" i="52"/>
  <c r="AM8" i="52" s="1"/>
  <c r="AF31" i="52"/>
  <c r="X31" i="52"/>
  <c r="W31" i="52"/>
  <c r="W8" i="52" s="1"/>
  <c r="O31" i="52"/>
  <c r="O8" i="52" s="1"/>
  <c r="H31" i="52"/>
  <c r="H8" i="52" s="1"/>
  <c r="G31" i="52"/>
  <c r="G8" i="52" s="1"/>
  <c r="AX31" i="52"/>
  <c r="AX8" i="52" s="1"/>
  <c r="AO31" i="52"/>
  <c r="AO8" i="52" s="1"/>
  <c r="AL31" i="52"/>
  <c r="AL8" i="52" s="1"/>
  <c r="AG31" i="52"/>
  <c r="AG8" i="52" s="1"/>
  <c r="Q31" i="52"/>
  <c r="Q8" i="52" s="1"/>
  <c r="I31" i="52"/>
  <c r="I8" i="52" s="1"/>
  <c r="BC31" i="52"/>
  <c r="AZ31" i="52"/>
  <c r="AZ8" i="52" s="1"/>
  <c r="AW31" i="52"/>
  <c r="AW8" i="52" s="1"/>
  <c r="AD31" i="52"/>
  <c r="AD8" i="52" s="1"/>
  <c r="Y31" i="52"/>
  <c r="Y8" i="52" s="1"/>
  <c r="P31" i="52"/>
  <c r="P8" i="52" s="1"/>
  <c r="BA27" i="52"/>
  <c r="AR27" i="52"/>
  <c r="AJ27" i="52"/>
  <c r="AJ7" i="52" s="1"/>
  <c r="AC27" i="52"/>
  <c r="AC7" i="52" s="1"/>
  <c r="AB27" i="52"/>
  <c r="AB7" i="52" s="1"/>
  <c r="L27" i="52"/>
  <c r="L7" i="52" s="1"/>
  <c r="D27" i="52"/>
  <c r="D7" i="52" s="1"/>
  <c r="AZ27" i="52"/>
  <c r="AZ7" i="52" s="1"/>
  <c r="AY27" i="52"/>
  <c r="AY7" i="52" s="1"/>
  <c r="AX27" i="52"/>
  <c r="AX7" i="52" s="1"/>
  <c r="AO27" i="52"/>
  <c r="AO7" i="52" s="1"/>
  <c r="AI27" i="52"/>
  <c r="AI7" i="52" s="1"/>
  <c r="AG27" i="52"/>
  <c r="AG7" i="52" s="1"/>
  <c r="Y27" i="52"/>
  <c r="Y7" i="52" s="1"/>
  <c r="S27" i="52"/>
  <c r="S7" i="52" s="1"/>
  <c r="Q27" i="52"/>
  <c r="Q7" i="52" s="1"/>
  <c r="K27" i="52"/>
  <c r="K7" i="52" s="1"/>
  <c r="J27" i="52"/>
  <c r="J7" i="52" s="1"/>
  <c r="I27" i="52"/>
  <c r="I7" i="52" s="1"/>
  <c r="I5" i="52" s="1"/>
  <c r="C27" i="52"/>
  <c r="C7" i="52" s="1"/>
  <c r="BD27" i="52"/>
  <c r="BD7" i="52" s="1"/>
  <c r="BC27" i="52"/>
  <c r="BC7" i="52" s="1"/>
  <c r="AW27" i="52"/>
  <c r="AW7" i="52" s="1"/>
  <c r="AU27" i="52"/>
  <c r="AU7" i="52" s="1"/>
  <c r="AT27" i="52"/>
  <c r="AT7" i="52" s="1"/>
  <c r="AN27" i="52"/>
  <c r="AN7" i="52" s="1"/>
  <c r="AM27" i="52"/>
  <c r="AM7" i="52" s="1"/>
  <c r="AL27" i="52"/>
  <c r="AL7" i="52" s="1"/>
  <c r="AF27" i="52"/>
  <c r="AF7" i="52" s="1"/>
  <c r="AE27" i="52"/>
  <c r="AE7" i="52" s="1"/>
  <c r="AD27" i="52"/>
  <c r="AD7" i="52" s="1"/>
  <c r="X27" i="52"/>
  <c r="X7" i="52" s="1"/>
  <c r="W27" i="52"/>
  <c r="V27" i="52"/>
  <c r="P27" i="52"/>
  <c r="P7" i="52" s="1"/>
  <c r="O27" i="52"/>
  <c r="N27" i="52"/>
  <c r="N7" i="52" s="1"/>
  <c r="H27" i="52"/>
  <c r="H7" i="52" s="1"/>
  <c r="G27" i="52"/>
  <c r="G7" i="52" s="1"/>
  <c r="F27" i="52"/>
  <c r="F7" i="52" s="1"/>
  <c r="AQ27" i="52"/>
  <c r="AA27" i="52"/>
  <c r="AA7" i="52" s="1"/>
  <c r="T27" i="52"/>
  <c r="T7" i="52" s="1"/>
  <c r="E27" i="52"/>
  <c r="E7" i="52" s="1"/>
  <c r="AC17" i="52"/>
  <c r="AC6" i="52" s="1"/>
  <c r="M17" i="52"/>
  <c r="M6" i="52" s="1"/>
  <c r="AY17" i="52"/>
  <c r="BD17" i="52"/>
  <c r="BD6" i="52" s="1"/>
  <c r="AM17" i="52"/>
  <c r="AE17" i="52"/>
  <c r="S17" i="52"/>
  <c r="S6" i="52" s="1"/>
  <c r="L17" i="52"/>
  <c r="AX17" i="52"/>
  <c r="AO17" i="52"/>
  <c r="AO6" i="52" s="1"/>
  <c r="AO5" i="52" s="1"/>
  <c r="AG17" i="52"/>
  <c r="AG6" i="52" s="1"/>
  <c r="U17" i="52"/>
  <c r="U6" i="52" s="1"/>
  <c r="Q17" i="52"/>
  <c r="Q6" i="52" s="1"/>
  <c r="I17" i="52"/>
  <c r="I6" i="52" s="1"/>
  <c r="BC17" i="52"/>
  <c r="BC6" i="52" s="1"/>
  <c r="AL17" i="52"/>
  <c r="AL6" i="52" s="1"/>
  <c r="AK17" i="52"/>
  <c r="AK6" i="52" s="1"/>
  <c r="AD17" i="52"/>
  <c r="V17" i="52"/>
  <c r="N17" i="52"/>
  <c r="F17" i="52"/>
  <c r="F6" i="52" s="1"/>
  <c r="AU17" i="52"/>
  <c r="AU6" i="52" s="1"/>
  <c r="AT17" i="52"/>
  <c r="AT6" i="52" s="1"/>
  <c r="AP17" i="52"/>
  <c r="AP6" i="52" s="1"/>
  <c r="AB17" i="52"/>
  <c r="AB6" i="52" s="1"/>
  <c r="W17" i="52"/>
  <c r="K17" i="52"/>
  <c r="E17" i="52"/>
  <c r="E6" i="52" s="1"/>
  <c r="C17" i="52"/>
  <c r="BD15" i="52"/>
  <c r="AU15" i="52"/>
  <c r="AT15" i="52"/>
  <c r="AS15" i="52"/>
  <c r="AQ15" i="52"/>
  <c r="AN15" i="52"/>
  <c r="AM15" i="52"/>
  <c r="AL15" i="52"/>
  <c r="AK15" i="52"/>
  <c r="AG15" i="52"/>
  <c r="AF15" i="52"/>
  <c r="AE15" i="52"/>
  <c r="AD15" i="52"/>
  <c r="AC15" i="52"/>
  <c r="X15" i="52"/>
  <c r="W15" i="52"/>
  <c r="V15" i="52"/>
  <c r="U15" i="52"/>
  <c r="S15" i="52"/>
  <c r="P15" i="52"/>
  <c r="O15" i="52"/>
  <c r="N15" i="52"/>
  <c r="M15" i="52"/>
  <c r="L15" i="52"/>
  <c r="K15" i="52"/>
  <c r="I15" i="52"/>
  <c r="H15" i="52"/>
  <c r="G15" i="52"/>
  <c r="F15" i="52"/>
  <c r="E15" i="52"/>
  <c r="D15" i="52"/>
  <c r="C15" i="52"/>
  <c r="BB14" i="52"/>
  <c r="AO14" i="52"/>
  <c r="Y14" i="52"/>
  <c r="M14" i="52"/>
  <c r="BC13" i="52"/>
  <c r="AW13" i="52"/>
  <c r="AQ13" i="52"/>
  <c r="AO13" i="52"/>
  <c r="AL13" i="52"/>
  <c r="AF13" i="52"/>
  <c r="AA13" i="52"/>
  <c r="S13" i="52"/>
  <c r="Q13" i="52"/>
  <c r="P13" i="52"/>
  <c r="H13" i="52"/>
  <c r="BD12" i="52"/>
  <c r="BC12" i="52"/>
  <c r="AG12" i="52"/>
  <c r="W12" i="52"/>
  <c r="I12" i="52"/>
  <c r="G12" i="52"/>
  <c r="F12" i="52"/>
  <c r="AW11" i="52"/>
  <c r="AN11" i="52"/>
  <c r="AH11" i="52"/>
  <c r="X11" i="52"/>
  <c r="W11" i="52"/>
  <c r="Q11" i="52"/>
  <c r="P11" i="52"/>
  <c r="BC10" i="52"/>
  <c r="BB10" i="52"/>
  <c r="BA10" i="52"/>
  <c r="AZ10" i="52"/>
  <c r="AT10" i="52"/>
  <c r="AR10" i="52"/>
  <c r="AQ10" i="52"/>
  <c r="AL10" i="52"/>
  <c r="AK10" i="52"/>
  <c r="AJ10" i="52"/>
  <c r="AI10" i="52"/>
  <c r="AH10" i="52"/>
  <c r="AD10" i="52"/>
  <c r="AB10" i="52"/>
  <c r="AA10" i="52"/>
  <c r="V10" i="52"/>
  <c r="U10" i="52"/>
  <c r="S10" i="52"/>
  <c r="N10" i="52"/>
  <c r="M10" i="52"/>
  <c r="L10" i="52"/>
  <c r="K10" i="52"/>
  <c r="J10" i="52"/>
  <c r="F10" i="52"/>
  <c r="D10" i="52"/>
  <c r="C10" i="52"/>
  <c r="BB9" i="52"/>
  <c r="AX9" i="52"/>
  <c r="AP9" i="52"/>
  <c r="AO9" i="52"/>
  <c r="AN9" i="52"/>
  <c r="AK9" i="52"/>
  <c r="AI9" i="52"/>
  <c r="AH9" i="52"/>
  <c r="AG9" i="52"/>
  <c r="AC9" i="52"/>
  <c r="Z9" i="52"/>
  <c r="Y9" i="52"/>
  <c r="R9" i="52"/>
  <c r="Q9" i="52"/>
  <c r="M9" i="52"/>
  <c r="J9" i="52"/>
  <c r="I9" i="52"/>
  <c r="H9" i="52"/>
  <c r="E9" i="52"/>
  <c r="BC8" i="52"/>
  <c r="AF8" i="52"/>
  <c r="X8" i="52"/>
  <c r="BA7" i="52"/>
  <c r="AR7" i="52"/>
  <c r="AQ7" i="52"/>
  <c r="W7" i="52"/>
  <c r="V7" i="52"/>
  <c r="O7" i="52"/>
  <c r="AY6" i="52"/>
  <c r="AX6" i="52"/>
  <c r="AM6" i="52"/>
  <c r="AE6" i="52"/>
  <c r="AD6" i="52"/>
  <c r="W6" i="52"/>
  <c r="V6" i="52"/>
  <c r="N6" i="52"/>
  <c r="L6" i="52"/>
  <c r="K6" i="52"/>
  <c r="C6" i="52"/>
  <c r="AX5" i="52"/>
  <c r="K5" i="52" l="1"/>
  <c r="AU5" i="52"/>
  <c r="AG5" i="52"/>
  <c r="R27" i="52"/>
  <c r="R7" i="52" s="1"/>
  <c r="AP27" i="52"/>
  <c r="AP7" i="52" s="1"/>
  <c r="N5" i="52"/>
  <c r="Q5" i="52"/>
  <c r="J31" i="52"/>
  <c r="J8" i="52" s="1"/>
  <c r="R31" i="52"/>
  <c r="R8" i="52" s="1"/>
  <c r="Z31" i="52"/>
  <c r="Z8" i="52" s="1"/>
  <c r="AH31" i="52"/>
  <c r="AH8" i="52" s="1"/>
  <c r="AP31" i="52"/>
  <c r="AP8" i="52" s="1"/>
  <c r="AP5" i="52" s="1"/>
  <c r="AY31" i="52"/>
  <c r="AY8" i="52" s="1"/>
  <c r="AY5" i="52" s="1"/>
  <c r="E31" i="52"/>
  <c r="E8" i="52" s="1"/>
  <c r="E5" i="52" s="1"/>
  <c r="M31" i="52"/>
  <c r="M8" i="52" s="1"/>
  <c r="U31" i="52"/>
  <c r="U8" i="52" s="1"/>
  <c r="AC31" i="52"/>
  <c r="AC8" i="52" s="1"/>
  <c r="AK31" i="52"/>
  <c r="AK8" i="52" s="1"/>
  <c r="AS31" i="52"/>
  <c r="AS8" i="52" s="1"/>
  <c r="BB31" i="52"/>
  <c r="BB8" i="52" s="1"/>
  <c r="J17" i="52"/>
  <c r="J6" i="52" s="1"/>
  <c r="Z17" i="52"/>
  <c r="Z6" i="52" s="1"/>
  <c r="Z5" i="52" s="1"/>
  <c r="AI17" i="52"/>
  <c r="AI6" i="52" s="1"/>
  <c r="AZ17" i="52"/>
  <c r="AZ6" i="52" s="1"/>
  <c r="AH27" i="52"/>
  <c r="AH7" i="52" s="1"/>
  <c r="M27" i="52"/>
  <c r="M7" i="52" s="1"/>
  <c r="AK27" i="52"/>
  <c r="AK7" i="52" s="1"/>
  <c r="BB27" i="52"/>
  <c r="BB7" i="52" s="1"/>
  <c r="E50" i="52"/>
  <c r="E11" i="52" s="1"/>
  <c r="U50" i="52"/>
  <c r="U11" i="52" s="1"/>
  <c r="AK50" i="52"/>
  <c r="AK11" i="52" s="1"/>
  <c r="BB50" i="52"/>
  <c r="BB11" i="52" s="1"/>
  <c r="J55" i="52"/>
  <c r="J12" i="52" s="1"/>
  <c r="Z55" i="52"/>
  <c r="Z12" i="52" s="1"/>
  <c r="AP55" i="52"/>
  <c r="AP12" i="52" s="1"/>
  <c r="E55" i="52"/>
  <c r="E12" i="52" s="1"/>
  <c r="U55" i="52"/>
  <c r="U12" i="52" s="1"/>
  <c r="AK55" i="52"/>
  <c r="AK12" i="52" s="1"/>
  <c r="BB55" i="52"/>
  <c r="BB12" i="52" s="1"/>
  <c r="AW55" i="52"/>
  <c r="AW12" i="52" s="1"/>
  <c r="F69" i="52"/>
  <c r="F14" i="52" s="1"/>
  <c r="N69" i="52"/>
  <c r="N14" i="52" s="1"/>
  <c r="AD69" i="52"/>
  <c r="AD14" i="52" s="1"/>
  <c r="AL69" i="52"/>
  <c r="AL14" i="52" s="1"/>
  <c r="AT69" i="52"/>
  <c r="AT14" i="52" s="1"/>
  <c r="BC69" i="52"/>
  <c r="BC14" i="52" s="1"/>
  <c r="BC5" i="52" s="1"/>
  <c r="AE31" i="52"/>
  <c r="AE8" i="52" s="1"/>
  <c r="C55" i="52"/>
  <c r="C12" i="52" s="1"/>
  <c r="K55" i="52"/>
  <c r="K12" i="52" s="1"/>
  <c r="S55" i="52"/>
  <c r="S12" i="52" s="1"/>
  <c r="AI55" i="52"/>
  <c r="AI12" i="52" s="1"/>
  <c r="AQ55" i="52"/>
  <c r="AQ12" i="52" s="1"/>
  <c r="AZ55" i="52"/>
  <c r="AZ12" i="52" s="1"/>
  <c r="AD55" i="52"/>
  <c r="AD12" i="52" s="1"/>
  <c r="D17" i="52"/>
  <c r="D6" i="52" s="1"/>
  <c r="T17" i="52"/>
  <c r="T6" i="52" s="1"/>
  <c r="AJ17" i="52"/>
  <c r="AJ6" i="52" s="1"/>
  <c r="AR17" i="52"/>
  <c r="AR6" i="52" s="1"/>
  <c r="BA17" i="52"/>
  <c r="BA6" i="52" s="1"/>
  <c r="G17" i="52"/>
  <c r="G6" i="52" s="1"/>
  <c r="O17" i="52"/>
  <c r="O6" i="52" s="1"/>
  <c r="J50" i="52"/>
  <c r="J11" i="52" s="1"/>
  <c r="X69" i="52"/>
  <c r="X14" i="52" s="1"/>
  <c r="AN69" i="52"/>
  <c r="AN14" i="52" s="1"/>
  <c r="R17" i="52"/>
  <c r="R6" i="52" s="1"/>
  <c r="AH17" i="52"/>
  <c r="AH6" i="52" s="1"/>
  <c r="AQ17" i="52"/>
  <c r="AQ6" i="52" s="1"/>
  <c r="Z27" i="52"/>
  <c r="Z7" i="52" s="1"/>
  <c r="U27" i="52"/>
  <c r="U7" i="52" s="1"/>
  <c r="U5" i="52" s="1"/>
  <c r="AS27" i="52"/>
  <c r="AS7" i="52" s="1"/>
  <c r="M50" i="52"/>
  <c r="M11" i="52" s="1"/>
  <c r="AC50" i="52"/>
  <c r="AC11" i="52" s="1"/>
  <c r="AS50" i="52"/>
  <c r="AS11" i="52" s="1"/>
  <c r="R55" i="52"/>
  <c r="R12" i="52" s="1"/>
  <c r="AH55" i="52"/>
  <c r="AH12" i="52" s="1"/>
  <c r="AY55" i="52"/>
  <c r="AY12" i="52" s="1"/>
  <c r="M55" i="52"/>
  <c r="M12" i="52" s="1"/>
  <c r="AC55" i="52"/>
  <c r="AC12" i="52" s="1"/>
  <c r="AC5" i="52" s="1"/>
  <c r="AS55" i="52"/>
  <c r="AS12" i="52" s="1"/>
  <c r="H55" i="52"/>
  <c r="H12" i="52" s="1"/>
  <c r="AF55" i="52"/>
  <c r="AF12" i="52" s="1"/>
  <c r="V69" i="52"/>
  <c r="V14" i="52" s="1"/>
  <c r="AS17" i="52"/>
  <c r="AS6" i="52" s="1"/>
  <c r="BB17" i="52"/>
  <c r="BB6" i="52" s="1"/>
  <c r="AA17" i="52"/>
  <c r="AA6" i="52" s="1"/>
  <c r="F31" i="52"/>
  <c r="F8" i="52" s="1"/>
  <c r="F5" i="52" s="1"/>
  <c r="V31" i="52"/>
  <c r="V8" i="52" s="1"/>
  <c r="V5" i="52" s="1"/>
  <c r="AT31" i="52"/>
  <c r="AT8" i="52" s="1"/>
  <c r="AT5" i="52" s="1"/>
  <c r="D63" i="52"/>
  <c r="D13" i="52" s="1"/>
  <c r="L63" i="52"/>
  <c r="L13" i="52" s="1"/>
  <c r="T63" i="52"/>
  <c r="T13" i="52" s="1"/>
  <c r="AB63" i="52"/>
  <c r="AB13" i="52" s="1"/>
  <c r="AJ63" i="52"/>
  <c r="AJ13" i="52" s="1"/>
  <c r="AR63" i="52"/>
  <c r="AR13" i="52" s="1"/>
  <c r="BA63" i="52"/>
  <c r="BA13" i="52" s="1"/>
  <c r="O63" i="52"/>
  <c r="O13" i="52" s="1"/>
  <c r="W63" i="52"/>
  <c r="W13" i="52" s="1"/>
  <c r="AE63" i="52"/>
  <c r="AE13" i="52" s="1"/>
  <c r="AM63" i="52"/>
  <c r="AM13" i="52" s="1"/>
  <c r="BD63" i="52"/>
  <c r="BD13" i="52" s="1"/>
  <c r="P37" i="52"/>
  <c r="P9" i="52" s="1"/>
  <c r="AF37" i="52"/>
  <c r="AF9" i="52" s="1"/>
  <c r="C37" i="52"/>
  <c r="C9" i="52" s="1"/>
  <c r="AQ37" i="52"/>
  <c r="AQ9" i="52" s="1"/>
  <c r="Z43" i="52"/>
  <c r="Z10" i="52" s="1"/>
  <c r="AP43" i="52"/>
  <c r="AP10" i="52" s="1"/>
  <c r="O50" i="52"/>
  <c r="O11" i="52" s="1"/>
  <c r="AE50" i="52"/>
  <c r="AE11" i="52" s="1"/>
  <c r="AE5" i="52" s="1"/>
  <c r="BD50" i="52"/>
  <c r="BD11" i="52" s="1"/>
  <c r="BD5" i="52" s="1"/>
  <c r="AP50" i="52"/>
  <c r="AP11" i="52" s="1"/>
  <c r="V55" i="52"/>
  <c r="V12" i="52" s="1"/>
  <c r="AT55" i="52"/>
  <c r="AT12" i="52" s="1"/>
  <c r="Y17" i="52"/>
  <c r="Y6" i="52" s="1"/>
  <c r="Y63" i="52"/>
  <c r="Y13" i="52" s="1"/>
  <c r="D55" i="52"/>
  <c r="D12" i="52" s="1"/>
  <c r="L55" i="52"/>
  <c r="L12" i="52" s="1"/>
  <c r="T55" i="52"/>
  <c r="T12" i="52" s="1"/>
  <c r="AB55" i="52"/>
  <c r="AB12" i="52" s="1"/>
  <c r="AJ55" i="52"/>
  <c r="AJ12" i="52" s="1"/>
  <c r="AR55" i="52"/>
  <c r="AR12" i="52" s="1"/>
  <c r="BA55" i="52"/>
  <c r="BA12" i="52" s="1"/>
  <c r="H17" i="52"/>
  <c r="H6" i="52" s="1"/>
  <c r="H5" i="52" s="1"/>
  <c r="P17" i="52"/>
  <c r="P6" i="52" s="1"/>
  <c r="X17" i="52"/>
  <c r="X6" i="52" s="1"/>
  <c r="X5" i="52" s="1"/>
  <c r="AF17" i="52"/>
  <c r="AF6" i="52" s="1"/>
  <c r="AN17" i="52"/>
  <c r="AN6" i="52" s="1"/>
  <c r="AN5" i="52" s="1"/>
  <c r="AW17" i="52"/>
  <c r="AW6" i="52" s="1"/>
  <c r="D31" i="52"/>
  <c r="D8" i="52" s="1"/>
  <c r="L31" i="52"/>
  <c r="L8" i="52" s="1"/>
  <c r="L5" i="52" s="1"/>
  <c r="T31" i="52"/>
  <c r="T8" i="52" s="1"/>
  <c r="AB31" i="52"/>
  <c r="AB8" i="52" s="1"/>
  <c r="AB5" i="52" s="1"/>
  <c r="AJ31" i="52"/>
  <c r="AJ8" i="52" s="1"/>
  <c r="AR31" i="52"/>
  <c r="AR8" i="52" s="1"/>
  <c r="BA31" i="52"/>
  <c r="BA8" i="52" s="1"/>
  <c r="H43" i="52"/>
  <c r="H10" i="52" s="1"/>
  <c r="P43" i="52"/>
  <c r="P10" i="52" s="1"/>
  <c r="X43" i="52"/>
  <c r="X10" i="52" s="1"/>
  <c r="AF43" i="52"/>
  <c r="AF10" i="52" s="1"/>
  <c r="AN43" i="52"/>
  <c r="AN10" i="52" s="1"/>
  <c r="AW43" i="52"/>
  <c r="AW10" i="52" s="1"/>
  <c r="D37" i="52"/>
  <c r="D9" i="52" s="1"/>
  <c r="L37" i="52"/>
  <c r="L9" i="52" s="1"/>
  <c r="T37" i="52"/>
  <c r="T9" i="52" s="1"/>
  <c r="AB37" i="52"/>
  <c r="AB9" i="52" s="1"/>
  <c r="AJ37" i="52"/>
  <c r="AJ9" i="52" s="1"/>
  <c r="AR37" i="52"/>
  <c r="AR9" i="52" s="1"/>
  <c r="BA37" i="52"/>
  <c r="BA9" i="52" s="1"/>
  <c r="G37" i="52"/>
  <c r="G9" i="52" s="1"/>
  <c r="O37" i="52"/>
  <c r="O9" i="52" s="1"/>
  <c r="W37" i="52"/>
  <c r="W9" i="52" s="1"/>
  <c r="W5" i="52" s="1"/>
  <c r="AE37" i="52"/>
  <c r="AE9" i="52" s="1"/>
  <c r="AM37" i="52"/>
  <c r="AM9" i="52" s="1"/>
  <c r="AU37" i="52"/>
  <c r="AU9" i="52" s="1"/>
  <c r="BD37" i="52"/>
  <c r="BD9" i="52" s="1"/>
  <c r="C50" i="52"/>
  <c r="C11" i="52" s="1"/>
  <c r="C5" i="52" s="1"/>
  <c r="K50" i="52"/>
  <c r="K11" i="52" s="1"/>
  <c r="S50" i="52"/>
  <c r="S11" i="52" s="1"/>
  <c r="S5" i="52" s="1"/>
  <c r="AA50" i="52"/>
  <c r="AA11" i="52" s="1"/>
  <c r="AI50" i="52"/>
  <c r="AI11" i="52" s="1"/>
  <c r="AQ50" i="52"/>
  <c r="AQ11" i="52" s="1"/>
  <c r="AZ50" i="52"/>
  <c r="AZ11" i="52" s="1"/>
  <c r="F50" i="52"/>
  <c r="F11" i="52" s="1"/>
  <c r="N50" i="52"/>
  <c r="N11" i="52" s="1"/>
  <c r="V50" i="52"/>
  <c r="V11" i="52" s="1"/>
  <c r="AD50" i="52"/>
  <c r="AD11" i="52" s="1"/>
  <c r="AD5" i="52" s="1"/>
  <c r="AL50" i="52"/>
  <c r="AL11" i="52" s="1"/>
  <c r="AL5" i="52" s="1"/>
  <c r="AT50" i="52"/>
  <c r="AT11" i="52" s="1"/>
  <c r="BC50" i="52"/>
  <c r="BC11" i="52" s="1"/>
  <c r="J63" i="52"/>
  <c r="J13" i="52" s="1"/>
  <c r="R63" i="52"/>
  <c r="R13" i="52" s="1"/>
  <c r="Z63" i="52"/>
  <c r="Z13" i="52" s="1"/>
  <c r="AH63" i="52"/>
  <c r="AH13" i="52" s="1"/>
  <c r="AP63" i="52"/>
  <c r="AP13" i="52" s="1"/>
  <c r="AY63" i="52"/>
  <c r="AY13" i="52" s="1"/>
  <c r="E63" i="52"/>
  <c r="E13" i="52" s="1"/>
  <c r="M63" i="52"/>
  <c r="M13" i="52" s="1"/>
  <c r="U63" i="52"/>
  <c r="U13" i="52" s="1"/>
  <c r="AC63" i="52"/>
  <c r="AC13" i="52" s="1"/>
  <c r="AK63" i="52"/>
  <c r="AK13" i="52" s="1"/>
  <c r="AS63" i="52"/>
  <c r="AS13" i="52" s="1"/>
  <c r="BB63" i="52"/>
  <c r="BB13" i="52" s="1"/>
  <c r="AF5" i="52" l="1"/>
  <c r="J5" i="52"/>
  <c r="AQ5" i="52"/>
  <c r="AK5" i="52"/>
  <c r="AH5" i="52"/>
  <c r="Y5" i="52"/>
  <c r="R5" i="52"/>
  <c r="AJ5" i="52"/>
  <c r="AA5" i="52"/>
  <c r="O5" i="52"/>
  <c r="BB5" i="52"/>
  <c r="G5" i="52"/>
  <c r="P5" i="52"/>
  <c r="AR5" i="52"/>
  <c r="AM5" i="52"/>
  <c r="T5" i="52"/>
  <c r="AZ5" i="52"/>
  <c r="AS5" i="52"/>
  <c r="BA5" i="52"/>
  <c r="M5" i="52"/>
  <c r="AW5" i="52"/>
  <c r="D5" i="52"/>
  <c r="AI5" i="52"/>
  <c r="E599" i="15" l="1"/>
  <c r="F599" i="15"/>
  <c r="G599" i="15"/>
  <c r="H599" i="15"/>
  <c r="I599" i="15"/>
  <c r="J599" i="15"/>
  <c r="K599" i="15"/>
  <c r="L599" i="15"/>
  <c r="M599" i="15"/>
  <c r="N599" i="15"/>
  <c r="O599" i="15"/>
  <c r="P599" i="15"/>
  <c r="Q599" i="15"/>
  <c r="R599" i="15"/>
  <c r="S599" i="15"/>
  <c r="T599" i="15"/>
  <c r="U599" i="15"/>
  <c r="V599" i="15"/>
  <c r="W599" i="15"/>
  <c r="X599" i="15"/>
  <c r="Y599" i="15"/>
  <c r="E600" i="15"/>
  <c r="F600" i="15"/>
  <c r="G600" i="15"/>
  <c r="H600" i="15"/>
  <c r="I600" i="15"/>
  <c r="J600" i="15"/>
  <c r="K600" i="15"/>
  <c r="L600" i="15"/>
  <c r="M600" i="15"/>
  <c r="N600" i="15"/>
  <c r="O600" i="15"/>
  <c r="P600" i="15"/>
  <c r="Q600" i="15"/>
  <c r="R600" i="15"/>
  <c r="S600" i="15"/>
  <c r="T600" i="15"/>
  <c r="U600" i="15"/>
  <c r="V600" i="15"/>
  <c r="W600" i="15"/>
  <c r="X600" i="15"/>
  <c r="Y600" i="15"/>
  <c r="E601" i="15"/>
  <c r="F601" i="15"/>
  <c r="G601" i="15"/>
  <c r="H601" i="15"/>
  <c r="I601" i="15"/>
  <c r="J601" i="15"/>
  <c r="K601" i="15"/>
  <c r="L601" i="15"/>
  <c r="M601" i="15"/>
  <c r="N601" i="15"/>
  <c r="O601" i="15"/>
  <c r="P601" i="15"/>
  <c r="Q601" i="15"/>
  <c r="R601" i="15"/>
  <c r="S601" i="15"/>
  <c r="T601" i="15"/>
  <c r="U601" i="15"/>
  <c r="V601" i="15"/>
  <c r="W601" i="15"/>
  <c r="X601" i="15"/>
  <c r="Y601" i="15"/>
  <c r="E602" i="15"/>
  <c r="F602" i="15"/>
  <c r="G602" i="15"/>
  <c r="H602" i="15"/>
  <c r="I602" i="15"/>
  <c r="J602" i="15"/>
  <c r="K602" i="15"/>
  <c r="L602" i="15"/>
  <c r="M602" i="15"/>
  <c r="N602" i="15"/>
  <c r="O602" i="15"/>
  <c r="P602" i="15"/>
  <c r="Q602" i="15"/>
  <c r="R602" i="15"/>
  <c r="S602" i="15"/>
  <c r="T602" i="15"/>
  <c r="U602" i="15"/>
  <c r="V602" i="15"/>
  <c r="W602" i="15"/>
  <c r="X602" i="15"/>
  <c r="Y602" i="15"/>
  <c r="E603" i="15"/>
  <c r="F603" i="15"/>
  <c r="G603" i="15"/>
  <c r="H603" i="15"/>
  <c r="I603" i="15"/>
  <c r="J603" i="15"/>
  <c r="K603" i="15"/>
  <c r="L603" i="15"/>
  <c r="M603" i="15"/>
  <c r="N603" i="15"/>
  <c r="O603" i="15"/>
  <c r="P603" i="15"/>
  <c r="Q603" i="15"/>
  <c r="R603" i="15"/>
  <c r="S603" i="15"/>
  <c r="T603" i="15"/>
  <c r="U603" i="15"/>
  <c r="V603" i="15"/>
  <c r="W603" i="15"/>
  <c r="X603" i="15"/>
  <c r="Y603" i="15"/>
  <c r="D600" i="15"/>
  <c r="D601" i="15"/>
  <c r="D602" i="15"/>
  <c r="D603" i="15"/>
  <c r="D599" i="15"/>
  <c r="F149" i="6"/>
  <c r="G149" i="6"/>
  <c r="H149" i="6"/>
  <c r="I149" i="6"/>
  <c r="J149" i="6"/>
  <c r="K149" i="6"/>
  <c r="L149" i="6"/>
  <c r="M149" i="6"/>
  <c r="N149" i="6"/>
  <c r="O149" i="6"/>
  <c r="P149" i="6"/>
  <c r="Q149" i="6"/>
  <c r="R149" i="6"/>
  <c r="S149" i="6"/>
  <c r="F150" i="6"/>
  <c r="G150" i="6"/>
  <c r="H150" i="6"/>
  <c r="I150" i="6"/>
  <c r="J150" i="6"/>
  <c r="K150" i="6"/>
  <c r="L150" i="6"/>
  <c r="M150" i="6"/>
  <c r="N150" i="6"/>
  <c r="O150" i="6"/>
  <c r="P150" i="6"/>
  <c r="Q150" i="6"/>
  <c r="R150" i="6"/>
  <c r="S150" i="6"/>
  <c r="F151" i="6"/>
  <c r="G151" i="6"/>
  <c r="H151" i="6"/>
  <c r="I151" i="6"/>
  <c r="J151" i="6"/>
  <c r="K151" i="6"/>
  <c r="L151" i="6"/>
  <c r="M151" i="6"/>
  <c r="N151" i="6"/>
  <c r="O151" i="6"/>
  <c r="P151" i="6"/>
  <c r="Q151" i="6"/>
  <c r="R151" i="6"/>
  <c r="S151" i="6"/>
  <c r="F152" i="6"/>
  <c r="G152" i="6"/>
  <c r="H152" i="6"/>
  <c r="I152" i="6"/>
  <c r="J152" i="6"/>
  <c r="K152" i="6"/>
  <c r="L152" i="6"/>
  <c r="M152" i="6"/>
  <c r="N152" i="6"/>
  <c r="O152" i="6"/>
  <c r="P152" i="6"/>
  <c r="Q152" i="6"/>
  <c r="R152" i="6"/>
  <c r="S152" i="6"/>
  <c r="F153" i="6"/>
  <c r="G153" i="6"/>
  <c r="H153" i="6"/>
  <c r="I153" i="6"/>
  <c r="J153" i="6"/>
  <c r="K153" i="6"/>
  <c r="L153" i="6"/>
  <c r="M153" i="6"/>
  <c r="N153" i="6"/>
  <c r="O153" i="6"/>
  <c r="P153" i="6"/>
  <c r="Q153" i="6"/>
  <c r="R153" i="6"/>
  <c r="S153" i="6"/>
  <c r="E150" i="6"/>
  <c r="E151" i="6"/>
  <c r="E152" i="6"/>
  <c r="E153" i="6"/>
  <c r="E149" i="6"/>
  <c r="M33" i="28"/>
  <c r="M34" i="28"/>
  <c r="M35" i="28"/>
  <c r="M36" i="28"/>
  <c r="M37" i="28"/>
  <c r="S79" i="6"/>
  <c r="T79" i="6" s="1"/>
  <c r="S80" i="6"/>
  <c r="T80" i="6" s="1"/>
  <c r="S81" i="6"/>
  <c r="T81" i="6" s="1"/>
  <c r="S82" i="6"/>
  <c r="T82" i="6" s="1"/>
  <c r="S83" i="6"/>
  <c r="T83" i="6" s="1"/>
  <c r="E84" i="6"/>
  <c r="F84" i="6"/>
  <c r="G84" i="6"/>
  <c r="H84" i="6"/>
  <c r="I84" i="6"/>
  <c r="J84" i="6"/>
  <c r="K84" i="6"/>
  <c r="L84" i="6"/>
  <c r="M84" i="6"/>
  <c r="N84" i="6"/>
  <c r="O84" i="6"/>
  <c r="P84" i="6"/>
  <c r="Q84" i="6"/>
  <c r="R84" i="6"/>
  <c r="S20" i="6"/>
  <c r="S84" i="6" l="1"/>
  <c r="T84" i="6" s="1"/>
  <c r="S168" i="6"/>
  <c r="S167" i="6"/>
  <c r="S166" i="6"/>
  <c r="O163" i="6"/>
  <c r="O164" i="6"/>
  <c r="O162" i="6"/>
  <c r="J163" i="6"/>
  <c r="J164" i="6"/>
  <c r="J162" i="6"/>
  <c r="S154" i="6"/>
  <c r="S157" i="6" l="1"/>
  <c r="S112" i="6"/>
  <c r="T112" i="6" s="1"/>
  <c r="S113" i="6"/>
  <c r="T113" i="6" s="1"/>
  <c r="S114" i="6"/>
  <c r="T114" i="6" s="1"/>
  <c r="S115" i="6"/>
  <c r="T115" i="6" s="1"/>
  <c r="S117" i="6"/>
  <c r="T117" i="6" s="1"/>
  <c r="S111" i="6"/>
  <c r="T111" i="6" s="1"/>
  <c r="O116" i="6"/>
  <c r="O118" i="6" s="1"/>
  <c r="S39" i="6"/>
  <c r="T39" i="6" s="1"/>
  <c r="S40" i="6"/>
  <c r="T40" i="6" s="1"/>
  <c r="S41" i="6"/>
  <c r="T41" i="6" s="1"/>
  <c r="S42" i="6"/>
  <c r="T42" i="6" s="1"/>
  <c r="S143" i="6"/>
  <c r="S137" i="6"/>
  <c r="T137" i="6" s="1"/>
  <c r="S138" i="6"/>
  <c r="T138" i="6" s="1"/>
  <c r="S139" i="6"/>
  <c r="T139" i="6" s="1"/>
  <c r="S140" i="6"/>
  <c r="T140" i="6" s="1"/>
  <c r="S141" i="6"/>
  <c r="T141" i="6" s="1"/>
  <c r="S100" i="6"/>
  <c r="T100" i="6" s="1"/>
  <c r="S101" i="6"/>
  <c r="T101" i="6" s="1"/>
  <c r="S102" i="6"/>
  <c r="T102" i="6" s="1"/>
  <c r="S103" i="6"/>
  <c r="T103" i="6"/>
  <c r="S90" i="6"/>
  <c r="T90" i="6" s="1"/>
  <c r="S92" i="6"/>
  <c r="T92" i="6" s="1"/>
  <c r="S93" i="6"/>
  <c r="T93" i="6" s="1"/>
  <c r="S69" i="6"/>
  <c r="T69" i="6" s="1"/>
  <c r="S70" i="6"/>
  <c r="T70" i="6" s="1"/>
  <c r="S71" i="6"/>
  <c r="T71" i="6" s="1"/>
  <c r="S72" i="6"/>
  <c r="T72" i="6" s="1"/>
  <c r="S59" i="6"/>
  <c r="T59" i="6" s="1"/>
  <c r="S60" i="6"/>
  <c r="T60" i="6" s="1"/>
  <c r="S61" i="6"/>
  <c r="T61" i="6" s="1"/>
  <c r="S62" i="6"/>
  <c r="T62" i="6" s="1"/>
  <c r="S49" i="6"/>
  <c r="T49" i="6" s="1"/>
  <c r="S51" i="6"/>
  <c r="T51" i="6" s="1"/>
  <c r="T20" i="6"/>
  <c r="S136" i="6"/>
  <c r="T136" i="6" s="1"/>
  <c r="S99" i="6"/>
  <c r="T99" i="6" s="1"/>
  <c r="S89" i="6"/>
  <c r="T89" i="6" s="1"/>
  <c r="S68" i="6"/>
  <c r="T68" i="6" s="1"/>
  <c r="S58" i="6"/>
  <c r="T58" i="6" s="1"/>
  <c r="S48" i="6"/>
  <c r="T48" i="6" s="1"/>
  <c r="S38" i="6"/>
  <c r="T38" i="6" s="1"/>
  <c r="S19" i="6"/>
  <c r="T19" i="6" s="1"/>
  <c r="S7" i="6"/>
  <c r="T7" i="6" s="1"/>
  <c r="S8" i="6"/>
  <c r="T8" i="6" s="1"/>
  <c r="S9" i="6"/>
  <c r="T9" i="6" s="1"/>
  <c r="S10" i="6"/>
  <c r="T10" i="6" s="1"/>
  <c r="S14" i="6"/>
  <c r="F6" i="6"/>
  <c r="F11" i="6" s="1"/>
  <c r="G6" i="6"/>
  <c r="G11" i="6" s="1"/>
  <c r="H6" i="6"/>
  <c r="H12" i="6" s="1"/>
  <c r="I6" i="6"/>
  <c r="I11" i="6" s="1"/>
  <c r="J6" i="6"/>
  <c r="J11" i="6" s="1"/>
  <c r="K6" i="6"/>
  <c r="K11" i="6" s="1"/>
  <c r="L6" i="6"/>
  <c r="L11" i="6" s="1"/>
  <c r="M6" i="6"/>
  <c r="M13" i="6" s="1"/>
  <c r="N6" i="6"/>
  <c r="N13" i="6" s="1"/>
  <c r="O6" i="6"/>
  <c r="O13" i="6" s="1"/>
  <c r="P6" i="6"/>
  <c r="P12" i="6" s="1"/>
  <c r="Q6" i="6"/>
  <c r="Q13" i="6" s="1"/>
  <c r="N144" i="6"/>
  <c r="O144" i="6"/>
  <c r="P144" i="6"/>
  <c r="Q144" i="6"/>
  <c r="N142" i="6"/>
  <c r="O142" i="6"/>
  <c r="P142" i="6"/>
  <c r="Q142" i="6"/>
  <c r="J13" i="6" l="1"/>
  <c r="I13" i="6"/>
  <c r="G13" i="6"/>
  <c r="H13" i="6"/>
  <c r="S13" i="6"/>
  <c r="K15" i="6"/>
  <c r="H15" i="6"/>
  <c r="F15" i="6"/>
  <c r="S6" i="6"/>
  <c r="T6" i="6" s="1"/>
  <c r="Q15" i="6"/>
  <c r="O15" i="6"/>
  <c r="N15" i="6"/>
  <c r="M15" i="6"/>
  <c r="L15" i="6"/>
  <c r="J15" i="6"/>
  <c r="I15" i="6"/>
  <c r="P15" i="6"/>
  <c r="G15" i="6"/>
  <c r="Q12" i="6"/>
  <c r="L12" i="6"/>
  <c r="I12" i="6"/>
  <c r="Q11" i="6"/>
  <c r="S11" i="6" s="1"/>
  <c r="K12" i="6"/>
  <c r="J12" i="6"/>
  <c r="G12" i="6"/>
  <c r="P13" i="6"/>
  <c r="L13" i="6"/>
  <c r="K13" i="6"/>
  <c r="P11" i="6"/>
  <c r="O11" i="6"/>
  <c r="N12" i="6"/>
  <c r="N11" i="6"/>
  <c r="M11" i="6"/>
  <c r="O12" i="6"/>
  <c r="M12" i="6"/>
  <c r="H11" i="6"/>
  <c r="F13" i="6"/>
  <c r="F12" i="6"/>
  <c r="S12" i="6" l="1"/>
  <c r="S15" i="6"/>
  <c r="O21" i="6"/>
  <c r="P21" i="6"/>
  <c r="Q21" i="6"/>
  <c r="AR24" i="40" l="1"/>
  <c r="AS24" i="40"/>
  <c r="AT24" i="40"/>
  <c r="AU24" i="40"/>
  <c r="AR25" i="40"/>
  <c r="AS25" i="40"/>
  <c r="AT25" i="40"/>
  <c r="AU25" i="40"/>
  <c r="AR26" i="40"/>
  <c r="AS26" i="40"/>
  <c r="AT26" i="40"/>
  <c r="AU26" i="40"/>
  <c r="AR27" i="40"/>
  <c r="AS27" i="40"/>
  <c r="AT27" i="40"/>
  <c r="AU27" i="40"/>
  <c r="AR28" i="40"/>
  <c r="AS28" i="40"/>
  <c r="AT28" i="40"/>
  <c r="AU28" i="40"/>
  <c r="AR29" i="40"/>
  <c r="AS29" i="40"/>
  <c r="AT29" i="40"/>
  <c r="AU29" i="40"/>
  <c r="AR30" i="40"/>
  <c r="AS30" i="40"/>
  <c r="AT30" i="40"/>
  <c r="AU30" i="40"/>
  <c r="AR31" i="40"/>
  <c r="AS31" i="40"/>
  <c r="AT31" i="40"/>
  <c r="AU31" i="40"/>
  <c r="AR32" i="40"/>
  <c r="AS32" i="40"/>
  <c r="AT32" i="40"/>
  <c r="AU32" i="40"/>
  <c r="AR33" i="40"/>
  <c r="AS33" i="40"/>
  <c r="AT33" i="40"/>
  <c r="AU33" i="40"/>
  <c r="AR34" i="40"/>
  <c r="AS34" i="40"/>
  <c r="AT34" i="40"/>
  <c r="AU34" i="40"/>
  <c r="AR35" i="40"/>
  <c r="AS35" i="40"/>
  <c r="AT35" i="40"/>
  <c r="AU35" i="40"/>
  <c r="AR36" i="40"/>
  <c r="AS36" i="40"/>
  <c r="AT36" i="40"/>
  <c r="AU36" i="40"/>
  <c r="AR37" i="40"/>
  <c r="AS37" i="40"/>
  <c r="AT37" i="40"/>
  <c r="AU37" i="40"/>
  <c r="AR38" i="40"/>
  <c r="AS38" i="40"/>
  <c r="AT38" i="40"/>
  <c r="AU38" i="40"/>
  <c r="AR39" i="40"/>
  <c r="AS39" i="40"/>
  <c r="AT39" i="40"/>
  <c r="AU39" i="40"/>
  <c r="AR40" i="40"/>
  <c r="AS40" i="40"/>
  <c r="AT40" i="40"/>
  <c r="AU40" i="40"/>
  <c r="AR41" i="40"/>
  <c r="AS41" i="40"/>
  <c r="AT41" i="40"/>
  <c r="AU41" i="40"/>
  <c r="AR42" i="40"/>
  <c r="AS42" i="40"/>
  <c r="AT42" i="40"/>
  <c r="AU42" i="40"/>
  <c r="AR43" i="40"/>
  <c r="AS43" i="40"/>
  <c r="AT43" i="40"/>
  <c r="AU43" i="40"/>
  <c r="AR44" i="40"/>
  <c r="AS44" i="40"/>
  <c r="AT44" i="40"/>
  <c r="AU44" i="40"/>
  <c r="AR45" i="40"/>
  <c r="AS45" i="40"/>
  <c r="AT45" i="40"/>
  <c r="AU45" i="40"/>
  <c r="AR46" i="40"/>
  <c r="AS46" i="40"/>
  <c r="AT46" i="40"/>
  <c r="AU46" i="40"/>
  <c r="AR47" i="40"/>
  <c r="AS47" i="40"/>
  <c r="AT47" i="40"/>
  <c r="AU47" i="40"/>
  <c r="AR48" i="40"/>
  <c r="AS48" i="40"/>
  <c r="AT48" i="40"/>
  <c r="AU48" i="40"/>
  <c r="AR49" i="40"/>
  <c r="AS49" i="40"/>
  <c r="AT49" i="40"/>
  <c r="AU49" i="40"/>
  <c r="AR50" i="40"/>
  <c r="AS50" i="40"/>
  <c r="AT50" i="40"/>
  <c r="AU50" i="40"/>
  <c r="AR51" i="40"/>
  <c r="AS51" i="40"/>
  <c r="AT51" i="40"/>
  <c r="AU51" i="40"/>
  <c r="AR52" i="40"/>
  <c r="AS52" i="40"/>
  <c r="AT52" i="40"/>
  <c r="AU52" i="40"/>
  <c r="AR53" i="40"/>
  <c r="AS53" i="40"/>
  <c r="AT53" i="40"/>
  <c r="AU53" i="40"/>
  <c r="AU4" i="40"/>
  <c r="AU5" i="40"/>
  <c r="AU6" i="40"/>
  <c r="AU7" i="40"/>
  <c r="AU8" i="40"/>
  <c r="AU9" i="40"/>
  <c r="AU10" i="40"/>
  <c r="AU11" i="40"/>
  <c r="AU12" i="40"/>
  <c r="AU13" i="40"/>
  <c r="AU14" i="40"/>
  <c r="AU15" i="40"/>
  <c r="AU16" i="40"/>
  <c r="AU17" i="40"/>
  <c r="AU18" i="40"/>
  <c r="AU19" i="40"/>
  <c r="AU20" i="40"/>
  <c r="AU21" i="40"/>
  <c r="AU22" i="40"/>
  <c r="AU23" i="40"/>
  <c r="AU64" i="40"/>
  <c r="AU65" i="40"/>
  <c r="AU66" i="40"/>
  <c r="AU67" i="40"/>
  <c r="AU68" i="40"/>
  <c r="AU69" i="40"/>
  <c r="AU70" i="40"/>
  <c r="AU71" i="40"/>
  <c r="AU72" i="40"/>
  <c r="AU73" i="40"/>
  <c r="AU74" i="40"/>
  <c r="AU75" i="40"/>
  <c r="AU76" i="40"/>
  <c r="AU77" i="40"/>
  <c r="AU78" i="40"/>
  <c r="AU79" i="40"/>
  <c r="AU80" i="40"/>
  <c r="AU81" i="40"/>
  <c r="AU82" i="40"/>
  <c r="AU83" i="40"/>
  <c r="AU84" i="40"/>
  <c r="AU85" i="40"/>
  <c r="AU86" i="40"/>
  <c r="AU87" i="40"/>
  <c r="AU88" i="40"/>
  <c r="AU89" i="40"/>
  <c r="AU90" i="40"/>
  <c r="AU91" i="40"/>
  <c r="AU92" i="40"/>
  <c r="AU93" i="40"/>
  <c r="AU94" i="40"/>
  <c r="AB4" i="40"/>
  <c r="AC4" i="40"/>
  <c r="AD4" i="40"/>
  <c r="AE4" i="40"/>
  <c r="AF4" i="40"/>
  <c r="AG4" i="40"/>
  <c r="AB5" i="40"/>
  <c r="AC5" i="40"/>
  <c r="AD5" i="40"/>
  <c r="AE5" i="40"/>
  <c r="AF5" i="40"/>
  <c r="AG5" i="40"/>
  <c r="AB6" i="40"/>
  <c r="AC6" i="40"/>
  <c r="AD6" i="40"/>
  <c r="AE6" i="40"/>
  <c r="AF6" i="40"/>
  <c r="AG6" i="40"/>
  <c r="AB7" i="40"/>
  <c r="AC7" i="40"/>
  <c r="AD7" i="40"/>
  <c r="AE7" i="40"/>
  <c r="AF7" i="40"/>
  <c r="AG7" i="40"/>
  <c r="AB8" i="40"/>
  <c r="AC8" i="40"/>
  <c r="AD8" i="40"/>
  <c r="AE8" i="40"/>
  <c r="AF8" i="40"/>
  <c r="AG8" i="40"/>
  <c r="AB9" i="40"/>
  <c r="AC9" i="40"/>
  <c r="AD9" i="40"/>
  <c r="AE9" i="40"/>
  <c r="AF9" i="40"/>
  <c r="AG9" i="40"/>
  <c r="AB10" i="40"/>
  <c r="AC10" i="40"/>
  <c r="AD10" i="40"/>
  <c r="AE10" i="40"/>
  <c r="AF10" i="40"/>
  <c r="AG10" i="40"/>
  <c r="AB11" i="40"/>
  <c r="AC11" i="40"/>
  <c r="AD11" i="40"/>
  <c r="AE11" i="40"/>
  <c r="AF11" i="40"/>
  <c r="AG11" i="40"/>
  <c r="AB12" i="40"/>
  <c r="AC12" i="40"/>
  <c r="AD12" i="40"/>
  <c r="AE12" i="40"/>
  <c r="AF12" i="40"/>
  <c r="AG12" i="40"/>
  <c r="AB13" i="40"/>
  <c r="AC13" i="40"/>
  <c r="AD13" i="40"/>
  <c r="AE13" i="40"/>
  <c r="AF13" i="40"/>
  <c r="AG13" i="40"/>
  <c r="AB14" i="40"/>
  <c r="AC14" i="40"/>
  <c r="AD14" i="40"/>
  <c r="AE14" i="40"/>
  <c r="AF14" i="40"/>
  <c r="AG14" i="40"/>
  <c r="AB15" i="40"/>
  <c r="AC15" i="40"/>
  <c r="AD15" i="40"/>
  <c r="AE15" i="40"/>
  <c r="AF15" i="40"/>
  <c r="AG15" i="40"/>
  <c r="AB16" i="40"/>
  <c r="AC16" i="40"/>
  <c r="AD16" i="40"/>
  <c r="AE16" i="40"/>
  <c r="AF16" i="40"/>
  <c r="AG16" i="40"/>
  <c r="AB17" i="40"/>
  <c r="AC17" i="40"/>
  <c r="AD17" i="40"/>
  <c r="AE17" i="40"/>
  <c r="AF17" i="40"/>
  <c r="AG17" i="40"/>
  <c r="AB18" i="40"/>
  <c r="AC18" i="40"/>
  <c r="AD18" i="40"/>
  <c r="AE18" i="40"/>
  <c r="AF18" i="40"/>
  <c r="AG18" i="40"/>
  <c r="AB19" i="40"/>
  <c r="AC19" i="40"/>
  <c r="AD19" i="40"/>
  <c r="AE19" i="40"/>
  <c r="AF19" i="40"/>
  <c r="AG19" i="40"/>
  <c r="AB20" i="40"/>
  <c r="AC20" i="40"/>
  <c r="AD20" i="40"/>
  <c r="AE20" i="40"/>
  <c r="AF20" i="40"/>
  <c r="AG20" i="40"/>
  <c r="AB21" i="40"/>
  <c r="AC21" i="40"/>
  <c r="AD21" i="40"/>
  <c r="AE21" i="40"/>
  <c r="AF21" i="40"/>
  <c r="AG21" i="40"/>
  <c r="AB22" i="40"/>
  <c r="AC22" i="40"/>
  <c r="AD22" i="40"/>
  <c r="AE22" i="40"/>
  <c r="AF22" i="40"/>
  <c r="AG22" i="40"/>
  <c r="AB23" i="40"/>
  <c r="AC23" i="40"/>
  <c r="AD23" i="40"/>
  <c r="AE23" i="40"/>
  <c r="AF23" i="40"/>
  <c r="AG23" i="40"/>
  <c r="AB24" i="40"/>
  <c r="AC24" i="40"/>
  <c r="AD24" i="40"/>
  <c r="AE24" i="40"/>
  <c r="AF24" i="40"/>
  <c r="AG24" i="40"/>
  <c r="AB25" i="40"/>
  <c r="AC25" i="40"/>
  <c r="AD25" i="40"/>
  <c r="AE25" i="40"/>
  <c r="AF25" i="40"/>
  <c r="AG25" i="40"/>
  <c r="AB26" i="40"/>
  <c r="AC26" i="40"/>
  <c r="AD26" i="40"/>
  <c r="AE26" i="40"/>
  <c r="AF26" i="40"/>
  <c r="AG26" i="40"/>
  <c r="AB27" i="40"/>
  <c r="AC27" i="40"/>
  <c r="AD27" i="40"/>
  <c r="AE27" i="40"/>
  <c r="AF27" i="40"/>
  <c r="AG27" i="40"/>
  <c r="AB28" i="40"/>
  <c r="AC28" i="40"/>
  <c r="AD28" i="40"/>
  <c r="AE28" i="40"/>
  <c r="AF28" i="40"/>
  <c r="AG28" i="40"/>
  <c r="AB29" i="40"/>
  <c r="AC29" i="40"/>
  <c r="AD29" i="40"/>
  <c r="AE29" i="40"/>
  <c r="AF29" i="40"/>
  <c r="AG29" i="40"/>
  <c r="AB30" i="40"/>
  <c r="AC30" i="40"/>
  <c r="AD30" i="40"/>
  <c r="AE30" i="40"/>
  <c r="AF30" i="40"/>
  <c r="AG30" i="40"/>
  <c r="AB31" i="40"/>
  <c r="AC31" i="40"/>
  <c r="AD31" i="40"/>
  <c r="AE31" i="40"/>
  <c r="AF31" i="40"/>
  <c r="AG31" i="40"/>
  <c r="AB32" i="40"/>
  <c r="AC32" i="40"/>
  <c r="AD32" i="40"/>
  <c r="AE32" i="40"/>
  <c r="AF32" i="40"/>
  <c r="AG32" i="40"/>
  <c r="AB33" i="40"/>
  <c r="AC33" i="40"/>
  <c r="AD33" i="40"/>
  <c r="AE33" i="40"/>
  <c r="AF33" i="40"/>
  <c r="AG33" i="40"/>
  <c r="AB34" i="40"/>
  <c r="AC34" i="40"/>
  <c r="AD34" i="40"/>
  <c r="AE34" i="40"/>
  <c r="AF34" i="40"/>
  <c r="AG34" i="40"/>
  <c r="AB35" i="40"/>
  <c r="AC35" i="40"/>
  <c r="AD35" i="40"/>
  <c r="AE35" i="40"/>
  <c r="AF35" i="40"/>
  <c r="AG35" i="40"/>
  <c r="AB36" i="40"/>
  <c r="AC36" i="40"/>
  <c r="AD36" i="40"/>
  <c r="AE36" i="40"/>
  <c r="AF36" i="40"/>
  <c r="AG36" i="40"/>
  <c r="AB37" i="40"/>
  <c r="AC37" i="40"/>
  <c r="AD37" i="40"/>
  <c r="AE37" i="40"/>
  <c r="AF37" i="40"/>
  <c r="AG37" i="40"/>
  <c r="AB38" i="40"/>
  <c r="AC38" i="40"/>
  <c r="AD38" i="40"/>
  <c r="AE38" i="40"/>
  <c r="AF38" i="40"/>
  <c r="AG38" i="40"/>
  <c r="AB39" i="40"/>
  <c r="AC39" i="40"/>
  <c r="AD39" i="40"/>
  <c r="AE39" i="40"/>
  <c r="AF39" i="40"/>
  <c r="AG39" i="40"/>
  <c r="AB40" i="40"/>
  <c r="AC40" i="40"/>
  <c r="AD40" i="40"/>
  <c r="AE40" i="40"/>
  <c r="AF40" i="40"/>
  <c r="AG40" i="40"/>
  <c r="AB41" i="40"/>
  <c r="AC41" i="40"/>
  <c r="AD41" i="40"/>
  <c r="AE41" i="40"/>
  <c r="AF41" i="40"/>
  <c r="AG41" i="40"/>
  <c r="AB42" i="40"/>
  <c r="AC42" i="40"/>
  <c r="AD42" i="40"/>
  <c r="AE42" i="40"/>
  <c r="AF42" i="40"/>
  <c r="AG42" i="40"/>
  <c r="AB43" i="40"/>
  <c r="AC43" i="40"/>
  <c r="AD43" i="40"/>
  <c r="AE43" i="40"/>
  <c r="AF43" i="40"/>
  <c r="AG43" i="40"/>
  <c r="AB44" i="40"/>
  <c r="AC44" i="40"/>
  <c r="AD44" i="40"/>
  <c r="AE44" i="40"/>
  <c r="AF44" i="40"/>
  <c r="AG44" i="40"/>
  <c r="AB45" i="40"/>
  <c r="AC45" i="40"/>
  <c r="AD45" i="40"/>
  <c r="AE45" i="40"/>
  <c r="AF45" i="40"/>
  <c r="AG45" i="40"/>
  <c r="AB46" i="40"/>
  <c r="AC46" i="40"/>
  <c r="AD46" i="40"/>
  <c r="AE46" i="40"/>
  <c r="AF46" i="40"/>
  <c r="AG46" i="40"/>
  <c r="AB47" i="40"/>
  <c r="AC47" i="40"/>
  <c r="AD47" i="40"/>
  <c r="AE47" i="40"/>
  <c r="AF47" i="40"/>
  <c r="AG47" i="40"/>
  <c r="AB48" i="40"/>
  <c r="AC48" i="40"/>
  <c r="AD48" i="40"/>
  <c r="AE48" i="40"/>
  <c r="AF48" i="40"/>
  <c r="AG48" i="40"/>
  <c r="AB49" i="40"/>
  <c r="AC49" i="40"/>
  <c r="AD49" i="40"/>
  <c r="AE49" i="40"/>
  <c r="AF49" i="40"/>
  <c r="AG49" i="40"/>
  <c r="AB50" i="40"/>
  <c r="AC50" i="40"/>
  <c r="AD50" i="40"/>
  <c r="AE50" i="40"/>
  <c r="AF50" i="40"/>
  <c r="AG50" i="40"/>
  <c r="AB51" i="40"/>
  <c r="AC51" i="40"/>
  <c r="AD51" i="40"/>
  <c r="AE51" i="40"/>
  <c r="AF51" i="40"/>
  <c r="AG51" i="40"/>
  <c r="AB52" i="40"/>
  <c r="AC52" i="40"/>
  <c r="AD52" i="40"/>
  <c r="AE52" i="40"/>
  <c r="AF52" i="40"/>
  <c r="AG52" i="40"/>
  <c r="AB53" i="40"/>
  <c r="AC53" i="40"/>
  <c r="AD53" i="40"/>
  <c r="AE53" i="40"/>
  <c r="AF53" i="40"/>
  <c r="AG53" i="40"/>
  <c r="AB64" i="40"/>
  <c r="AC64" i="40"/>
  <c r="AD64" i="40"/>
  <c r="AE64" i="40"/>
  <c r="AF64" i="40"/>
  <c r="AG64" i="40"/>
  <c r="AB65" i="40"/>
  <c r="AC65" i="40"/>
  <c r="AD65" i="40"/>
  <c r="AE65" i="40"/>
  <c r="AF65" i="40"/>
  <c r="AG65" i="40"/>
  <c r="AB66" i="40"/>
  <c r="AC66" i="40"/>
  <c r="AD66" i="40"/>
  <c r="AE66" i="40"/>
  <c r="AF66" i="40"/>
  <c r="AG66" i="40"/>
  <c r="AB67" i="40"/>
  <c r="AC67" i="40"/>
  <c r="AD67" i="40"/>
  <c r="AE67" i="40"/>
  <c r="AF67" i="40"/>
  <c r="AG67" i="40"/>
  <c r="AB68" i="40"/>
  <c r="AC68" i="40"/>
  <c r="AD68" i="40"/>
  <c r="AE68" i="40"/>
  <c r="AF68" i="40"/>
  <c r="AG68" i="40"/>
  <c r="AB69" i="40"/>
  <c r="AC69" i="40"/>
  <c r="AD69" i="40"/>
  <c r="AE69" i="40"/>
  <c r="AF69" i="40"/>
  <c r="AG69" i="40"/>
  <c r="AB70" i="40"/>
  <c r="AC70" i="40"/>
  <c r="AD70" i="40"/>
  <c r="AE70" i="40"/>
  <c r="AF70" i="40"/>
  <c r="AG70" i="40"/>
  <c r="AB71" i="40"/>
  <c r="AC71" i="40"/>
  <c r="AD71" i="40"/>
  <c r="AE71" i="40"/>
  <c r="AF71" i="40"/>
  <c r="AG71" i="40"/>
  <c r="AB72" i="40"/>
  <c r="AC72" i="40"/>
  <c r="AD72" i="40"/>
  <c r="AE72" i="40"/>
  <c r="AF72" i="40"/>
  <c r="AG72" i="40"/>
  <c r="AB73" i="40"/>
  <c r="AC73" i="40"/>
  <c r="AD73" i="40"/>
  <c r="AE73" i="40"/>
  <c r="AF73" i="40"/>
  <c r="AG73" i="40"/>
  <c r="AB74" i="40"/>
  <c r="AC74" i="40"/>
  <c r="AD74" i="40"/>
  <c r="AE74" i="40"/>
  <c r="AF74" i="40"/>
  <c r="AG74" i="40"/>
  <c r="AB75" i="40"/>
  <c r="AC75" i="40"/>
  <c r="AD75" i="40"/>
  <c r="AE75" i="40"/>
  <c r="AF75" i="40"/>
  <c r="AG75" i="40"/>
  <c r="AB76" i="40"/>
  <c r="AC76" i="40"/>
  <c r="AD76" i="40"/>
  <c r="AE76" i="40"/>
  <c r="AF76" i="40"/>
  <c r="AG76" i="40"/>
  <c r="AB77" i="40"/>
  <c r="AC77" i="40"/>
  <c r="AD77" i="40"/>
  <c r="AE77" i="40"/>
  <c r="AF77" i="40"/>
  <c r="AG77" i="40"/>
  <c r="AB78" i="40"/>
  <c r="AC78" i="40"/>
  <c r="AD78" i="40"/>
  <c r="AE78" i="40"/>
  <c r="AF78" i="40"/>
  <c r="AG78" i="40"/>
  <c r="AB79" i="40"/>
  <c r="AC79" i="40"/>
  <c r="AD79" i="40"/>
  <c r="AE79" i="40"/>
  <c r="AF79" i="40"/>
  <c r="AG79" i="40"/>
  <c r="AB80" i="40"/>
  <c r="AC80" i="40"/>
  <c r="AD80" i="40"/>
  <c r="AE80" i="40"/>
  <c r="AF80" i="40"/>
  <c r="AG80" i="40"/>
  <c r="AB81" i="40"/>
  <c r="AC81" i="40"/>
  <c r="AD81" i="40"/>
  <c r="AE81" i="40"/>
  <c r="AF81" i="40"/>
  <c r="AG81" i="40"/>
  <c r="AB82" i="40"/>
  <c r="AC82" i="40"/>
  <c r="AD82" i="40"/>
  <c r="AE82" i="40"/>
  <c r="AF82" i="40"/>
  <c r="AG82" i="40"/>
  <c r="AB83" i="40"/>
  <c r="AC83" i="40"/>
  <c r="AD83" i="40"/>
  <c r="AE83" i="40"/>
  <c r="AF83" i="40"/>
  <c r="AG83" i="40"/>
  <c r="AB84" i="40"/>
  <c r="AC84" i="40"/>
  <c r="AD84" i="40"/>
  <c r="AE84" i="40"/>
  <c r="AF84" i="40"/>
  <c r="AG84" i="40"/>
  <c r="AB85" i="40"/>
  <c r="AC85" i="40"/>
  <c r="AD85" i="40"/>
  <c r="AE85" i="40"/>
  <c r="AF85" i="40"/>
  <c r="AG85" i="40"/>
  <c r="AB86" i="40"/>
  <c r="AC86" i="40"/>
  <c r="AD86" i="40"/>
  <c r="AE86" i="40"/>
  <c r="AF86" i="40"/>
  <c r="AG86" i="40"/>
  <c r="AB87" i="40"/>
  <c r="AC87" i="40"/>
  <c r="AD87" i="40"/>
  <c r="AE87" i="40"/>
  <c r="AF87" i="40"/>
  <c r="AG87" i="40"/>
  <c r="AB88" i="40"/>
  <c r="AC88" i="40"/>
  <c r="AD88" i="40"/>
  <c r="AE88" i="40"/>
  <c r="AF88" i="40"/>
  <c r="AG88" i="40"/>
  <c r="AB89" i="40"/>
  <c r="AC89" i="40"/>
  <c r="AD89" i="40"/>
  <c r="AE89" i="40"/>
  <c r="AF89" i="40"/>
  <c r="AG89" i="40"/>
  <c r="AB90" i="40"/>
  <c r="AC90" i="40"/>
  <c r="AD90" i="40"/>
  <c r="AE90" i="40"/>
  <c r="AF90" i="40"/>
  <c r="AG90" i="40"/>
  <c r="AB91" i="40"/>
  <c r="AC91" i="40"/>
  <c r="AD91" i="40"/>
  <c r="AE91" i="40"/>
  <c r="AF91" i="40"/>
  <c r="AG91" i="40"/>
  <c r="AB92" i="40"/>
  <c r="AC92" i="40"/>
  <c r="AD92" i="40"/>
  <c r="AE92" i="40"/>
  <c r="AF92" i="40"/>
  <c r="AG92" i="40"/>
  <c r="AB93" i="40"/>
  <c r="AC93" i="40"/>
  <c r="AD93" i="40"/>
  <c r="AE93" i="40"/>
  <c r="AF93" i="40"/>
  <c r="AG93" i="40"/>
  <c r="AB94" i="40"/>
  <c r="AC94" i="40"/>
  <c r="AD94" i="40"/>
  <c r="AE94" i="40"/>
  <c r="AF94" i="40"/>
  <c r="AG94" i="40"/>
  <c r="M4" i="28"/>
  <c r="M5" i="28"/>
  <c r="M6" i="28"/>
  <c r="M7" i="28"/>
  <c r="M9" i="28"/>
  <c r="M10" i="28"/>
  <c r="M11" i="28"/>
  <c r="M12" i="28"/>
  <c r="M13" i="28"/>
  <c r="M15" i="28"/>
  <c r="M16" i="28"/>
  <c r="M17" i="28"/>
  <c r="M18" i="28"/>
  <c r="M19" i="28"/>
  <c r="M21" i="28"/>
  <c r="M22" i="28"/>
  <c r="M23" i="28"/>
  <c r="M24" i="28"/>
  <c r="M25" i="28"/>
  <c r="M27" i="28"/>
  <c r="M28" i="28"/>
  <c r="M29" i="28"/>
  <c r="M30" i="28"/>
  <c r="M31" i="28"/>
  <c r="M39" i="28"/>
  <c r="M40" i="28"/>
  <c r="M41" i="28"/>
  <c r="M42" i="28"/>
  <c r="M43" i="28"/>
  <c r="M44" i="28"/>
  <c r="M3" i="28"/>
  <c r="M6" i="51"/>
  <c r="N6" i="51" s="1"/>
  <c r="M7" i="51"/>
  <c r="M8" i="51"/>
  <c r="M9" i="51"/>
  <c r="N9" i="51" s="1"/>
  <c r="M10" i="51"/>
  <c r="N10" i="51" s="1"/>
  <c r="M11" i="51"/>
  <c r="N11" i="51" s="1"/>
  <c r="M12" i="51"/>
  <c r="M13" i="51"/>
  <c r="N13" i="51" s="1"/>
  <c r="M14" i="51"/>
  <c r="N14" i="51" s="1"/>
  <c r="M16" i="51"/>
  <c r="N16" i="51" s="1"/>
  <c r="M17" i="51"/>
  <c r="N17" i="51" s="1"/>
  <c r="M18" i="51"/>
  <c r="N18" i="51" s="1"/>
  <c r="M20" i="51"/>
  <c r="N20" i="51" s="1"/>
  <c r="M21" i="51"/>
  <c r="N21" i="51" s="1"/>
  <c r="M22" i="51"/>
  <c r="N22" i="51" s="1"/>
  <c r="M23" i="51"/>
  <c r="N23" i="51" s="1"/>
  <c r="M24" i="51"/>
  <c r="M26" i="51"/>
  <c r="M27" i="51"/>
  <c r="N27" i="51" s="1"/>
  <c r="M28" i="51"/>
  <c r="N28" i="51" s="1"/>
  <c r="M29" i="51"/>
  <c r="N29" i="51" s="1"/>
  <c r="M30" i="51"/>
  <c r="N30" i="51" s="1"/>
  <c r="M32" i="51"/>
  <c r="N32" i="51" s="1"/>
  <c r="M33" i="51"/>
  <c r="N33" i="51" s="1"/>
  <c r="M34" i="51"/>
  <c r="N34" i="51" s="1"/>
  <c r="M35" i="51"/>
  <c r="N35" i="51" s="1"/>
  <c r="M36" i="51"/>
  <c r="N36" i="51" s="1"/>
  <c r="M37" i="51"/>
  <c r="N37" i="51" s="1"/>
  <c r="M39" i="51"/>
  <c r="N39" i="51" s="1"/>
  <c r="M40" i="51"/>
  <c r="N40" i="51" s="1"/>
  <c r="M41" i="51"/>
  <c r="N41" i="51" s="1"/>
  <c r="M42" i="51"/>
  <c r="N42" i="51" s="1"/>
  <c r="M44" i="51"/>
  <c r="N44" i="51" s="1"/>
  <c r="M45" i="51"/>
  <c r="N45" i="51" s="1"/>
  <c r="M46" i="51"/>
  <c r="N46" i="51" s="1"/>
  <c r="M47" i="51"/>
  <c r="N47" i="51" s="1"/>
  <c r="M48" i="51"/>
  <c r="N48" i="51" s="1"/>
  <c r="M49" i="51"/>
  <c r="N49" i="51" s="1"/>
  <c r="M50" i="51"/>
  <c r="N50" i="51" s="1"/>
  <c r="M52" i="51"/>
  <c r="M53" i="51"/>
  <c r="N53" i="51" s="1"/>
  <c r="M54" i="51"/>
  <c r="N54" i="51" s="1"/>
  <c r="M55" i="51"/>
  <c r="N55" i="51" s="1"/>
  <c r="M56" i="51"/>
  <c r="N56" i="51" s="1"/>
  <c r="M58" i="51"/>
  <c r="N58" i="51" s="1"/>
  <c r="M59" i="51"/>
  <c r="N59" i="51" s="1"/>
  <c r="M61" i="51"/>
  <c r="N61" i="51" s="1"/>
  <c r="M62" i="51"/>
  <c r="N62" i="51" s="1"/>
  <c r="M63" i="51"/>
  <c r="N63" i="51" s="1"/>
  <c r="N8" i="51"/>
  <c r="N26" i="51"/>
  <c r="L68" i="51"/>
  <c r="M68" i="51" s="1"/>
  <c r="N68" i="51" s="1"/>
  <c r="K68" i="51"/>
  <c r="J68" i="51"/>
  <c r="I68" i="51"/>
  <c r="H68" i="51"/>
  <c r="G68" i="51"/>
  <c r="F68" i="51"/>
  <c r="E68" i="51"/>
  <c r="D68" i="51"/>
  <c r="C68" i="51"/>
  <c r="L60" i="51"/>
  <c r="K60" i="51"/>
  <c r="J60" i="51"/>
  <c r="M60" i="51" s="1"/>
  <c r="N60" i="51" s="1"/>
  <c r="I60" i="51"/>
  <c r="H60" i="51"/>
  <c r="G60" i="51"/>
  <c r="F60" i="51"/>
  <c r="E60" i="51"/>
  <c r="D60" i="51"/>
  <c r="C60" i="51"/>
  <c r="L57" i="51"/>
  <c r="K57" i="51"/>
  <c r="J57" i="51"/>
  <c r="I57" i="51"/>
  <c r="H57" i="51"/>
  <c r="G57" i="51"/>
  <c r="F57" i="51"/>
  <c r="E57" i="51"/>
  <c r="D57" i="51"/>
  <c r="C57" i="51"/>
  <c r="L51" i="51"/>
  <c r="K51" i="51"/>
  <c r="J51" i="51"/>
  <c r="I51" i="51"/>
  <c r="H51" i="51"/>
  <c r="G51" i="51"/>
  <c r="F51" i="51"/>
  <c r="E51" i="51"/>
  <c r="D51" i="51"/>
  <c r="C51" i="51"/>
  <c r="L43" i="51"/>
  <c r="K43" i="51"/>
  <c r="J43" i="51"/>
  <c r="I43" i="51"/>
  <c r="H43" i="51"/>
  <c r="G43" i="51"/>
  <c r="F43" i="51"/>
  <c r="E43" i="51"/>
  <c r="D43" i="51"/>
  <c r="C43" i="51"/>
  <c r="L38" i="51"/>
  <c r="K38" i="51"/>
  <c r="J38" i="51"/>
  <c r="I38" i="51"/>
  <c r="H38" i="51"/>
  <c r="G38" i="51"/>
  <c r="F38" i="51"/>
  <c r="E38" i="51"/>
  <c r="D38" i="51"/>
  <c r="C38" i="51"/>
  <c r="L31" i="51"/>
  <c r="K31" i="51"/>
  <c r="J31" i="51"/>
  <c r="I31" i="51"/>
  <c r="H31" i="51"/>
  <c r="G31" i="51"/>
  <c r="F31" i="51"/>
  <c r="E31" i="51"/>
  <c r="D31" i="51"/>
  <c r="C31" i="51"/>
  <c r="L25" i="51"/>
  <c r="K25" i="51"/>
  <c r="J25" i="51"/>
  <c r="I25" i="51"/>
  <c r="H25" i="51"/>
  <c r="G25" i="51"/>
  <c r="F25" i="51"/>
  <c r="E25" i="51"/>
  <c r="D25" i="51"/>
  <c r="C25" i="51"/>
  <c r="N24" i="51"/>
  <c r="L19" i="51"/>
  <c r="K19" i="51"/>
  <c r="J19" i="51"/>
  <c r="I19" i="51"/>
  <c r="H19" i="51"/>
  <c r="G19" i="51"/>
  <c r="F19" i="51"/>
  <c r="E19" i="51"/>
  <c r="D19" i="51"/>
  <c r="C19" i="51"/>
  <c r="L15" i="51"/>
  <c r="K15" i="51"/>
  <c r="J15" i="51"/>
  <c r="M15" i="51" s="1"/>
  <c r="I15" i="51"/>
  <c r="H15" i="51"/>
  <c r="G15" i="51"/>
  <c r="F15" i="51"/>
  <c r="E15" i="51"/>
  <c r="D15" i="51"/>
  <c r="C15" i="51"/>
  <c r="N12" i="51"/>
  <c r="N7" i="51"/>
  <c r="L5" i="51"/>
  <c r="K5" i="51"/>
  <c r="J5" i="51"/>
  <c r="I5" i="51"/>
  <c r="H5" i="51"/>
  <c r="G5" i="51"/>
  <c r="F5" i="51"/>
  <c r="E5" i="51"/>
  <c r="D5" i="51"/>
  <c r="C5" i="51"/>
  <c r="L4" i="51" l="1"/>
  <c r="Q154" i="6"/>
  <c r="K4" i="51"/>
  <c r="K69" i="51" s="1"/>
  <c r="M57" i="51"/>
  <c r="N57" i="51" s="1"/>
  <c r="C4" i="51"/>
  <c r="C69" i="51" s="1"/>
  <c r="C67" i="51" s="1"/>
  <c r="R154" i="6"/>
  <c r="P154" i="6"/>
  <c r="M38" i="51"/>
  <c r="N38" i="51" s="1"/>
  <c r="M19" i="51"/>
  <c r="M51" i="51"/>
  <c r="N51" i="51" s="1"/>
  <c r="M31" i="51"/>
  <c r="M43" i="51"/>
  <c r="N43" i="51" s="1"/>
  <c r="M25" i="51"/>
  <c r="N25" i="51" s="1"/>
  <c r="D4" i="51"/>
  <c r="D69" i="51" s="1"/>
  <c r="E4" i="51"/>
  <c r="E69" i="51" s="1"/>
  <c r="F4" i="51"/>
  <c r="F69" i="51" s="1"/>
  <c r="G4" i="51"/>
  <c r="G69" i="51" s="1"/>
  <c r="H4" i="51"/>
  <c r="H69" i="51" s="1"/>
  <c r="I4" i="51"/>
  <c r="I69" i="51" s="1"/>
  <c r="J4" i="51"/>
  <c r="J69" i="51" s="1"/>
  <c r="M5" i="51"/>
  <c r="L69" i="51"/>
  <c r="L72" i="51" s="1"/>
  <c r="N15" i="51"/>
  <c r="N5" i="51"/>
  <c r="N19" i="51"/>
  <c r="N52" i="51"/>
  <c r="N31" i="51"/>
  <c r="F67" i="51" l="1"/>
  <c r="F72" i="51"/>
  <c r="E67" i="51"/>
  <c r="E72" i="51"/>
  <c r="J67" i="51"/>
  <c r="J72" i="51"/>
  <c r="K67" i="51"/>
  <c r="K72" i="51"/>
  <c r="D67" i="51"/>
  <c r="D72" i="51"/>
  <c r="I67" i="51"/>
  <c r="I72" i="51"/>
  <c r="H67" i="51"/>
  <c r="H72" i="51"/>
  <c r="G67" i="51"/>
  <c r="G72" i="51"/>
  <c r="M4" i="51"/>
  <c r="N4" i="51" s="1"/>
  <c r="M69" i="51"/>
  <c r="N69" i="51" s="1"/>
  <c r="L67" i="51"/>
  <c r="M67" i="51" s="1"/>
  <c r="N67" i="51" s="1"/>
  <c r="I64" i="22"/>
  <c r="R63" i="22"/>
  <c r="I63" i="22"/>
  <c r="I61" i="22"/>
  <c r="I60" i="22"/>
  <c r="R59" i="22"/>
  <c r="R58" i="22"/>
  <c r="I57" i="22"/>
  <c r="R55" i="22"/>
  <c r="I55" i="22"/>
  <c r="I53" i="22"/>
  <c r="R51" i="22"/>
  <c r="I49" i="22"/>
  <c r="I48" i="22"/>
  <c r="R47" i="22"/>
  <c r="I47" i="22"/>
  <c r="I45" i="22"/>
  <c r="I44" i="22"/>
  <c r="R43" i="22"/>
  <c r="R42" i="22"/>
  <c r="I41" i="22"/>
  <c r="I40" i="22"/>
  <c r="R39" i="22"/>
  <c r="I39" i="22"/>
  <c r="I37" i="22"/>
  <c r="I36" i="22"/>
  <c r="R35" i="22"/>
  <c r="R34" i="22"/>
  <c r="I33" i="22"/>
  <c r="I32" i="22"/>
  <c r="R31" i="22"/>
  <c r="I31" i="22"/>
  <c r="I29" i="22"/>
  <c r="I28" i="22"/>
  <c r="R27" i="22"/>
  <c r="I25" i="22"/>
  <c r="I24" i="22"/>
  <c r="R23" i="22"/>
  <c r="I23" i="22"/>
  <c r="I22" i="22"/>
  <c r="R21" i="22"/>
  <c r="I21" i="22"/>
  <c r="R20" i="22"/>
  <c r="I20" i="22"/>
  <c r="R19" i="22"/>
  <c r="I19" i="22"/>
  <c r="R18" i="22"/>
  <c r="I18" i="22"/>
  <c r="R17" i="22"/>
  <c r="I17" i="22"/>
  <c r="R16" i="22"/>
  <c r="I16" i="22"/>
  <c r="R15" i="22"/>
  <c r="I15" i="22"/>
  <c r="R14" i="22"/>
  <c r="I14" i="22"/>
  <c r="R13" i="22"/>
  <c r="I13" i="22"/>
  <c r="R12" i="22"/>
  <c r="I12" i="22"/>
  <c r="R11" i="22"/>
  <c r="I11" i="22"/>
  <c r="R10" i="22"/>
  <c r="I10" i="22"/>
  <c r="R9" i="22"/>
  <c r="I9" i="22"/>
  <c r="R8" i="22"/>
  <c r="I8" i="22"/>
  <c r="R7" i="22"/>
  <c r="I7" i="22"/>
  <c r="R6" i="22"/>
  <c r="I6" i="22"/>
  <c r="R5" i="22"/>
  <c r="I5" i="22"/>
  <c r="R63" i="23"/>
  <c r="R51" i="23"/>
  <c r="I50" i="23"/>
  <c r="R47" i="23"/>
  <c r="I46" i="23"/>
  <c r="I42" i="23"/>
  <c r="R39" i="23"/>
  <c r="I38" i="23"/>
  <c r="R35" i="23"/>
  <c r="I34" i="23"/>
  <c r="I30" i="23"/>
  <c r="R27" i="23"/>
  <c r="I26" i="23"/>
  <c r="R23" i="23"/>
  <c r="I22" i="23"/>
  <c r="R19" i="23"/>
  <c r="I18" i="23"/>
  <c r="R15" i="23"/>
  <c r="I14" i="23"/>
  <c r="R13" i="23"/>
  <c r="R11" i="23"/>
  <c r="I10" i="23"/>
  <c r="R7" i="23"/>
  <c r="I6" i="23"/>
  <c r="R63" i="24"/>
  <c r="I62" i="24"/>
  <c r="R59" i="24"/>
  <c r="I58" i="24"/>
  <c r="R55" i="24"/>
  <c r="I54" i="24"/>
  <c r="R51" i="24"/>
  <c r="I50" i="24"/>
  <c r="R47" i="24"/>
  <c r="I46" i="24"/>
  <c r="R45" i="24"/>
  <c r="R43" i="24"/>
  <c r="I42" i="24"/>
  <c r="R39" i="24"/>
  <c r="I38" i="24"/>
  <c r="R35" i="24"/>
  <c r="I34" i="24"/>
  <c r="R31" i="24"/>
  <c r="I30" i="24"/>
  <c r="R27" i="24"/>
  <c r="R26" i="24"/>
  <c r="I26" i="24"/>
  <c r="R23" i="24"/>
  <c r="R22" i="24"/>
  <c r="I22" i="24"/>
  <c r="R21" i="24"/>
  <c r="I21" i="24"/>
  <c r="R20" i="24"/>
  <c r="I20" i="24"/>
  <c r="R19" i="24"/>
  <c r="I19" i="24"/>
  <c r="R18" i="24"/>
  <c r="I18" i="24"/>
  <c r="R17" i="24"/>
  <c r="I17" i="24"/>
  <c r="R16" i="24"/>
  <c r="I16" i="24"/>
  <c r="R15" i="24"/>
  <c r="I15" i="24"/>
  <c r="R14" i="24"/>
  <c r="I14" i="24"/>
  <c r="R13" i="24"/>
  <c r="I13" i="24"/>
  <c r="R12" i="24"/>
  <c r="I12" i="24"/>
  <c r="R11" i="24"/>
  <c r="I11" i="24"/>
  <c r="R10" i="24"/>
  <c r="I10" i="24"/>
  <c r="R9" i="24"/>
  <c r="I9" i="24"/>
  <c r="R8" i="24"/>
  <c r="I8" i="24"/>
  <c r="R7" i="24"/>
  <c r="I7" i="24"/>
  <c r="R6" i="24"/>
  <c r="I6" i="24"/>
  <c r="R5" i="24"/>
  <c r="I5" i="24"/>
  <c r="R64" i="25"/>
  <c r="I64" i="25"/>
  <c r="R63" i="25"/>
  <c r="I63" i="25"/>
  <c r="R62" i="25"/>
  <c r="I62" i="25"/>
  <c r="R61" i="25"/>
  <c r="I61" i="25"/>
  <c r="R60" i="25"/>
  <c r="I60" i="25"/>
  <c r="R59" i="25"/>
  <c r="I59" i="25"/>
  <c r="R58" i="25"/>
  <c r="I58" i="25"/>
  <c r="R57" i="25"/>
  <c r="I57" i="25"/>
  <c r="R56" i="25"/>
  <c r="I56" i="25"/>
  <c r="R55" i="25"/>
  <c r="I55" i="25"/>
  <c r="R54" i="25"/>
  <c r="I54" i="25"/>
  <c r="R53" i="25"/>
  <c r="I53" i="25"/>
  <c r="R52" i="25"/>
  <c r="I52" i="25"/>
  <c r="R51" i="25"/>
  <c r="I51" i="25"/>
  <c r="R50" i="25"/>
  <c r="I50" i="25"/>
  <c r="R49" i="25"/>
  <c r="I49" i="25"/>
  <c r="R48" i="25"/>
  <c r="I48" i="25"/>
  <c r="R47" i="25"/>
  <c r="I47" i="25"/>
  <c r="R46" i="25"/>
  <c r="I46" i="25"/>
  <c r="R45" i="25"/>
  <c r="I45" i="25"/>
  <c r="R44" i="25"/>
  <c r="I44" i="25"/>
  <c r="R43" i="25"/>
  <c r="I43" i="25"/>
  <c r="R42" i="25"/>
  <c r="I42" i="25"/>
  <c r="R41" i="25"/>
  <c r="I41" i="25"/>
  <c r="R40" i="25"/>
  <c r="I40" i="25"/>
  <c r="R39" i="25"/>
  <c r="I39" i="25"/>
  <c r="R38" i="25"/>
  <c r="I38" i="25"/>
  <c r="R37" i="25"/>
  <c r="I37" i="25"/>
  <c r="R36" i="25"/>
  <c r="I36" i="25"/>
  <c r="R35" i="25"/>
  <c r="I35" i="25"/>
  <c r="R34" i="25"/>
  <c r="I34" i="25"/>
  <c r="R33" i="25"/>
  <c r="I33" i="25"/>
  <c r="R32" i="25"/>
  <c r="I32" i="25"/>
  <c r="R31" i="25"/>
  <c r="I31" i="25"/>
  <c r="R30" i="25"/>
  <c r="I30" i="25"/>
  <c r="R29" i="25"/>
  <c r="I29" i="25"/>
  <c r="R28" i="25"/>
  <c r="I28" i="25"/>
  <c r="R27" i="25"/>
  <c r="I27" i="25"/>
  <c r="R26" i="25"/>
  <c r="I26" i="25"/>
  <c r="R25" i="25"/>
  <c r="I25" i="25"/>
  <c r="R24" i="25"/>
  <c r="I24" i="25"/>
  <c r="R23" i="25"/>
  <c r="I23" i="25"/>
  <c r="R22" i="25"/>
  <c r="I22" i="25"/>
  <c r="R21" i="25"/>
  <c r="I21" i="25"/>
  <c r="R20" i="25"/>
  <c r="I20" i="25"/>
  <c r="R19" i="25"/>
  <c r="I19" i="25"/>
  <c r="R18" i="25"/>
  <c r="I18" i="25"/>
  <c r="R17" i="25"/>
  <c r="I17" i="25"/>
  <c r="R16" i="25"/>
  <c r="I16" i="25"/>
  <c r="R15" i="25"/>
  <c r="I15" i="25"/>
  <c r="R14" i="25"/>
  <c r="I14" i="25"/>
  <c r="R13" i="25"/>
  <c r="I13" i="25"/>
  <c r="R12" i="25"/>
  <c r="I12" i="25"/>
  <c r="R11" i="25"/>
  <c r="I11" i="25"/>
  <c r="R10" i="25"/>
  <c r="I10" i="25"/>
  <c r="R9" i="25"/>
  <c r="I9" i="25"/>
  <c r="R8" i="25"/>
  <c r="I8" i="25"/>
  <c r="R7" i="25"/>
  <c r="I7" i="25"/>
  <c r="R6" i="25"/>
  <c r="I6" i="25"/>
  <c r="R5" i="25"/>
  <c r="I5" i="25"/>
  <c r="AS4" i="40"/>
  <c r="AT4" i="40"/>
  <c r="AS5" i="40"/>
  <c r="AT5" i="40"/>
  <c r="AS6" i="40"/>
  <c r="AT6" i="40"/>
  <c r="AS7" i="40"/>
  <c r="AT7" i="40"/>
  <c r="AS8" i="40"/>
  <c r="AT8" i="40"/>
  <c r="AS9" i="40"/>
  <c r="AT9" i="40"/>
  <c r="AS10" i="40"/>
  <c r="AT10" i="40"/>
  <c r="AS11" i="40"/>
  <c r="AT11" i="40"/>
  <c r="AS12" i="40"/>
  <c r="AT12" i="40"/>
  <c r="AS13" i="40"/>
  <c r="AT13" i="40"/>
  <c r="AS14" i="40"/>
  <c r="AT14" i="40"/>
  <c r="AS15" i="40"/>
  <c r="AT15" i="40"/>
  <c r="AS16" i="40"/>
  <c r="AT16" i="40"/>
  <c r="AS17" i="40"/>
  <c r="AT17" i="40"/>
  <c r="AS18" i="40"/>
  <c r="AT18" i="40"/>
  <c r="AS19" i="40"/>
  <c r="AT19" i="40"/>
  <c r="AS20" i="40"/>
  <c r="AT20" i="40"/>
  <c r="AS21" i="40"/>
  <c r="AT21" i="40"/>
  <c r="AS22" i="40"/>
  <c r="AT22" i="40"/>
  <c r="AS23" i="40"/>
  <c r="AT23" i="40"/>
  <c r="AS64" i="40"/>
  <c r="AT64" i="40"/>
  <c r="AS65" i="40"/>
  <c r="AT65" i="40"/>
  <c r="AS66" i="40"/>
  <c r="AT66" i="40"/>
  <c r="AS67" i="40"/>
  <c r="AT67" i="40"/>
  <c r="AS68" i="40"/>
  <c r="AT68" i="40"/>
  <c r="AS69" i="40"/>
  <c r="AT69" i="40"/>
  <c r="AS70" i="40"/>
  <c r="AT70" i="40"/>
  <c r="AS71" i="40"/>
  <c r="AT71" i="40"/>
  <c r="AS72" i="40"/>
  <c r="AT72" i="40"/>
  <c r="AS73" i="40"/>
  <c r="AT73" i="40"/>
  <c r="AS74" i="40"/>
  <c r="AT74" i="40"/>
  <c r="AS75" i="40"/>
  <c r="AT75" i="40"/>
  <c r="AS76" i="40"/>
  <c r="AT76" i="40"/>
  <c r="AS77" i="40"/>
  <c r="AT77" i="40"/>
  <c r="AS78" i="40"/>
  <c r="AT78" i="40"/>
  <c r="AS79" i="40"/>
  <c r="AT79" i="40"/>
  <c r="AS80" i="40"/>
  <c r="AT80" i="40"/>
  <c r="AS81" i="40"/>
  <c r="AT81" i="40"/>
  <c r="AS82" i="40"/>
  <c r="AT82" i="40"/>
  <c r="AS83" i="40"/>
  <c r="AT83" i="40"/>
  <c r="AS84" i="40"/>
  <c r="AT84" i="40"/>
  <c r="AS85" i="40"/>
  <c r="AT85" i="40"/>
  <c r="AS86" i="40"/>
  <c r="AT86" i="40"/>
  <c r="AS87" i="40"/>
  <c r="AT87" i="40"/>
  <c r="AS88" i="40"/>
  <c r="AT88" i="40"/>
  <c r="AS89" i="40"/>
  <c r="AT89" i="40"/>
  <c r="AS90" i="40"/>
  <c r="AT90" i="40"/>
  <c r="AS91" i="40"/>
  <c r="AT91" i="40"/>
  <c r="AS92" i="40"/>
  <c r="AT92" i="40"/>
  <c r="AS93" i="40"/>
  <c r="AT93" i="40"/>
  <c r="AS94" i="40"/>
  <c r="AT94" i="40"/>
  <c r="P157" i="6"/>
  <c r="Q157" i="6"/>
  <c r="R157" i="6"/>
  <c r="P128" i="6"/>
  <c r="Q128" i="6"/>
  <c r="R128" i="6"/>
  <c r="O104" i="6"/>
  <c r="O107" i="6" s="1"/>
  <c r="P104" i="6"/>
  <c r="P107" i="6" s="1"/>
  <c r="Q104" i="6"/>
  <c r="O94" i="6"/>
  <c r="P94" i="6"/>
  <c r="Q94" i="6"/>
  <c r="O73" i="6"/>
  <c r="P73" i="6"/>
  <c r="Q73" i="6"/>
  <c r="O63" i="6"/>
  <c r="P63" i="6"/>
  <c r="Q63" i="6"/>
  <c r="O53" i="6"/>
  <c r="P53" i="6"/>
  <c r="Q53" i="6"/>
  <c r="O43" i="6"/>
  <c r="P43" i="6"/>
  <c r="Q43" i="6"/>
  <c r="AW71" i="45"/>
  <c r="AW14" i="45" s="1"/>
  <c r="AV71" i="45"/>
  <c r="AV14" i="45" s="1"/>
  <c r="AO71" i="45"/>
  <c r="AO14" i="45" s="1"/>
  <c r="AG71" i="45"/>
  <c r="AG14" i="45" s="1"/>
  <c r="AF71" i="45"/>
  <c r="AF14" i="45" s="1"/>
  <c r="Y71" i="45"/>
  <c r="Y14" i="45" s="1"/>
  <c r="X71" i="45"/>
  <c r="X14" i="45" s="1"/>
  <c r="Q71" i="45"/>
  <c r="Q14" i="45" s="1"/>
  <c r="P71" i="45"/>
  <c r="I71" i="45"/>
  <c r="I14" i="45" s="1"/>
  <c r="H71" i="45"/>
  <c r="H14" i="45" s="1"/>
  <c r="BC71" i="45"/>
  <c r="BC14" i="45" s="1"/>
  <c r="AU71" i="45"/>
  <c r="AU14" i="45" s="1"/>
  <c r="AM71" i="45"/>
  <c r="AM14" i="45" s="1"/>
  <c r="AE71" i="45"/>
  <c r="AE14" i="45" s="1"/>
  <c r="W71" i="45"/>
  <c r="W14" i="45" s="1"/>
  <c r="O71" i="45"/>
  <c r="O14" i="45" s="1"/>
  <c r="G71" i="45"/>
  <c r="G14" i="45" s="1"/>
  <c r="AZ71" i="45"/>
  <c r="AZ14" i="45" s="1"/>
  <c r="AY71" i="45"/>
  <c r="AY14" i="45" s="1"/>
  <c r="AR71" i="45"/>
  <c r="AR14" i="45" s="1"/>
  <c r="AQ71" i="45"/>
  <c r="AQ14" i="45" s="1"/>
  <c r="AJ71" i="45"/>
  <c r="AJ14" i="45" s="1"/>
  <c r="AI71" i="45"/>
  <c r="AI14" i="45" s="1"/>
  <c r="AB71" i="45"/>
  <c r="AB14" i="45" s="1"/>
  <c r="AA71" i="45"/>
  <c r="AA14" i="45" s="1"/>
  <c r="T71" i="45"/>
  <c r="T14" i="45" s="1"/>
  <c r="S71" i="45"/>
  <c r="S14" i="45" s="1"/>
  <c r="R71" i="45"/>
  <c r="R14" i="45" s="1"/>
  <c r="L71" i="45"/>
  <c r="L14" i="45" s="1"/>
  <c r="K71" i="45"/>
  <c r="K14" i="45" s="1"/>
  <c r="D71" i="45"/>
  <c r="D14" i="45" s="1"/>
  <c r="C71" i="45"/>
  <c r="C14" i="45" s="1"/>
  <c r="BC68" i="45"/>
  <c r="BC13" i="45" s="1"/>
  <c r="AN68" i="45"/>
  <c r="AN13" i="45" s="1"/>
  <c r="AM68" i="45"/>
  <c r="AM13" i="45" s="1"/>
  <c r="AF68" i="45"/>
  <c r="AF13" i="45" s="1"/>
  <c r="AE68" i="45"/>
  <c r="AE13" i="45" s="1"/>
  <c r="X68" i="45"/>
  <c r="P68" i="45"/>
  <c r="O68" i="45"/>
  <c r="H68" i="45"/>
  <c r="H13" i="45" s="1"/>
  <c r="BA68" i="45"/>
  <c r="AZ68" i="45"/>
  <c r="AY68" i="45"/>
  <c r="AX68" i="45"/>
  <c r="AX13" i="45" s="1"/>
  <c r="AW68" i="45"/>
  <c r="AW13" i="45" s="1"/>
  <c r="AS68" i="45"/>
  <c r="AS13" i="45" s="1"/>
  <c r="AR68" i="45"/>
  <c r="AR13" i="45" s="1"/>
  <c r="AQ68" i="45"/>
  <c r="AQ13" i="45" s="1"/>
  <c r="AP68" i="45"/>
  <c r="AP13" i="45" s="1"/>
  <c r="AO68" i="45"/>
  <c r="AO13" i="45" s="1"/>
  <c r="AK68" i="45"/>
  <c r="AK13" i="45" s="1"/>
  <c r="AJ68" i="45"/>
  <c r="AJ13" i="45" s="1"/>
  <c r="AI68" i="45"/>
  <c r="AI13" i="45" s="1"/>
  <c r="AC68" i="45"/>
  <c r="AC13" i="45" s="1"/>
  <c r="AB68" i="45"/>
  <c r="AA68" i="45"/>
  <c r="Y68" i="45"/>
  <c r="Y13" i="45" s="1"/>
  <c r="U68" i="45"/>
  <c r="U13" i="45" s="1"/>
  <c r="T68" i="45"/>
  <c r="T13" i="45" s="1"/>
  <c r="S68" i="45"/>
  <c r="S13" i="45" s="1"/>
  <c r="Q68" i="45"/>
  <c r="Q13" i="45" s="1"/>
  <c r="M68" i="45"/>
  <c r="M13" i="45" s="1"/>
  <c r="L68" i="45"/>
  <c r="L13" i="45" s="1"/>
  <c r="K68" i="45"/>
  <c r="K13" i="45" s="1"/>
  <c r="J68" i="45"/>
  <c r="J13" i="45" s="1"/>
  <c r="E68" i="45"/>
  <c r="E13" i="45" s="1"/>
  <c r="D68" i="45"/>
  <c r="D13" i="45" s="1"/>
  <c r="C68" i="45"/>
  <c r="BB68" i="45"/>
  <c r="AV68" i="45"/>
  <c r="AV13" i="45" s="1"/>
  <c r="AU68" i="45"/>
  <c r="AT68" i="45"/>
  <c r="AT13" i="45" s="1"/>
  <c r="AL68" i="45"/>
  <c r="AL13" i="45" s="1"/>
  <c r="AH68" i="45"/>
  <c r="AH13" i="45" s="1"/>
  <c r="AG68" i="45"/>
  <c r="AG13" i="45" s="1"/>
  <c r="AD68" i="45"/>
  <c r="AD13" i="45" s="1"/>
  <c r="Z68" i="45"/>
  <c r="Z13" i="45" s="1"/>
  <c r="W68" i="45"/>
  <c r="W13" i="45" s="1"/>
  <c r="V68" i="45"/>
  <c r="V13" i="45" s="1"/>
  <c r="R68" i="45"/>
  <c r="R13" i="45" s="1"/>
  <c r="N68" i="45"/>
  <c r="N13" i="45" s="1"/>
  <c r="I68" i="45"/>
  <c r="I13" i="45" s="1"/>
  <c r="G68" i="45"/>
  <c r="G13" i="45" s="1"/>
  <c r="F68" i="45"/>
  <c r="AB62" i="45"/>
  <c r="AB12" i="45" s="1"/>
  <c r="X62" i="45"/>
  <c r="P62" i="45"/>
  <c r="AS62" i="45"/>
  <c r="M62" i="45"/>
  <c r="M12" i="45" s="1"/>
  <c r="E62" i="45"/>
  <c r="E12" i="45" s="1"/>
  <c r="BB62" i="45"/>
  <c r="BB12" i="45" s="1"/>
  <c r="AT62" i="45"/>
  <c r="AT12" i="45" s="1"/>
  <c r="N62" i="45"/>
  <c r="N12" i="45" s="1"/>
  <c r="BC62" i="45"/>
  <c r="BC12" i="45" s="1"/>
  <c r="AM62" i="45"/>
  <c r="AM12" i="45" s="1"/>
  <c r="AF62" i="45"/>
  <c r="AE62" i="45"/>
  <c r="AE12" i="45" s="1"/>
  <c r="O62" i="45"/>
  <c r="O12" i="45" s="1"/>
  <c r="G62" i="45"/>
  <c r="G12" i="45" s="1"/>
  <c r="AZ62" i="45"/>
  <c r="AV62" i="45"/>
  <c r="AU62" i="45"/>
  <c r="AU12" i="45" s="1"/>
  <c r="AR62" i="45"/>
  <c r="AR12" i="45" s="1"/>
  <c r="AL62" i="45"/>
  <c r="AL12" i="45" s="1"/>
  <c r="AK62" i="45"/>
  <c r="AK12" i="45" s="1"/>
  <c r="AJ62" i="45"/>
  <c r="AJ12" i="45" s="1"/>
  <c r="AD62" i="45"/>
  <c r="AD12" i="45" s="1"/>
  <c r="W62" i="45"/>
  <c r="W12" i="45" s="1"/>
  <c r="V62" i="45"/>
  <c r="V12" i="45" s="1"/>
  <c r="T62" i="45"/>
  <c r="T12" i="45" s="1"/>
  <c r="L62" i="45"/>
  <c r="L12" i="45" s="1"/>
  <c r="H62" i="45"/>
  <c r="H12" i="45" s="1"/>
  <c r="F62" i="45"/>
  <c r="F12" i="45" s="1"/>
  <c r="D62" i="45"/>
  <c r="D12" i="45" s="1"/>
  <c r="E54" i="45"/>
  <c r="E11" i="45" s="1"/>
  <c r="BC54" i="45"/>
  <c r="BC11" i="45" s="1"/>
  <c r="AZ54" i="45"/>
  <c r="AJ54" i="45"/>
  <c r="AB54" i="45"/>
  <c r="T54" i="45"/>
  <c r="T11" i="45" s="1"/>
  <c r="L54" i="45"/>
  <c r="L11" i="45" s="1"/>
  <c r="D54" i="45"/>
  <c r="D11" i="45" s="1"/>
  <c r="X54" i="45"/>
  <c r="X11" i="45" s="1"/>
  <c r="BB54" i="45"/>
  <c r="BB11" i="45" s="1"/>
  <c r="AL54" i="45"/>
  <c r="AL11" i="45" s="1"/>
  <c r="V54" i="45"/>
  <c r="V11" i="45" s="1"/>
  <c r="N54" i="45"/>
  <c r="N11" i="45" s="1"/>
  <c r="AY54" i="45"/>
  <c r="AY11" i="45" s="1"/>
  <c r="AV54" i="45"/>
  <c r="AV11" i="45" s="1"/>
  <c r="AU54" i="45"/>
  <c r="AU11" i="45" s="1"/>
  <c r="AQ54" i="45"/>
  <c r="AQ11" i="45" s="1"/>
  <c r="AN54" i="45"/>
  <c r="AN11" i="45" s="1"/>
  <c r="AM54" i="45"/>
  <c r="AM11" i="45" s="1"/>
  <c r="AI54" i="45"/>
  <c r="AA54" i="45"/>
  <c r="W54" i="45"/>
  <c r="W11" i="45" s="1"/>
  <c r="S54" i="45"/>
  <c r="S11" i="45" s="1"/>
  <c r="O54" i="45"/>
  <c r="O11" i="45" s="1"/>
  <c r="K54" i="45"/>
  <c r="K11" i="45" s="1"/>
  <c r="H54" i="45"/>
  <c r="H11" i="45" s="1"/>
  <c r="C54" i="45"/>
  <c r="C11" i="45" s="1"/>
  <c r="AT54" i="45"/>
  <c r="AT11" i="45" s="1"/>
  <c r="AS54" i="45"/>
  <c r="AS11" i="45" s="1"/>
  <c r="AR54" i="45"/>
  <c r="AR11" i="45" s="1"/>
  <c r="AF54" i="45"/>
  <c r="AF11" i="45" s="1"/>
  <c r="AE54" i="45"/>
  <c r="AD54" i="45"/>
  <c r="AD11" i="45" s="1"/>
  <c r="U54" i="45"/>
  <c r="P54" i="45"/>
  <c r="P11" i="45" s="1"/>
  <c r="G54" i="45"/>
  <c r="F54" i="45"/>
  <c r="AU49" i="45"/>
  <c r="AU10" i="45" s="1"/>
  <c r="AT49" i="45"/>
  <c r="AT10" i="45" s="1"/>
  <c r="AM49" i="45"/>
  <c r="AM10" i="45" s="1"/>
  <c r="AE49" i="45"/>
  <c r="AE10" i="45" s="1"/>
  <c r="AD49" i="45"/>
  <c r="AD10" i="45" s="1"/>
  <c r="W49" i="45"/>
  <c r="W10" i="45" s="1"/>
  <c r="V49" i="45"/>
  <c r="V10" i="45" s="1"/>
  <c r="O49" i="45"/>
  <c r="O10" i="45" s="1"/>
  <c r="N49" i="45"/>
  <c r="N10" i="45" s="1"/>
  <c r="G49" i="45"/>
  <c r="G10" i="45" s="1"/>
  <c r="F49" i="45"/>
  <c r="F10" i="45" s="1"/>
  <c r="BA49" i="45"/>
  <c r="BA10" i="45" s="1"/>
  <c r="AS49" i="45"/>
  <c r="AS10" i="45" s="1"/>
  <c r="AK49" i="45"/>
  <c r="AK10" i="45" s="1"/>
  <c r="AC49" i="45"/>
  <c r="AC10" i="45" s="1"/>
  <c r="U49" i="45"/>
  <c r="U10" i="45" s="1"/>
  <c r="M49" i="45"/>
  <c r="M10" i="45" s="1"/>
  <c r="E49" i="45"/>
  <c r="E10" i="45" s="1"/>
  <c r="AX49" i="45"/>
  <c r="AX10" i="45" s="1"/>
  <c r="AW49" i="45"/>
  <c r="AW10" i="45" s="1"/>
  <c r="AP49" i="45"/>
  <c r="AP10" i="45" s="1"/>
  <c r="AO49" i="45"/>
  <c r="AO10" i="45" s="1"/>
  <c r="AH49" i="45"/>
  <c r="AH10" i="45" s="1"/>
  <c r="AG49" i="45"/>
  <c r="AG10" i="45" s="1"/>
  <c r="Z49" i="45"/>
  <c r="Z10" i="45" s="1"/>
  <c r="Y49" i="45"/>
  <c r="Y10" i="45" s="1"/>
  <c r="R49" i="45"/>
  <c r="R10" i="45" s="1"/>
  <c r="Q49" i="45"/>
  <c r="Q10" i="45" s="1"/>
  <c r="P49" i="45"/>
  <c r="P10" i="45" s="1"/>
  <c r="J49" i="45"/>
  <c r="J10" i="45" s="1"/>
  <c r="I49" i="45"/>
  <c r="I10" i="45" s="1"/>
  <c r="BC49" i="45"/>
  <c r="BC10" i="45" s="1"/>
  <c r="BB49" i="45"/>
  <c r="BB10" i="45" s="1"/>
  <c r="AY42" i="45"/>
  <c r="AY9" i="45" s="1"/>
  <c r="AQ42" i="45"/>
  <c r="S42" i="45"/>
  <c r="S9" i="45" s="1"/>
  <c r="Q42" i="45"/>
  <c r="Q9" i="45" s="1"/>
  <c r="K42" i="45"/>
  <c r="K9" i="45" s="1"/>
  <c r="AN42" i="45"/>
  <c r="AN9" i="45" s="1"/>
  <c r="AF42" i="45"/>
  <c r="AF9" i="45" s="1"/>
  <c r="H42" i="45"/>
  <c r="AO42" i="45"/>
  <c r="I42" i="45"/>
  <c r="I9" i="45" s="1"/>
  <c r="C42" i="45"/>
  <c r="C9" i="45" s="1"/>
  <c r="AX42" i="45"/>
  <c r="AX9" i="45" s="1"/>
  <c r="AV42" i="45"/>
  <c r="AV9" i="45" s="1"/>
  <c r="AP42" i="45"/>
  <c r="AH42" i="45"/>
  <c r="AH9" i="45" s="1"/>
  <c r="Z42" i="45"/>
  <c r="Z9" i="45" s="1"/>
  <c r="R42" i="45"/>
  <c r="P42" i="45"/>
  <c r="P9" i="45" s="1"/>
  <c r="BC42" i="45"/>
  <c r="BC9" i="45" s="1"/>
  <c r="AZ42" i="45"/>
  <c r="AZ9" i="45" s="1"/>
  <c r="AU42" i="45"/>
  <c r="AU9" i="45" s="1"/>
  <c r="AM42" i="45"/>
  <c r="AM9" i="45" s="1"/>
  <c r="AE42" i="45"/>
  <c r="AE9" i="45" s="1"/>
  <c r="AB42" i="45"/>
  <c r="AB9" i="45" s="1"/>
  <c r="AA42" i="45"/>
  <c r="AA9" i="45" s="1"/>
  <c r="W42" i="45"/>
  <c r="W9" i="45" s="1"/>
  <c r="T42" i="45"/>
  <c r="T9" i="45" s="1"/>
  <c r="O42" i="45"/>
  <c r="O9" i="45" s="1"/>
  <c r="G42" i="45"/>
  <c r="G9" i="45" s="1"/>
  <c r="AW42" i="45"/>
  <c r="AR42" i="45"/>
  <c r="AJ42" i="45"/>
  <c r="AJ9" i="45" s="1"/>
  <c r="AI42" i="45"/>
  <c r="AI9" i="45" s="1"/>
  <c r="AG42" i="45"/>
  <c r="AG9" i="45" s="1"/>
  <c r="Y42" i="45"/>
  <c r="Y9" i="45" s="1"/>
  <c r="X42" i="45"/>
  <c r="X9" i="45" s="1"/>
  <c r="L42" i="45"/>
  <c r="L9" i="45" s="1"/>
  <c r="J42" i="45"/>
  <c r="J9" i="45" s="1"/>
  <c r="D42" i="45"/>
  <c r="D9" i="45" s="1"/>
  <c r="AS36" i="45"/>
  <c r="AS8" i="45" s="1"/>
  <c r="U36" i="45"/>
  <c r="U8" i="45" s="1"/>
  <c r="BC36" i="45"/>
  <c r="BC8" i="45" s="1"/>
  <c r="BB36" i="45"/>
  <c r="BB8" i="45" s="1"/>
  <c r="AU36" i="45"/>
  <c r="AT36" i="45"/>
  <c r="AT8" i="45" s="1"/>
  <c r="AM36" i="45"/>
  <c r="AM8" i="45" s="1"/>
  <c r="AL36" i="45"/>
  <c r="AE36" i="45"/>
  <c r="AE8" i="45" s="1"/>
  <c r="O36" i="45"/>
  <c r="O8" i="45" s="1"/>
  <c r="N36" i="45"/>
  <c r="N8" i="45" s="1"/>
  <c r="G36" i="45"/>
  <c r="G8" i="45" s="1"/>
  <c r="F36" i="45"/>
  <c r="F8" i="45" s="1"/>
  <c r="AD36" i="45"/>
  <c r="M36" i="45"/>
  <c r="M8" i="45" s="1"/>
  <c r="AV36" i="45"/>
  <c r="AV8" i="45" s="1"/>
  <c r="AP36" i="45"/>
  <c r="AP8" i="45" s="1"/>
  <c r="AN36" i="45"/>
  <c r="AN8" i="45" s="1"/>
  <c r="AK36" i="45"/>
  <c r="AK8" i="45" s="1"/>
  <c r="AC36" i="45"/>
  <c r="AC8" i="45" s="1"/>
  <c r="X36" i="45"/>
  <c r="P36" i="45"/>
  <c r="H36" i="45"/>
  <c r="E36" i="45"/>
  <c r="E8" i="45" s="1"/>
  <c r="BA36" i="45"/>
  <c r="BA8" i="45" s="1"/>
  <c r="AO36" i="45"/>
  <c r="AO8" i="45" s="1"/>
  <c r="AG36" i="45"/>
  <c r="AG8" i="45" s="1"/>
  <c r="AF36" i="45"/>
  <c r="W36" i="45"/>
  <c r="W8" i="45" s="1"/>
  <c r="V36" i="45"/>
  <c r="V8" i="45" s="1"/>
  <c r="J36" i="45"/>
  <c r="J8" i="45" s="1"/>
  <c r="I36" i="45"/>
  <c r="I8" i="45" s="1"/>
  <c r="AS30" i="45"/>
  <c r="AS7" i="45" s="1"/>
  <c r="U30" i="45"/>
  <c r="U7" i="45" s="1"/>
  <c r="BC30" i="45"/>
  <c r="BC7" i="45" s="1"/>
  <c r="BB30" i="45"/>
  <c r="BB7" i="45" s="1"/>
  <c r="AU30" i="45"/>
  <c r="AU7" i="45" s="1"/>
  <c r="AM30" i="45"/>
  <c r="AM7" i="45" s="1"/>
  <c r="AL30" i="45"/>
  <c r="AL7" i="45" s="1"/>
  <c r="AE30" i="45"/>
  <c r="AE7" i="45" s="1"/>
  <c r="O30" i="45"/>
  <c r="O7" i="45" s="1"/>
  <c r="G30" i="45"/>
  <c r="G7" i="45" s="1"/>
  <c r="F30" i="45"/>
  <c r="F7" i="45" s="1"/>
  <c r="AY30" i="45"/>
  <c r="AY7" i="45" s="1"/>
  <c r="AR30" i="45"/>
  <c r="AR7" i="45" s="1"/>
  <c r="AA30" i="45"/>
  <c r="AA7" i="45" s="1"/>
  <c r="S30" i="45"/>
  <c r="S7" i="45" s="1"/>
  <c r="M30" i="45"/>
  <c r="M7" i="45" s="1"/>
  <c r="AV30" i="45"/>
  <c r="AV7" i="45" s="1"/>
  <c r="AN30" i="45"/>
  <c r="AN7" i="45" s="1"/>
  <c r="X30" i="45"/>
  <c r="P30" i="45"/>
  <c r="P7" i="45" s="1"/>
  <c r="H30" i="45"/>
  <c r="H7" i="45" s="1"/>
  <c r="BA30" i="45"/>
  <c r="BA7" i="45" s="1"/>
  <c r="AQ30" i="45"/>
  <c r="AQ7" i="45" s="1"/>
  <c r="AI30" i="45"/>
  <c r="AI7" i="45" s="1"/>
  <c r="AF30" i="45"/>
  <c r="AF7" i="45" s="1"/>
  <c r="W30" i="45"/>
  <c r="W7" i="45" s="1"/>
  <c r="V30" i="45"/>
  <c r="V7" i="45" s="1"/>
  <c r="L30" i="45"/>
  <c r="L7" i="45" s="1"/>
  <c r="K30" i="45"/>
  <c r="K7" i="45" s="1"/>
  <c r="C30" i="45"/>
  <c r="C7" i="45" s="1"/>
  <c r="AV26" i="45"/>
  <c r="AV6" i="45" s="1"/>
  <c r="AI26" i="45"/>
  <c r="AF26" i="45"/>
  <c r="AF6" i="45" s="1"/>
  <c r="P26" i="45"/>
  <c r="P6" i="45" s="1"/>
  <c r="C26" i="45"/>
  <c r="C6" i="45" s="1"/>
  <c r="Y26" i="45"/>
  <c r="Y6" i="45" s="1"/>
  <c r="BB26" i="45"/>
  <c r="AX26" i="45"/>
  <c r="AX6" i="45" s="1"/>
  <c r="AT26" i="45"/>
  <c r="AT6" i="45" s="1"/>
  <c r="AR26" i="45"/>
  <c r="AR6" i="45" s="1"/>
  <c r="AP26" i="45"/>
  <c r="AP6" i="45" s="1"/>
  <c r="AL26" i="45"/>
  <c r="AL6" i="45" s="1"/>
  <c r="AH26" i="45"/>
  <c r="AH6" i="45" s="1"/>
  <c r="AD26" i="45"/>
  <c r="AD6" i="45" s="1"/>
  <c r="AB26" i="45"/>
  <c r="AB6" i="45" s="1"/>
  <c r="Z26" i="45"/>
  <c r="Z6" i="45" s="1"/>
  <c r="V26" i="45"/>
  <c r="V6" i="45" s="1"/>
  <c r="R26" i="45"/>
  <c r="R6" i="45" s="1"/>
  <c r="N26" i="45"/>
  <c r="N6" i="45" s="1"/>
  <c r="L26" i="45"/>
  <c r="L6" i="45" s="1"/>
  <c r="J26" i="45"/>
  <c r="J6" i="45" s="1"/>
  <c r="F26" i="45"/>
  <c r="F6" i="45" s="1"/>
  <c r="BC26" i="45"/>
  <c r="BC6" i="45" s="1"/>
  <c r="AZ26" i="45"/>
  <c r="AZ6" i="45" s="1"/>
  <c r="AY26" i="45"/>
  <c r="AY6" i="45" s="1"/>
  <c r="AW26" i="45"/>
  <c r="AU26" i="45"/>
  <c r="AQ26" i="45"/>
  <c r="AO26" i="45"/>
  <c r="AO6" i="45" s="1"/>
  <c r="AM26" i="45"/>
  <c r="AJ26" i="45"/>
  <c r="AJ6" i="45" s="1"/>
  <c r="AG26" i="45"/>
  <c r="AG6" i="45" s="1"/>
  <c r="AE26" i="45"/>
  <c r="AE6" i="45" s="1"/>
  <c r="AA26" i="45"/>
  <c r="AA6" i="45" s="1"/>
  <c r="W26" i="45"/>
  <c r="W6" i="45" s="1"/>
  <c r="T26" i="45"/>
  <c r="T6" i="45" s="1"/>
  <c r="S26" i="45"/>
  <c r="S6" i="45" s="1"/>
  <c r="Q26" i="45"/>
  <c r="Q6" i="45" s="1"/>
  <c r="O26" i="45"/>
  <c r="O6" i="45" s="1"/>
  <c r="K26" i="45"/>
  <c r="K6" i="45" s="1"/>
  <c r="I26" i="45"/>
  <c r="I6" i="45" s="1"/>
  <c r="G26" i="45"/>
  <c r="D26" i="45"/>
  <c r="Y16" i="45"/>
  <c r="Y5" i="45" s="1"/>
  <c r="AT16" i="45"/>
  <c r="AT5" i="45" s="1"/>
  <c r="N16" i="45"/>
  <c r="N5" i="45" s="1"/>
  <c r="F16" i="45"/>
  <c r="F5" i="45" s="1"/>
  <c r="AQ16" i="45"/>
  <c r="AQ5" i="45" s="1"/>
  <c r="M16" i="45"/>
  <c r="M5" i="45" s="1"/>
  <c r="AX16" i="45"/>
  <c r="AX5" i="45" s="1"/>
  <c r="AP16" i="45"/>
  <c r="AH16" i="45"/>
  <c r="AH5" i="45" s="1"/>
  <c r="AA16" i="45"/>
  <c r="Z16" i="45"/>
  <c r="Z5" i="45" s="1"/>
  <c r="R16" i="45"/>
  <c r="K16" i="45"/>
  <c r="K5" i="45" s="1"/>
  <c r="J16" i="45"/>
  <c r="J5" i="45" s="1"/>
  <c r="C16" i="45"/>
  <c r="C5" i="45" s="1"/>
  <c r="BA16" i="45"/>
  <c r="AZ16" i="45"/>
  <c r="AZ5" i="45" s="1"/>
  <c r="AS16" i="45"/>
  <c r="AS5" i="45" s="1"/>
  <c r="AR16" i="45"/>
  <c r="AR5" i="45" s="1"/>
  <c r="AK16" i="45"/>
  <c r="AK5" i="45" s="1"/>
  <c r="AJ16" i="45"/>
  <c r="AJ5" i="45" s="1"/>
  <c r="U16" i="45"/>
  <c r="U5" i="45" s="1"/>
  <c r="T16" i="45"/>
  <c r="T5" i="45" s="1"/>
  <c r="Q16" i="45"/>
  <c r="Q5" i="45" s="1"/>
  <c r="L16" i="45"/>
  <c r="L5" i="45" s="1"/>
  <c r="D16" i="45"/>
  <c r="D5" i="45" s="1"/>
  <c r="AW16" i="45"/>
  <c r="AW5" i="45" s="1"/>
  <c r="AL16" i="45"/>
  <c r="AL5" i="45" s="1"/>
  <c r="AI16" i="45"/>
  <c r="AI5" i="45" s="1"/>
  <c r="AG16" i="45"/>
  <c r="AG5" i="45" s="1"/>
  <c r="AB16" i="45"/>
  <c r="AB5" i="45" s="1"/>
  <c r="E16" i="45"/>
  <c r="P14" i="45"/>
  <c r="BB13" i="45"/>
  <c r="BA13" i="45"/>
  <c r="AZ13" i="45"/>
  <c r="AY13" i="45"/>
  <c r="AU13" i="45"/>
  <c r="AB13" i="45"/>
  <c r="AA13" i="45"/>
  <c r="X13" i="45"/>
  <c r="P13" i="45"/>
  <c r="O13" i="45"/>
  <c r="F13" i="45"/>
  <c r="C13" i="45"/>
  <c r="AZ12" i="45"/>
  <c r="AV12" i="45"/>
  <c r="AS12" i="45"/>
  <c r="AF12" i="45"/>
  <c r="X12" i="45"/>
  <c r="P12" i="45"/>
  <c r="AZ11" i="45"/>
  <c r="AJ11" i="45"/>
  <c r="AI11" i="45"/>
  <c r="AE11" i="45"/>
  <c r="AB11" i="45"/>
  <c r="AA11" i="45"/>
  <c r="U11" i="45"/>
  <c r="G11" i="45"/>
  <c r="F11" i="45"/>
  <c r="AW9" i="45"/>
  <c r="AR9" i="45"/>
  <c r="AQ9" i="45"/>
  <c r="AP9" i="45"/>
  <c r="AO9" i="45"/>
  <c r="R9" i="45"/>
  <c r="H9" i="45"/>
  <c r="AU8" i="45"/>
  <c r="AL8" i="45"/>
  <c r="AF8" i="45"/>
  <c r="AD8" i="45"/>
  <c r="X8" i="45"/>
  <c r="P8" i="45"/>
  <c r="H8" i="45"/>
  <c r="X7" i="45"/>
  <c r="BB6" i="45"/>
  <c r="AW6" i="45"/>
  <c r="AU6" i="45"/>
  <c r="AQ6" i="45"/>
  <c r="AM6" i="45"/>
  <c r="AI6" i="45"/>
  <c r="G6" i="45"/>
  <c r="D6" i="45"/>
  <c r="BA5" i="45"/>
  <c r="AP5" i="45"/>
  <c r="AA5" i="45"/>
  <c r="R5" i="45"/>
  <c r="E5" i="45"/>
  <c r="Q107" i="6" l="1"/>
  <c r="R30" i="24"/>
  <c r="R34" i="24"/>
  <c r="R38" i="24"/>
  <c r="R42" i="24"/>
  <c r="R46" i="24"/>
  <c r="R50" i="24"/>
  <c r="R54" i="24"/>
  <c r="R58" i="24"/>
  <c r="R62" i="24"/>
  <c r="R6" i="23"/>
  <c r="R10" i="23"/>
  <c r="R14" i="23"/>
  <c r="R18" i="23"/>
  <c r="I52" i="22"/>
  <c r="I56" i="22"/>
  <c r="R25" i="24"/>
  <c r="R29" i="24"/>
  <c r="R33" i="24"/>
  <c r="R37" i="24"/>
  <c r="R41" i="24"/>
  <c r="R49" i="24"/>
  <c r="R53" i="24"/>
  <c r="R57" i="24"/>
  <c r="R61" i="24"/>
  <c r="R5" i="23"/>
  <c r="R9" i="23"/>
  <c r="R17" i="23"/>
  <c r="R21" i="23"/>
  <c r="I27" i="22"/>
  <c r="I35" i="22"/>
  <c r="I43" i="22"/>
  <c r="I51" i="22"/>
  <c r="I59" i="22"/>
  <c r="I25" i="24"/>
  <c r="I29" i="24"/>
  <c r="I33" i="24"/>
  <c r="I37" i="24"/>
  <c r="I41" i="24"/>
  <c r="I45" i="24"/>
  <c r="I49" i="24"/>
  <c r="I53" i="24"/>
  <c r="I57" i="24"/>
  <c r="I61" i="24"/>
  <c r="I5" i="23"/>
  <c r="I9" i="23"/>
  <c r="I13" i="23"/>
  <c r="I17" i="23"/>
  <c r="I21" i="23"/>
  <c r="R22" i="22"/>
  <c r="R26" i="22"/>
  <c r="R30" i="22"/>
  <c r="R38" i="22"/>
  <c r="R46" i="22"/>
  <c r="R50" i="22"/>
  <c r="R54" i="22"/>
  <c r="R62" i="22"/>
  <c r="R24" i="24"/>
  <c r="R28" i="24"/>
  <c r="R32" i="24"/>
  <c r="R36" i="24"/>
  <c r="R40" i="24"/>
  <c r="R44" i="24"/>
  <c r="R48" i="24"/>
  <c r="R52" i="24"/>
  <c r="R56" i="24"/>
  <c r="R60" i="24"/>
  <c r="R64" i="24"/>
  <c r="R8" i="23"/>
  <c r="R12" i="23"/>
  <c r="R16" i="23"/>
  <c r="R20" i="23"/>
  <c r="R24" i="23"/>
  <c r="R28" i="23"/>
  <c r="R32" i="23"/>
  <c r="R36" i="23"/>
  <c r="R40" i="23"/>
  <c r="R44" i="23"/>
  <c r="R48" i="23"/>
  <c r="R52" i="23"/>
  <c r="R56" i="23"/>
  <c r="R60" i="23"/>
  <c r="R64" i="23"/>
  <c r="I26" i="22"/>
  <c r="I30" i="22"/>
  <c r="I34" i="22"/>
  <c r="I38" i="22"/>
  <c r="I42" i="22"/>
  <c r="I46" i="22"/>
  <c r="I50" i="22"/>
  <c r="I54" i="22"/>
  <c r="I58" i="22"/>
  <c r="I62" i="22"/>
  <c r="I24" i="24"/>
  <c r="I28" i="24"/>
  <c r="I32" i="24"/>
  <c r="I36" i="24"/>
  <c r="I40" i="24"/>
  <c r="I44" i="24"/>
  <c r="I48" i="24"/>
  <c r="I52" i="24"/>
  <c r="I56" i="24"/>
  <c r="I60" i="24"/>
  <c r="I64" i="24"/>
  <c r="I8" i="23"/>
  <c r="I12" i="23"/>
  <c r="I16" i="23"/>
  <c r="I20" i="23"/>
  <c r="I24" i="23"/>
  <c r="I28" i="23"/>
  <c r="I32" i="23"/>
  <c r="I36" i="23"/>
  <c r="I40" i="23"/>
  <c r="I44" i="23"/>
  <c r="I48" i="23"/>
  <c r="I52" i="23"/>
  <c r="I56" i="23"/>
  <c r="I60" i="23"/>
  <c r="I64" i="23"/>
  <c r="R25" i="22"/>
  <c r="R29" i="22"/>
  <c r="R33" i="22"/>
  <c r="R37" i="22"/>
  <c r="R41" i="22"/>
  <c r="R45" i="22"/>
  <c r="R49" i="22"/>
  <c r="R53" i="22"/>
  <c r="R57" i="22"/>
  <c r="R61" i="22"/>
  <c r="I23" i="24"/>
  <c r="I27" i="24"/>
  <c r="I31" i="24"/>
  <c r="I35" i="24"/>
  <c r="I39" i="24"/>
  <c r="I43" i="24"/>
  <c r="I47" i="24"/>
  <c r="I51" i="24"/>
  <c r="I55" i="24"/>
  <c r="I59" i="24"/>
  <c r="I63" i="24"/>
  <c r="I7" i="23"/>
  <c r="I11" i="23"/>
  <c r="I15" i="23"/>
  <c r="I19" i="23"/>
  <c r="I35" i="23"/>
  <c r="I39" i="23"/>
  <c r="I47" i="23"/>
  <c r="I51" i="23"/>
  <c r="I55" i="23"/>
  <c r="I59" i="23"/>
  <c r="I63" i="23"/>
  <c r="R24" i="22"/>
  <c r="R28" i="22"/>
  <c r="R32" i="22"/>
  <c r="R36" i="22"/>
  <c r="R40" i="22"/>
  <c r="R44" i="22"/>
  <c r="R48" i="22"/>
  <c r="R52" i="22"/>
  <c r="R56" i="22"/>
  <c r="R60" i="22"/>
  <c r="R64" i="22"/>
  <c r="R31" i="23"/>
  <c r="R43" i="23"/>
  <c r="R55" i="23"/>
  <c r="R59" i="23"/>
  <c r="I23" i="23"/>
  <c r="I27" i="23"/>
  <c r="I31" i="23"/>
  <c r="I43" i="23"/>
  <c r="R22" i="23"/>
  <c r="R26" i="23"/>
  <c r="R30" i="23"/>
  <c r="R34" i="23"/>
  <c r="R38" i="23"/>
  <c r="R42" i="23"/>
  <c r="R46" i="23"/>
  <c r="R50" i="23"/>
  <c r="R54" i="23"/>
  <c r="R58" i="23"/>
  <c r="R62" i="23"/>
  <c r="I54" i="23"/>
  <c r="I58" i="23"/>
  <c r="I62" i="23"/>
  <c r="R25" i="23"/>
  <c r="R29" i="23"/>
  <c r="R33" i="23"/>
  <c r="R37" i="23"/>
  <c r="R41" i="23"/>
  <c r="R45" i="23"/>
  <c r="R49" i="23"/>
  <c r="R53" i="23"/>
  <c r="R57" i="23"/>
  <c r="R61" i="23"/>
  <c r="I25" i="23"/>
  <c r="I29" i="23"/>
  <c r="I33" i="23"/>
  <c r="I37" i="23"/>
  <c r="I41" i="23"/>
  <c r="I45" i="23"/>
  <c r="I49" i="23"/>
  <c r="I53" i="23"/>
  <c r="I57" i="23"/>
  <c r="I61" i="23"/>
  <c r="AP4" i="45"/>
  <c r="J71" i="45"/>
  <c r="J14" i="45" s="1"/>
  <c r="Z71" i="45"/>
  <c r="Z14" i="45" s="1"/>
  <c r="AH71" i="45"/>
  <c r="AH14" i="45" s="1"/>
  <c r="AP71" i="45"/>
  <c r="AP14" i="45" s="1"/>
  <c r="AX71" i="45"/>
  <c r="AX14" i="45" s="1"/>
  <c r="I16" i="45"/>
  <c r="I5" i="45" s="1"/>
  <c r="AO16" i="45"/>
  <c r="AO5" i="45" s="1"/>
  <c r="H49" i="45"/>
  <c r="H10" i="45" s="1"/>
  <c r="X49" i="45"/>
  <c r="X10" i="45" s="1"/>
  <c r="AF49" i="45"/>
  <c r="AF10" i="45" s="1"/>
  <c r="AN49" i="45"/>
  <c r="AN10" i="45" s="1"/>
  <c r="AV49" i="45"/>
  <c r="AV10" i="45" s="1"/>
  <c r="H26" i="45"/>
  <c r="H6" i="45" s="1"/>
  <c r="X26" i="45"/>
  <c r="X6" i="45" s="1"/>
  <c r="AN26" i="45"/>
  <c r="AN6" i="45" s="1"/>
  <c r="N30" i="45"/>
  <c r="N7" i="45" s="1"/>
  <c r="N4" i="45" s="1"/>
  <c r="AD30" i="45"/>
  <c r="AD7" i="45" s="1"/>
  <c r="AT30" i="45"/>
  <c r="AT7" i="45" s="1"/>
  <c r="AL49" i="45"/>
  <c r="AL10" i="45" s="1"/>
  <c r="J54" i="45"/>
  <c r="J11" i="45" s="1"/>
  <c r="R54" i="45"/>
  <c r="R11" i="45" s="1"/>
  <c r="Z54" i="45"/>
  <c r="Z11" i="45" s="1"/>
  <c r="AH54" i="45"/>
  <c r="AH11" i="45" s="1"/>
  <c r="AP54" i="45"/>
  <c r="AP11" i="45" s="1"/>
  <c r="AX54" i="45"/>
  <c r="AX11" i="45" s="1"/>
  <c r="M54" i="45"/>
  <c r="M11" i="45" s="1"/>
  <c r="AC54" i="45"/>
  <c r="AC11" i="45" s="1"/>
  <c r="AK54" i="45"/>
  <c r="AK11" i="45" s="1"/>
  <c r="BA54" i="45"/>
  <c r="BA11" i="45" s="1"/>
  <c r="AN71" i="45"/>
  <c r="AN14" i="45" s="1"/>
  <c r="AC16" i="45"/>
  <c r="AC5" i="45" s="1"/>
  <c r="S16" i="45"/>
  <c r="S5" i="45" s="1"/>
  <c r="AY16" i="45"/>
  <c r="AY5" i="45" s="1"/>
  <c r="I30" i="45"/>
  <c r="I7" i="45" s="1"/>
  <c r="Q30" i="45"/>
  <c r="Q7" i="45" s="1"/>
  <c r="Y30" i="45"/>
  <c r="Y7" i="45" s="1"/>
  <c r="AG30" i="45"/>
  <c r="AG7" i="45" s="1"/>
  <c r="AO30" i="45"/>
  <c r="AO7" i="45" s="1"/>
  <c r="AW30" i="45"/>
  <c r="AW7" i="45" s="1"/>
  <c r="D30" i="45"/>
  <c r="D7" i="45" s="1"/>
  <c r="T30" i="45"/>
  <c r="T7" i="45" s="1"/>
  <c r="AB30" i="45"/>
  <c r="AB7" i="45" s="1"/>
  <c r="AJ30" i="45"/>
  <c r="AJ7" i="45" s="1"/>
  <c r="AZ30" i="45"/>
  <c r="AZ7" i="45" s="1"/>
  <c r="Q36" i="45"/>
  <c r="Q8" i="45" s="1"/>
  <c r="Y36" i="45"/>
  <c r="Y8" i="45" s="1"/>
  <c r="AW36" i="45"/>
  <c r="AW8" i="45" s="1"/>
  <c r="V16" i="45"/>
  <c r="V5" i="45" s="1"/>
  <c r="AD16" i="45"/>
  <c r="AD5" i="45" s="1"/>
  <c r="BB16" i="45"/>
  <c r="BB5" i="45" s="1"/>
  <c r="J30" i="45"/>
  <c r="J7" i="45" s="1"/>
  <c r="R30" i="45"/>
  <c r="R7" i="45" s="1"/>
  <c r="Z30" i="45"/>
  <c r="Z7" i="45" s="1"/>
  <c r="AH30" i="45"/>
  <c r="AH7" i="45" s="1"/>
  <c r="AP30" i="45"/>
  <c r="AP7" i="45" s="1"/>
  <c r="AX30" i="45"/>
  <c r="AX7" i="45" s="1"/>
  <c r="E30" i="45"/>
  <c r="E7" i="45" s="1"/>
  <c r="AC30" i="45"/>
  <c r="AC7" i="45" s="1"/>
  <c r="AK30" i="45"/>
  <c r="AK7" i="45" s="1"/>
  <c r="R36" i="45"/>
  <c r="R8" i="45" s="1"/>
  <c r="Z36" i="45"/>
  <c r="Z8" i="45" s="1"/>
  <c r="AH36" i="45"/>
  <c r="AH8" i="45" s="1"/>
  <c r="AX36" i="45"/>
  <c r="AX8" i="45" s="1"/>
  <c r="U62" i="45"/>
  <c r="U12" i="45" s="1"/>
  <c r="AC62" i="45"/>
  <c r="AC12" i="45" s="1"/>
  <c r="BA62" i="45"/>
  <c r="BA12" i="45" s="1"/>
  <c r="AN62" i="45"/>
  <c r="AN12" i="45" s="1"/>
  <c r="G16" i="45"/>
  <c r="G5" i="45" s="1"/>
  <c r="G4" i="45" s="1"/>
  <c r="O16" i="45"/>
  <c r="O5" i="45" s="1"/>
  <c r="O4" i="45" s="1"/>
  <c r="W16" i="45"/>
  <c r="W5" i="45" s="1"/>
  <c r="W4" i="45" s="1"/>
  <c r="AE16" i="45"/>
  <c r="AE5" i="45" s="1"/>
  <c r="AE4" i="45" s="1"/>
  <c r="AM16" i="45"/>
  <c r="AM5" i="45" s="1"/>
  <c r="AM4" i="45" s="1"/>
  <c r="AU16" i="45"/>
  <c r="AU5" i="45" s="1"/>
  <c r="AU4" i="45" s="1"/>
  <c r="BC16" i="45"/>
  <c r="BC5" i="45" s="1"/>
  <c r="BC4" i="45" s="1"/>
  <c r="C36" i="45"/>
  <c r="C8" i="45" s="1"/>
  <c r="K36" i="45"/>
  <c r="K8" i="45" s="1"/>
  <c r="K4" i="45" s="1"/>
  <c r="S36" i="45"/>
  <c r="S8" i="45" s="1"/>
  <c r="AA36" i="45"/>
  <c r="AA8" i="45" s="1"/>
  <c r="AI36" i="45"/>
  <c r="AI8" i="45" s="1"/>
  <c r="AQ36" i="45"/>
  <c r="AQ8" i="45" s="1"/>
  <c r="AQ4" i="45" s="1"/>
  <c r="AY36" i="45"/>
  <c r="AY8" i="45" s="1"/>
  <c r="C49" i="45"/>
  <c r="C10" i="45" s="1"/>
  <c r="K49" i="45"/>
  <c r="K10" i="45" s="1"/>
  <c r="S49" i="45"/>
  <c r="S10" i="45" s="1"/>
  <c r="AA49" i="45"/>
  <c r="AA10" i="45" s="1"/>
  <c r="AI49" i="45"/>
  <c r="AI10" i="45" s="1"/>
  <c r="AQ49" i="45"/>
  <c r="AQ10" i="45" s="1"/>
  <c r="AY49" i="45"/>
  <c r="AY10" i="45" s="1"/>
  <c r="E71" i="45"/>
  <c r="E14" i="45" s="1"/>
  <c r="M71" i="45"/>
  <c r="M14" i="45" s="1"/>
  <c r="U71" i="45"/>
  <c r="U14" i="45" s="1"/>
  <c r="AC71" i="45"/>
  <c r="AC14" i="45" s="1"/>
  <c r="AK71" i="45"/>
  <c r="AK14" i="45" s="1"/>
  <c r="AS71" i="45"/>
  <c r="AS14" i="45" s="1"/>
  <c r="BA71" i="45"/>
  <c r="BA14" i="45" s="1"/>
  <c r="H16" i="45"/>
  <c r="H5" i="45" s="1"/>
  <c r="P16" i="45"/>
  <c r="P5" i="45" s="1"/>
  <c r="P4" i="45" s="1"/>
  <c r="X16" i="45"/>
  <c r="X5" i="45" s="1"/>
  <c r="AF16" i="45"/>
  <c r="AF5" i="45" s="1"/>
  <c r="AN16" i="45"/>
  <c r="AN5" i="45" s="1"/>
  <c r="AV16" i="45"/>
  <c r="AV5" i="45" s="1"/>
  <c r="D36" i="45"/>
  <c r="D8" i="45" s="1"/>
  <c r="L36" i="45"/>
  <c r="L8" i="45" s="1"/>
  <c r="T36" i="45"/>
  <c r="T8" i="45" s="1"/>
  <c r="AB36" i="45"/>
  <c r="AB8" i="45" s="1"/>
  <c r="AJ36" i="45"/>
  <c r="AJ8" i="45" s="1"/>
  <c r="AR36" i="45"/>
  <c r="AR8" i="45" s="1"/>
  <c r="AR4" i="45" s="1"/>
  <c r="AZ36" i="45"/>
  <c r="AZ8" i="45" s="1"/>
  <c r="D49" i="45"/>
  <c r="D10" i="45" s="1"/>
  <c r="L49" i="45"/>
  <c r="L10" i="45" s="1"/>
  <c r="L4" i="45" s="1"/>
  <c r="T49" i="45"/>
  <c r="T10" i="45" s="1"/>
  <c r="AB49" i="45"/>
  <c r="AB10" i="45" s="1"/>
  <c r="AJ49" i="45"/>
  <c r="AJ10" i="45" s="1"/>
  <c r="AR49" i="45"/>
  <c r="AR10" i="45" s="1"/>
  <c r="AZ49" i="45"/>
  <c r="AZ10" i="45" s="1"/>
  <c r="I62" i="45"/>
  <c r="I12" i="45" s="1"/>
  <c r="Q62" i="45"/>
  <c r="Q12" i="45" s="1"/>
  <c r="Y62" i="45"/>
  <c r="Y12" i="45" s="1"/>
  <c r="AG62" i="45"/>
  <c r="AG12" i="45" s="1"/>
  <c r="AO62" i="45"/>
  <c r="AO12" i="45" s="1"/>
  <c r="AW62" i="45"/>
  <c r="AW12" i="45" s="1"/>
  <c r="F71" i="45"/>
  <c r="F14" i="45" s="1"/>
  <c r="N71" i="45"/>
  <c r="N14" i="45" s="1"/>
  <c r="V71" i="45"/>
  <c r="V14" i="45" s="1"/>
  <c r="AD71" i="45"/>
  <c r="AD14" i="45" s="1"/>
  <c r="AL71" i="45"/>
  <c r="AL14" i="45" s="1"/>
  <c r="AT71" i="45"/>
  <c r="AT14" i="45" s="1"/>
  <c r="BB71" i="45"/>
  <c r="BB14" i="45" s="1"/>
  <c r="E26" i="45"/>
  <c r="E6" i="45" s="1"/>
  <c r="M26" i="45"/>
  <c r="M6" i="45" s="1"/>
  <c r="U26" i="45"/>
  <c r="U6" i="45" s="1"/>
  <c r="AC26" i="45"/>
  <c r="AC6" i="45" s="1"/>
  <c r="AK26" i="45"/>
  <c r="AK6" i="45" s="1"/>
  <c r="AS26" i="45"/>
  <c r="AS6" i="45" s="1"/>
  <c r="BA26" i="45"/>
  <c r="BA6" i="45" s="1"/>
  <c r="J62" i="45"/>
  <c r="J12" i="45" s="1"/>
  <c r="R62" i="45"/>
  <c r="R12" i="45" s="1"/>
  <c r="Z62" i="45"/>
  <c r="Z12" i="45" s="1"/>
  <c r="AH62" i="45"/>
  <c r="AH12" i="45" s="1"/>
  <c r="AP62" i="45"/>
  <c r="AP12" i="45" s="1"/>
  <c r="AX62" i="45"/>
  <c r="AX12" i="45" s="1"/>
  <c r="E42" i="45"/>
  <c r="E9" i="45" s="1"/>
  <c r="M42" i="45"/>
  <c r="M9" i="45" s="1"/>
  <c r="U42" i="45"/>
  <c r="U9" i="45" s="1"/>
  <c r="AC42" i="45"/>
  <c r="AC9" i="45" s="1"/>
  <c r="AK42" i="45"/>
  <c r="AK9" i="45" s="1"/>
  <c r="AS42" i="45"/>
  <c r="AS9" i="45" s="1"/>
  <c r="BA42" i="45"/>
  <c r="BA9" i="45" s="1"/>
  <c r="C62" i="45"/>
  <c r="C12" i="45" s="1"/>
  <c r="K62" i="45"/>
  <c r="K12" i="45" s="1"/>
  <c r="S62" i="45"/>
  <c r="S12" i="45" s="1"/>
  <c r="AA62" i="45"/>
  <c r="AA12" i="45" s="1"/>
  <c r="AI62" i="45"/>
  <c r="AI12" i="45" s="1"/>
  <c r="AQ62" i="45"/>
  <c r="AQ12" i="45" s="1"/>
  <c r="AY62" i="45"/>
  <c r="AY12" i="45" s="1"/>
  <c r="F42" i="45"/>
  <c r="F9" i="45" s="1"/>
  <c r="F4" i="45" s="1"/>
  <c r="N42" i="45"/>
  <c r="N9" i="45" s="1"/>
  <c r="V42" i="45"/>
  <c r="V9" i="45" s="1"/>
  <c r="AD42" i="45"/>
  <c r="AD9" i="45" s="1"/>
  <c r="AL42" i="45"/>
  <c r="AL9" i="45" s="1"/>
  <c r="AL4" i="45" s="1"/>
  <c r="AT42" i="45"/>
  <c r="AT9" i="45" s="1"/>
  <c r="BB42" i="45"/>
  <c r="BB9" i="45" s="1"/>
  <c r="I54" i="45"/>
  <c r="I11" i="45" s="1"/>
  <c r="Q54" i="45"/>
  <c r="Q11" i="45" s="1"/>
  <c r="Y54" i="45"/>
  <c r="Y11" i="45" s="1"/>
  <c r="AG54" i="45"/>
  <c r="AG11" i="45" s="1"/>
  <c r="AO54" i="45"/>
  <c r="AO11" i="45" s="1"/>
  <c r="AW54" i="45"/>
  <c r="AW11" i="45" s="1"/>
  <c r="Z4" i="45" l="1"/>
  <c r="AS4" i="45"/>
  <c r="AG4" i="45"/>
  <c r="AB4" i="45"/>
  <c r="AW4" i="45"/>
  <c r="AH4" i="45"/>
  <c r="BA4" i="45"/>
  <c r="AN4" i="45"/>
  <c r="R4" i="45"/>
  <c r="AV4" i="45"/>
  <c r="U4" i="45"/>
  <c r="J4" i="45"/>
  <c r="Q4" i="45"/>
  <c r="AJ4" i="45"/>
  <c r="AI4" i="45"/>
  <c r="Y4" i="45"/>
  <c r="AK4" i="45"/>
  <c r="M4" i="45"/>
  <c r="X4" i="45"/>
  <c r="C4" i="45"/>
  <c r="AT4" i="45"/>
  <c r="T4" i="45"/>
  <c r="AX4" i="45"/>
  <c r="AA4" i="45"/>
  <c r="E4" i="45"/>
  <c r="AD4" i="45"/>
  <c r="AF4" i="45"/>
  <c r="D4" i="45"/>
  <c r="S4" i="45"/>
  <c r="H4" i="45"/>
  <c r="V4" i="45"/>
  <c r="AC4" i="45"/>
  <c r="AO4" i="45"/>
  <c r="BB4" i="45"/>
  <c r="AY4" i="45"/>
  <c r="I4" i="45"/>
  <c r="AZ4" i="45"/>
  <c r="BS66" i="41" l="1"/>
  <c r="BR66" i="41"/>
  <c r="BQ66" i="41"/>
  <c r="BP66" i="41"/>
  <c r="BO66" i="41"/>
  <c r="BN66" i="41"/>
  <c r="BM66" i="41"/>
  <c r="BL66" i="41"/>
  <c r="BK66" i="41"/>
  <c r="BV66" i="41" s="1"/>
  <c r="BT65" i="41"/>
  <c r="BS65" i="41"/>
  <c r="BR65" i="41"/>
  <c r="BQ65" i="41"/>
  <c r="BP65" i="41"/>
  <c r="BO65" i="41"/>
  <c r="BN65" i="41"/>
  <c r="BM65" i="41"/>
  <c r="BL65" i="41"/>
  <c r="BK65" i="41"/>
  <c r="BV65" i="41" s="1"/>
  <c r="BS64" i="41"/>
  <c r="BR64" i="41"/>
  <c r="BQ64" i="41"/>
  <c r="BP64" i="41"/>
  <c r="BO64" i="41"/>
  <c r="BN64" i="41"/>
  <c r="BM64" i="41"/>
  <c r="BM63" i="41" s="1"/>
  <c r="BL64" i="41"/>
  <c r="BK64" i="41"/>
  <c r="BS63" i="41"/>
  <c r="BR63" i="41"/>
  <c r="BQ63" i="41"/>
  <c r="BJ63" i="41"/>
  <c r="BI63" i="41"/>
  <c r="BH63" i="41"/>
  <c r="BG63" i="41"/>
  <c r="BF63" i="41"/>
  <c r="BE63" i="41"/>
  <c r="BD63" i="41"/>
  <c r="BC63" i="41"/>
  <c r="BB63" i="41"/>
  <c r="BA63" i="41"/>
  <c r="AZ63" i="41"/>
  <c r="AY63" i="41"/>
  <c r="AX63" i="41"/>
  <c r="AW63" i="41"/>
  <c r="AV63" i="41"/>
  <c r="AU63" i="41"/>
  <c r="AT63" i="41"/>
  <c r="AS63" i="41"/>
  <c r="AR63" i="41"/>
  <c r="AQ63" i="41"/>
  <c r="AP63" i="41"/>
  <c r="AO63" i="41"/>
  <c r="AN63" i="41"/>
  <c r="AM63" i="41"/>
  <c r="AL63" i="41"/>
  <c r="AK63" i="41"/>
  <c r="AJ63" i="41"/>
  <c r="AI63" i="41"/>
  <c r="AH63" i="41"/>
  <c r="AG63" i="41"/>
  <c r="AF63" i="41"/>
  <c r="AE63" i="41"/>
  <c r="AD63" i="41"/>
  <c r="AC63" i="41"/>
  <c r="AB63" i="41"/>
  <c r="AA63" i="41"/>
  <c r="Z63" i="41"/>
  <c r="Y63" i="41"/>
  <c r="X63" i="41"/>
  <c r="W63" i="41"/>
  <c r="V63" i="41"/>
  <c r="U63" i="41"/>
  <c r="T63" i="41"/>
  <c r="S63" i="41"/>
  <c r="R63" i="41"/>
  <c r="Q63" i="41"/>
  <c r="P63" i="41"/>
  <c r="O63" i="41"/>
  <c r="N63" i="41"/>
  <c r="M63" i="41"/>
  <c r="L63" i="41"/>
  <c r="K63" i="41"/>
  <c r="J63" i="41"/>
  <c r="I63" i="41"/>
  <c r="H63" i="41"/>
  <c r="G63" i="41"/>
  <c r="F63" i="41"/>
  <c r="E63" i="41"/>
  <c r="D63" i="41"/>
  <c r="C63" i="41"/>
  <c r="BT62" i="41"/>
  <c r="BS62" i="41"/>
  <c r="BR62" i="41"/>
  <c r="BQ62" i="41"/>
  <c r="BP62" i="41"/>
  <c r="BO62" i="41"/>
  <c r="BN62" i="41"/>
  <c r="BM62" i="41"/>
  <c r="BL62" i="41"/>
  <c r="BK62" i="41"/>
  <c r="BV62" i="41" s="1"/>
  <c r="BS61" i="41"/>
  <c r="BR61" i="41"/>
  <c r="BQ61" i="41"/>
  <c r="BP61" i="41"/>
  <c r="BO61" i="41"/>
  <c r="BO60" i="41" s="1"/>
  <c r="BN61" i="41"/>
  <c r="BN60" i="41" s="1"/>
  <c r="BM61" i="41"/>
  <c r="BM60" i="41" s="1"/>
  <c r="BL61" i="41"/>
  <c r="BK61" i="41"/>
  <c r="BV61" i="41" s="1"/>
  <c r="BL60" i="41"/>
  <c r="BJ60" i="41"/>
  <c r="BI60" i="41"/>
  <c r="BH60" i="41"/>
  <c r="BG60" i="41"/>
  <c r="BF60" i="41"/>
  <c r="BE60" i="41"/>
  <c r="BD60" i="41"/>
  <c r="BC60" i="41"/>
  <c r="BB60" i="41"/>
  <c r="BA60" i="41"/>
  <c r="AZ60" i="41"/>
  <c r="AY60" i="41"/>
  <c r="AX60" i="41"/>
  <c r="AW60" i="41"/>
  <c r="AV60" i="41"/>
  <c r="AU60" i="41"/>
  <c r="AT60" i="41"/>
  <c r="AS60" i="41"/>
  <c r="AR60" i="41"/>
  <c r="AQ60" i="41"/>
  <c r="AP60" i="41"/>
  <c r="AO60" i="41"/>
  <c r="AN60" i="41"/>
  <c r="AM60" i="41"/>
  <c r="AL60" i="41"/>
  <c r="AK60" i="41"/>
  <c r="AJ60" i="41"/>
  <c r="AI60" i="41"/>
  <c r="AH60" i="41"/>
  <c r="AG60" i="41"/>
  <c r="AF60" i="41"/>
  <c r="AE60" i="41"/>
  <c r="AD60" i="41"/>
  <c r="AC60" i="41"/>
  <c r="AB60" i="41"/>
  <c r="AA60" i="41"/>
  <c r="Z60" i="41"/>
  <c r="Y60" i="41"/>
  <c r="X60" i="41"/>
  <c r="W60" i="41"/>
  <c r="V60" i="41"/>
  <c r="U60" i="41"/>
  <c r="T60" i="41"/>
  <c r="S60" i="41"/>
  <c r="R60" i="41"/>
  <c r="Q60" i="41"/>
  <c r="P60" i="41"/>
  <c r="O60" i="41"/>
  <c r="N60" i="41"/>
  <c r="M60" i="41"/>
  <c r="L60" i="41"/>
  <c r="K60" i="41"/>
  <c r="J60" i="41"/>
  <c r="I60" i="41"/>
  <c r="H60" i="41"/>
  <c r="G60" i="41"/>
  <c r="F60" i="41"/>
  <c r="E60" i="41"/>
  <c r="D60" i="41"/>
  <c r="C60" i="41"/>
  <c r="BS59" i="41"/>
  <c r="BR59" i="41"/>
  <c r="BQ59" i="41"/>
  <c r="BP59" i="41"/>
  <c r="BO59" i="41"/>
  <c r="BN59" i="41"/>
  <c r="BM59" i="41"/>
  <c r="BL59" i="41"/>
  <c r="BK59" i="41"/>
  <c r="BS58" i="41"/>
  <c r="BR58" i="41"/>
  <c r="BQ58" i="41"/>
  <c r="BP58" i="41"/>
  <c r="BO58" i="41"/>
  <c r="BN58" i="41"/>
  <c r="BM58" i="41"/>
  <c r="BL58" i="41"/>
  <c r="BK58" i="41"/>
  <c r="BV58" i="41" s="1"/>
  <c r="BT57" i="41"/>
  <c r="BS57" i="41"/>
  <c r="BR57" i="41"/>
  <c r="BQ57" i="41"/>
  <c r="BP57" i="41"/>
  <c r="BO57" i="41"/>
  <c r="BN57" i="41"/>
  <c r="BM57" i="41"/>
  <c r="BL57" i="41"/>
  <c r="BK57" i="41"/>
  <c r="BV57" i="41" s="1"/>
  <c r="BS56" i="41"/>
  <c r="BR56" i="41"/>
  <c r="BQ56" i="41"/>
  <c r="BP56" i="41"/>
  <c r="BO56" i="41"/>
  <c r="BN56" i="41"/>
  <c r="BN54" i="41" s="1"/>
  <c r="BM56" i="41"/>
  <c r="BM54" i="41" s="1"/>
  <c r="BL56" i="41"/>
  <c r="BK56" i="41"/>
  <c r="BV56" i="41" s="1"/>
  <c r="BS55" i="41"/>
  <c r="BR55" i="41"/>
  <c r="BQ55" i="41"/>
  <c r="BP55" i="41"/>
  <c r="BP54" i="41" s="1"/>
  <c r="BO55" i="41"/>
  <c r="BO54" i="41" s="1"/>
  <c r="BN55" i="41"/>
  <c r="BM55" i="41"/>
  <c r="BL55" i="41"/>
  <c r="BK55" i="41"/>
  <c r="BT55" i="41" s="1"/>
  <c r="BJ54" i="41"/>
  <c r="BI54" i="41"/>
  <c r="BH54" i="41"/>
  <c r="BG54" i="41"/>
  <c r="BF54" i="41"/>
  <c r="BE54" i="41"/>
  <c r="BD54" i="41"/>
  <c r="BC54" i="41"/>
  <c r="BB54" i="41"/>
  <c r="BA54" i="41"/>
  <c r="AZ54" i="41"/>
  <c r="AY54" i="41"/>
  <c r="AX54" i="41"/>
  <c r="AW54" i="41"/>
  <c r="AV54" i="41"/>
  <c r="AU54" i="41"/>
  <c r="AT54" i="41"/>
  <c r="AS54" i="41"/>
  <c r="AR54" i="41"/>
  <c r="AQ54" i="41"/>
  <c r="AP54" i="41"/>
  <c r="AO54" i="41"/>
  <c r="AN54" i="41"/>
  <c r="AM54" i="41"/>
  <c r="AL54" i="41"/>
  <c r="AK54" i="41"/>
  <c r="AJ54" i="41"/>
  <c r="AI54" i="41"/>
  <c r="AH54" i="41"/>
  <c r="AG54" i="41"/>
  <c r="AF54" i="41"/>
  <c r="AE54" i="41"/>
  <c r="AD54" i="41"/>
  <c r="AC54" i="41"/>
  <c r="AB54" i="41"/>
  <c r="AA54" i="41"/>
  <c r="Z54" i="41"/>
  <c r="Y54" i="41"/>
  <c r="X54" i="41"/>
  <c r="W54" i="41"/>
  <c r="V54" i="41"/>
  <c r="U54" i="41"/>
  <c r="T54" i="41"/>
  <c r="S54" i="41"/>
  <c r="R54" i="41"/>
  <c r="Q54" i="41"/>
  <c r="P54" i="41"/>
  <c r="O54" i="41"/>
  <c r="N54" i="41"/>
  <c r="M54" i="41"/>
  <c r="L54" i="41"/>
  <c r="K54" i="41"/>
  <c r="J54" i="41"/>
  <c r="I54" i="41"/>
  <c r="H54" i="41"/>
  <c r="G54" i="41"/>
  <c r="F54" i="41"/>
  <c r="E54" i="41"/>
  <c r="D54" i="41"/>
  <c r="C54" i="41"/>
  <c r="BS53" i="41"/>
  <c r="BR53" i="41"/>
  <c r="BQ53" i="41"/>
  <c r="BP53" i="41"/>
  <c r="BO53" i="41"/>
  <c r="BN53" i="41"/>
  <c r="BM53" i="41"/>
  <c r="BL53" i="41"/>
  <c r="BK53" i="41"/>
  <c r="BV53" i="41" s="1"/>
  <c r="BS52" i="41"/>
  <c r="BR52" i="41"/>
  <c r="BQ52" i="41"/>
  <c r="BP52" i="41"/>
  <c r="BO52" i="41"/>
  <c r="BN52" i="41"/>
  <c r="BM52" i="41"/>
  <c r="BL52" i="41"/>
  <c r="BK52" i="41"/>
  <c r="BS51" i="41"/>
  <c r="BR51" i="41"/>
  <c r="BQ51" i="41"/>
  <c r="BP51" i="41"/>
  <c r="BO51" i="41"/>
  <c r="BN51" i="41"/>
  <c r="BM51" i="41"/>
  <c r="BL51" i="41"/>
  <c r="BK51" i="41"/>
  <c r="BV51" i="41" s="1"/>
  <c r="BS50" i="41"/>
  <c r="BR50" i="41"/>
  <c r="BQ50" i="41"/>
  <c r="BP50" i="41"/>
  <c r="BO50" i="41"/>
  <c r="BN50" i="41"/>
  <c r="BM50" i="41"/>
  <c r="BL50" i="41"/>
  <c r="BK50" i="41"/>
  <c r="BS49" i="41"/>
  <c r="BR49" i="41"/>
  <c r="BQ49" i="41"/>
  <c r="BQ46" i="41" s="1"/>
  <c r="BP49" i="41"/>
  <c r="BO49" i="41"/>
  <c r="BN49" i="41"/>
  <c r="BM49" i="41"/>
  <c r="BL49" i="41"/>
  <c r="BK49" i="41"/>
  <c r="BV49" i="41" s="1"/>
  <c r="BS48" i="41"/>
  <c r="BR48" i="41"/>
  <c r="BQ48" i="41"/>
  <c r="BP48" i="41"/>
  <c r="BO48" i="41"/>
  <c r="BN48" i="41"/>
  <c r="BM48" i="41"/>
  <c r="BL48" i="41"/>
  <c r="BK48" i="41"/>
  <c r="BV48" i="41" s="1"/>
  <c r="BS47" i="41"/>
  <c r="BR47" i="41"/>
  <c r="BQ47" i="41"/>
  <c r="BP47" i="41"/>
  <c r="BO47" i="41"/>
  <c r="BN47" i="41"/>
  <c r="BM47" i="41"/>
  <c r="BL47" i="41"/>
  <c r="BK47" i="41"/>
  <c r="BJ46" i="41"/>
  <c r="BI46" i="41"/>
  <c r="BH46" i="41"/>
  <c r="BS46" i="41" s="1"/>
  <c r="BG46" i="41"/>
  <c r="BF46" i="41"/>
  <c r="BE46" i="41"/>
  <c r="BD46" i="41"/>
  <c r="BC46" i="41"/>
  <c r="BB46" i="41"/>
  <c r="BA46" i="41"/>
  <c r="AZ46" i="41"/>
  <c r="AY46" i="41"/>
  <c r="AX46" i="41"/>
  <c r="AW46" i="41"/>
  <c r="AV46" i="41"/>
  <c r="AU46" i="41"/>
  <c r="AT46" i="41"/>
  <c r="AS46" i="41"/>
  <c r="AR46" i="41"/>
  <c r="AQ46" i="41"/>
  <c r="AP46" i="41"/>
  <c r="AO46" i="41"/>
  <c r="AN46" i="41"/>
  <c r="AM46" i="41"/>
  <c r="AL46" i="41"/>
  <c r="AK46" i="41"/>
  <c r="AJ46" i="41"/>
  <c r="AI46" i="41"/>
  <c r="AH46" i="41"/>
  <c r="AG46" i="41"/>
  <c r="AF46" i="41"/>
  <c r="AE46" i="41"/>
  <c r="AD46" i="41"/>
  <c r="AC46" i="41"/>
  <c r="AB46" i="41"/>
  <c r="AA46" i="41"/>
  <c r="Z46" i="41"/>
  <c r="Y46" i="41"/>
  <c r="X46" i="41"/>
  <c r="W46" i="41"/>
  <c r="V46" i="41"/>
  <c r="U46" i="41"/>
  <c r="T46" i="41"/>
  <c r="S46" i="41"/>
  <c r="R46" i="41"/>
  <c r="Q46" i="41"/>
  <c r="P46" i="41"/>
  <c r="O46" i="41"/>
  <c r="N46" i="41"/>
  <c r="M46" i="41"/>
  <c r="L46" i="41"/>
  <c r="K46" i="41"/>
  <c r="J46" i="41"/>
  <c r="I46" i="41"/>
  <c r="H46" i="41"/>
  <c r="G46" i="41"/>
  <c r="F46" i="41"/>
  <c r="E46" i="41"/>
  <c r="D46" i="41"/>
  <c r="C46" i="41"/>
  <c r="BT45" i="41"/>
  <c r="BS45" i="41"/>
  <c r="BR45" i="41"/>
  <c r="BQ45" i="41"/>
  <c r="BP45" i="41"/>
  <c r="BO45" i="41"/>
  <c r="BN45" i="41"/>
  <c r="BM45" i="41"/>
  <c r="BL45" i="41"/>
  <c r="BK45" i="41"/>
  <c r="BV45" i="41" s="1"/>
  <c r="BS44" i="41"/>
  <c r="BR44" i="41"/>
  <c r="BQ44" i="41"/>
  <c r="BP44" i="41"/>
  <c r="BO44" i="41"/>
  <c r="BN44" i="41"/>
  <c r="BM44" i="41"/>
  <c r="BL44" i="41"/>
  <c r="BK44" i="41"/>
  <c r="BV44" i="41" s="1"/>
  <c r="BS43" i="41"/>
  <c r="BR43" i="41"/>
  <c r="BQ43" i="41"/>
  <c r="BP43" i="41"/>
  <c r="BO43" i="41"/>
  <c r="BN43" i="41"/>
  <c r="BM43" i="41"/>
  <c r="BL43" i="41"/>
  <c r="BK43" i="41"/>
  <c r="BS42" i="41"/>
  <c r="BR42" i="41"/>
  <c r="BQ42" i="41"/>
  <c r="BP42" i="41"/>
  <c r="BO42" i="41"/>
  <c r="BN42" i="41"/>
  <c r="BM42" i="41"/>
  <c r="BL42" i="41"/>
  <c r="BK42" i="41"/>
  <c r="BV42" i="41" s="1"/>
  <c r="BJ41" i="41"/>
  <c r="BI41" i="41"/>
  <c r="BH41" i="41"/>
  <c r="BG41" i="41"/>
  <c r="BF41" i="41"/>
  <c r="BE41" i="41"/>
  <c r="BD41" i="41"/>
  <c r="BC41" i="41"/>
  <c r="BB41" i="41"/>
  <c r="BA41" i="41"/>
  <c r="AZ41" i="41"/>
  <c r="AY41" i="41"/>
  <c r="AX41" i="41"/>
  <c r="AW41" i="41"/>
  <c r="AV41" i="41"/>
  <c r="AU41" i="41"/>
  <c r="AT41" i="41"/>
  <c r="AS41" i="41"/>
  <c r="AR41" i="41"/>
  <c r="AQ41" i="41"/>
  <c r="AP41" i="41"/>
  <c r="AO41" i="41"/>
  <c r="AN41" i="41"/>
  <c r="AM41" i="41"/>
  <c r="AL41" i="41"/>
  <c r="AK41" i="41"/>
  <c r="AJ41" i="41"/>
  <c r="AI41" i="41"/>
  <c r="AH41" i="41"/>
  <c r="AG41" i="41"/>
  <c r="AF41" i="41"/>
  <c r="AE41" i="41"/>
  <c r="AD41" i="41"/>
  <c r="AC41" i="41"/>
  <c r="AB41" i="41"/>
  <c r="AA41" i="41"/>
  <c r="Z41" i="41"/>
  <c r="Y41" i="41"/>
  <c r="X41" i="41"/>
  <c r="W41" i="41"/>
  <c r="V41" i="41"/>
  <c r="U41" i="41"/>
  <c r="T41" i="41"/>
  <c r="S41" i="41"/>
  <c r="R41" i="41"/>
  <c r="Q41" i="41"/>
  <c r="P41" i="41"/>
  <c r="O41" i="41"/>
  <c r="N41" i="41"/>
  <c r="M41" i="41"/>
  <c r="L41" i="41"/>
  <c r="K41" i="41"/>
  <c r="J41" i="41"/>
  <c r="I41" i="41"/>
  <c r="H41" i="41"/>
  <c r="G41" i="41"/>
  <c r="F41" i="41"/>
  <c r="E41" i="41"/>
  <c r="D41" i="41"/>
  <c r="C41" i="41"/>
  <c r="BT40" i="41"/>
  <c r="BS40" i="41"/>
  <c r="BR40" i="41"/>
  <c r="BQ40" i="41"/>
  <c r="BP40" i="41"/>
  <c r="BO40" i="41"/>
  <c r="BN40" i="41"/>
  <c r="BM40" i="41"/>
  <c r="BL40" i="41"/>
  <c r="BK40" i="41"/>
  <c r="BV40" i="41" s="1"/>
  <c r="BS39" i="41"/>
  <c r="BR39" i="41"/>
  <c r="BQ39" i="41"/>
  <c r="BP39" i="41"/>
  <c r="BO39" i="41"/>
  <c r="BN39" i="41"/>
  <c r="BM39" i="41"/>
  <c r="BL39" i="41"/>
  <c r="BK39" i="41"/>
  <c r="BV39" i="41" s="1"/>
  <c r="BT38" i="41"/>
  <c r="BS38" i="41"/>
  <c r="BR38" i="41"/>
  <c r="BQ38" i="41"/>
  <c r="BP38" i="41"/>
  <c r="BO38" i="41"/>
  <c r="BN38" i="41"/>
  <c r="BM38" i="41"/>
  <c r="BL38" i="41"/>
  <c r="BK38" i="41"/>
  <c r="BV38" i="41" s="1"/>
  <c r="BS37" i="41"/>
  <c r="BR37" i="41"/>
  <c r="BQ37" i="41"/>
  <c r="BP37" i="41"/>
  <c r="BO37" i="41"/>
  <c r="BN37" i="41"/>
  <c r="BM37" i="41"/>
  <c r="BL37" i="41"/>
  <c r="BK37" i="41"/>
  <c r="BV37" i="41" s="1"/>
  <c r="BT36" i="41"/>
  <c r="BS36" i="41"/>
  <c r="BR36" i="41"/>
  <c r="BQ36" i="41"/>
  <c r="BP36" i="41"/>
  <c r="BO36" i="41"/>
  <c r="BN36" i="41"/>
  <c r="BM36" i="41"/>
  <c r="BL36" i="41"/>
  <c r="BK36" i="41"/>
  <c r="BV36" i="41" s="1"/>
  <c r="BS35" i="41"/>
  <c r="BR35" i="41"/>
  <c r="BQ35" i="41"/>
  <c r="BP35" i="41"/>
  <c r="BO35" i="41"/>
  <c r="BN35" i="41"/>
  <c r="BM35" i="41"/>
  <c r="BL35" i="41"/>
  <c r="BL34" i="41" s="1"/>
  <c r="BK35" i="41"/>
  <c r="BV35" i="41" s="1"/>
  <c r="BJ34" i="41"/>
  <c r="BI34" i="41"/>
  <c r="BH34" i="41"/>
  <c r="BG34" i="41"/>
  <c r="BF34" i="41"/>
  <c r="BE34" i="41"/>
  <c r="BD34" i="41"/>
  <c r="BC34" i="41"/>
  <c r="BB34" i="41"/>
  <c r="BA34" i="41"/>
  <c r="AZ34" i="41"/>
  <c r="AY34" i="41"/>
  <c r="AX34" i="41"/>
  <c r="AW34" i="41"/>
  <c r="AV34" i="41"/>
  <c r="AU34" i="41"/>
  <c r="AT34" i="41"/>
  <c r="AS34" i="41"/>
  <c r="AR34" i="41"/>
  <c r="AQ34" i="41"/>
  <c r="AP34" i="41"/>
  <c r="AO34" i="41"/>
  <c r="AN34" i="41"/>
  <c r="AM34" i="41"/>
  <c r="AL34" i="41"/>
  <c r="AK34" i="41"/>
  <c r="AJ34" i="41"/>
  <c r="AI34" i="41"/>
  <c r="AH34" i="41"/>
  <c r="AG34" i="41"/>
  <c r="AF34" i="41"/>
  <c r="AE34" i="41"/>
  <c r="AD34" i="41"/>
  <c r="AC34" i="41"/>
  <c r="AB34" i="41"/>
  <c r="AA34" i="41"/>
  <c r="Z34" i="41"/>
  <c r="Y34" i="41"/>
  <c r="X34" i="41"/>
  <c r="W34" i="41"/>
  <c r="V34" i="41"/>
  <c r="U34" i="41"/>
  <c r="T34" i="41"/>
  <c r="S34" i="41"/>
  <c r="R34" i="41"/>
  <c r="Q34" i="41"/>
  <c r="P34" i="41"/>
  <c r="O34" i="41"/>
  <c r="N34" i="41"/>
  <c r="M34" i="41"/>
  <c r="L34" i="41"/>
  <c r="K34" i="41"/>
  <c r="J34" i="41"/>
  <c r="I34" i="41"/>
  <c r="H34" i="41"/>
  <c r="G34" i="41"/>
  <c r="F34" i="41"/>
  <c r="E34" i="41"/>
  <c r="D34" i="41"/>
  <c r="C34" i="41"/>
  <c r="BS33" i="41"/>
  <c r="BR33" i="41"/>
  <c r="BQ33" i="41"/>
  <c r="BP33" i="41"/>
  <c r="BO33" i="41"/>
  <c r="BN33" i="41"/>
  <c r="BM33" i="41"/>
  <c r="BL33" i="41"/>
  <c r="BK33" i="41"/>
  <c r="BS32" i="41"/>
  <c r="BR32" i="41"/>
  <c r="BQ32" i="41"/>
  <c r="BP32" i="41"/>
  <c r="BO32" i="41"/>
  <c r="BN32" i="41"/>
  <c r="BM32" i="41"/>
  <c r="BL32" i="41"/>
  <c r="BK32" i="41"/>
  <c r="BV32" i="41" s="1"/>
  <c r="BS31" i="41"/>
  <c r="BR31" i="41"/>
  <c r="BQ31" i="41"/>
  <c r="BP31" i="41"/>
  <c r="BO31" i="41"/>
  <c r="BN31" i="41"/>
  <c r="BM31" i="41"/>
  <c r="BL31" i="41"/>
  <c r="BK31" i="41"/>
  <c r="BV31" i="41" s="1"/>
  <c r="BS30" i="41"/>
  <c r="BR30" i="41"/>
  <c r="BQ30" i="41"/>
  <c r="BP30" i="41"/>
  <c r="BO30" i="41"/>
  <c r="BN30" i="41"/>
  <c r="BN28" i="41" s="1"/>
  <c r="BM30" i="41"/>
  <c r="BL30" i="41"/>
  <c r="BK30" i="41"/>
  <c r="BV30" i="41" s="1"/>
  <c r="BS29" i="41"/>
  <c r="BR29" i="41"/>
  <c r="BQ29" i="41"/>
  <c r="BP29" i="41"/>
  <c r="BO29" i="41"/>
  <c r="BN29" i="41"/>
  <c r="BM29" i="41"/>
  <c r="BL29" i="41"/>
  <c r="BK29" i="41"/>
  <c r="BT29" i="41" s="1"/>
  <c r="BJ28" i="41"/>
  <c r="BI28" i="41"/>
  <c r="BH28" i="41"/>
  <c r="BG28" i="41"/>
  <c r="BF28" i="41"/>
  <c r="BE28" i="41"/>
  <c r="BD28" i="41"/>
  <c r="BC28" i="41"/>
  <c r="BB28" i="41"/>
  <c r="BA28" i="41"/>
  <c r="AZ28" i="41"/>
  <c r="AY28" i="41"/>
  <c r="AX28" i="41"/>
  <c r="AW28" i="41"/>
  <c r="AV28" i="41"/>
  <c r="AU28" i="41"/>
  <c r="AT28" i="41"/>
  <c r="AS28" i="41"/>
  <c r="AR28" i="41"/>
  <c r="AQ28" i="41"/>
  <c r="AP28" i="41"/>
  <c r="AO28" i="41"/>
  <c r="AN28" i="41"/>
  <c r="AM28" i="41"/>
  <c r="AL28" i="41"/>
  <c r="AK28" i="41"/>
  <c r="AJ28" i="41"/>
  <c r="AI28" i="41"/>
  <c r="AH28" i="41"/>
  <c r="AG28" i="41"/>
  <c r="AF28" i="41"/>
  <c r="AE28" i="41"/>
  <c r="AD28" i="41"/>
  <c r="AC28" i="41"/>
  <c r="AB28" i="41"/>
  <c r="AA28" i="41"/>
  <c r="Z28" i="41"/>
  <c r="Y28" i="41"/>
  <c r="X28" i="41"/>
  <c r="W28" i="41"/>
  <c r="V28" i="41"/>
  <c r="U28" i="41"/>
  <c r="T28" i="41"/>
  <c r="S28" i="41"/>
  <c r="R28" i="41"/>
  <c r="Q28" i="41"/>
  <c r="P28" i="41"/>
  <c r="O28" i="41"/>
  <c r="N28" i="41"/>
  <c r="M28" i="41"/>
  <c r="L28" i="41"/>
  <c r="K28" i="41"/>
  <c r="J28" i="41"/>
  <c r="I28" i="41"/>
  <c r="H28" i="41"/>
  <c r="G28" i="41"/>
  <c r="F28" i="41"/>
  <c r="E28" i="41"/>
  <c r="D28" i="41"/>
  <c r="C28" i="41"/>
  <c r="BS27" i="41"/>
  <c r="BR27" i="41"/>
  <c r="BQ27" i="41"/>
  <c r="BP27" i="41"/>
  <c r="BO27" i="41"/>
  <c r="BN27" i="41"/>
  <c r="BM27" i="41"/>
  <c r="BL27" i="41"/>
  <c r="BK27" i="41"/>
  <c r="BV27" i="41" s="1"/>
  <c r="BS26" i="41"/>
  <c r="BR26" i="41"/>
  <c r="BQ26" i="41"/>
  <c r="BP26" i="41"/>
  <c r="BO26" i="41"/>
  <c r="BN26" i="41"/>
  <c r="BM26" i="41"/>
  <c r="BL26" i="41"/>
  <c r="BK26" i="41"/>
  <c r="BV26" i="41" s="1"/>
  <c r="BS25" i="41"/>
  <c r="BR25" i="41"/>
  <c r="BQ25" i="41"/>
  <c r="BP25" i="41"/>
  <c r="BO25" i="41"/>
  <c r="BN25" i="41"/>
  <c r="BM25" i="41"/>
  <c r="BL25" i="41"/>
  <c r="BK25" i="41"/>
  <c r="BV25" i="41" s="1"/>
  <c r="BS24" i="41"/>
  <c r="BR24" i="41"/>
  <c r="BQ24" i="41"/>
  <c r="BP24" i="41"/>
  <c r="BO24" i="41"/>
  <c r="BN24" i="41"/>
  <c r="BM24" i="41"/>
  <c r="BL24" i="41"/>
  <c r="BL22" i="41" s="1"/>
  <c r="BK24" i="41"/>
  <c r="BS23" i="41"/>
  <c r="BR23" i="41"/>
  <c r="BR22" i="41" s="1"/>
  <c r="BQ23" i="41"/>
  <c r="BQ22" i="41" s="1"/>
  <c r="BP23" i="41"/>
  <c r="BO23" i="41"/>
  <c r="BN23" i="41"/>
  <c r="BM23" i="41"/>
  <c r="BL23" i="41"/>
  <c r="BK23" i="41"/>
  <c r="BV23" i="41" s="1"/>
  <c r="BJ22" i="41"/>
  <c r="BI22" i="41"/>
  <c r="BH22" i="41"/>
  <c r="BG22" i="41"/>
  <c r="BF22" i="41"/>
  <c r="BE22" i="41"/>
  <c r="BD22" i="41"/>
  <c r="BC22" i="41"/>
  <c r="BB22" i="41"/>
  <c r="BA22" i="41"/>
  <c r="AZ22" i="41"/>
  <c r="AY22" i="41"/>
  <c r="AX22" i="41"/>
  <c r="AW22" i="41"/>
  <c r="AV22" i="41"/>
  <c r="AU22" i="41"/>
  <c r="AT22" i="41"/>
  <c r="AS22" i="41"/>
  <c r="AR22" i="41"/>
  <c r="AQ22" i="41"/>
  <c r="AP22" i="41"/>
  <c r="AO22" i="41"/>
  <c r="AN22" i="41"/>
  <c r="AM22" i="41"/>
  <c r="AL22" i="41"/>
  <c r="AK22" i="41"/>
  <c r="AJ22" i="41"/>
  <c r="AI22" i="41"/>
  <c r="AH22" i="41"/>
  <c r="AG22" i="41"/>
  <c r="AF22" i="41"/>
  <c r="AE22" i="41"/>
  <c r="AD22" i="41"/>
  <c r="AC22" i="41"/>
  <c r="AB22" i="41"/>
  <c r="AA22" i="41"/>
  <c r="Z22" i="41"/>
  <c r="Y22" i="41"/>
  <c r="X22" i="41"/>
  <c r="W22" i="41"/>
  <c r="V22" i="41"/>
  <c r="V7" i="41" s="1"/>
  <c r="U22" i="41"/>
  <c r="T22" i="41"/>
  <c r="S22" i="41"/>
  <c r="R22" i="41"/>
  <c r="Q22" i="41"/>
  <c r="P22" i="41"/>
  <c r="O22" i="41"/>
  <c r="N22" i="41"/>
  <c r="M22" i="41"/>
  <c r="L22" i="41"/>
  <c r="K22" i="41"/>
  <c r="J22" i="41"/>
  <c r="I22" i="41"/>
  <c r="H22" i="41"/>
  <c r="G22" i="41"/>
  <c r="F22" i="41"/>
  <c r="E22" i="41"/>
  <c r="D22" i="41"/>
  <c r="C22" i="41"/>
  <c r="BS21" i="41"/>
  <c r="BR21" i="41"/>
  <c r="BQ21" i="41"/>
  <c r="BP21" i="41"/>
  <c r="BO21" i="41"/>
  <c r="BN21" i="41"/>
  <c r="BM21" i="41"/>
  <c r="BL21" i="41"/>
  <c r="BK21" i="41"/>
  <c r="BV21" i="41" s="1"/>
  <c r="BS20" i="41"/>
  <c r="BR20" i="41"/>
  <c r="BQ20" i="41"/>
  <c r="BP20" i="41"/>
  <c r="BO20" i="41"/>
  <c r="BN20" i="41"/>
  <c r="BM20" i="41"/>
  <c r="BL20" i="41"/>
  <c r="BK20" i="41"/>
  <c r="BV20" i="41" s="1"/>
  <c r="BS19" i="41"/>
  <c r="BR19" i="41"/>
  <c r="BQ19" i="41"/>
  <c r="BP19" i="41"/>
  <c r="BO19" i="41"/>
  <c r="BN19" i="41"/>
  <c r="BM19" i="41"/>
  <c r="BL19" i="41"/>
  <c r="BK19" i="41"/>
  <c r="BT19" i="41" s="1"/>
  <c r="BJ18" i="41"/>
  <c r="BI18" i="41"/>
  <c r="BH18" i="41"/>
  <c r="BG18" i="41"/>
  <c r="BF18" i="41"/>
  <c r="BE18" i="41"/>
  <c r="BD18" i="41"/>
  <c r="BC18" i="41"/>
  <c r="BB18" i="41"/>
  <c r="BA18" i="41"/>
  <c r="AZ18" i="41"/>
  <c r="AY18" i="41"/>
  <c r="AX18" i="41"/>
  <c r="AW18" i="41"/>
  <c r="AV18" i="41"/>
  <c r="AU18" i="41"/>
  <c r="AT18" i="41"/>
  <c r="AS18" i="41"/>
  <c r="AR18" i="41"/>
  <c r="AQ18" i="41"/>
  <c r="AP18" i="41"/>
  <c r="AO18" i="41"/>
  <c r="AN18" i="41"/>
  <c r="AM18" i="41"/>
  <c r="AL18" i="41"/>
  <c r="AK18" i="41"/>
  <c r="AJ18" i="41"/>
  <c r="AI18" i="41"/>
  <c r="AH18" i="41"/>
  <c r="AG18" i="41"/>
  <c r="AF18" i="41"/>
  <c r="AE18" i="41"/>
  <c r="AD18" i="41"/>
  <c r="AC18" i="41"/>
  <c r="AB18" i="41"/>
  <c r="AA18" i="41"/>
  <c r="Z18" i="41"/>
  <c r="Y18" i="41"/>
  <c r="X18" i="41"/>
  <c r="W18" i="41"/>
  <c r="V18" i="41"/>
  <c r="U18" i="41"/>
  <c r="T18" i="41"/>
  <c r="S18" i="41"/>
  <c r="R18" i="41"/>
  <c r="Q18" i="41"/>
  <c r="P18" i="41"/>
  <c r="O18" i="41"/>
  <c r="N18" i="41"/>
  <c r="M18" i="41"/>
  <c r="L18" i="41"/>
  <c r="K18" i="41"/>
  <c r="J18" i="41"/>
  <c r="I18" i="41"/>
  <c r="H18" i="41"/>
  <c r="G18" i="41"/>
  <c r="F18" i="41"/>
  <c r="E18" i="41"/>
  <c r="D18" i="41"/>
  <c r="C18" i="41"/>
  <c r="BS17" i="41"/>
  <c r="BR17" i="41"/>
  <c r="BQ17" i="41"/>
  <c r="BP17" i="41"/>
  <c r="BO17" i="41"/>
  <c r="BN17" i="41"/>
  <c r="BM17" i="41"/>
  <c r="BL17" i="41"/>
  <c r="BK17" i="41"/>
  <c r="BV17" i="41" s="1"/>
  <c r="BS16" i="41"/>
  <c r="BR16" i="41"/>
  <c r="BQ16" i="41"/>
  <c r="BP16" i="41"/>
  <c r="BO16" i="41"/>
  <c r="BN16" i="41"/>
  <c r="BM16" i="41"/>
  <c r="BL16" i="41"/>
  <c r="BK16" i="41"/>
  <c r="BV16" i="41" s="1"/>
  <c r="BS15" i="41"/>
  <c r="BR15" i="41"/>
  <c r="BQ15" i="41"/>
  <c r="BP15" i="41"/>
  <c r="BO15" i="41"/>
  <c r="BN15" i="41"/>
  <c r="BM15" i="41"/>
  <c r="BL15" i="41"/>
  <c r="BK15" i="41"/>
  <c r="BV15" i="41" s="1"/>
  <c r="BS14" i="41"/>
  <c r="BR14" i="41"/>
  <c r="BQ14" i="41"/>
  <c r="BP14" i="41"/>
  <c r="BO14" i="41"/>
  <c r="BN14" i="41"/>
  <c r="BM14" i="41"/>
  <c r="BL14" i="41"/>
  <c r="BK14" i="41"/>
  <c r="BS13" i="41"/>
  <c r="BR13" i="41"/>
  <c r="BQ13" i="41"/>
  <c r="BP13" i="41"/>
  <c r="BO13" i="41"/>
  <c r="BN13" i="41"/>
  <c r="BM13" i="41"/>
  <c r="BL13" i="41"/>
  <c r="BK13" i="41"/>
  <c r="BV13" i="41" s="1"/>
  <c r="BS12" i="41"/>
  <c r="BR12" i="41"/>
  <c r="BQ12" i="41"/>
  <c r="BP12" i="41"/>
  <c r="BO12" i="41"/>
  <c r="BN12" i="41"/>
  <c r="BM12" i="41"/>
  <c r="BL12" i="41"/>
  <c r="BK12" i="41"/>
  <c r="BS11" i="41"/>
  <c r="BR11" i="41"/>
  <c r="BQ11" i="41"/>
  <c r="BP11" i="41"/>
  <c r="BO11" i="41"/>
  <c r="BN11" i="41"/>
  <c r="BM11" i="41"/>
  <c r="BL11" i="41"/>
  <c r="BK11" i="41"/>
  <c r="BV11" i="41" s="1"/>
  <c r="BT10" i="41"/>
  <c r="BS10" i="41"/>
  <c r="BR10" i="41"/>
  <c r="BQ10" i="41"/>
  <c r="BP10" i="41"/>
  <c r="BO10" i="41"/>
  <c r="BN10" i="41"/>
  <c r="BM10" i="41"/>
  <c r="BL10" i="41"/>
  <c r="BK10" i="41"/>
  <c r="BV10" i="41" s="1"/>
  <c r="BS9" i="41"/>
  <c r="BR9" i="41"/>
  <c r="BQ9" i="41"/>
  <c r="BP9" i="41"/>
  <c r="BO9" i="41"/>
  <c r="BN9" i="41"/>
  <c r="BM9" i="41"/>
  <c r="BL9" i="41"/>
  <c r="BK9" i="41"/>
  <c r="BV9" i="41" s="1"/>
  <c r="BY8" i="41"/>
  <c r="BJ8" i="41"/>
  <c r="BI8" i="41"/>
  <c r="BH8" i="41"/>
  <c r="BG8" i="41"/>
  <c r="BF8" i="41"/>
  <c r="BE8" i="41"/>
  <c r="BD8" i="41"/>
  <c r="BC8" i="41"/>
  <c r="BB8" i="41"/>
  <c r="BA8" i="41"/>
  <c r="AZ8" i="41"/>
  <c r="AY8" i="41"/>
  <c r="AX8" i="41"/>
  <c r="AW8" i="41"/>
  <c r="AV8" i="41"/>
  <c r="AU8" i="41"/>
  <c r="AT8" i="41"/>
  <c r="AS8" i="41"/>
  <c r="AR8" i="41"/>
  <c r="AQ8" i="41"/>
  <c r="AP8" i="41"/>
  <c r="AO8" i="41"/>
  <c r="AN8" i="41"/>
  <c r="AM8" i="41"/>
  <c r="AL8" i="41"/>
  <c r="AK8" i="41"/>
  <c r="AJ8" i="41"/>
  <c r="AI8" i="41"/>
  <c r="AH8" i="41"/>
  <c r="AG8" i="41"/>
  <c r="AF8" i="41"/>
  <c r="AE8" i="41"/>
  <c r="AD8" i="41"/>
  <c r="AC8" i="41"/>
  <c r="AB8" i="41"/>
  <c r="AA8" i="41"/>
  <c r="Z8" i="41"/>
  <c r="Y8" i="41"/>
  <c r="X8" i="41"/>
  <c r="W8" i="41"/>
  <c r="V8" i="41"/>
  <c r="U8" i="41"/>
  <c r="T8" i="41"/>
  <c r="S8" i="41"/>
  <c r="R8" i="41"/>
  <c r="Q8" i="41"/>
  <c r="P8" i="41"/>
  <c r="O8" i="41"/>
  <c r="N8" i="41"/>
  <c r="M8" i="41"/>
  <c r="L8" i="41"/>
  <c r="K8" i="41"/>
  <c r="J8" i="41"/>
  <c r="I8" i="41"/>
  <c r="H8" i="41"/>
  <c r="G8" i="41"/>
  <c r="F8" i="41"/>
  <c r="E8" i="41"/>
  <c r="D8" i="41"/>
  <c r="C8" i="41"/>
  <c r="BY7" i="41"/>
  <c r="AC25" i="13"/>
  <c r="AF24" i="13"/>
  <c r="AA23" i="13"/>
  <c r="AG21" i="13"/>
  <c r="Y21" i="13"/>
  <c r="AB20" i="13"/>
  <c r="AE19" i="13"/>
  <c r="AC17" i="13"/>
  <c r="AF16" i="13"/>
  <c r="AH15" i="13"/>
  <c r="Z15" i="13"/>
  <c r="AH25" i="13"/>
  <c r="AI25" i="13" s="1"/>
  <c r="AG25" i="13"/>
  <c r="AF25" i="13"/>
  <c r="AE25" i="13"/>
  <c r="AD25" i="13"/>
  <c r="AB25" i="13"/>
  <c r="Z25" i="13"/>
  <c r="Y25" i="13"/>
  <c r="AH24" i="13"/>
  <c r="AI24" i="13" s="1"/>
  <c r="AG24" i="13"/>
  <c r="AC24" i="13"/>
  <c r="AB24" i="13"/>
  <c r="AA24" i="13"/>
  <c r="Z24" i="13"/>
  <c r="Y24" i="13"/>
  <c r="AI11" i="13"/>
  <c r="AJ11" i="13" s="1"/>
  <c r="AG23" i="13"/>
  <c r="AF23" i="13"/>
  <c r="AE23" i="13"/>
  <c r="AD23" i="13"/>
  <c r="AC23" i="13"/>
  <c r="AB23" i="13"/>
  <c r="Y23" i="13"/>
  <c r="AH22" i="13"/>
  <c r="AI22" i="13" s="1"/>
  <c r="AG22" i="13"/>
  <c r="AF22" i="13"/>
  <c r="AE22" i="13"/>
  <c r="AB22" i="13"/>
  <c r="AA22" i="13"/>
  <c r="Z22" i="13"/>
  <c r="Y22" i="13"/>
  <c r="AI9" i="13"/>
  <c r="AJ9" i="13" s="1"/>
  <c r="AF21" i="13"/>
  <c r="AE21" i="13"/>
  <c r="AD21" i="13"/>
  <c r="AC21" i="13"/>
  <c r="AB21" i="13"/>
  <c r="AA21" i="13"/>
  <c r="Z21" i="13"/>
  <c r="AH20" i="13"/>
  <c r="AI20" i="13" s="1"/>
  <c r="AG20" i="13"/>
  <c r="AF20" i="13"/>
  <c r="AE20" i="13"/>
  <c r="AD20" i="13"/>
  <c r="AC20" i="13"/>
  <c r="Z20" i="13"/>
  <c r="Y20" i="13"/>
  <c r="AI7" i="13"/>
  <c r="AJ7" i="13" s="1"/>
  <c r="AG19" i="13"/>
  <c r="AF19" i="13"/>
  <c r="AD19" i="13"/>
  <c r="AC19" i="13"/>
  <c r="AB19" i="13"/>
  <c r="AA19" i="13"/>
  <c r="Z19" i="13"/>
  <c r="Y19" i="13"/>
  <c r="AH18" i="13"/>
  <c r="AI18" i="13" s="1"/>
  <c r="AG18" i="13"/>
  <c r="AF18" i="13"/>
  <c r="AE18" i="13"/>
  <c r="AD18" i="13"/>
  <c r="AC18" i="13"/>
  <c r="AB18" i="13"/>
  <c r="AA18" i="13"/>
  <c r="Z18" i="13"/>
  <c r="Y18" i="13"/>
  <c r="AH17" i="13"/>
  <c r="AI17" i="13" s="1"/>
  <c r="AG17" i="13"/>
  <c r="AF17" i="13"/>
  <c r="AE17" i="13"/>
  <c r="AD17" i="13"/>
  <c r="AB17" i="13"/>
  <c r="AA17" i="13"/>
  <c r="Z17" i="13"/>
  <c r="Y17" i="13"/>
  <c r="AH16" i="13"/>
  <c r="AI16" i="13" s="1"/>
  <c r="AG16" i="13"/>
  <c r="AE16" i="13"/>
  <c r="AD16" i="13"/>
  <c r="AC16" i="13"/>
  <c r="AB16" i="13"/>
  <c r="AA16" i="13"/>
  <c r="Z16" i="13"/>
  <c r="Y16" i="13"/>
  <c r="AI3" i="13"/>
  <c r="AJ3" i="13" s="1"/>
  <c r="AG15" i="13"/>
  <c r="AF15" i="13"/>
  <c r="AE15" i="13"/>
  <c r="AD24" i="13"/>
  <c r="AC15" i="13"/>
  <c r="AB15" i="13"/>
  <c r="AA25" i="13"/>
  <c r="Z23" i="13"/>
  <c r="Y15" i="13"/>
  <c r="AC67" i="12"/>
  <c r="AB67" i="12"/>
  <c r="AA67" i="12"/>
  <c r="Z67" i="12"/>
  <c r="Y67" i="12"/>
  <c r="X67" i="12"/>
  <c r="W67" i="12"/>
  <c r="V67" i="12"/>
  <c r="T67" i="12"/>
  <c r="R67" i="12"/>
  <c r="P67" i="12"/>
  <c r="N67" i="12"/>
  <c r="L67" i="12"/>
  <c r="J67" i="12"/>
  <c r="H67" i="12"/>
  <c r="F67" i="12"/>
  <c r="E67" i="12"/>
  <c r="D67" i="12"/>
  <c r="C67" i="12"/>
  <c r="BH66" i="12"/>
  <c r="BG66" i="12"/>
  <c r="BA66" i="12"/>
  <c r="AZ66" i="12"/>
  <c r="AY66" i="12"/>
  <c r="AX66" i="12"/>
  <c r="AW66" i="12"/>
  <c r="AV66" i="12"/>
  <c r="AU66" i="12"/>
  <c r="AT66" i="12"/>
  <c r="AS66" i="12"/>
  <c r="AR66" i="12"/>
  <c r="BD66" i="12" s="1"/>
  <c r="BH65" i="12"/>
  <c r="BG65" i="12"/>
  <c r="BA65" i="12"/>
  <c r="AZ65" i="12"/>
  <c r="AY65" i="12"/>
  <c r="AX65" i="12"/>
  <c r="AW65" i="12"/>
  <c r="AV65" i="12"/>
  <c r="AU65" i="12"/>
  <c r="AT65" i="12"/>
  <c r="AS65" i="12"/>
  <c r="AR65" i="12"/>
  <c r="BC65" i="12" s="1"/>
  <c r="BH64" i="12"/>
  <c r="BG64" i="12"/>
  <c r="BA64" i="12"/>
  <c r="AZ64" i="12"/>
  <c r="AY64" i="12"/>
  <c r="AX64" i="12"/>
  <c r="AW64" i="12"/>
  <c r="AV64" i="12"/>
  <c r="AU64" i="12"/>
  <c r="AT64" i="12"/>
  <c r="AS64" i="12"/>
  <c r="AR64" i="12"/>
  <c r="BB64" i="12" s="1"/>
  <c r="BF63" i="12"/>
  <c r="AV63" i="12"/>
  <c r="AP63" i="12"/>
  <c r="AO63" i="12"/>
  <c r="AN63" i="12"/>
  <c r="AM63" i="12"/>
  <c r="AT63" i="12" s="1"/>
  <c r="AL63" i="12"/>
  <c r="AK63" i="12"/>
  <c r="AJ63" i="12"/>
  <c r="AI63" i="12"/>
  <c r="AU63" i="12" s="1"/>
  <c r="AH63" i="12"/>
  <c r="AS63" i="12" s="1"/>
  <c r="AG63" i="12"/>
  <c r="AF63" i="12"/>
  <c r="AE63" i="12"/>
  <c r="AD63" i="12"/>
  <c r="BH62" i="12"/>
  <c r="BG62" i="12"/>
  <c r="BA62" i="12"/>
  <c r="AZ62" i="12"/>
  <c r="AY62" i="12"/>
  <c r="AX62" i="12"/>
  <c r="AW62" i="12"/>
  <c r="AV62" i="12"/>
  <c r="AU62" i="12"/>
  <c r="AT62" i="12"/>
  <c r="AS62" i="12"/>
  <c r="AR62" i="12"/>
  <c r="BD62" i="12" s="1"/>
  <c r="BH61" i="12"/>
  <c r="BG61" i="12"/>
  <c r="BA61" i="12"/>
  <c r="AZ61" i="12"/>
  <c r="AY61" i="12"/>
  <c r="AX61" i="12"/>
  <c r="AW61" i="12"/>
  <c r="AV61" i="12"/>
  <c r="AU61" i="12"/>
  <c r="AT61" i="12"/>
  <c r="AS61" i="12"/>
  <c r="AR61" i="12"/>
  <c r="BD61" i="12" s="1"/>
  <c r="BF60" i="12"/>
  <c r="AP60" i="12"/>
  <c r="AO60" i="12"/>
  <c r="AN60" i="12"/>
  <c r="AM60" i="12"/>
  <c r="BH60" i="12" s="1"/>
  <c r="AL60" i="12"/>
  <c r="AK60" i="12"/>
  <c r="AJ60" i="12"/>
  <c r="AI60" i="12"/>
  <c r="AH60" i="12"/>
  <c r="AG60" i="12"/>
  <c r="AF60" i="12"/>
  <c r="AE60" i="12"/>
  <c r="AD60" i="12"/>
  <c r="BH59" i="12"/>
  <c r="BG59" i="12"/>
  <c r="BA59" i="12"/>
  <c r="AZ59" i="12"/>
  <c r="AY59" i="12"/>
  <c r="AX59" i="12"/>
  <c r="AW59" i="12"/>
  <c r="AV59" i="12"/>
  <c r="AU59" i="12"/>
  <c r="AT59" i="12"/>
  <c r="AS59" i="12"/>
  <c r="AR59" i="12"/>
  <c r="BH58" i="12"/>
  <c r="BG58" i="12"/>
  <c r="BA58" i="12"/>
  <c r="AZ58" i="12"/>
  <c r="AY58" i="12"/>
  <c r="AX58" i="12"/>
  <c r="AW58" i="12"/>
  <c r="AV58" i="12"/>
  <c r="AU58" i="12"/>
  <c r="AT58" i="12"/>
  <c r="AS58" i="12"/>
  <c r="AR58" i="12"/>
  <c r="BH57" i="12"/>
  <c r="BG57" i="12"/>
  <c r="BD57" i="12"/>
  <c r="BA57" i="12"/>
  <c r="AZ57" i="12"/>
  <c r="AY57" i="12"/>
  <c r="AX57" i="12"/>
  <c r="AW57" i="12"/>
  <c r="AV57" i="12"/>
  <c r="AU57" i="12"/>
  <c r="AT57" i="12"/>
  <c r="AS57" i="12"/>
  <c r="AR57" i="12"/>
  <c r="BC57" i="12" s="1"/>
  <c r="BH56" i="12"/>
  <c r="BG56" i="12"/>
  <c r="BA56" i="12"/>
  <c r="AZ56" i="12"/>
  <c r="AY56" i="12"/>
  <c r="AX56" i="12"/>
  <c r="AW56" i="12"/>
  <c r="AV56" i="12"/>
  <c r="AU56" i="12"/>
  <c r="AT56" i="12"/>
  <c r="AS56" i="12"/>
  <c r="AR56" i="12"/>
  <c r="BD56" i="12" s="1"/>
  <c r="BH55" i="12"/>
  <c r="BG55" i="12"/>
  <c r="BA55" i="12"/>
  <c r="AZ55" i="12"/>
  <c r="AY55" i="12"/>
  <c r="AX55" i="12"/>
  <c r="AW55" i="12"/>
  <c r="AV55" i="12"/>
  <c r="AU55" i="12"/>
  <c r="AT55" i="12"/>
  <c r="AS55" i="12"/>
  <c r="AR55" i="12"/>
  <c r="BD55" i="12" s="1"/>
  <c r="BF54" i="12"/>
  <c r="AP54" i="12"/>
  <c r="AO54" i="12"/>
  <c r="AN54" i="12"/>
  <c r="AM54" i="12"/>
  <c r="AL54" i="12"/>
  <c r="AK54" i="12"/>
  <c r="AX54" i="12" s="1"/>
  <c r="AJ54" i="12"/>
  <c r="AI54" i="12"/>
  <c r="AH54" i="12"/>
  <c r="BG54" i="12" s="1"/>
  <c r="AG54" i="12"/>
  <c r="AF54" i="12"/>
  <c r="AE54" i="12"/>
  <c r="AD54" i="12"/>
  <c r="BH53" i="12"/>
  <c r="BG53" i="12"/>
  <c r="BA53" i="12"/>
  <c r="AZ53" i="12"/>
  <c r="AY53" i="12"/>
  <c r="AX53" i="12"/>
  <c r="AW53" i="12"/>
  <c r="AV53" i="12"/>
  <c r="AU53" i="12"/>
  <c r="AT53" i="12"/>
  <c r="AS53" i="12"/>
  <c r="AR53" i="12"/>
  <c r="BD53" i="12" s="1"/>
  <c r="BH52" i="12"/>
  <c r="BG52" i="12"/>
  <c r="BA52" i="12"/>
  <c r="AZ52" i="12"/>
  <c r="AY52" i="12"/>
  <c r="AX52" i="12"/>
  <c r="AW52" i="12"/>
  <c r="AV52" i="12"/>
  <c r="AU52" i="12"/>
  <c r="AT52" i="12"/>
  <c r="AS52" i="12"/>
  <c r="AR52" i="12"/>
  <c r="BH51" i="12"/>
  <c r="BG51" i="12"/>
  <c r="BA51" i="12"/>
  <c r="AZ51" i="12"/>
  <c r="AY51" i="12"/>
  <c r="AX51" i="12"/>
  <c r="AW51" i="12"/>
  <c r="AV51" i="12"/>
  <c r="AU51" i="12"/>
  <c r="AT51" i="12"/>
  <c r="AS51" i="12"/>
  <c r="AR51" i="12"/>
  <c r="BH50" i="12"/>
  <c r="BG50" i="12"/>
  <c r="BA50" i="12"/>
  <c r="AZ50" i="12"/>
  <c r="AY50" i="12"/>
  <c r="AX50" i="12"/>
  <c r="AW50" i="12"/>
  <c r="AV50" i="12"/>
  <c r="AU50" i="12"/>
  <c r="AT50" i="12"/>
  <c r="AS50" i="12"/>
  <c r="AR50" i="12"/>
  <c r="BC50" i="12" s="1"/>
  <c r="BH49" i="12"/>
  <c r="BG49" i="12"/>
  <c r="BA49" i="12"/>
  <c r="AZ49" i="12"/>
  <c r="AY49" i="12"/>
  <c r="AX49" i="12"/>
  <c r="AW49" i="12"/>
  <c r="AV49" i="12"/>
  <c r="AU49" i="12"/>
  <c r="AT49" i="12"/>
  <c r="AS49" i="12"/>
  <c r="AR49" i="12"/>
  <c r="BD49" i="12" s="1"/>
  <c r="BH48" i="12"/>
  <c r="BG48" i="12"/>
  <c r="BA48" i="12"/>
  <c r="AZ48" i="12"/>
  <c r="AY48" i="12"/>
  <c r="AX48" i="12"/>
  <c r="AW48" i="12"/>
  <c r="AV48" i="12"/>
  <c r="AU48" i="12"/>
  <c r="AT48" i="12"/>
  <c r="AS48" i="12"/>
  <c r="AR48" i="12"/>
  <c r="BD48" i="12" s="1"/>
  <c r="BH47" i="12"/>
  <c r="BG47" i="12"/>
  <c r="BA47" i="12"/>
  <c r="AZ47" i="12"/>
  <c r="AY47" i="12"/>
  <c r="AX47" i="12"/>
  <c r="AW47" i="12"/>
  <c r="AV47" i="12"/>
  <c r="AU47" i="12"/>
  <c r="AT47" i="12"/>
  <c r="AS47" i="12"/>
  <c r="AR47" i="12"/>
  <c r="BD47" i="12" s="1"/>
  <c r="BF46" i="12"/>
  <c r="AX46" i="12"/>
  <c r="AP46" i="12"/>
  <c r="AO46" i="12"/>
  <c r="AN46" i="12"/>
  <c r="AM46" i="12"/>
  <c r="AL46" i="12"/>
  <c r="AK46" i="12"/>
  <c r="AJ46" i="12"/>
  <c r="AI46" i="12"/>
  <c r="AV46" i="12" s="1"/>
  <c r="AH46" i="12"/>
  <c r="AS46" i="12" s="1"/>
  <c r="AG46" i="12"/>
  <c r="AF46" i="12"/>
  <c r="AE46" i="12"/>
  <c r="AD46" i="12"/>
  <c r="BH45" i="12"/>
  <c r="BG45" i="12"/>
  <c r="BA45" i="12"/>
  <c r="AZ45" i="12"/>
  <c r="AY45" i="12"/>
  <c r="AX45" i="12"/>
  <c r="AW45" i="12"/>
  <c r="AV45" i="12"/>
  <c r="AU45" i="12"/>
  <c r="AT45" i="12"/>
  <c r="AS45" i="12"/>
  <c r="AR45" i="12"/>
  <c r="BH44" i="12"/>
  <c r="BG44" i="12"/>
  <c r="BA44" i="12"/>
  <c r="AZ44" i="12"/>
  <c r="AY44" i="12"/>
  <c r="AX44" i="12"/>
  <c r="AW44" i="12"/>
  <c r="AV44" i="12"/>
  <c r="AU44" i="12"/>
  <c r="AT44" i="12"/>
  <c r="AS44" i="12"/>
  <c r="AR44" i="12"/>
  <c r="BD44" i="12" s="1"/>
  <c r="BH43" i="12"/>
  <c r="BG43" i="12"/>
  <c r="BA43" i="12"/>
  <c r="AZ43" i="12"/>
  <c r="AY43" i="12"/>
  <c r="AX43" i="12"/>
  <c r="AW43" i="12"/>
  <c r="AV43" i="12"/>
  <c r="AU43" i="12"/>
  <c r="AT43" i="12"/>
  <c r="AS43" i="12"/>
  <c r="AR43" i="12"/>
  <c r="BD43" i="12" s="1"/>
  <c r="BH42" i="12"/>
  <c r="BG42" i="12"/>
  <c r="BA42" i="12"/>
  <c r="AZ42" i="12"/>
  <c r="AY42" i="12"/>
  <c r="AX42" i="12"/>
  <c r="AW42" i="12"/>
  <c r="AV42" i="12"/>
  <c r="AU42" i="12"/>
  <c r="AT42" i="12"/>
  <c r="AS42" i="12"/>
  <c r="AR42" i="12"/>
  <c r="BD42" i="12" s="1"/>
  <c r="BF41" i="12"/>
  <c r="AP41" i="12"/>
  <c r="AO41" i="12"/>
  <c r="AN41" i="12"/>
  <c r="AM41" i="12"/>
  <c r="AL41" i="12"/>
  <c r="AK41" i="12"/>
  <c r="AJ41" i="12"/>
  <c r="AW41" i="12" s="1"/>
  <c r="AI41" i="12"/>
  <c r="AH41" i="12"/>
  <c r="AG41" i="12"/>
  <c r="AF41" i="12"/>
  <c r="AE41" i="12"/>
  <c r="AD41" i="12"/>
  <c r="BH40" i="12"/>
  <c r="BG40" i="12"/>
  <c r="BC40" i="12"/>
  <c r="BB40" i="12"/>
  <c r="BA40" i="12"/>
  <c r="AZ40" i="12"/>
  <c r="AY40" i="12"/>
  <c r="AX40" i="12"/>
  <c r="AW40" i="12"/>
  <c r="AV40" i="12"/>
  <c r="AU40" i="12"/>
  <c r="AT40" i="12"/>
  <c r="AS40" i="12"/>
  <c r="AR40" i="12"/>
  <c r="BD40" i="12" s="1"/>
  <c r="BH39" i="12"/>
  <c r="BG39" i="12"/>
  <c r="BA39" i="12"/>
  <c r="AZ39" i="12"/>
  <c r="AY39" i="12"/>
  <c r="AX39" i="12"/>
  <c r="AW39" i="12"/>
  <c r="AV39" i="12"/>
  <c r="AU39" i="12"/>
  <c r="AT39" i="12"/>
  <c r="AS39" i="12"/>
  <c r="AR39" i="12"/>
  <c r="BH38" i="12"/>
  <c r="BG38" i="12"/>
  <c r="BA38" i="12"/>
  <c r="AZ38" i="12"/>
  <c r="AY38" i="12"/>
  <c r="AX38" i="12"/>
  <c r="AW38" i="12"/>
  <c r="AV38" i="12"/>
  <c r="AU38" i="12"/>
  <c r="AT38" i="12"/>
  <c r="AS38" i="12"/>
  <c r="AR38" i="12"/>
  <c r="BD38" i="12" s="1"/>
  <c r="BH37" i="12"/>
  <c r="BG37" i="12"/>
  <c r="BA37" i="12"/>
  <c r="AZ37" i="12"/>
  <c r="AY37" i="12"/>
  <c r="AX37" i="12"/>
  <c r="AW37" i="12"/>
  <c r="AV37" i="12"/>
  <c r="AU37" i="12"/>
  <c r="AT37" i="12"/>
  <c r="AS37" i="12"/>
  <c r="AR37" i="12"/>
  <c r="BC37" i="12" s="1"/>
  <c r="BH36" i="12"/>
  <c r="BG36" i="12"/>
  <c r="BC36" i="12"/>
  <c r="BA36" i="12"/>
  <c r="AZ36" i="12"/>
  <c r="AY36" i="12"/>
  <c r="AX36" i="12"/>
  <c r="AW36" i="12"/>
  <c r="AV36" i="12"/>
  <c r="AU36" i="12"/>
  <c r="AT36" i="12"/>
  <c r="AS36" i="12"/>
  <c r="AR36" i="12"/>
  <c r="BD36" i="12" s="1"/>
  <c r="BH35" i="12"/>
  <c r="BG35" i="12"/>
  <c r="BA35" i="12"/>
  <c r="AZ35" i="12"/>
  <c r="AY35" i="12"/>
  <c r="AX35" i="12"/>
  <c r="AW35" i="12"/>
  <c r="AV35" i="12"/>
  <c r="AU35" i="12"/>
  <c r="AT35" i="12"/>
  <c r="AS35" i="12"/>
  <c r="AR35" i="12"/>
  <c r="BD35" i="12" s="1"/>
  <c r="BF34" i="12"/>
  <c r="AP34" i="12"/>
  <c r="AO34" i="12"/>
  <c r="AN34" i="12"/>
  <c r="AM34" i="12"/>
  <c r="AL34" i="12"/>
  <c r="AK34" i="12"/>
  <c r="AJ34" i="12"/>
  <c r="AI34" i="12"/>
  <c r="AV34" i="12" s="1"/>
  <c r="AH34" i="12"/>
  <c r="AS34" i="12" s="1"/>
  <c r="AG34" i="12"/>
  <c r="AF34" i="12"/>
  <c r="AE34" i="12"/>
  <c r="AD34" i="12"/>
  <c r="BH33" i="12"/>
  <c r="BG33" i="12"/>
  <c r="BA33" i="12"/>
  <c r="AZ33" i="12"/>
  <c r="AY33" i="12"/>
  <c r="AX33" i="12"/>
  <c r="AW33" i="12"/>
  <c r="AV33" i="12"/>
  <c r="AU33" i="12"/>
  <c r="AT33" i="12"/>
  <c r="AS33" i="12"/>
  <c r="AR33" i="12"/>
  <c r="BH32" i="12"/>
  <c r="BG32" i="12"/>
  <c r="BA32" i="12"/>
  <c r="AZ32" i="12"/>
  <c r="AY32" i="12"/>
  <c r="AX32" i="12"/>
  <c r="AW32" i="12"/>
  <c r="AV32" i="12"/>
  <c r="AU32" i="12"/>
  <c r="AT32" i="12"/>
  <c r="AS32" i="12"/>
  <c r="AR32" i="12"/>
  <c r="BD32" i="12" s="1"/>
  <c r="BH31" i="12"/>
  <c r="BG31" i="12"/>
  <c r="BD31" i="12"/>
  <c r="BB31" i="12"/>
  <c r="BA31" i="12"/>
  <c r="AZ31" i="12"/>
  <c r="AY31" i="12"/>
  <c r="AX31" i="12"/>
  <c r="AW31" i="12"/>
  <c r="AV31" i="12"/>
  <c r="AU31" i="12"/>
  <c r="AT31" i="12"/>
  <c r="AS31" i="12"/>
  <c r="AR31" i="12"/>
  <c r="BC31" i="12" s="1"/>
  <c r="BH30" i="12"/>
  <c r="BG30" i="12"/>
  <c r="BC30" i="12"/>
  <c r="BA30" i="12"/>
  <c r="AZ30" i="12"/>
  <c r="AY30" i="12"/>
  <c r="AX30" i="12"/>
  <c r="AW30" i="12"/>
  <c r="AV30" i="12"/>
  <c r="AU30" i="12"/>
  <c r="AT30" i="12"/>
  <c r="AS30" i="12"/>
  <c r="AR30" i="12"/>
  <c r="BD30" i="12" s="1"/>
  <c r="BH29" i="12"/>
  <c r="BG29" i="12"/>
  <c r="BA29" i="12"/>
  <c r="AZ29" i="12"/>
  <c r="AY29" i="12"/>
  <c r="AX29" i="12"/>
  <c r="AW29" i="12"/>
  <c r="AV29" i="12"/>
  <c r="AU29" i="12"/>
  <c r="AT29" i="12"/>
  <c r="AS29" i="12"/>
  <c r="AR29" i="12"/>
  <c r="BD29" i="12" s="1"/>
  <c r="BF28" i="12"/>
  <c r="AP28" i="12"/>
  <c r="AO28" i="12"/>
  <c r="BA28" i="12" s="1"/>
  <c r="AN28" i="12"/>
  <c r="AM28" i="12"/>
  <c r="AL28" i="12"/>
  <c r="AK28" i="12"/>
  <c r="AJ28" i="12"/>
  <c r="AI28" i="12"/>
  <c r="AH28" i="12"/>
  <c r="AS28" i="12" s="1"/>
  <c r="AG28" i="12"/>
  <c r="AF28" i="12"/>
  <c r="AE28" i="12"/>
  <c r="AD28" i="12"/>
  <c r="BH27" i="12"/>
  <c r="BG27" i="12"/>
  <c r="BA27" i="12"/>
  <c r="AZ27" i="12"/>
  <c r="AY27" i="12"/>
  <c r="AX27" i="12"/>
  <c r="AW27" i="12"/>
  <c r="AV27" i="12"/>
  <c r="AU27" i="12"/>
  <c r="AT27" i="12"/>
  <c r="AS27" i="12"/>
  <c r="AR27" i="12"/>
  <c r="BH26" i="12"/>
  <c r="BG26" i="12"/>
  <c r="BA26" i="12"/>
  <c r="AZ26" i="12"/>
  <c r="AY26" i="12"/>
  <c r="AX26" i="12"/>
  <c r="AW26" i="12"/>
  <c r="AV26" i="12"/>
  <c r="AU26" i="12"/>
  <c r="AT26" i="12"/>
  <c r="AS26" i="12"/>
  <c r="AR26" i="12"/>
  <c r="BD26" i="12" s="1"/>
  <c r="BH25" i="12"/>
  <c r="BG25" i="12"/>
  <c r="BD25" i="12"/>
  <c r="BB25" i="12"/>
  <c r="BA25" i="12"/>
  <c r="AZ25" i="12"/>
  <c r="AY25" i="12"/>
  <c r="AX25" i="12"/>
  <c r="AW25" i="12"/>
  <c r="AV25" i="12"/>
  <c r="AU25" i="12"/>
  <c r="AT25" i="12"/>
  <c r="AS25" i="12"/>
  <c r="AR25" i="12"/>
  <c r="BC25" i="12" s="1"/>
  <c r="BH24" i="12"/>
  <c r="BG24" i="12"/>
  <c r="BA24" i="12"/>
  <c r="AZ24" i="12"/>
  <c r="AY24" i="12"/>
  <c r="AX24" i="12"/>
  <c r="AW24" i="12"/>
  <c r="AV24" i="12"/>
  <c r="AU24" i="12"/>
  <c r="AT24" i="12"/>
  <c r="AS24" i="12"/>
  <c r="AR24" i="12"/>
  <c r="BD24" i="12" s="1"/>
  <c r="BH23" i="12"/>
  <c r="BG23" i="12"/>
  <c r="BA23" i="12"/>
  <c r="AZ23" i="12"/>
  <c r="AY23" i="12"/>
  <c r="AX23" i="12"/>
  <c r="AW23" i="12"/>
  <c r="AV23" i="12"/>
  <c r="AU23" i="12"/>
  <c r="AT23" i="12"/>
  <c r="AS23" i="12"/>
  <c r="AR23" i="12"/>
  <c r="BD23" i="12" s="1"/>
  <c r="BF22" i="12"/>
  <c r="AP22" i="12"/>
  <c r="AO22" i="12"/>
  <c r="AN22" i="12"/>
  <c r="AM22" i="12"/>
  <c r="AL22" i="12"/>
  <c r="AK22" i="12"/>
  <c r="AJ22" i="12"/>
  <c r="AI22" i="12"/>
  <c r="AV22" i="12" s="1"/>
  <c r="AH22" i="12"/>
  <c r="AS22" i="12" s="1"/>
  <c r="AG22" i="12"/>
  <c r="AF22" i="12"/>
  <c r="AE22" i="12"/>
  <c r="AD22" i="12"/>
  <c r="BH21" i="12"/>
  <c r="BG21" i="12"/>
  <c r="BA21" i="12"/>
  <c r="AZ21" i="12"/>
  <c r="AY21" i="12"/>
  <c r="AX21" i="12"/>
  <c r="AW21" i="12"/>
  <c r="AV21" i="12"/>
  <c r="AU21" i="12"/>
  <c r="AT21" i="12"/>
  <c r="AS21" i="12"/>
  <c r="AR21" i="12"/>
  <c r="BH20" i="12"/>
  <c r="BG20" i="12"/>
  <c r="BA20" i="12"/>
  <c r="AZ20" i="12"/>
  <c r="AY20" i="12"/>
  <c r="AX20" i="12"/>
  <c r="AW20" i="12"/>
  <c r="AV20" i="12"/>
  <c r="AU20" i="12"/>
  <c r="AT20" i="12"/>
  <c r="AS20" i="12"/>
  <c r="AR20" i="12"/>
  <c r="BD20" i="12" s="1"/>
  <c r="BH19" i="12"/>
  <c r="BG19" i="12"/>
  <c r="BA19" i="12"/>
  <c r="AZ19" i="12"/>
  <c r="AY19" i="12"/>
  <c r="AX19" i="12"/>
  <c r="AW19" i="12"/>
  <c r="AV19" i="12"/>
  <c r="AU19" i="12"/>
  <c r="AT19" i="12"/>
  <c r="AS19" i="12"/>
  <c r="AR19" i="12"/>
  <c r="BC19" i="12" s="1"/>
  <c r="BF18" i="12"/>
  <c r="AY18" i="12"/>
  <c r="AP18" i="12"/>
  <c r="AO18" i="12"/>
  <c r="AN18" i="12"/>
  <c r="AM18" i="12"/>
  <c r="AL18" i="12"/>
  <c r="AK18" i="12"/>
  <c r="AX18" i="12" s="1"/>
  <c r="AJ18" i="12"/>
  <c r="AV18" i="12" s="1"/>
  <c r="AI18" i="12"/>
  <c r="AH18" i="12"/>
  <c r="AG18" i="12"/>
  <c r="AF18" i="12"/>
  <c r="AE18" i="12"/>
  <c r="AD18" i="12"/>
  <c r="BH17" i="12"/>
  <c r="BG17" i="12"/>
  <c r="BB17" i="12"/>
  <c r="BA17" i="12"/>
  <c r="AZ17" i="12"/>
  <c r="AY17" i="12"/>
  <c r="AX17" i="12"/>
  <c r="AW17" i="12"/>
  <c r="AV17" i="12"/>
  <c r="AU17" i="12"/>
  <c r="AT17" i="12"/>
  <c r="AS17" i="12"/>
  <c r="AR17" i="12"/>
  <c r="BD17" i="12" s="1"/>
  <c r="BH16" i="12"/>
  <c r="BG16" i="12"/>
  <c r="BA16" i="12"/>
  <c r="AZ16" i="12"/>
  <c r="AY16" i="12"/>
  <c r="AX16" i="12"/>
  <c r="AW16" i="12"/>
  <c r="AV16" i="12"/>
  <c r="AU16" i="12"/>
  <c r="AT16" i="12"/>
  <c r="AS16" i="12"/>
  <c r="AR16" i="12"/>
  <c r="BD16" i="12" s="1"/>
  <c r="BH15" i="12"/>
  <c r="BG15" i="12"/>
  <c r="BA15" i="12"/>
  <c r="AZ15" i="12"/>
  <c r="AY15" i="12"/>
  <c r="AX15" i="12"/>
  <c r="AW15" i="12"/>
  <c r="AV15" i="12"/>
  <c r="AU15" i="12"/>
  <c r="AT15" i="12"/>
  <c r="AS15" i="12"/>
  <c r="AR15" i="12"/>
  <c r="BH14" i="12"/>
  <c r="BG14" i="12"/>
  <c r="BA14" i="12"/>
  <c r="AZ14" i="12"/>
  <c r="AY14" i="12"/>
  <c r="AX14" i="12"/>
  <c r="AW14" i="12"/>
  <c r="AV14" i="12"/>
  <c r="AU14" i="12"/>
  <c r="AT14" i="12"/>
  <c r="AS14" i="12"/>
  <c r="AR14" i="12"/>
  <c r="BC14" i="12" s="1"/>
  <c r="BH13" i="12"/>
  <c r="BG13" i="12"/>
  <c r="BA13" i="12"/>
  <c r="AZ13" i="12"/>
  <c r="AY13" i="12"/>
  <c r="AX13" i="12"/>
  <c r="AW13" i="12"/>
  <c r="AV13" i="12"/>
  <c r="AU13" i="12"/>
  <c r="AT13" i="12"/>
  <c r="AS13" i="12"/>
  <c r="AR13" i="12"/>
  <c r="BD13" i="12" s="1"/>
  <c r="BH12" i="12"/>
  <c r="BG12" i="12"/>
  <c r="BA12" i="12"/>
  <c r="AZ12" i="12"/>
  <c r="AY12" i="12"/>
  <c r="AX12" i="12"/>
  <c r="AW12" i="12"/>
  <c r="AV12" i="12"/>
  <c r="AU12" i="12"/>
  <c r="AT12" i="12"/>
  <c r="AS12" i="12"/>
  <c r="AR12" i="12"/>
  <c r="BC12" i="12" s="1"/>
  <c r="BH11" i="12"/>
  <c r="BG11" i="12"/>
  <c r="BA11" i="12"/>
  <c r="AZ11" i="12"/>
  <c r="AY11" i="12"/>
  <c r="AX11" i="12"/>
  <c r="AW11" i="12"/>
  <c r="AV11" i="12"/>
  <c r="AU11" i="12"/>
  <c r="AT11" i="12"/>
  <c r="AS11" i="12"/>
  <c r="AR11" i="12"/>
  <c r="BD11" i="12" s="1"/>
  <c r="BH10" i="12"/>
  <c r="BG10" i="12"/>
  <c r="BD10" i="12"/>
  <c r="BC10" i="12"/>
  <c r="BA10" i="12"/>
  <c r="AZ10" i="12"/>
  <c r="AY10" i="12"/>
  <c r="AX10" i="12"/>
  <c r="AW10" i="12"/>
  <c r="AV10" i="12"/>
  <c r="AU10" i="12"/>
  <c r="AT10" i="12"/>
  <c r="AS10" i="12"/>
  <c r="AR10" i="12"/>
  <c r="BB10" i="12" s="1"/>
  <c r="BH9" i="12"/>
  <c r="BG9" i="12"/>
  <c r="BA9" i="12"/>
  <c r="AZ9" i="12"/>
  <c r="AY9" i="12"/>
  <c r="AX9" i="12"/>
  <c r="AW9" i="12"/>
  <c r="AV9" i="12"/>
  <c r="AU9" i="12"/>
  <c r="AT9" i="12"/>
  <c r="AS9" i="12"/>
  <c r="AR9" i="12"/>
  <c r="BK8" i="12"/>
  <c r="BF8" i="12"/>
  <c r="BF67" i="12" s="1"/>
  <c r="AP8" i="12"/>
  <c r="AO8" i="12"/>
  <c r="AO67" i="12" s="1"/>
  <c r="AN8" i="12"/>
  <c r="AN67" i="12" s="1"/>
  <c r="AM8" i="12"/>
  <c r="AL8" i="12"/>
  <c r="AL67" i="12" s="1"/>
  <c r="AK8" i="12"/>
  <c r="AJ8" i="12"/>
  <c r="AI8" i="12"/>
  <c r="AI67" i="12" s="1"/>
  <c r="AH8" i="12"/>
  <c r="AG8" i="12"/>
  <c r="AG67" i="12" s="1"/>
  <c r="AF8" i="12"/>
  <c r="AF67" i="12" s="1"/>
  <c r="AE8" i="12"/>
  <c r="AE67" i="12" s="1"/>
  <c r="AD8" i="12"/>
  <c r="AD67" i="12" s="1"/>
  <c r="BK7" i="12"/>
  <c r="BK2" i="12"/>
  <c r="AS59" i="42"/>
  <c r="AR59" i="42"/>
  <c r="AQ59" i="42"/>
  <c r="AP59" i="42"/>
  <c r="AN59" i="42"/>
  <c r="AM59" i="42"/>
  <c r="BE59" i="42" s="1"/>
  <c r="AL59" i="42"/>
  <c r="AK59" i="42"/>
  <c r="AJ59" i="42"/>
  <c r="AI59" i="42"/>
  <c r="AH59" i="42"/>
  <c r="BD59" i="42" s="1"/>
  <c r="AG59" i="42"/>
  <c r="AF59" i="42"/>
  <c r="AE59" i="42"/>
  <c r="AD59" i="42"/>
  <c r="AB59" i="42"/>
  <c r="AA59" i="42"/>
  <c r="Y59" i="42"/>
  <c r="X59" i="42"/>
  <c r="W59" i="42"/>
  <c r="V59" i="42"/>
  <c r="U59" i="42"/>
  <c r="AY59" i="42" s="1"/>
  <c r="T59" i="42"/>
  <c r="S59" i="42"/>
  <c r="R59" i="42"/>
  <c r="Q59" i="42"/>
  <c r="P59" i="42"/>
  <c r="O59" i="42"/>
  <c r="AW59" i="42" s="1"/>
  <c r="N59" i="42"/>
  <c r="M59" i="42"/>
  <c r="L59" i="42"/>
  <c r="K59" i="42"/>
  <c r="J59" i="42"/>
  <c r="AV59" i="42" s="1"/>
  <c r="I59" i="42"/>
  <c r="H59" i="42"/>
  <c r="G59" i="42"/>
  <c r="F59" i="42"/>
  <c r="E59" i="42"/>
  <c r="D59" i="42"/>
  <c r="AS58" i="42"/>
  <c r="AR58" i="42"/>
  <c r="AQ58" i="42"/>
  <c r="AP58" i="42"/>
  <c r="AN58" i="42"/>
  <c r="AM58" i="42"/>
  <c r="AL58" i="42"/>
  <c r="AK58" i="42"/>
  <c r="AJ58" i="42"/>
  <c r="AI58" i="42"/>
  <c r="AH58" i="42"/>
  <c r="AG58" i="42"/>
  <c r="AF58" i="42"/>
  <c r="AE58" i="42"/>
  <c r="BC58" i="42" s="1"/>
  <c r="AD58" i="42"/>
  <c r="AB58" i="42"/>
  <c r="AA58" i="42"/>
  <c r="Y58" i="42"/>
  <c r="X58" i="42"/>
  <c r="W58" i="42"/>
  <c r="V58" i="42"/>
  <c r="AZ58" i="42" s="1"/>
  <c r="U58" i="42"/>
  <c r="T58" i="42"/>
  <c r="S58" i="42"/>
  <c r="R58" i="42"/>
  <c r="Q58" i="42"/>
  <c r="P58" i="42"/>
  <c r="O58" i="42"/>
  <c r="N58" i="42"/>
  <c r="M58" i="42"/>
  <c r="L58" i="42"/>
  <c r="AV58" i="42" s="1"/>
  <c r="K58" i="42"/>
  <c r="J58" i="42"/>
  <c r="I58" i="42"/>
  <c r="H58" i="42"/>
  <c r="G58" i="42"/>
  <c r="AU58" i="42" s="1"/>
  <c r="F58" i="42"/>
  <c r="E58" i="42"/>
  <c r="D58" i="42"/>
  <c r="AS57" i="42"/>
  <c r="AR57" i="42"/>
  <c r="AQ57" i="42"/>
  <c r="AP57" i="42"/>
  <c r="AN57" i="42"/>
  <c r="AM57" i="42"/>
  <c r="AL57" i="42"/>
  <c r="AK57" i="42"/>
  <c r="AJ57" i="42"/>
  <c r="BD57" i="42" s="1"/>
  <c r="AI57" i="42"/>
  <c r="AH57" i="42"/>
  <c r="AG57" i="42"/>
  <c r="AF57" i="42"/>
  <c r="AE57" i="42"/>
  <c r="AD57" i="42"/>
  <c r="AB57" i="42"/>
  <c r="AA57" i="42"/>
  <c r="Y57" i="42"/>
  <c r="X57" i="42"/>
  <c r="W57" i="42"/>
  <c r="V57" i="42"/>
  <c r="U57" i="42"/>
  <c r="T57" i="42"/>
  <c r="S57" i="42"/>
  <c r="R57" i="42"/>
  <c r="AX57" i="42" s="1"/>
  <c r="Q57" i="42"/>
  <c r="P57" i="42"/>
  <c r="O57" i="42"/>
  <c r="N57" i="42"/>
  <c r="M57" i="42"/>
  <c r="L57" i="42"/>
  <c r="K57" i="42"/>
  <c r="J57" i="42"/>
  <c r="I57" i="42"/>
  <c r="H57" i="42"/>
  <c r="G57" i="42"/>
  <c r="F57" i="42"/>
  <c r="E57" i="42"/>
  <c r="D57" i="42"/>
  <c r="AS56" i="42"/>
  <c r="AR56" i="42"/>
  <c r="AQ56" i="42"/>
  <c r="AP56" i="42"/>
  <c r="AN56" i="42"/>
  <c r="AM56" i="42"/>
  <c r="AL56" i="42"/>
  <c r="AK56" i="42"/>
  <c r="AJ56" i="42"/>
  <c r="AI56" i="42"/>
  <c r="AH56" i="42"/>
  <c r="BD56" i="42" s="1"/>
  <c r="AG56" i="42"/>
  <c r="AF56" i="42"/>
  <c r="AE56" i="42"/>
  <c r="AD56" i="42"/>
  <c r="AB56" i="42"/>
  <c r="AA56" i="42"/>
  <c r="Y56" i="42"/>
  <c r="X56" i="42"/>
  <c r="W56" i="42"/>
  <c r="V56" i="42"/>
  <c r="U56" i="42"/>
  <c r="T56" i="42"/>
  <c r="S56" i="42"/>
  <c r="R56" i="42"/>
  <c r="Q56" i="42"/>
  <c r="P56" i="42"/>
  <c r="O56" i="42"/>
  <c r="N56" i="42"/>
  <c r="M56" i="42"/>
  <c r="L56" i="42"/>
  <c r="K56" i="42"/>
  <c r="J56" i="42"/>
  <c r="I56" i="42"/>
  <c r="H56" i="42"/>
  <c r="G56" i="42"/>
  <c r="F56" i="42"/>
  <c r="E56" i="42"/>
  <c r="D56" i="42"/>
  <c r="BD55" i="42"/>
  <c r="AS55" i="42"/>
  <c r="AR55" i="42"/>
  <c r="AQ55" i="42"/>
  <c r="AP55" i="42"/>
  <c r="AN55" i="42"/>
  <c r="AM55" i="42"/>
  <c r="AL55" i="42"/>
  <c r="AK55" i="42"/>
  <c r="BE55" i="42" s="1"/>
  <c r="AJ55" i="42"/>
  <c r="AI55" i="42"/>
  <c r="AH55" i="42"/>
  <c r="AG55" i="42"/>
  <c r="AF55" i="42"/>
  <c r="AE55" i="42"/>
  <c r="AD55" i="42"/>
  <c r="AB55" i="42"/>
  <c r="AA55" i="42"/>
  <c r="Y55" i="42"/>
  <c r="X55" i="42"/>
  <c r="W55" i="42"/>
  <c r="V55" i="42"/>
  <c r="U55" i="42"/>
  <c r="T55" i="42"/>
  <c r="S55" i="42"/>
  <c r="R55" i="42"/>
  <c r="Q55" i="42"/>
  <c r="P55" i="42"/>
  <c r="O55" i="42"/>
  <c r="AW55" i="42" s="1"/>
  <c r="N55" i="42"/>
  <c r="M55" i="42"/>
  <c r="L55" i="42"/>
  <c r="K55" i="42"/>
  <c r="J55" i="42"/>
  <c r="AV55" i="42" s="1"/>
  <c r="I55" i="42"/>
  <c r="H55" i="42"/>
  <c r="G55" i="42"/>
  <c r="F55" i="42"/>
  <c r="E55" i="42"/>
  <c r="D55" i="42"/>
  <c r="BA54" i="42"/>
  <c r="AS54" i="42"/>
  <c r="AR54" i="42"/>
  <c r="AQ54" i="42"/>
  <c r="AP54" i="42"/>
  <c r="AN54" i="42"/>
  <c r="AM54" i="42"/>
  <c r="AL54" i="42"/>
  <c r="AK54" i="42"/>
  <c r="AJ54" i="42"/>
  <c r="AI54" i="42"/>
  <c r="AH54" i="42"/>
  <c r="AG54" i="42"/>
  <c r="AF54" i="42"/>
  <c r="AE54" i="42"/>
  <c r="BC54" i="42" s="1"/>
  <c r="AD54" i="42"/>
  <c r="AB54" i="42"/>
  <c r="AA54" i="42"/>
  <c r="Y54" i="42"/>
  <c r="X54" i="42"/>
  <c r="W54" i="42"/>
  <c r="V54" i="42"/>
  <c r="U54" i="42"/>
  <c r="T54" i="42"/>
  <c r="S54" i="42"/>
  <c r="R54" i="42"/>
  <c r="Q54" i="42"/>
  <c r="P54" i="42"/>
  <c r="O54" i="42"/>
  <c r="N54" i="42"/>
  <c r="M54" i="42"/>
  <c r="L54" i="42"/>
  <c r="K54" i="42"/>
  <c r="J54" i="42"/>
  <c r="I54" i="42"/>
  <c r="H54" i="42"/>
  <c r="G54" i="42"/>
  <c r="F54" i="42"/>
  <c r="E54" i="42"/>
  <c r="D54" i="42"/>
  <c r="AS53" i="42"/>
  <c r="AR53" i="42"/>
  <c r="AQ53" i="42"/>
  <c r="AP53" i="42"/>
  <c r="AN53" i="42"/>
  <c r="AM53" i="42"/>
  <c r="AL53" i="42"/>
  <c r="AK53" i="42"/>
  <c r="AJ53" i="42"/>
  <c r="AI53" i="42"/>
  <c r="AH53" i="42"/>
  <c r="AG53" i="42"/>
  <c r="AF53" i="42"/>
  <c r="AE53" i="42"/>
  <c r="AD53" i="42"/>
  <c r="AB53" i="42"/>
  <c r="AA53" i="42"/>
  <c r="BA53" i="42" s="1"/>
  <c r="Y53" i="42"/>
  <c r="X53" i="42"/>
  <c r="W53" i="42"/>
  <c r="V53" i="42"/>
  <c r="U53" i="42"/>
  <c r="T53" i="42"/>
  <c r="S53" i="42"/>
  <c r="R53" i="42"/>
  <c r="Q53" i="42"/>
  <c r="P53" i="42"/>
  <c r="O53" i="42"/>
  <c r="N53" i="42"/>
  <c r="M53" i="42"/>
  <c r="L53" i="42"/>
  <c r="K53" i="42"/>
  <c r="J53" i="42"/>
  <c r="I53" i="42"/>
  <c r="H53" i="42"/>
  <c r="G53" i="42"/>
  <c r="F53" i="42"/>
  <c r="E53" i="42"/>
  <c r="D53" i="42"/>
  <c r="BE52" i="42"/>
  <c r="AS52" i="42"/>
  <c r="AQ52" i="42" s="1"/>
  <c r="AR52" i="42"/>
  <c r="AP52" i="42"/>
  <c r="AN52" i="42"/>
  <c r="AM52" i="42"/>
  <c r="AL52" i="42"/>
  <c r="AK52" i="42"/>
  <c r="AJ52" i="42"/>
  <c r="AI52" i="42"/>
  <c r="AH52" i="42"/>
  <c r="AG52" i="42"/>
  <c r="AF52" i="42"/>
  <c r="AE52" i="42"/>
  <c r="AD52" i="42"/>
  <c r="AB52" i="42"/>
  <c r="AA52" i="42"/>
  <c r="BA52" i="42" s="1"/>
  <c r="Y52" i="42"/>
  <c r="X52" i="42"/>
  <c r="W52" i="42"/>
  <c r="V52" i="42"/>
  <c r="U52" i="42"/>
  <c r="T52" i="42"/>
  <c r="S52" i="42"/>
  <c r="R52" i="42"/>
  <c r="Q52" i="42"/>
  <c r="P52" i="42"/>
  <c r="O52" i="42"/>
  <c r="N52" i="42"/>
  <c r="M52" i="42"/>
  <c r="AW52" i="42" s="1"/>
  <c r="L52" i="42"/>
  <c r="K52" i="42"/>
  <c r="J52" i="42"/>
  <c r="AV52" i="42" s="1"/>
  <c r="I52" i="42"/>
  <c r="H52" i="42"/>
  <c r="G52" i="42"/>
  <c r="F52" i="42"/>
  <c r="E52" i="42"/>
  <c r="D52" i="42"/>
  <c r="AS51" i="42"/>
  <c r="AR51" i="42"/>
  <c r="AQ51" i="42"/>
  <c r="AP51" i="42"/>
  <c r="AN51" i="42"/>
  <c r="AM51" i="42"/>
  <c r="AL51" i="42"/>
  <c r="AK51" i="42"/>
  <c r="AJ51" i="42"/>
  <c r="BD51" i="42" s="1"/>
  <c r="AI51" i="42"/>
  <c r="AH51" i="42"/>
  <c r="AG51" i="42"/>
  <c r="AF51" i="42"/>
  <c r="AE51" i="42"/>
  <c r="AD51" i="42"/>
  <c r="AB51" i="42"/>
  <c r="AA51" i="42"/>
  <c r="Y51" i="42"/>
  <c r="X51" i="42"/>
  <c r="W51" i="42"/>
  <c r="V51" i="42"/>
  <c r="U51" i="42"/>
  <c r="T51" i="42"/>
  <c r="S51" i="42"/>
  <c r="R51" i="42"/>
  <c r="AX51" i="42" s="1"/>
  <c r="Q51" i="42"/>
  <c r="P51" i="42"/>
  <c r="O51" i="42"/>
  <c r="N51" i="42"/>
  <c r="M51" i="42"/>
  <c r="L51" i="42"/>
  <c r="K51" i="42"/>
  <c r="J51" i="42"/>
  <c r="I51" i="42"/>
  <c r="H51" i="42"/>
  <c r="G51" i="42"/>
  <c r="F51" i="42"/>
  <c r="E51" i="42"/>
  <c r="D51" i="42"/>
  <c r="AS50" i="42"/>
  <c r="AR50" i="42"/>
  <c r="AQ50" i="42"/>
  <c r="AP50" i="42"/>
  <c r="AN50" i="42"/>
  <c r="AM50" i="42"/>
  <c r="AL50" i="42"/>
  <c r="AK50" i="42"/>
  <c r="AJ50" i="42"/>
  <c r="AI50" i="42"/>
  <c r="AH50" i="42"/>
  <c r="AG50" i="42"/>
  <c r="AF50" i="42"/>
  <c r="AE50" i="42"/>
  <c r="AD50" i="42"/>
  <c r="AB50" i="42"/>
  <c r="AA50" i="42"/>
  <c r="Y50" i="42"/>
  <c r="X50" i="42"/>
  <c r="W50" i="42"/>
  <c r="V50" i="42"/>
  <c r="U50" i="42"/>
  <c r="T50" i="42"/>
  <c r="S50" i="42"/>
  <c r="R50" i="42"/>
  <c r="Q50" i="42"/>
  <c r="P50" i="42"/>
  <c r="O50" i="42"/>
  <c r="N50" i="42"/>
  <c r="M50" i="42"/>
  <c r="L50" i="42"/>
  <c r="K50" i="42"/>
  <c r="J50" i="42"/>
  <c r="I50" i="42"/>
  <c r="H50" i="42"/>
  <c r="G50" i="42"/>
  <c r="F50" i="42"/>
  <c r="E50" i="42"/>
  <c r="D50" i="42"/>
  <c r="BE45" i="42"/>
  <c r="BD45" i="42"/>
  <c r="AZ45" i="42"/>
  <c r="AY45" i="42"/>
  <c r="AX45" i="42"/>
  <c r="AW45" i="42"/>
  <c r="AV45" i="42"/>
  <c r="AU45" i="42"/>
  <c r="AT45" i="42"/>
  <c r="AP45" i="42"/>
  <c r="AG45" i="42"/>
  <c r="BC45" i="42" s="1"/>
  <c r="AF45" i="42"/>
  <c r="AE45" i="42"/>
  <c r="AD45" i="42"/>
  <c r="AB45" i="42"/>
  <c r="AA45" i="42"/>
  <c r="Y45" i="42"/>
  <c r="BE44" i="42"/>
  <c r="BD44" i="42"/>
  <c r="BC44" i="42"/>
  <c r="BB44" i="42"/>
  <c r="BA44" i="42"/>
  <c r="AZ44" i="42"/>
  <c r="AY44" i="42"/>
  <c r="AX44" i="42"/>
  <c r="AW44" i="42"/>
  <c r="AV44" i="42"/>
  <c r="AU44" i="42"/>
  <c r="AT44" i="42"/>
  <c r="AO44" i="42"/>
  <c r="AC44" i="42"/>
  <c r="Z44" i="42"/>
  <c r="BE43" i="42"/>
  <c r="BD43" i="42"/>
  <c r="BC43" i="42"/>
  <c r="BB43" i="42"/>
  <c r="BA43" i="42"/>
  <c r="AZ43" i="42"/>
  <c r="AY43" i="42"/>
  <c r="AX43" i="42"/>
  <c r="AW43" i="42"/>
  <c r="AV43" i="42"/>
  <c r="AU43" i="42"/>
  <c r="AT43" i="42"/>
  <c r="AO43" i="42"/>
  <c r="AC43" i="42"/>
  <c r="Z43" i="42"/>
  <c r="BE42" i="42"/>
  <c r="BD42" i="42"/>
  <c r="BC42" i="42"/>
  <c r="BB42" i="42"/>
  <c r="BA42" i="42"/>
  <c r="AZ42" i="42"/>
  <c r="AY42" i="42"/>
  <c r="AX42" i="42"/>
  <c r="AW42" i="42"/>
  <c r="AV42" i="42"/>
  <c r="AU42" i="42"/>
  <c r="AT42" i="42"/>
  <c r="AO42" i="42"/>
  <c r="AC42" i="42"/>
  <c r="AC59" i="42" s="1"/>
  <c r="Z42" i="42"/>
  <c r="BE41" i="42"/>
  <c r="BD41" i="42"/>
  <c r="BC41" i="42"/>
  <c r="BB41" i="42"/>
  <c r="BA41" i="42"/>
  <c r="AZ41" i="42"/>
  <c r="AY41" i="42"/>
  <c r="AX41" i="42"/>
  <c r="AW41" i="42"/>
  <c r="AV41" i="42"/>
  <c r="AU41" i="42"/>
  <c r="AT41" i="42"/>
  <c r="AO41" i="42"/>
  <c r="AC41" i="42"/>
  <c r="Z41" i="42"/>
  <c r="BE40" i="42"/>
  <c r="BD40" i="42"/>
  <c r="BC40" i="42"/>
  <c r="BB40" i="42"/>
  <c r="BA40" i="42"/>
  <c r="AZ40" i="42"/>
  <c r="AY40" i="42"/>
  <c r="AX40" i="42"/>
  <c r="AW40" i="42"/>
  <c r="AV40" i="42"/>
  <c r="AU40" i="42"/>
  <c r="AT40" i="42"/>
  <c r="AO40" i="42"/>
  <c r="AC40" i="42"/>
  <c r="Z40" i="42"/>
  <c r="BE39" i="42"/>
  <c r="BD39" i="42"/>
  <c r="BC39" i="42"/>
  <c r="BB39" i="42"/>
  <c r="BA39" i="42"/>
  <c r="AZ39" i="42"/>
  <c r="AY39" i="42"/>
  <c r="AX39" i="42"/>
  <c r="AW39" i="42"/>
  <c r="AV39" i="42"/>
  <c r="AU39" i="42"/>
  <c r="AT39" i="42"/>
  <c r="AO39" i="42"/>
  <c r="AC39" i="42"/>
  <c r="Z39" i="42"/>
  <c r="BE38" i="42"/>
  <c r="BD38" i="42"/>
  <c r="BC38" i="42"/>
  <c r="BB38" i="42"/>
  <c r="BA38" i="42"/>
  <c r="AZ38" i="42"/>
  <c r="AY38" i="42"/>
  <c r="AX38" i="42"/>
  <c r="AW38" i="42"/>
  <c r="AV38" i="42"/>
  <c r="AU38" i="42"/>
  <c r="AT38" i="42"/>
  <c r="AO38" i="42"/>
  <c r="AC38" i="42"/>
  <c r="Z38" i="42"/>
  <c r="BE37" i="42"/>
  <c r="BD37" i="42"/>
  <c r="BC37" i="42"/>
  <c r="BB37" i="42"/>
  <c r="BA37" i="42"/>
  <c r="AZ37" i="42"/>
  <c r="AY37" i="42"/>
  <c r="AX37" i="42"/>
  <c r="AW37" i="42"/>
  <c r="AV37" i="42"/>
  <c r="AU37" i="42"/>
  <c r="AT37" i="42"/>
  <c r="AO37" i="42"/>
  <c r="AC37" i="42"/>
  <c r="Z37" i="42"/>
  <c r="BE36" i="42"/>
  <c r="BD36" i="42"/>
  <c r="BC36" i="42"/>
  <c r="BB36" i="42"/>
  <c r="BA36" i="42"/>
  <c r="AZ36" i="42"/>
  <c r="AY36" i="42"/>
  <c r="AX36" i="42"/>
  <c r="AW36" i="42"/>
  <c r="AV36" i="42"/>
  <c r="AU36" i="42"/>
  <c r="AT36" i="42"/>
  <c r="AO36" i="42"/>
  <c r="AC36" i="42"/>
  <c r="Z36" i="42"/>
  <c r="BE35" i="42"/>
  <c r="BD35" i="42"/>
  <c r="BC35" i="42"/>
  <c r="BB35" i="42"/>
  <c r="BA35" i="42"/>
  <c r="AZ35" i="42"/>
  <c r="AY35" i="42"/>
  <c r="AX35" i="42"/>
  <c r="AW35" i="42"/>
  <c r="AV35" i="42"/>
  <c r="AU35" i="42"/>
  <c r="AT35" i="42"/>
  <c r="AO35" i="42"/>
  <c r="AC35" i="42"/>
  <c r="Z35" i="42"/>
  <c r="BE34" i="42"/>
  <c r="BD34" i="42"/>
  <c r="BC34" i="42"/>
  <c r="BB34" i="42"/>
  <c r="BA34" i="42"/>
  <c r="AZ34" i="42"/>
  <c r="AY34" i="42"/>
  <c r="AX34" i="42"/>
  <c r="AW34" i="42"/>
  <c r="AV34" i="42"/>
  <c r="AU34" i="42"/>
  <c r="AT34" i="42"/>
  <c r="AO34" i="42"/>
  <c r="AC34" i="42"/>
  <c r="Z34" i="42"/>
  <c r="BE33" i="42"/>
  <c r="BD33" i="42"/>
  <c r="BC33" i="42"/>
  <c r="BB33" i="42"/>
  <c r="BA33" i="42"/>
  <c r="AZ33" i="42"/>
  <c r="AY33" i="42"/>
  <c r="AX33" i="42"/>
  <c r="AW33" i="42"/>
  <c r="AV33" i="42"/>
  <c r="AU33" i="42"/>
  <c r="AT33" i="42"/>
  <c r="AO33" i="42"/>
  <c r="AC33" i="42"/>
  <c r="Z33" i="42"/>
  <c r="BE32" i="42"/>
  <c r="BD32" i="42"/>
  <c r="BC32" i="42"/>
  <c r="BB32" i="42"/>
  <c r="BA32" i="42"/>
  <c r="AZ32" i="42"/>
  <c r="AY32" i="42"/>
  <c r="AX32" i="42"/>
  <c r="AW32" i="42"/>
  <c r="AV32" i="42"/>
  <c r="AU32" i="42"/>
  <c r="AT32" i="42"/>
  <c r="AO32" i="42"/>
  <c r="AC32" i="42"/>
  <c r="Z32" i="42"/>
  <c r="BE31" i="42"/>
  <c r="BD31" i="42"/>
  <c r="BC31" i="42"/>
  <c r="BB31" i="42"/>
  <c r="BA31" i="42"/>
  <c r="AZ31" i="42"/>
  <c r="AY31" i="42"/>
  <c r="AX31" i="42"/>
  <c r="AW31" i="42"/>
  <c r="AV31" i="42"/>
  <c r="AU31" i="42"/>
  <c r="AT31" i="42"/>
  <c r="AO31" i="42"/>
  <c r="AC31" i="42"/>
  <c r="Z31" i="42"/>
  <c r="BE30" i="42"/>
  <c r="BD30" i="42"/>
  <c r="BC30" i="42"/>
  <c r="BB30" i="42"/>
  <c r="BA30" i="42"/>
  <c r="AZ30" i="42"/>
  <c r="AY30" i="42"/>
  <c r="AX30" i="42"/>
  <c r="AW30" i="42"/>
  <c r="AV30" i="42"/>
  <c r="AU30" i="42"/>
  <c r="AT30" i="42"/>
  <c r="AO30" i="42"/>
  <c r="AC30" i="42"/>
  <c r="Z30" i="42"/>
  <c r="BE29" i="42"/>
  <c r="BD29" i="42"/>
  <c r="BC29" i="42"/>
  <c r="BB29" i="42"/>
  <c r="BA29" i="42"/>
  <c r="AZ29" i="42"/>
  <c r="AY29" i="42"/>
  <c r="AX29" i="42"/>
  <c r="AW29" i="42"/>
  <c r="AV29" i="42"/>
  <c r="AU29" i="42"/>
  <c r="AT29" i="42"/>
  <c r="AO29" i="42"/>
  <c r="AC29" i="42"/>
  <c r="Z29" i="42"/>
  <c r="BE28" i="42"/>
  <c r="BD28" i="42"/>
  <c r="BC28" i="42"/>
  <c r="BB28" i="42"/>
  <c r="BA28" i="42"/>
  <c r="AZ28" i="42"/>
  <c r="AY28" i="42"/>
  <c r="AX28" i="42"/>
  <c r="AW28" i="42"/>
  <c r="AV28" i="42"/>
  <c r="AU28" i="42"/>
  <c r="AT28" i="42"/>
  <c r="AO28" i="42"/>
  <c r="AC28" i="42"/>
  <c r="Z28" i="42"/>
  <c r="BE27" i="42"/>
  <c r="BD27" i="42"/>
  <c r="BC27" i="42"/>
  <c r="BB27" i="42"/>
  <c r="BA27" i="42"/>
  <c r="AZ27" i="42"/>
  <c r="AY27" i="42"/>
  <c r="AX27" i="42"/>
  <c r="AW27" i="42"/>
  <c r="AV27" i="42"/>
  <c r="AU27" i="42"/>
  <c r="AT27" i="42"/>
  <c r="AO27" i="42"/>
  <c r="AC27" i="42"/>
  <c r="Z27" i="42"/>
  <c r="BE26" i="42"/>
  <c r="BD26" i="42"/>
  <c r="BC26" i="42"/>
  <c r="BB26" i="42"/>
  <c r="BA26" i="42"/>
  <c r="AZ26" i="42"/>
  <c r="AY26" i="42"/>
  <c r="AX26" i="42"/>
  <c r="AW26" i="42"/>
  <c r="AV26" i="42"/>
  <c r="AU26" i="42"/>
  <c r="AT26" i="42"/>
  <c r="AO26" i="42"/>
  <c r="AC26" i="42"/>
  <c r="Z26" i="42"/>
  <c r="BE25" i="42"/>
  <c r="BD25" i="42"/>
  <c r="BC25" i="42"/>
  <c r="BB25" i="42"/>
  <c r="BA25" i="42"/>
  <c r="AZ25" i="42"/>
  <c r="AY25" i="42"/>
  <c r="AX25" i="42"/>
  <c r="AW25" i="42"/>
  <c r="AV25" i="42"/>
  <c r="AU25" i="42"/>
  <c r="AT25" i="42"/>
  <c r="AO25" i="42"/>
  <c r="AC25" i="42"/>
  <c r="Z25" i="42"/>
  <c r="BE24" i="42"/>
  <c r="BD24" i="42"/>
  <c r="BC24" i="42"/>
  <c r="BB24" i="42"/>
  <c r="BA24" i="42"/>
  <c r="AZ24" i="42"/>
  <c r="AY24" i="42"/>
  <c r="AX24" i="42"/>
  <c r="AW24" i="42"/>
  <c r="AV24" i="42"/>
  <c r="AU24" i="42"/>
  <c r="AT24" i="42"/>
  <c r="AO24" i="42"/>
  <c r="AC24" i="42"/>
  <c r="Z24" i="42"/>
  <c r="BE23" i="42"/>
  <c r="BD23" i="42"/>
  <c r="BC23" i="42"/>
  <c r="BB23" i="42"/>
  <c r="BA23" i="42"/>
  <c r="AZ23" i="42"/>
  <c r="AY23" i="42"/>
  <c r="AX23" i="42"/>
  <c r="AW23" i="42"/>
  <c r="AV23" i="42"/>
  <c r="AU23" i="42"/>
  <c r="AT23" i="42"/>
  <c r="AO23" i="42"/>
  <c r="AC23" i="42"/>
  <c r="Z23" i="42"/>
  <c r="BE22" i="42"/>
  <c r="BD22" i="42"/>
  <c r="BC22" i="42"/>
  <c r="BB22" i="42"/>
  <c r="BA22" i="42"/>
  <c r="AZ22" i="42"/>
  <c r="AY22" i="42"/>
  <c r="AX22" i="42"/>
  <c r="AW22" i="42"/>
  <c r="AV22" i="42"/>
  <c r="AU22" i="42"/>
  <c r="AT22" i="42"/>
  <c r="AO22" i="42"/>
  <c r="AC22" i="42"/>
  <c r="Z22" i="42"/>
  <c r="BE21" i="42"/>
  <c r="BD21" i="42"/>
  <c r="BC21" i="42"/>
  <c r="BB21" i="42"/>
  <c r="BA21" i="42"/>
  <c r="AZ21" i="42"/>
  <c r="AY21" i="42"/>
  <c r="AX21" i="42"/>
  <c r="AW21" i="42"/>
  <c r="AV21" i="42"/>
  <c r="AU21" i="42"/>
  <c r="AT21" i="42"/>
  <c r="AO21" i="42"/>
  <c r="AC21" i="42"/>
  <c r="Z21" i="42"/>
  <c r="BE20" i="42"/>
  <c r="BD20" i="42"/>
  <c r="BC20" i="42"/>
  <c r="BB20" i="42"/>
  <c r="BA20" i="42"/>
  <c r="AZ20" i="42"/>
  <c r="AY20" i="42"/>
  <c r="AX20" i="42"/>
  <c r="AW20" i="42"/>
  <c r="AV20" i="42"/>
  <c r="AU20" i="42"/>
  <c r="AT20" i="42"/>
  <c r="AO20" i="42"/>
  <c r="AC20" i="42"/>
  <c r="Z20" i="42"/>
  <c r="BE19" i="42"/>
  <c r="BD19" i="42"/>
  <c r="BC19" i="42"/>
  <c r="BB19" i="42"/>
  <c r="BA19" i="42"/>
  <c r="AZ19" i="42"/>
  <c r="AY19" i="42"/>
  <c r="AX19" i="42"/>
  <c r="AW19" i="42"/>
  <c r="AV19" i="42"/>
  <c r="AU19" i="42"/>
  <c r="AT19" i="42"/>
  <c r="AO19" i="42"/>
  <c r="AC19" i="42"/>
  <c r="Z19" i="42"/>
  <c r="BE18" i="42"/>
  <c r="BD18" i="42"/>
  <c r="BC18" i="42"/>
  <c r="BB18" i="42"/>
  <c r="BA18" i="42"/>
  <c r="AZ18" i="42"/>
  <c r="AY18" i="42"/>
  <c r="AX18" i="42"/>
  <c r="AW18" i="42"/>
  <c r="AV18" i="42"/>
  <c r="AU18" i="42"/>
  <c r="AT18" i="42"/>
  <c r="AO18" i="42"/>
  <c r="AC18" i="42"/>
  <c r="Z18" i="42"/>
  <c r="BE17" i="42"/>
  <c r="BD17" i="42"/>
  <c r="BC17" i="42"/>
  <c r="BB17" i="42"/>
  <c r="BA17" i="42"/>
  <c r="AZ17" i="42"/>
  <c r="AY17" i="42"/>
  <c r="AX17" i="42"/>
  <c r="AW17" i="42"/>
  <c r="AV17" i="42"/>
  <c r="AU17" i="42"/>
  <c r="AT17" i="42"/>
  <c r="AO17" i="42"/>
  <c r="AC17" i="42"/>
  <c r="Z17" i="42"/>
  <c r="BE16" i="42"/>
  <c r="BD16" i="42"/>
  <c r="BC16" i="42"/>
  <c r="BB16" i="42"/>
  <c r="BA16" i="42"/>
  <c r="AZ16" i="42"/>
  <c r="AY16" i="42"/>
  <c r="AX16" i="42"/>
  <c r="AW16" i="42"/>
  <c r="AV16" i="42"/>
  <c r="AU16" i="42"/>
  <c r="AT16" i="42"/>
  <c r="AO16" i="42"/>
  <c r="AC16" i="42"/>
  <c r="Z16" i="42"/>
  <c r="BE15" i="42"/>
  <c r="BD15" i="42"/>
  <c r="BC15" i="42"/>
  <c r="BB15" i="42"/>
  <c r="BA15" i="42"/>
  <c r="AZ15" i="42"/>
  <c r="AY15" i="42"/>
  <c r="AX15" i="42"/>
  <c r="AW15" i="42"/>
  <c r="AV15" i="42"/>
  <c r="AU15" i="42"/>
  <c r="AT15" i="42"/>
  <c r="AO15" i="42"/>
  <c r="AC15" i="42"/>
  <c r="Z15" i="42"/>
  <c r="BE14" i="42"/>
  <c r="BD14" i="42"/>
  <c r="BC14" i="42"/>
  <c r="BB14" i="42"/>
  <c r="BA14" i="42"/>
  <c r="AZ14" i="42"/>
  <c r="AY14" i="42"/>
  <c r="AX14" i="42"/>
  <c r="AW14" i="42"/>
  <c r="AV14" i="42"/>
  <c r="AU14" i="42"/>
  <c r="AT14" i="42"/>
  <c r="AO14" i="42"/>
  <c r="AC14" i="42"/>
  <c r="Z14" i="42"/>
  <c r="BE13" i="42"/>
  <c r="BD13" i="42"/>
  <c r="BC13" i="42"/>
  <c r="BB13" i="42"/>
  <c r="BA13" i="42"/>
  <c r="AZ13" i="42"/>
  <c r="AY13" i="42"/>
  <c r="AX13" i="42"/>
  <c r="AW13" i="42"/>
  <c r="AV13" i="42"/>
  <c r="AU13" i="42"/>
  <c r="AT13" i="42"/>
  <c r="AO13" i="42"/>
  <c r="AC13" i="42"/>
  <c r="Z13" i="42"/>
  <c r="BE12" i="42"/>
  <c r="BD12" i="42"/>
  <c r="BC12" i="42"/>
  <c r="BB12" i="42"/>
  <c r="BA12" i="42"/>
  <c r="AZ12" i="42"/>
  <c r="AY12" i="42"/>
  <c r="AX12" i="42"/>
  <c r="AW12" i="42"/>
  <c r="AV12" i="42"/>
  <c r="AU12" i="42"/>
  <c r="AT12" i="42"/>
  <c r="AO12" i="42"/>
  <c r="AC12" i="42"/>
  <c r="Z12" i="42"/>
  <c r="BE11" i="42"/>
  <c r="BD11" i="42"/>
  <c r="BC11" i="42"/>
  <c r="BB11" i="42"/>
  <c r="BA11" i="42"/>
  <c r="AZ11" i="42"/>
  <c r="AY11" i="42"/>
  <c r="AX11" i="42"/>
  <c r="AW11" i="42"/>
  <c r="AV11" i="42"/>
  <c r="AU11" i="42"/>
  <c r="AT11" i="42"/>
  <c r="AC11" i="42"/>
  <c r="Z11" i="42"/>
  <c r="BE10" i="42"/>
  <c r="BD10" i="42"/>
  <c r="BC10" i="42"/>
  <c r="BB10" i="42"/>
  <c r="BA10" i="42"/>
  <c r="AZ10" i="42"/>
  <c r="AY10" i="42"/>
  <c r="AX10" i="42"/>
  <c r="AW10" i="42"/>
  <c r="AV10" i="42"/>
  <c r="AU10" i="42"/>
  <c r="AT10" i="42"/>
  <c r="AO10" i="42"/>
  <c r="AC10" i="42"/>
  <c r="Z10" i="42"/>
  <c r="BE9" i="42"/>
  <c r="BD9" i="42"/>
  <c r="BC9" i="42"/>
  <c r="BB9" i="42"/>
  <c r="BA9" i="42"/>
  <c r="AZ9" i="42"/>
  <c r="AY9" i="42"/>
  <c r="AX9" i="42"/>
  <c r="AW9" i="42"/>
  <c r="AV9" i="42"/>
  <c r="AU9" i="42"/>
  <c r="AT9" i="42"/>
  <c r="AO9" i="42"/>
  <c r="AC9" i="42"/>
  <c r="Z9" i="42"/>
  <c r="BE8" i="42"/>
  <c r="BD8" i="42"/>
  <c r="BC8" i="42"/>
  <c r="BB8" i="42"/>
  <c r="BA8" i="42"/>
  <c r="AZ8" i="42"/>
  <c r="AY8" i="42"/>
  <c r="AX8" i="42"/>
  <c r="AW8" i="42"/>
  <c r="AV8" i="42"/>
  <c r="AU8" i="42"/>
  <c r="AT8" i="42"/>
  <c r="AO8" i="42"/>
  <c r="AC8" i="42"/>
  <c r="Z8" i="42"/>
  <c r="BE7" i="42"/>
  <c r="BD7" i="42"/>
  <c r="BC7" i="42"/>
  <c r="BB7" i="42"/>
  <c r="BA7" i="42"/>
  <c r="AZ7" i="42"/>
  <c r="AY7" i="42"/>
  <c r="AX7" i="42"/>
  <c r="AW7" i="42"/>
  <c r="AV7" i="42"/>
  <c r="AU7" i="42"/>
  <c r="AT7" i="42"/>
  <c r="AO7" i="42"/>
  <c r="AC7" i="42"/>
  <c r="Z7" i="42"/>
  <c r="BE6" i="42"/>
  <c r="BD6" i="42"/>
  <c r="BC6" i="42"/>
  <c r="BB6" i="42"/>
  <c r="BA6" i="42"/>
  <c r="AZ6" i="42"/>
  <c r="AY6" i="42"/>
  <c r="AX6" i="42"/>
  <c r="AW6" i="42"/>
  <c r="AV6" i="42"/>
  <c r="AU6" i="42"/>
  <c r="AT6" i="42"/>
  <c r="AO6" i="42"/>
  <c r="AC6" i="42"/>
  <c r="Z6" i="42"/>
  <c r="BE5" i="42"/>
  <c r="BD5" i="42"/>
  <c r="BC5" i="42"/>
  <c r="BB5" i="42"/>
  <c r="BA5" i="42"/>
  <c r="AZ5" i="42"/>
  <c r="AY5" i="42"/>
  <c r="AX5" i="42"/>
  <c r="AW5" i="42"/>
  <c r="AV5" i="42"/>
  <c r="AU5" i="42"/>
  <c r="AT5" i="42"/>
  <c r="AO5" i="42"/>
  <c r="AC5" i="42"/>
  <c r="Z5" i="42"/>
  <c r="BE4" i="42"/>
  <c r="BD4" i="42"/>
  <c r="BC4" i="42"/>
  <c r="BB4" i="42"/>
  <c r="BA4" i="42"/>
  <c r="AZ4" i="42"/>
  <c r="AY4" i="42"/>
  <c r="AX4" i="42"/>
  <c r="AW4" i="42"/>
  <c r="AV4" i="42"/>
  <c r="AU4" i="42"/>
  <c r="AT4" i="42"/>
  <c r="AO4" i="42"/>
  <c r="AO50" i="42" s="1"/>
  <c r="AC4" i="42"/>
  <c r="AC50" i="42" s="1"/>
  <c r="Z4" i="42"/>
  <c r="Q65" i="43"/>
  <c r="J62" i="43"/>
  <c r="J14" i="43" s="1"/>
  <c r="Q64" i="43"/>
  <c r="M62" i="43"/>
  <c r="M14" i="43" s="1"/>
  <c r="E62" i="43"/>
  <c r="E14" i="43" s="1"/>
  <c r="Q63" i="43"/>
  <c r="L62" i="43"/>
  <c r="L14" i="43" s="1"/>
  <c r="I62" i="43"/>
  <c r="I14" i="43" s="1"/>
  <c r="H62" i="43"/>
  <c r="H14" i="43" s="1"/>
  <c r="D62" i="43"/>
  <c r="D14" i="43" s="1"/>
  <c r="O62" i="43"/>
  <c r="O14" i="43" s="1"/>
  <c r="N62" i="43"/>
  <c r="N14" i="43" s="1"/>
  <c r="K62" i="43"/>
  <c r="K14" i="43" s="1"/>
  <c r="G62" i="43"/>
  <c r="G14" i="43" s="1"/>
  <c r="F62" i="43"/>
  <c r="F14" i="43" s="1"/>
  <c r="C62" i="43"/>
  <c r="C14" i="43" s="1"/>
  <c r="Q61" i="43"/>
  <c r="N59" i="43"/>
  <c r="N13" i="43" s="1"/>
  <c r="J59" i="43"/>
  <c r="J13" i="43" s="1"/>
  <c r="F59" i="43"/>
  <c r="F13" i="43" s="1"/>
  <c r="Q60" i="43"/>
  <c r="M59" i="43"/>
  <c r="M13" i="43" s="1"/>
  <c r="I59" i="43"/>
  <c r="I13" i="43" s="1"/>
  <c r="E59" i="43"/>
  <c r="E13" i="43" s="1"/>
  <c r="P59" i="43"/>
  <c r="O59" i="43"/>
  <c r="O13" i="43" s="1"/>
  <c r="L59" i="43"/>
  <c r="L13" i="43" s="1"/>
  <c r="K59" i="43"/>
  <c r="K13" i="43" s="1"/>
  <c r="H59" i="43"/>
  <c r="H13" i="43" s="1"/>
  <c r="G59" i="43"/>
  <c r="G13" i="43" s="1"/>
  <c r="D59" i="43"/>
  <c r="D13" i="43" s="1"/>
  <c r="C59" i="43"/>
  <c r="C13" i="43" s="1"/>
  <c r="Q58" i="43"/>
  <c r="Q57" i="43"/>
  <c r="J53" i="43"/>
  <c r="J12" i="43" s="1"/>
  <c r="Q56" i="43"/>
  <c r="Q55" i="43"/>
  <c r="L53" i="43"/>
  <c r="L12" i="43" s="1"/>
  <c r="I53" i="43"/>
  <c r="I12" i="43" s="1"/>
  <c r="D53" i="43"/>
  <c r="D12" i="43" s="1"/>
  <c r="Q54" i="43"/>
  <c r="O53" i="43"/>
  <c r="O12" i="43" s="1"/>
  <c r="K53" i="43"/>
  <c r="K12" i="43" s="1"/>
  <c r="H53" i="43"/>
  <c r="H12" i="43" s="1"/>
  <c r="G53" i="43"/>
  <c r="G12" i="43" s="1"/>
  <c r="C53" i="43"/>
  <c r="C12" i="43" s="1"/>
  <c r="N53" i="43"/>
  <c r="N12" i="43" s="1"/>
  <c r="M53" i="43"/>
  <c r="M12" i="43" s="1"/>
  <c r="F53" i="43"/>
  <c r="F12" i="43" s="1"/>
  <c r="E53" i="43"/>
  <c r="E12" i="43" s="1"/>
  <c r="Q52" i="43"/>
  <c r="M45" i="43"/>
  <c r="M11" i="43" s="1"/>
  <c r="E45" i="43"/>
  <c r="E11" i="43" s="1"/>
  <c r="Q51" i="43"/>
  <c r="Q50" i="43"/>
  <c r="Q49" i="43"/>
  <c r="J45" i="43"/>
  <c r="J11" i="43" s="1"/>
  <c r="Q48" i="43"/>
  <c r="Q47" i="43"/>
  <c r="L45" i="43"/>
  <c r="L11" i="43" s="1"/>
  <c r="I45" i="43"/>
  <c r="I11" i="43" s="1"/>
  <c r="D45" i="43"/>
  <c r="D11" i="43" s="1"/>
  <c r="Q46" i="43"/>
  <c r="O45" i="43"/>
  <c r="O11" i="43" s="1"/>
  <c r="K45" i="43"/>
  <c r="K11" i="43" s="1"/>
  <c r="H45" i="43"/>
  <c r="H11" i="43" s="1"/>
  <c r="G45" i="43"/>
  <c r="G11" i="43" s="1"/>
  <c r="C45" i="43"/>
  <c r="C11" i="43" s="1"/>
  <c r="N45" i="43"/>
  <c r="N11" i="43" s="1"/>
  <c r="F45" i="43"/>
  <c r="F11" i="43" s="1"/>
  <c r="Q44" i="43"/>
  <c r="M40" i="43"/>
  <c r="M10" i="43" s="1"/>
  <c r="E40" i="43"/>
  <c r="E10" i="43" s="1"/>
  <c r="Q43" i="43"/>
  <c r="Q42" i="43"/>
  <c r="O40" i="43"/>
  <c r="L40" i="43"/>
  <c r="L10" i="43" s="1"/>
  <c r="G40" i="43"/>
  <c r="G10" i="43" s="1"/>
  <c r="D40" i="43"/>
  <c r="D10" i="43" s="1"/>
  <c r="Q41" i="43"/>
  <c r="N40" i="43"/>
  <c r="N10" i="43" s="1"/>
  <c r="K40" i="43"/>
  <c r="K10" i="43" s="1"/>
  <c r="J40" i="43"/>
  <c r="J10" i="43" s="1"/>
  <c r="F40" i="43"/>
  <c r="F10" i="43" s="1"/>
  <c r="C40" i="43"/>
  <c r="C10" i="43" s="1"/>
  <c r="P40" i="43"/>
  <c r="I40" i="43"/>
  <c r="I10" i="43" s="1"/>
  <c r="H40" i="43"/>
  <c r="Q39" i="43"/>
  <c r="Q38" i="43"/>
  <c r="Q37" i="43"/>
  <c r="N33" i="43"/>
  <c r="N9" i="43" s="1"/>
  <c r="F33" i="43"/>
  <c r="F9" i="43" s="1"/>
  <c r="Q36" i="43"/>
  <c r="P33" i="43"/>
  <c r="M33" i="43"/>
  <c r="M9" i="43" s="1"/>
  <c r="H33" i="43"/>
  <c r="H9" i="43" s="1"/>
  <c r="E33" i="43"/>
  <c r="E9" i="43" s="1"/>
  <c r="Q34" i="43"/>
  <c r="O33" i="43"/>
  <c r="O9" i="43" s="1"/>
  <c r="L33" i="43"/>
  <c r="L9" i="43" s="1"/>
  <c r="K33" i="43"/>
  <c r="K9" i="43" s="1"/>
  <c r="G33" i="43"/>
  <c r="G9" i="43" s="1"/>
  <c r="D33" i="43"/>
  <c r="D9" i="43" s="1"/>
  <c r="C33" i="43"/>
  <c r="C9" i="43" s="1"/>
  <c r="J33" i="43"/>
  <c r="J9" i="43" s="1"/>
  <c r="I33" i="43"/>
  <c r="I9" i="43" s="1"/>
  <c r="Q32" i="43"/>
  <c r="P27" i="43"/>
  <c r="H27" i="43"/>
  <c r="H8" i="43" s="1"/>
  <c r="Q30" i="43"/>
  <c r="Q29" i="43"/>
  <c r="O27" i="43"/>
  <c r="O8" i="43" s="1"/>
  <c r="J27" i="43"/>
  <c r="J8" i="43" s="1"/>
  <c r="G27" i="43"/>
  <c r="G8" i="43" s="1"/>
  <c r="Q28" i="43"/>
  <c r="N27" i="43"/>
  <c r="N8" i="43" s="1"/>
  <c r="M27" i="43"/>
  <c r="M8" i="43" s="1"/>
  <c r="I27" i="43"/>
  <c r="I8" i="43" s="1"/>
  <c r="F27" i="43"/>
  <c r="F8" i="43" s="1"/>
  <c r="E27" i="43"/>
  <c r="E8" i="43" s="1"/>
  <c r="L27" i="43"/>
  <c r="L8" i="43" s="1"/>
  <c r="K27" i="43"/>
  <c r="K8" i="43" s="1"/>
  <c r="D27" i="43"/>
  <c r="D8" i="43" s="1"/>
  <c r="C27" i="43"/>
  <c r="C8" i="43" s="1"/>
  <c r="Q26" i="43"/>
  <c r="Q25" i="43"/>
  <c r="J21" i="43"/>
  <c r="J7" i="43" s="1"/>
  <c r="Q24" i="43"/>
  <c r="Q23" i="43"/>
  <c r="L21" i="43"/>
  <c r="L7" i="43" s="1"/>
  <c r="I21" i="43"/>
  <c r="I7" i="43" s="1"/>
  <c r="D21" i="43"/>
  <c r="D7" i="43" s="1"/>
  <c r="Q22" i="43"/>
  <c r="O21" i="43"/>
  <c r="O7" i="43" s="1"/>
  <c r="K21" i="43"/>
  <c r="K7" i="43" s="1"/>
  <c r="H21" i="43"/>
  <c r="H7" i="43" s="1"/>
  <c r="G21" i="43"/>
  <c r="G7" i="43" s="1"/>
  <c r="F21" i="43"/>
  <c r="F7" i="43" s="1"/>
  <c r="C21" i="43"/>
  <c r="C7" i="43" s="1"/>
  <c r="N21" i="43"/>
  <c r="N7" i="43" s="1"/>
  <c r="M21" i="43"/>
  <c r="M7" i="43" s="1"/>
  <c r="E21" i="43"/>
  <c r="E7" i="43" s="1"/>
  <c r="Q20" i="43"/>
  <c r="P17" i="43"/>
  <c r="M17" i="43"/>
  <c r="M6" i="43" s="1"/>
  <c r="H17" i="43"/>
  <c r="H6" i="43" s="1"/>
  <c r="E17" i="43"/>
  <c r="E6" i="43" s="1"/>
  <c r="Q18" i="43"/>
  <c r="O17" i="43"/>
  <c r="O6" i="43" s="1"/>
  <c r="L17" i="43"/>
  <c r="L6" i="43" s="1"/>
  <c r="K17" i="43"/>
  <c r="K6" i="43" s="1"/>
  <c r="G17" i="43"/>
  <c r="G6" i="43" s="1"/>
  <c r="D17" i="43"/>
  <c r="D6" i="43" s="1"/>
  <c r="C17" i="43"/>
  <c r="C6" i="43" s="1"/>
  <c r="N17" i="43"/>
  <c r="N6" i="43" s="1"/>
  <c r="J17" i="43"/>
  <c r="J6" i="43" s="1"/>
  <c r="I17" i="43"/>
  <c r="I6" i="43" s="1"/>
  <c r="F17" i="43"/>
  <c r="F6" i="43" s="1"/>
  <c r="Q16" i="43"/>
  <c r="M5" i="43"/>
  <c r="J5" i="43"/>
  <c r="I5" i="43"/>
  <c r="H5" i="43"/>
  <c r="E5" i="43"/>
  <c r="P10" i="43"/>
  <c r="H10" i="43"/>
  <c r="O5" i="43"/>
  <c r="N5" i="43"/>
  <c r="L5" i="43"/>
  <c r="K5" i="43"/>
  <c r="G5" i="43"/>
  <c r="F5" i="43"/>
  <c r="D5" i="43"/>
  <c r="C5" i="43"/>
  <c r="H72" i="46"/>
  <c r="H67" i="46"/>
  <c r="DS89" i="46"/>
  <c r="CL89" i="46"/>
  <c r="BU89" i="46"/>
  <c r="BT89" i="46"/>
  <c r="BM89" i="46"/>
  <c r="BL89" i="46"/>
  <c r="BE89" i="46"/>
  <c r="AV89" i="46"/>
  <c r="D89" i="46"/>
  <c r="EA43" i="46"/>
  <c r="DU43" i="46"/>
  <c r="DR43" i="46"/>
  <c r="DL43" i="46"/>
  <c r="DI43" i="46"/>
  <c r="DF43" i="46"/>
  <c r="CW43" i="46"/>
  <c r="CT43" i="46"/>
  <c r="CN43" i="46"/>
  <c r="CK43" i="46"/>
  <c r="BY43" i="46"/>
  <c r="BP43" i="46"/>
  <c r="BM43" i="46"/>
  <c r="BA43" i="46"/>
  <c r="AX43" i="46"/>
  <c r="AR43" i="46"/>
  <c r="AO43" i="46"/>
  <c r="AL43" i="46"/>
  <c r="AC43" i="46"/>
  <c r="Z43" i="46"/>
  <c r="T43" i="46"/>
  <c r="Q43" i="46"/>
  <c r="N43" i="46"/>
  <c r="DU42" i="46"/>
  <c r="DR42" i="46"/>
  <c r="DO42" i="46"/>
  <c r="DI42" i="46"/>
  <c r="DF42" i="46"/>
  <c r="CW42" i="46"/>
  <c r="CN42" i="46"/>
  <c r="CK42" i="46"/>
  <c r="CH42" i="46"/>
  <c r="BY42" i="46"/>
  <c r="BP42" i="46"/>
  <c r="BM42" i="46"/>
  <c r="BJ42" i="46"/>
  <c r="BA42" i="46"/>
  <c r="AR42" i="46"/>
  <c r="AO42" i="46"/>
  <c r="AL42" i="46"/>
  <c r="AC42" i="46"/>
  <c r="T42" i="46"/>
  <c r="Q42" i="46"/>
  <c r="DU41" i="46"/>
  <c r="DR41" i="46"/>
  <c r="DO41" i="46"/>
  <c r="DF41" i="46"/>
  <c r="DC41" i="46"/>
  <c r="CW41" i="46"/>
  <c r="CT41" i="46"/>
  <c r="CH41" i="46"/>
  <c r="BY41" i="46"/>
  <c r="BV41" i="46"/>
  <c r="BJ41" i="46"/>
  <c r="BA41" i="46"/>
  <c r="AX41" i="46"/>
  <c r="AL41" i="46"/>
  <c r="AC41" i="46"/>
  <c r="Z41" i="46"/>
  <c r="N41" i="46"/>
  <c r="EA40" i="46"/>
  <c r="DX40" i="46"/>
  <c r="DO40" i="46"/>
  <c r="DL40" i="46"/>
  <c r="DF40" i="46"/>
  <c r="DC40" i="46"/>
  <c r="CZ40" i="46"/>
  <c r="CQ40" i="46"/>
  <c r="CH40" i="46"/>
  <c r="CE40" i="46"/>
  <c r="CB40" i="46"/>
  <c r="BV40" i="46"/>
  <c r="BS40" i="46"/>
  <c r="BJ40" i="46"/>
  <c r="BG40" i="46"/>
  <c r="AX40" i="46"/>
  <c r="AU40" i="46"/>
  <c r="AL40" i="46"/>
  <c r="AI40" i="46"/>
  <c r="Z40" i="46"/>
  <c r="W40" i="46"/>
  <c r="Q40" i="46"/>
  <c r="N40" i="46"/>
  <c r="EA39" i="46"/>
  <c r="DX39" i="46"/>
  <c r="DR39" i="46"/>
  <c r="DO39" i="46"/>
  <c r="DL39" i="46"/>
  <c r="DI39" i="46"/>
  <c r="CZ39" i="46"/>
  <c r="CQ39" i="46"/>
  <c r="CN39" i="46"/>
  <c r="CE39" i="46"/>
  <c r="CB39" i="46"/>
  <c r="BV39" i="46"/>
  <c r="BS39" i="46"/>
  <c r="BP39" i="46"/>
  <c r="BM39" i="46"/>
  <c r="BD39" i="46"/>
  <c r="AU39" i="46"/>
  <c r="AR39" i="46"/>
  <c r="AI39" i="46"/>
  <c r="AF39" i="46"/>
  <c r="Z39" i="46"/>
  <c r="W39" i="46"/>
  <c r="T39" i="46"/>
  <c r="Q39" i="46"/>
  <c r="DX38" i="46"/>
  <c r="DU38" i="46"/>
  <c r="DL38" i="46"/>
  <c r="DI38" i="46"/>
  <c r="DC38" i="46"/>
  <c r="CZ38" i="46"/>
  <c r="CW38" i="46"/>
  <c r="CT38" i="46"/>
  <c r="CK38" i="46"/>
  <c r="CB38" i="46"/>
  <c r="BY38" i="46"/>
  <c r="BP38" i="46"/>
  <c r="BM38" i="46"/>
  <c r="BG38" i="46"/>
  <c r="BD38" i="46"/>
  <c r="BA38" i="46"/>
  <c r="AX38" i="46"/>
  <c r="AR38" i="46"/>
  <c r="AO38" i="46"/>
  <c r="AL38" i="46"/>
  <c r="AF38" i="46"/>
  <c r="AC38" i="46"/>
  <c r="T38" i="46"/>
  <c r="Q38" i="46"/>
  <c r="N38" i="46"/>
  <c r="DU37" i="46"/>
  <c r="DR37" i="46"/>
  <c r="DL37" i="46"/>
  <c r="DC37" i="46"/>
  <c r="CT37" i="46"/>
  <c r="CQ37" i="46"/>
  <c r="CN37" i="46"/>
  <c r="CK37" i="46"/>
  <c r="CH37" i="46"/>
  <c r="CE37" i="46"/>
  <c r="BY37" i="46"/>
  <c r="BV37" i="46"/>
  <c r="BS37" i="46"/>
  <c r="BM37" i="46"/>
  <c r="BJ37" i="46"/>
  <c r="BA37" i="46"/>
  <c r="AX37" i="46"/>
  <c r="AU37" i="46"/>
  <c r="AL37" i="46"/>
  <c r="AC37" i="46"/>
  <c r="Z37" i="46"/>
  <c r="T37" i="46"/>
  <c r="K37" i="46"/>
  <c r="EA36" i="46"/>
  <c r="DX36" i="46"/>
  <c r="DU36" i="46"/>
  <c r="DR36" i="46"/>
  <c r="DL36" i="46"/>
  <c r="DC36" i="46"/>
  <c r="CZ36" i="46"/>
  <c r="CW36" i="46"/>
  <c r="CT36" i="46"/>
  <c r="CN36" i="46"/>
  <c r="CE36" i="46"/>
  <c r="CB36" i="46"/>
  <c r="BY36" i="46"/>
  <c r="BV36" i="46"/>
  <c r="BP36" i="46"/>
  <c r="BG36" i="46"/>
  <c r="BD36" i="46"/>
  <c r="BA36" i="46"/>
  <c r="AX36" i="46"/>
  <c r="AR36" i="46"/>
  <c r="AI36" i="46"/>
  <c r="AF36" i="46"/>
  <c r="AC36" i="46"/>
  <c r="Z36" i="46"/>
  <c r="T36" i="46"/>
  <c r="K36" i="46"/>
  <c r="EA35" i="46"/>
  <c r="DU35" i="46"/>
  <c r="DL35" i="46"/>
  <c r="DI35" i="46"/>
  <c r="DF35" i="46"/>
  <c r="DC35" i="46"/>
  <c r="CW35" i="46"/>
  <c r="CN35" i="46"/>
  <c r="CK35" i="46"/>
  <c r="CH35" i="46"/>
  <c r="CE35" i="46"/>
  <c r="BY35" i="46"/>
  <c r="BP35" i="46"/>
  <c r="BM35" i="46"/>
  <c r="BJ35" i="46"/>
  <c r="BG35" i="46"/>
  <c r="BA35" i="46"/>
  <c r="AR35" i="46"/>
  <c r="AO35" i="46"/>
  <c r="AL35" i="46"/>
  <c r="AI35" i="46"/>
  <c r="AC35" i="46"/>
  <c r="T35" i="46"/>
  <c r="Q35" i="46"/>
  <c r="K35" i="46"/>
  <c r="DU34" i="46"/>
  <c r="DR34" i="46"/>
  <c r="DO34" i="46"/>
  <c r="DL34" i="46"/>
  <c r="DF34" i="46"/>
  <c r="CW34" i="46"/>
  <c r="CT34" i="46"/>
  <c r="CQ34" i="46"/>
  <c r="CN34" i="46"/>
  <c r="CH34" i="46"/>
  <c r="BY34" i="46"/>
  <c r="BV34" i="46"/>
  <c r="BS34" i="46"/>
  <c r="BP34" i="46"/>
  <c r="BJ34" i="46"/>
  <c r="BA34" i="46"/>
  <c r="AX34" i="46"/>
  <c r="AU34" i="46"/>
  <c r="AR34" i="46"/>
  <c r="AL34" i="46"/>
  <c r="AC34" i="46"/>
  <c r="Z34" i="46"/>
  <c r="W34" i="46"/>
  <c r="T34" i="46"/>
  <c r="N34" i="46"/>
  <c r="EA33" i="46"/>
  <c r="DX33" i="46"/>
  <c r="DU33" i="46"/>
  <c r="DO33" i="46"/>
  <c r="DF33" i="46"/>
  <c r="DC33" i="46"/>
  <c r="CZ33" i="46"/>
  <c r="CW33" i="46"/>
  <c r="CQ33" i="46"/>
  <c r="CH33" i="46"/>
  <c r="CE33" i="46"/>
  <c r="CB33" i="46"/>
  <c r="BY33" i="46"/>
  <c r="BS33" i="46"/>
  <c r="BJ33" i="46"/>
  <c r="BG33" i="46"/>
  <c r="BD33" i="46"/>
  <c r="BA33" i="46"/>
  <c r="AU33" i="46"/>
  <c r="AL33" i="46"/>
  <c r="AI33" i="46"/>
  <c r="AF33" i="46"/>
  <c r="AC33" i="46"/>
  <c r="W33" i="46"/>
  <c r="N33" i="46"/>
  <c r="K33" i="46"/>
  <c r="DX32" i="46"/>
  <c r="DO32" i="46"/>
  <c r="DL32" i="46"/>
  <c r="DI32" i="46"/>
  <c r="DF32" i="46"/>
  <c r="CZ32" i="46"/>
  <c r="CQ32" i="46"/>
  <c r="CN32" i="46"/>
  <c r="CK32" i="46"/>
  <c r="CH32" i="46"/>
  <c r="CB32" i="46"/>
  <c r="BS32" i="46"/>
  <c r="BP32" i="46"/>
  <c r="BM32" i="46"/>
  <c r="BJ32" i="46"/>
  <c r="BD32" i="46"/>
  <c r="AU32" i="46"/>
  <c r="AR32" i="46"/>
  <c r="AO32" i="46"/>
  <c r="AL32" i="46"/>
  <c r="AF32" i="46"/>
  <c r="W32" i="46"/>
  <c r="T32" i="46"/>
  <c r="Q32" i="46"/>
  <c r="N32" i="46"/>
  <c r="DX31" i="46"/>
  <c r="DU31" i="46"/>
  <c r="DR31" i="46"/>
  <c r="DO31" i="46"/>
  <c r="DI31" i="46"/>
  <c r="CZ31" i="46"/>
  <c r="CW31" i="46"/>
  <c r="CT31" i="46"/>
  <c r="CQ31" i="46"/>
  <c r="CK31" i="46"/>
  <c r="CB31" i="46"/>
  <c r="BV31" i="46"/>
  <c r="BS31" i="46"/>
  <c r="BP31" i="46"/>
  <c r="BM31" i="46"/>
  <c r="BD31" i="46"/>
  <c r="BA31" i="46"/>
  <c r="AX31" i="46"/>
  <c r="AU31" i="46"/>
  <c r="AO31" i="46"/>
  <c r="AF31" i="46"/>
  <c r="AC31" i="46"/>
  <c r="Z31" i="46"/>
  <c r="W31" i="46"/>
  <c r="Q31" i="46"/>
  <c r="EA30" i="46"/>
  <c r="DX30" i="46"/>
  <c r="DR30" i="46"/>
  <c r="DI30" i="46"/>
  <c r="DC30" i="46"/>
  <c r="CZ30" i="46"/>
  <c r="CW30" i="46"/>
  <c r="CT30" i="46"/>
  <c r="CK30" i="46"/>
  <c r="CH30" i="46"/>
  <c r="CE30" i="46"/>
  <c r="CB30" i="46"/>
  <c r="BV30" i="46"/>
  <c r="BM30" i="46"/>
  <c r="BG30" i="46"/>
  <c r="BD30" i="46"/>
  <c r="BA30" i="46"/>
  <c r="AX30" i="46"/>
  <c r="AO30" i="46"/>
  <c r="AL30" i="46"/>
  <c r="AI30" i="46"/>
  <c r="AF30" i="46"/>
  <c r="Z30" i="46"/>
  <c r="Q30" i="46"/>
  <c r="N30" i="46"/>
  <c r="EA29" i="46"/>
  <c r="DR29" i="46"/>
  <c r="DO29" i="46"/>
  <c r="DL29" i="46"/>
  <c r="DI29" i="46"/>
  <c r="DC29" i="46"/>
  <c r="CT29" i="46"/>
  <c r="CQ29" i="46"/>
  <c r="CK29" i="46"/>
  <c r="BV29" i="46"/>
  <c r="BS29" i="46"/>
  <c r="BM29" i="46"/>
  <c r="AX29" i="46"/>
  <c r="AU29" i="46"/>
  <c r="AR29" i="46"/>
  <c r="AO29" i="46"/>
  <c r="AI29" i="46"/>
  <c r="Z29" i="46"/>
  <c r="T29" i="46"/>
  <c r="Q29" i="46"/>
  <c r="N29" i="46"/>
  <c r="EA28" i="46"/>
  <c r="DX28" i="46"/>
  <c r="DU28" i="46"/>
  <c r="DR28" i="46"/>
  <c r="DL28" i="46"/>
  <c r="DC28" i="46"/>
  <c r="CZ28" i="46"/>
  <c r="CT28" i="46"/>
  <c r="CE28" i="46"/>
  <c r="CB28" i="46"/>
  <c r="BV28" i="46"/>
  <c r="BG28" i="46"/>
  <c r="BD28" i="46"/>
  <c r="BA28" i="46"/>
  <c r="AX28" i="46"/>
  <c r="AR28" i="46"/>
  <c r="AI28" i="46"/>
  <c r="AC28" i="46"/>
  <c r="Z28" i="46"/>
  <c r="W28" i="46"/>
  <c r="T28" i="46"/>
  <c r="EA27" i="46"/>
  <c r="DX27" i="46"/>
  <c r="DU27" i="46"/>
  <c r="DR27" i="46"/>
  <c r="DI27" i="46"/>
  <c r="DC27" i="46"/>
  <c r="CH27" i="46"/>
  <c r="CE27" i="46"/>
  <c r="CB27" i="46"/>
  <c r="BY27" i="46"/>
  <c r="BV27" i="46"/>
  <c r="BM27" i="46"/>
  <c r="BG27" i="46"/>
  <c r="AL27" i="46"/>
  <c r="AI27" i="46"/>
  <c r="AF27" i="46"/>
  <c r="AC27" i="46"/>
  <c r="Z27" i="46"/>
  <c r="Q27" i="46"/>
  <c r="DX26" i="46"/>
  <c r="DO26" i="46"/>
  <c r="DL26" i="46"/>
  <c r="DF26" i="46"/>
  <c r="CW26" i="46"/>
  <c r="CN26" i="46"/>
  <c r="CK26" i="46"/>
  <c r="CH26" i="46"/>
  <c r="CE26" i="46"/>
  <c r="CB26" i="46"/>
  <c r="BY26" i="46"/>
  <c r="BS26" i="46"/>
  <c r="BP26" i="46"/>
  <c r="BJ26" i="46"/>
  <c r="BG26" i="46"/>
  <c r="BA26" i="46"/>
  <c r="AR26" i="46"/>
  <c r="AO26" i="46"/>
  <c r="AF26" i="46"/>
  <c r="W26" i="46"/>
  <c r="T26" i="46"/>
  <c r="N26" i="46"/>
  <c r="DU25" i="46"/>
  <c r="DR25" i="46"/>
  <c r="DO25" i="46"/>
  <c r="DL25" i="46"/>
  <c r="DI25" i="46"/>
  <c r="DF25" i="46"/>
  <c r="CZ25" i="46"/>
  <c r="CW25" i="46"/>
  <c r="CT25" i="46"/>
  <c r="CQ25" i="46"/>
  <c r="CN25" i="46"/>
  <c r="CK25" i="46"/>
  <c r="CH25" i="46"/>
  <c r="CB25" i="46"/>
  <c r="BY25" i="46"/>
  <c r="BV25" i="46"/>
  <c r="BM25" i="46"/>
  <c r="BD25" i="46"/>
  <c r="BA25" i="46"/>
  <c r="AU25" i="46"/>
  <c r="AL25" i="46"/>
  <c r="AI25" i="46"/>
  <c r="AF25" i="46"/>
  <c r="AC25" i="46"/>
  <c r="Z25" i="46"/>
  <c r="W25" i="46"/>
  <c r="N25" i="46"/>
  <c r="K25" i="46"/>
  <c r="EA24" i="46"/>
  <c r="DX24" i="46"/>
  <c r="DO24" i="46"/>
  <c r="DL24" i="46"/>
  <c r="DI24" i="46"/>
  <c r="DF24" i="46"/>
  <c r="DC24" i="46"/>
  <c r="CZ24" i="46"/>
  <c r="CQ24" i="46"/>
  <c r="CN24" i="46"/>
  <c r="CK24" i="46"/>
  <c r="CH24" i="46"/>
  <c r="CE24" i="46"/>
  <c r="CB24" i="46"/>
  <c r="BS24" i="46"/>
  <c r="BP24" i="46"/>
  <c r="BM24" i="46"/>
  <c r="BJ24" i="46"/>
  <c r="BG24" i="46"/>
  <c r="BD24" i="46"/>
  <c r="AU24" i="46"/>
  <c r="AR24" i="46"/>
  <c r="AO24" i="46"/>
  <c r="AL24" i="46"/>
  <c r="AI24" i="46"/>
  <c r="AF24" i="46"/>
  <c r="W24" i="46"/>
  <c r="T24" i="46"/>
  <c r="Q24" i="46"/>
  <c r="N24" i="46"/>
  <c r="K24" i="46"/>
  <c r="DX23" i="46"/>
  <c r="DU23" i="46"/>
  <c r="DR23" i="46"/>
  <c r="DO23" i="46"/>
  <c r="DL23" i="46"/>
  <c r="DI23" i="46"/>
  <c r="CZ23" i="46"/>
  <c r="CW23" i="46"/>
  <c r="CT23" i="46"/>
  <c r="CQ23" i="46"/>
  <c r="CN23" i="46"/>
  <c r="CK23" i="46"/>
  <c r="CB23" i="46"/>
  <c r="BY23" i="46"/>
  <c r="BV23" i="46"/>
  <c r="BS23" i="46"/>
  <c r="BP23" i="46"/>
  <c r="BM23" i="46"/>
  <c r="BD23" i="46"/>
  <c r="BA23" i="46"/>
  <c r="AX23" i="46"/>
  <c r="AU23" i="46"/>
  <c r="AR23" i="46"/>
  <c r="AO23" i="46"/>
  <c r="AF23" i="46"/>
  <c r="AC23" i="46"/>
  <c r="Z23" i="46"/>
  <c r="W23" i="46"/>
  <c r="T23" i="46"/>
  <c r="Q23" i="46"/>
  <c r="EA22" i="46"/>
  <c r="DX22" i="46"/>
  <c r="DU22" i="46"/>
  <c r="DR22" i="46"/>
  <c r="DI22" i="46"/>
  <c r="DF22" i="46"/>
  <c r="DC22" i="46"/>
  <c r="CZ22" i="46"/>
  <c r="CW22" i="46"/>
  <c r="CT22" i="46"/>
  <c r="CK22" i="46"/>
  <c r="CH22" i="46"/>
  <c r="CE22" i="46"/>
  <c r="CB22" i="46"/>
  <c r="BY22" i="46"/>
  <c r="BV22" i="46"/>
  <c r="BM22" i="46"/>
  <c r="BJ22" i="46"/>
  <c r="BG22" i="46"/>
  <c r="BD22" i="46"/>
  <c r="BA22" i="46"/>
  <c r="AX22" i="46"/>
  <c r="AO22" i="46"/>
  <c r="AL22" i="46"/>
  <c r="AI22" i="46"/>
  <c r="AF22" i="46"/>
  <c r="AC22" i="46"/>
  <c r="Z22" i="46"/>
  <c r="Q22" i="46"/>
  <c r="N22" i="46"/>
  <c r="EA21" i="46"/>
  <c r="DR21" i="46"/>
  <c r="DO21" i="46"/>
  <c r="DL21" i="46"/>
  <c r="DI21" i="46"/>
  <c r="DF21" i="46"/>
  <c r="DC21" i="46"/>
  <c r="CT21" i="46"/>
  <c r="CQ21" i="46"/>
  <c r="CN21" i="46"/>
  <c r="CK21" i="46"/>
  <c r="CH21" i="46"/>
  <c r="CE21" i="46"/>
  <c r="BV21" i="46"/>
  <c r="BS21" i="46"/>
  <c r="BP21" i="46"/>
  <c r="BM21" i="46"/>
  <c r="BJ21" i="46"/>
  <c r="BG21" i="46"/>
  <c r="AX21" i="46"/>
  <c r="AU21" i="46"/>
  <c r="AR21" i="46"/>
  <c r="AO21" i="46"/>
  <c r="AL21" i="46"/>
  <c r="AI21" i="46"/>
  <c r="Z21" i="46"/>
  <c r="W21" i="46"/>
  <c r="T21" i="46"/>
  <c r="Q21" i="46"/>
  <c r="N21" i="46"/>
  <c r="K21" i="46"/>
  <c r="EA20" i="46"/>
  <c r="DX20" i="46"/>
  <c r="DU20" i="46"/>
  <c r="DR20" i="46"/>
  <c r="DO20" i="46"/>
  <c r="DL20" i="46"/>
  <c r="DC20" i="46"/>
  <c r="CZ20" i="46"/>
  <c r="CW20" i="46"/>
  <c r="CT20" i="46"/>
  <c r="CQ20" i="46"/>
  <c r="CE20" i="46"/>
  <c r="CB20" i="46"/>
  <c r="BY20" i="46"/>
  <c r="BV20" i="46"/>
  <c r="BS20" i="46"/>
  <c r="BP20" i="46"/>
  <c r="BG20" i="46"/>
  <c r="BD20" i="46"/>
  <c r="BA20" i="46"/>
  <c r="AX20" i="46"/>
  <c r="AU20" i="46"/>
  <c r="AR20" i="46"/>
  <c r="AI20" i="46"/>
  <c r="AF20" i="46"/>
  <c r="AC20" i="46"/>
  <c r="Z20" i="46"/>
  <c r="W20" i="46"/>
  <c r="T20" i="46"/>
  <c r="K20" i="46"/>
  <c r="EA19" i="46"/>
  <c r="DX19" i="46"/>
  <c r="DL19" i="46"/>
  <c r="DI19" i="46"/>
  <c r="DF19" i="46"/>
  <c r="DC19" i="46"/>
  <c r="CZ19" i="46"/>
  <c r="CN19" i="46"/>
  <c r="CK19" i="46"/>
  <c r="CH19" i="46"/>
  <c r="CE19" i="46"/>
  <c r="BP19" i="46"/>
  <c r="BM19" i="46"/>
  <c r="BJ19" i="46"/>
  <c r="BG19" i="46"/>
  <c r="AR19" i="46"/>
  <c r="AO19" i="46"/>
  <c r="AL19" i="46"/>
  <c r="AI19" i="46"/>
  <c r="T19" i="46"/>
  <c r="Q19" i="46"/>
  <c r="N19" i="46"/>
  <c r="K19" i="46"/>
  <c r="DU18" i="46"/>
  <c r="DR18" i="46"/>
  <c r="DO18" i="46"/>
  <c r="DL18" i="46"/>
  <c r="DI18" i="46"/>
  <c r="DF18" i="46"/>
  <c r="CW18" i="46"/>
  <c r="CT18" i="46"/>
  <c r="CQ18" i="46"/>
  <c r="CN18" i="46"/>
  <c r="CK18" i="46"/>
  <c r="CH18" i="46"/>
  <c r="BY18" i="46"/>
  <c r="BV18" i="46"/>
  <c r="BS18" i="46"/>
  <c r="BP18" i="46"/>
  <c r="BM18" i="46"/>
  <c r="BJ18" i="46"/>
  <c r="BA18" i="46"/>
  <c r="AX18" i="46"/>
  <c r="AU18" i="46"/>
  <c r="AL18" i="46"/>
  <c r="AC18" i="46"/>
  <c r="Z18" i="46"/>
  <c r="W18" i="46"/>
  <c r="Q18" i="46"/>
  <c r="N18" i="46"/>
  <c r="EA17" i="46"/>
  <c r="DX17" i="46"/>
  <c r="DR17" i="46"/>
  <c r="DO17" i="46"/>
  <c r="DF17" i="46"/>
  <c r="DC17" i="46"/>
  <c r="CZ17" i="46"/>
  <c r="CW17" i="46"/>
  <c r="CT17" i="46"/>
  <c r="CQ17" i="46"/>
  <c r="CH17" i="46"/>
  <c r="CE17" i="46"/>
  <c r="CB17" i="46"/>
  <c r="BY17" i="46"/>
  <c r="BV17" i="46"/>
  <c r="BJ17" i="46"/>
  <c r="BG17" i="46"/>
  <c r="BD17" i="46"/>
  <c r="BA17" i="46"/>
  <c r="AU17" i="46"/>
  <c r="AL17" i="46"/>
  <c r="AI17" i="46"/>
  <c r="AC17" i="46"/>
  <c r="Z17" i="46"/>
  <c r="W17" i="46"/>
  <c r="N17" i="46"/>
  <c r="EA16" i="46"/>
  <c r="DX16" i="46"/>
  <c r="DO16" i="46"/>
  <c r="DL16" i="46"/>
  <c r="DI16" i="46"/>
  <c r="CQ16" i="46"/>
  <c r="CN16" i="46"/>
  <c r="CK16" i="46"/>
  <c r="CH16" i="46"/>
  <c r="CE16" i="46"/>
  <c r="CB16" i="46"/>
  <c r="BS16" i="46"/>
  <c r="BP16" i="46"/>
  <c r="BM16" i="46"/>
  <c r="AU16" i="46"/>
  <c r="AR16" i="46"/>
  <c r="AO16" i="46"/>
  <c r="AL16" i="46"/>
  <c r="AI16" i="46"/>
  <c r="AF16" i="46"/>
  <c r="AC16" i="46"/>
  <c r="W16" i="46"/>
  <c r="T16" i="46"/>
  <c r="Q16" i="46"/>
  <c r="N16" i="46"/>
  <c r="EA15" i="46"/>
  <c r="DX15" i="46"/>
  <c r="DU15" i="46"/>
  <c r="DR15" i="46"/>
  <c r="DO15" i="46"/>
  <c r="DI15" i="46"/>
  <c r="DF15" i="46"/>
  <c r="DC15" i="46"/>
  <c r="CZ15" i="46"/>
  <c r="CW15" i="46"/>
  <c r="CT15" i="46"/>
  <c r="CQ15" i="46"/>
  <c r="CK15" i="46"/>
  <c r="CH15" i="46"/>
  <c r="CE15" i="46"/>
  <c r="CB15" i="46"/>
  <c r="BY15" i="46"/>
  <c r="BV15" i="46"/>
  <c r="BS15" i="46"/>
  <c r="BM15" i="46"/>
  <c r="BJ15" i="46"/>
  <c r="BG15" i="46"/>
  <c r="BD15" i="46"/>
  <c r="BA15" i="46"/>
  <c r="AX15" i="46"/>
  <c r="AU15" i="46"/>
  <c r="AO15" i="46"/>
  <c r="AL15" i="46"/>
  <c r="AI15" i="46"/>
  <c r="AF15" i="46"/>
  <c r="AC15" i="46"/>
  <c r="Z15" i="46"/>
  <c r="W15" i="46"/>
  <c r="Q15" i="46"/>
  <c r="N15" i="46"/>
  <c r="K15" i="46"/>
  <c r="EA14" i="46"/>
  <c r="DX14" i="46"/>
  <c r="DR14" i="46"/>
  <c r="DO14" i="46"/>
  <c r="DL14" i="46"/>
  <c r="DI14" i="46"/>
  <c r="DF14" i="46"/>
  <c r="DC14" i="46"/>
  <c r="CZ14" i="46"/>
  <c r="CT14" i="46"/>
  <c r="CQ14" i="46"/>
  <c r="CN14" i="46"/>
  <c r="CK14" i="46"/>
  <c r="CH14" i="46"/>
  <c r="CE14" i="46"/>
  <c r="CB14" i="46"/>
  <c r="BV14" i="46"/>
  <c r="BS14" i="46"/>
  <c r="BP14" i="46"/>
  <c r="BM14" i="46"/>
  <c r="BJ14" i="46"/>
  <c r="BG14" i="46"/>
  <c r="BD14" i="46"/>
  <c r="AX14" i="46"/>
  <c r="AU14" i="46"/>
  <c r="AR14" i="46"/>
  <c r="AO14" i="46"/>
  <c r="AL14" i="46"/>
  <c r="AI14" i="46"/>
  <c r="AF14" i="46"/>
  <c r="Z14" i="46"/>
  <c r="W14" i="46"/>
  <c r="T14" i="46"/>
  <c r="Q14" i="46"/>
  <c r="N14" i="46"/>
  <c r="K14" i="46"/>
  <c r="EA13" i="46"/>
  <c r="DX13" i="46"/>
  <c r="DU13" i="46"/>
  <c r="DR13" i="46"/>
  <c r="DO13" i="46"/>
  <c r="DL13" i="46"/>
  <c r="DI13" i="46"/>
  <c r="DC13" i="46"/>
  <c r="CZ13" i="46"/>
  <c r="CW13" i="46"/>
  <c r="CT13" i="46"/>
  <c r="CQ13" i="46"/>
  <c r="CN13" i="46"/>
  <c r="CK13" i="46"/>
  <c r="CE13" i="46"/>
  <c r="CB13" i="46"/>
  <c r="BY13" i="46"/>
  <c r="BV13" i="46"/>
  <c r="BS13" i="46"/>
  <c r="BP13" i="46"/>
  <c r="BM13" i="46"/>
  <c r="BG13" i="46"/>
  <c r="BD13" i="46"/>
  <c r="BA13" i="46"/>
  <c r="AX13" i="46"/>
  <c r="AU13" i="46"/>
  <c r="AR13" i="46"/>
  <c r="AO13" i="46"/>
  <c r="AI13" i="46"/>
  <c r="AF13" i="46"/>
  <c r="AC13" i="46"/>
  <c r="Z13" i="46"/>
  <c r="W13" i="46"/>
  <c r="T13" i="46"/>
  <c r="Q13" i="46"/>
  <c r="K13" i="46"/>
  <c r="EA12" i="46"/>
  <c r="DX12" i="46"/>
  <c r="DU12" i="46"/>
  <c r="DR12" i="46"/>
  <c r="DL12" i="46"/>
  <c r="DI12" i="46"/>
  <c r="DF12" i="46"/>
  <c r="DC12" i="46"/>
  <c r="CZ12" i="46"/>
  <c r="CW12" i="46"/>
  <c r="CT12" i="46"/>
  <c r="CN12" i="46"/>
  <c r="CK12" i="46"/>
  <c r="CH12" i="46"/>
  <c r="CE12" i="46"/>
  <c r="CB12" i="46"/>
  <c r="BY12" i="46"/>
  <c r="BV12" i="46"/>
  <c r="BP12" i="46"/>
  <c r="BM12" i="46"/>
  <c r="BJ12" i="46"/>
  <c r="BG12" i="46"/>
  <c r="BD12" i="46"/>
  <c r="BA12" i="46"/>
  <c r="AX12" i="46"/>
  <c r="AR12" i="46"/>
  <c r="AO12" i="46"/>
  <c r="AL12" i="46"/>
  <c r="AI12" i="46"/>
  <c r="AF12" i="46"/>
  <c r="AC12" i="46"/>
  <c r="Z12" i="46"/>
  <c r="T12" i="46"/>
  <c r="Q12" i="46"/>
  <c r="N12" i="46"/>
  <c r="K12" i="46"/>
  <c r="EA11" i="46"/>
  <c r="DU11" i="46"/>
  <c r="DR11" i="46"/>
  <c r="DO11" i="46"/>
  <c r="DL11" i="46"/>
  <c r="DI11" i="46"/>
  <c r="DF11" i="46"/>
  <c r="DC11" i="46"/>
  <c r="CW11" i="46"/>
  <c r="CT11" i="46"/>
  <c r="CQ11" i="46"/>
  <c r="CN11" i="46"/>
  <c r="CK11" i="46"/>
  <c r="CH11" i="46"/>
  <c r="CE11" i="46"/>
  <c r="BY11" i="46"/>
  <c r="BV11" i="46"/>
  <c r="BS11" i="46"/>
  <c r="BP11" i="46"/>
  <c r="BM11" i="46"/>
  <c r="BJ11" i="46"/>
  <c r="BG11" i="46"/>
  <c r="BA11" i="46"/>
  <c r="AX11" i="46"/>
  <c r="AU11" i="46"/>
  <c r="AR11" i="46"/>
  <c r="AO11" i="46"/>
  <c r="AL11" i="46"/>
  <c r="AI11" i="46"/>
  <c r="AC11" i="46"/>
  <c r="Z11" i="46"/>
  <c r="W11" i="46"/>
  <c r="T11" i="46"/>
  <c r="Q11" i="46"/>
  <c r="N11" i="46"/>
  <c r="EA10" i="46"/>
  <c r="DX10" i="46"/>
  <c r="DU10" i="46"/>
  <c r="DR10" i="46"/>
  <c r="DO10" i="46"/>
  <c r="DL10" i="46"/>
  <c r="DF10" i="46"/>
  <c r="DC10" i="46"/>
  <c r="CZ10" i="46"/>
  <c r="CW10" i="46"/>
  <c r="CT10" i="46"/>
  <c r="CQ10" i="46"/>
  <c r="CN10" i="46"/>
  <c r="CH10" i="46"/>
  <c r="CE10" i="46"/>
  <c r="CB10" i="46"/>
  <c r="BY10" i="46"/>
  <c r="BV10" i="46"/>
  <c r="BS10" i="46"/>
  <c r="BP10" i="46"/>
  <c r="BJ10" i="46"/>
  <c r="BG10" i="46"/>
  <c r="BD10" i="46"/>
  <c r="BA10" i="46"/>
  <c r="AX10" i="46"/>
  <c r="AU10" i="46"/>
  <c r="AR10" i="46"/>
  <c r="AL10" i="46"/>
  <c r="AI10" i="46"/>
  <c r="AF10" i="46"/>
  <c r="AC10" i="46"/>
  <c r="Z10" i="46"/>
  <c r="W10" i="46"/>
  <c r="T10" i="46"/>
  <c r="N10" i="46"/>
  <c r="K10" i="46"/>
  <c r="EA9" i="46"/>
  <c r="DX9" i="46"/>
  <c r="DU9" i="46"/>
  <c r="DO9" i="46"/>
  <c r="DL9" i="46"/>
  <c r="DI9" i="46"/>
  <c r="DF9" i="46"/>
  <c r="DC9" i="46"/>
  <c r="CZ9" i="46"/>
  <c r="CW9" i="46"/>
  <c r="CQ9" i="46"/>
  <c r="CN9" i="46"/>
  <c r="CK9" i="46"/>
  <c r="CH9" i="46"/>
  <c r="CE9" i="46"/>
  <c r="CB9" i="46"/>
  <c r="BY9" i="46"/>
  <c r="BS9" i="46"/>
  <c r="BP9" i="46"/>
  <c r="BM9" i="46"/>
  <c r="BJ9" i="46"/>
  <c r="BG9" i="46"/>
  <c r="BD9" i="46"/>
  <c r="BA9" i="46"/>
  <c r="AU9" i="46"/>
  <c r="AR9" i="46"/>
  <c r="AO9" i="46"/>
  <c r="AL9" i="46"/>
  <c r="AI9" i="46"/>
  <c r="AF9" i="46"/>
  <c r="AC9" i="46"/>
  <c r="W9" i="46"/>
  <c r="T9" i="46"/>
  <c r="Q9" i="46"/>
  <c r="N9" i="46"/>
  <c r="K9" i="46"/>
  <c r="DX8" i="46"/>
  <c r="DU8" i="46"/>
  <c r="DR8" i="46"/>
  <c r="DO8" i="46"/>
  <c r="DL8" i="46"/>
  <c r="DI8" i="46"/>
  <c r="DF8" i="46"/>
  <c r="CZ8" i="46"/>
  <c r="CW8" i="46"/>
  <c r="CT8" i="46"/>
  <c r="CQ8" i="46"/>
  <c r="CN8" i="46"/>
  <c r="CK8" i="46"/>
  <c r="CH8" i="46"/>
  <c r="CB8" i="46"/>
  <c r="BY8" i="46"/>
  <c r="BV8" i="46"/>
  <c r="BS8" i="46"/>
  <c r="BP8" i="46"/>
  <c r="BM8" i="46"/>
  <c r="BJ8" i="46"/>
  <c r="BD8" i="46"/>
  <c r="BA8" i="46"/>
  <c r="AX8" i="46"/>
  <c r="AU8" i="46"/>
  <c r="AR8" i="46"/>
  <c r="AO8" i="46"/>
  <c r="AL8" i="46"/>
  <c r="AF8" i="46"/>
  <c r="AC8" i="46"/>
  <c r="Z8" i="46"/>
  <c r="W8" i="46"/>
  <c r="T8" i="46"/>
  <c r="Q8" i="46"/>
  <c r="N8" i="46"/>
  <c r="EA7" i="46"/>
  <c r="DX7" i="46"/>
  <c r="DU7" i="46"/>
  <c r="DR7" i="46"/>
  <c r="DO7" i="46"/>
  <c r="DI7" i="46"/>
  <c r="DF7" i="46"/>
  <c r="DC7" i="46"/>
  <c r="CZ7" i="46"/>
  <c r="CW7" i="46"/>
  <c r="CT7" i="46"/>
  <c r="CQ7" i="46"/>
  <c r="CK7" i="46"/>
  <c r="CH7" i="46"/>
  <c r="CE7" i="46"/>
  <c r="CB7" i="46"/>
  <c r="BY7" i="46"/>
  <c r="BV7" i="46"/>
  <c r="BS7" i="46"/>
  <c r="BM7" i="46"/>
  <c r="BJ7" i="46"/>
  <c r="BG7" i="46"/>
  <c r="BD7" i="46"/>
  <c r="BA7" i="46"/>
  <c r="AX7" i="46"/>
  <c r="AU7" i="46"/>
  <c r="AO7" i="46"/>
  <c r="AL7" i="46"/>
  <c r="AI7" i="46"/>
  <c r="AF7" i="46"/>
  <c r="AC7" i="46"/>
  <c r="Z7" i="46"/>
  <c r="W7" i="46"/>
  <c r="Q7" i="46"/>
  <c r="N7" i="46"/>
  <c r="K7" i="46"/>
  <c r="EA6" i="46"/>
  <c r="DX6" i="46"/>
  <c r="DR6" i="46"/>
  <c r="DO6" i="46"/>
  <c r="DL6" i="46"/>
  <c r="DI6" i="46"/>
  <c r="DF6" i="46"/>
  <c r="DC6" i="46"/>
  <c r="CZ6" i="46"/>
  <c r="CT6" i="46"/>
  <c r="CQ6" i="46"/>
  <c r="CN6" i="46"/>
  <c r="CK6" i="46"/>
  <c r="CH6" i="46"/>
  <c r="CE6" i="46"/>
  <c r="CB6" i="46"/>
  <c r="BV6" i="46"/>
  <c r="BS6" i="46"/>
  <c r="BP6" i="46"/>
  <c r="BM6" i="46"/>
  <c r="BJ6" i="46"/>
  <c r="BG6" i="46"/>
  <c r="BD6" i="46"/>
  <c r="AX6" i="46"/>
  <c r="AU6" i="46"/>
  <c r="AR6" i="46"/>
  <c r="AO6" i="46"/>
  <c r="AL6" i="46"/>
  <c r="AI6" i="46"/>
  <c r="AF6" i="46"/>
  <c r="Z6" i="46"/>
  <c r="W6" i="46"/>
  <c r="T6" i="46"/>
  <c r="Q6" i="46"/>
  <c r="N6" i="46"/>
  <c r="K6" i="46"/>
  <c r="EA5" i="46"/>
  <c r="DU5" i="46"/>
  <c r="DR5" i="46"/>
  <c r="DO5" i="46"/>
  <c r="DL5" i="46"/>
  <c r="DD44" i="46"/>
  <c r="DC5" i="46"/>
  <c r="CW5" i="46"/>
  <c r="CT5" i="46"/>
  <c r="CQ5" i="46"/>
  <c r="CN5" i="46"/>
  <c r="CF44" i="46"/>
  <c r="CE5" i="46"/>
  <c r="BY5" i="46"/>
  <c r="BV5" i="46"/>
  <c r="BS5" i="46"/>
  <c r="BP5" i="46"/>
  <c r="BH44" i="46"/>
  <c r="BG5" i="46"/>
  <c r="BA5" i="46"/>
  <c r="AX5" i="46"/>
  <c r="AU5" i="46"/>
  <c r="AR5" i="46"/>
  <c r="AJ44" i="46"/>
  <c r="AI5" i="46"/>
  <c r="AC5" i="46"/>
  <c r="Z5" i="46"/>
  <c r="W5" i="46"/>
  <c r="T5" i="46"/>
  <c r="L44" i="46"/>
  <c r="K5" i="46"/>
  <c r="D44" i="46"/>
  <c r="O60" i="42" l="1"/>
  <c r="AG60" i="42"/>
  <c r="AX54" i="42"/>
  <c r="AO7" i="12"/>
  <c r="BD19" i="12"/>
  <c r="BC55" i="12"/>
  <c r="U7" i="41"/>
  <c r="BQ18" i="41"/>
  <c r="BP60" i="41"/>
  <c r="Z52" i="42"/>
  <c r="AC55" i="42"/>
  <c r="AZ46" i="12"/>
  <c r="AC52" i="42"/>
  <c r="AO58" i="42"/>
  <c r="BB56" i="42"/>
  <c r="AY57" i="42"/>
  <c r="BE57" i="42"/>
  <c r="BR46" i="41"/>
  <c r="L60" i="42"/>
  <c r="AY51" i="42"/>
  <c r="R7" i="41"/>
  <c r="AE60" i="42"/>
  <c r="BC60" i="42" s="1"/>
  <c r="AZ55" i="42"/>
  <c r="BM46" i="41"/>
  <c r="AU53" i="42"/>
  <c r="BC56" i="42"/>
  <c r="P60" i="42"/>
  <c r="BA57" i="42"/>
  <c r="BR18" i="41"/>
  <c r="BO18" i="41"/>
  <c r="BI7" i="41"/>
  <c r="BO41" i="41"/>
  <c r="AH7" i="41"/>
  <c r="BQ60" i="41"/>
  <c r="N7" i="41"/>
  <c r="AC58" i="42"/>
  <c r="AO55" i="42"/>
  <c r="BA50" i="42"/>
  <c r="BB52" i="42"/>
  <c r="AW34" i="12"/>
  <c r="AU54" i="12"/>
  <c r="BN46" i="41"/>
  <c r="Z51" i="42"/>
  <c r="BB50" i="42"/>
  <c r="BE51" i="42"/>
  <c r="AT57" i="42"/>
  <c r="AZ53" i="42"/>
  <c r="BH18" i="12"/>
  <c r="AF60" i="42"/>
  <c r="AU55" i="42"/>
  <c r="AW56" i="42"/>
  <c r="AZ57" i="42"/>
  <c r="BB19" i="12"/>
  <c r="BC24" i="12"/>
  <c r="BB55" i="12"/>
  <c r="BP18" i="41"/>
  <c r="BN22" i="41"/>
  <c r="Q60" i="42"/>
  <c r="AV51" i="42"/>
  <c r="AV53" i="42"/>
  <c r="BB53" i="42"/>
  <c r="BC17" i="12"/>
  <c r="BB49" i="12"/>
  <c r="AX63" i="12"/>
  <c r="BJ7" i="41"/>
  <c r="BP41" i="41"/>
  <c r="BN41" i="41"/>
  <c r="BT48" i="41"/>
  <c r="BR60" i="41"/>
  <c r="BB58" i="42"/>
  <c r="BB53" i="12"/>
  <c r="BQ41" i="41"/>
  <c r="BC53" i="12"/>
  <c r="BC48" i="12"/>
  <c r="BC64" i="12"/>
  <c r="BN8" i="41"/>
  <c r="BF7" i="41"/>
  <c r="AC7" i="41"/>
  <c r="BT16" i="41"/>
  <c r="BE56" i="42"/>
  <c r="BB43" i="12"/>
  <c r="AT56" i="42"/>
  <c r="BB37" i="12"/>
  <c r="BD64" i="12"/>
  <c r="BQ8" i="41"/>
  <c r="BM18" i="41"/>
  <c r="BT21" i="41"/>
  <c r="BO28" i="41"/>
  <c r="AD7" i="41"/>
  <c r="BK41" i="41"/>
  <c r="BT41" i="41" s="1"/>
  <c r="BD65" i="12"/>
  <c r="BB16" i="12"/>
  <c r="BR41" i="41"/>
  <c r="Z59" i="42"/>
  <c r="AZ50" i="42"/>
  <c r="AW51" i="42"/>
  <c r="BC51" i="42"/>
  <c r="AX59" i="42"/>
  <c r="BD37" i="12"/>
  <c r="AR63" i="12"/>
  <c r="BC63" i="12" s="1"/>
  <c r="BR8" i="41"/>
  <c r="BN18" i="41"/>
  <c r="Z7" i="41"/>
  <c r="BK34" i="41"/>
  <c r="BL41" i="41"/>
  <c r="BD12" i="12"/>
  <c r="BM8" i="41"/>
  <c r="BS34" i="41"/>
  <c r="AK7" i="41"/>
  <c r="AT52" i="42"/>
  <c r="AZ22" i="12"/>
  <c r="AQ60" i="42"/>
  <c r="BA58" i="42"/>
  <c r="AU8" i="12"/>
  <c r="BF7" i="12"/>
  <c r="BC42" i="12"/>
  <c r="BG60" i="12"/>
  <c r="BP22" i="41"/>
  <c r="BM28" i="41"/>
  <c r="BT31" i="41"/>
  <c r="BM41" i="41"/>
  <c r="BV41" i="41"/>
  <c r="BH54" i="12"/>
  <c r="AY54" i="12"/>
  <c r="BV50" i="41"/>
  <c r="BT50" i="41"/>
  <c r="AC51" i="42"/>
  <c r="BC51" i="12"/>
  <c r="BD51" i="12"/>
  <c r="AZ54" i="12"/>
  <c r="AC57" i="42"/>
  <c r="N60" i="42"/>
  <c r="AT51" i="42"/>
  <c r="AW22" i="12"/>
  <c r="BS28" i="41"/>
  <c r="BV52" i="41"/>
  <c r="BT52" i="41"/>
  <c r="N4" i="43"/>
  <c r="P130" i="6" s="1"/>
  <c r="P131" i="6" s="1"/>
  <c r="AC54" i="42"/>
  <c r="AO54" i="42"/>
  <c r="BV24" i="41"/>
  <c r="BT24" i="41"/>
  <c r="BV47" i="41"/>
  <c r="BK46" i="41"/>
  <c r="AU51" i="42"/>
  <c r="AT59" i="42"/>
  <c r="AU41" i="12"/>
  <c r="BA63" i="12"/>
  <c r="AP7" i="41"/>
  <c r="K7" i="41"/>
  <c r="AQ7" i="41"/>
  <c r="AE7" i="41"/>
  <c r="BK22" i="41"/>
  <c r="BM34" i="41"/>
  <c r="AW58" i="42"/>
  <c r="AZ59" i="42"/>
  <c r="AW46" i="12"/>
  <c r="AF7" i="41"/>
  <c r="BV12" i="41"/>
  <c r="BT12" i="41"/>
  <c r="BN63" i="41"/>
  <c r="AU57" i="42"/>
  <c r="AU59" i="42"/>
  <c r="AT8" i="12"/>
  <c r="AX41" i="12"/>
  <c r="BD59" i="12"/>
  <c r="BC59" i="12"/>
  <c r="BB59" i="12"/>
  <c r="Q7" i="41"/>
  <c r="AW7" i="41"/>
  <c r="BO34" i="41"/>
  <c r="BA59" i="42"/>
  <c r="BC33" i="12"/>
  <c r="BD33" i="12"/>
  <c r="AU60" i="12"/>
  <c r="AX7" i="41"/>
  <c r="AT7" i="41"/>
  <c r="AY54" i="42"/>
  <c r="BE54" i="42"/>
  <c r="AX56" i="42"/>
  <c r="AX58" i="42"/>
  <c r="BD58" i="42"/>
  <c r="AZ41" i="12"/>
  <c r="AV60" i="12"/>
  <c r="BQ34" i="41"/>
  <c r="BQ54" i="41"/>
  <c r="BV59" i="41"/>
  <c r="BT59" i="41"/>
  <c r="AZ52" i="42"/>
  <c r="AP60" i="42"/>
  <c r="AT54" i="42"/>
  <c r="AZ54" i="42"/>
  <c r="AY56" i="42"/>
  <c r="AV57" i="42"/>
  <c r="BB57" i="42"/>
  <c r="BB59" i="42"/>
  <c r="BA41" i="12"/>
  <c r="AX60" i="12"/>
  <c r="D7" i="41"/>
  <c r="T7" i="41"/>
  <c r="AJ7" i="41"/>
  <c r="AZ7" i="41"/>
  <c r="BR34" i="41"/>
  <c r="BR54" i="41"/>
  <c r="BS41" i="41"/>
  <c r="AU52" i="42"/>
  <c r="AW53" i="42"/>
  <c r="BC53" i="42"/>
  <c r="AU54" i="42"/>
  <c r="BC55" i="42"/>
  <c r="BC27" i="12"/>
  <c r="BD27" i="12"/>
  <c r="BD58" i="12"/>
  <c r="BB58" i="12"/>
  <c r="E7" i="41"/>
  <c r="BA7" i="41"/>
  <c r="BS60" i="41"/>
  <c r="I60" i="42"/>
  <c r="Y60" i="42"/>
  <c r="AR60" i="42"/>
  <c r="BB13" i="12"/>
  <c r="AF7" i="12"/>
  <c r="AV28" i="12"/>
  <c r="AX34" i="12"/>
  <c r="BD52" i="12"/>
  <c r="BC52" i="12"/>
  <c r="BB52" i="12"/>
  <c r="AV54" i="12"/>
  <c r="F7" i="41"/>
  <c r="AL7" i="41"/>
  <c r="BB7" i="41"/>
  <c r="BP28" i="41"/>
  <c r="BS54" i="41"/>
  <c r="Z45" i="42"/>
  <c r="AO45" i="42"/>
  <c r="Z57" i="42"/>
  <c r="M60" i="42"/>
  <c r="AW60" i="42" s="1"/>
  <c r="AN45" i="42"/>
  <c r="Z54" i="42"/>
  <c r="AO57" i="42"/>
  <c r="BS22" i="41"/>
  <c r="BV34" i="41"/>
  <c r="BT34" i="41"/>
  <c r="AZ51" i="42"/>
  <c r="BG41" i="12"/>
  <c r="AS41" i="12"/>
  <c r="BC45" i="12"/>
  <c r="BD45" i="12"/>
  <c r="AZ63" i="12"/>
  <c r="M7" i="41"/>
  <c r="AS7" i="41"/>
  <c r="BV64" i="41"/>
  <c r="BK63" i="41"/>
  <c r="BU63" i="41" s="1"/>
  <c r="AJ67" i="12"/>
  <c r="AV67" i="12" s="1"/>
  <c r="AV8" i="12"/>
  <c r="AJ7" i="12"/>
  <c r="J7" i="41"/>
  <c r="BL46" i="41"/>
  <c r="AK67" i="12"/>
  <c r="AX67" i="12" s="1"/>
  <c r="AK7" i="12"/>
  <c r="AW7" i="12" s="1"/>
  <c r="BC39" i="12"/>
  <c r="BD39" i="12"/>
  <c r="AA7" i="41"/>
  <c r="BG7" i="41"/>
  <c r="O7" i="41"/>
  <c r="AU7" i="41"/>
  <c r="BV43" i="41"/>
  <c r="BT43" i="41"/>
  <c r="BB63" i="12"/>
  <c r="BD63" i="12"/>
  <c r="P7" i="41"/>
  <c r="AV7" i="41"/>
  <c r="BS18" i="41"/>
  <c r="BN34" i="41"/>
  <c r="Z56" i="42"/>
  <c r="AG7" i="41"/>
  <c r="BB55" i="42"/>
  <c r="AT41" i="12"/>
  <c r="AY41" i="12"/>
  <c r="BV14" i="41"/>
  <c r="BT14" i="41"/>
  <c r="BP34" i="41"/>
  <c r="AS60" i="42"/>
  <c r="K60" i="42"/>
  <c r="AR8" i="12"/>
  <c r="BC8" i="12" s="1"/>
  <c r="BC9" i="12"/>
  <c r="BB9" i="12"/>
  <c r="BB12" i="12"/>
  <c r="BC13" i="12"/>
  <c r="BC15" i="12"/>
  <c r="BD15" i="12"/>
  <c r="BG46" i="12"/>
  <c r="BQ28" i="41"/>
  <c r="BV33" i="41"/>
  <c r="BT33" i="41"/>
  <c r="AO52" i="42"/>
  <c r="AB60" i="42"/>
  <c r="AX53" i="42"/>
  <c r="BD53" i="42"/>
  <c r="AX55" i="42"/>
  <c r="AZ18" i="12"/>
  <c r="BC21" i="12"/>
  <c r="BD21" i="12"/>
  <c r="AW28" i="12"/>
  <c r="BT26" i="41"/>
  <c r="BR28" i="41"/>
  <c r="BK60" i="41"/>
  <c r="BO63" i="41"/>
  <c r="AX50" i="42"/>
  <c r="BA51" i="42"/>
  <c r="BB54" i="42"/>
  <c r="AX28" i="12"/>
  <c r="X7" i="41"/>
  <c r="BD7" i="41"/>
  <c r="BP63" i="41"/>
  <c r="BC52" i="42"/>
  <c r="AY55" i="42"/>
  <c r="BC57" i="42"/>
  <c r="AX22" i="12"/>
  <c r="AT28" i="12"/>
  <c r="AZ34" i="12"/>
  <c r="AZ60" i="12"/>
  <c r="I7" i="41"/>
  <c r="Y7" i="41"/>
  <c r="AO7" i="41"/>
  <c r="BE7" i="41"/>
  <c r="BP8" i="41"/>
  <c r="C7" i="41"/>
  <c r="S7" i="41"/>
  <c r="AI7" i="41"/>
  <c r="AY7" i="41"/>
  <c r="BO46" i="41"/>
  <c r="BK54" i="41"/>
  <c r="BT54" i="41" s="1"/>
  <c r="Q59" i="43"/>
  <c r="AC53" i="42"/>
  <c r="BA45" i="42"/>
  <c r="D60" i="42"/>
  <c r="T60" i="42"/>
  <c r="AL60" i="42"/>
  <c r="BB51" i="42"/>
  <c r="BD52" i="42"/>
  <c r="AT55" i="42"/>
  <c r="AV56" i="42"/>
  <c r="BC59" i="42"/>
  <c r="AP7" i="12"/>
  <c r="AT22" i="12"/>
  <c r="AZ28" i="12"/>
  <c r="BA34" i="12"/>
  <c r="AT46" i="12"/>
  <c r="BA60" i="12"/>
  <c r="BK18" i="41"/>
  <c r="BU18" i="41" s="1"/>
  <c r="BK28" i="41"/>
  <c r="BV28" i="41" s="1"/>
  <c r="BP46" i="41"/>
  <c r="BL54" i="41"/>
  <c r="AY58" i="42"/>
  <c r="AO53" i="42"/>
  <c r="AC56" i="42"/>
  <c r="E60" i="42"/>
  <c r="AY50" i="42"/>
  <c r="AM60" i="42"/>
  <c r="R60" i="42"/>
  <c r="AX60" i="42" s="1"/>
  <c r="AI60" i="42"/>
  <c r="AW54" i="42"/>
  <c r="BA56" i="42"/>
  <c r="BL18" i="41"/>
  <c r="G7" i="41"/>
  <c r="W7" i="41"/>
  <c r="AM7" i="41"/>
  <c r="BC7" i="41"/>
  <c r="BL28" i="41"/>
  <c r="AW57" i="42"/>
  <c r="AO56" i="42"/>
  <c r="AO59" i="42"/>
  <c r="BB45" i="42"/>
  <c r="F60" i="42"/>
  <c r="AN60" i="42"/>
  <c r="S60" i="42"/>
  <c r="BA8" i="12"/>
  <c r="AG7" i="12"/>
  <c r="BA22" i="12"/>
  <c r="BH41" i="12"/>
  <c r="BA46" i="12"/>
  <c r="AY60" i="12"/>
  <c r="L7" i="41"/>
  <c r="AB7" i="41"/>
  <c r="AR7" i="41"/>
  <c r="BS8" i="41"/>
  <c r="BM22" i="41"/>
  <c r="BE53" i="42"/>
  <c r="BE58" i="42"/>
  <c r="G60" i="42"/>
  <c r="W60" i="42"/>
  <c r="BG18" i="12"/>
  <c r="BL63" i="41"/>
  <c r="AJ60" i="42"/>
  <c r="AY53" i="42"/>
  <c r="AV54" i="42"/>
  <c r="AZ56" i="42"/>
  <c r="AT34" i="12"/>
  <c r="BA54" i="12"/>
  <c r="H7" i="41"/>
  <c r="AN7" i="41"/>
  <c r="BO8" i="41"/>
  <c r="Z53" i="42"/>
  <c r="AK60" i="42"/>
  <c r="BE60" i="42" s="1"/>
  <c r="AT53" i="42"/>
  <c r="AU56" i="42"/>
  <c r="AT58" i="42"/>
  <c r="Z55" i="42"/>
  <c r="Z58" i="42"/>
  <c r="H60" i="42"/>
  <c r="X60" i="42"/>
  <c r="AZ60" i="42" s="1"/>
  <c r="BD54" i="42"/>
  <c r="BA55" i="42"/>
  <c r="AU18" i="12"/>
  <c r="AW63" i="12"/>
  <c r="BL8" i="41"/>
  <c r="BO22" i="41"/>
  <c r="BU10" i="41"/>
  <c r="BU12" i="41"/>
  <c r="BU14" i="41"/>
  <c r="BU16" i="41"/>
  <c r="BU19" i="41"/>
  <c r="BU21" i="41"/>
  <c r="BU22" i="41"/>
  <c r="BU24" i="41"/>
  <c r="BU26" i="41"/>
  <c r="BU29" i="41"/>
  <c r="BU31" i="41"/>
  <c r="BU33" i="41"/>
  <c r="BU34" i="41"/>
  <c r="BU36" i="41"/>
  <c r="BU38" i="41"/>
  <c r="BU40" i="41"/>
  <c r="BU41" i="41"/>
  <c r="BU43" i="41"/>
  <c r="BU45" i="41"/>
  <c r="BU46" i="41"/>
  <c r="BU48" i="41"/>
  <c r="BU50" i="41"/>
  <c r="BU52" i="41"/>
  <c r="BU55" i="41"/>
  <c r="BU57" i="41"/>
  <c r="BU59" i="41"/>
  <c r="BU62" i="41"/>
  <c r="BU65" i="41"/>
  <c r="BH7" i="41"/>
  <c r="BS7" i="41" s="1"/>
  <c r="BV19" i="41"/>
  <c r="BV29" i="41"/>
  <c r="BV55" i="41"/>
  <c r="BT9" i="41"/>
  <c r="BT11" i="41"/>
  <c r="BT13" i="41"/>
  <c r="BT15" i="41"/>
  <c r="BT17" i="41"/>
  <c r="BT20" i="41"/>
  <c r="BT23" i="41"/>
  <c r="BT25" i="41"/>
  <c r="BT27" i="41"/>
  <c r="BT30" i="41"/>
  <c r="BT32" i="41"/>
  <c r="BT35" i="41"/>
  <c r="BT37" i="41"/>
  <c r="BT39" i="41"/>
  <c r="BT42" i="41"/>
  <c r="BT44" i="41"/>
  <c r="BT47" i="41"/>
  <c r="BT49" i="41"/>
  <c r="BT51" i="41"/>
  <c r="BT53" i="41"/>
  <c r="BT56" i="41"/>
  <c r="BT58" i="41"/>
  <c r="BT61" i="41"/>
  <c r="BT64" i="41"/>
  <c r="BT66" i="41"/>
  <c r="BU9" i="41"/>
  <c r="BU11" i="41"/>
  <c r="BU13" i="41"/>
  <c r="BU15" i="41"/>
  <c r="BU17" i="41"/>
  <c r="BU20" i="41"/>
  <c r="BU23" i="41"/>
  <c r="BU25" i="41"/>
  <c r="BU27" i="41"/>
  <c r="BU30" i="41"/>
  <c r="BU32" i="41"/>
  <c r="BU35" i="41"/>
  <c r="BU37" i="41"/>
  <c r="BU39" i="41"/>
  <c r="BU42" i="41"/>
  <c r="BU44" i="41"/>
  <c r="BU47" i="41"/>
  <c r="BU49" i="41"/>
  <c r="BU51" i="41"/>
  <c r="BU53" i="41"/>
  <c r="BU56" i="41"/>
  <c r="BU58" i="41"/>
  <c r="BU61" i="41"/>
  <c r="BU64" i="41"/>
  <c r="BU66" i="41"/>
  <c r="BK8" i="41"/>
  <c r="AA20" i="13"/>
  <c r="AC22" i="13"/>
  <c r="AH23" i="13"/>
  <c r="AI23" i="13" s="1"/>
  <c r="AE24" i="13"/>
  <c r="AI4" i="13"/>
  <c r="AJ4" i="13" s="1"/>
  <c r="AI6" i="13"/>
  <c r="AJ6" i="13" s="1"/>
  <c r="AI8" i="13"/>
  <c r="AJ8" i="13" s="1"/>
  <c r="AI10" i="13"/>
  <c r="AJ10" i="13" s="1"/>
  <c r="AI12" i="13"/>
  <c r="AJ12" i="13" s="1"/>
  <c r="AA15" i="13"/>
  <c r="AH21" i="13"/>
  <c r="AI21" i="13" s="1"/>
  <c r="AH19" i="13"/>
  <c r="AI19" i="13" s="1"/>
  <c r="AD15" i="13"/>
  <c r="AD22" i="13"/>
  <c r="AI5" i="13"/>
  <c r="AJ5" i="13" s="1"/>
  <c r="AI13" i="13"/>
  <c r="AJ13" i="13" s="1"/>
  <c r="BD8" i="12"/>
  <c r="BA67" i="12"/>
  <c r="AD7" i="12"/>
  <c r="AL7" i="12"/>
  <c r="AW8" i="12"/>
  <c r="BD9" i="12"/>
  <c r="BB15" i="12"/>
  <c r="BC16" i="12"/>
  <c r="AR18" i="12"/>
  <c r="BB21" i="12"/>
  <c r="BG22" i="12"/>
  <c r="BB27" i="12"/>
  <c r="BG28" i="12"/>
  <c r="BB33" i="12"/>
  <c r="BG34" i="12"/>
  <c r="BB39" i="12"/>
  <c r="BB45" i="12"/>
  <c r="BB51" i="12"/>
  <c r="AR54" i="12"/>
  <c r="BB57" i="12"/>
  <c r="BC58" i="12"/>
  <c r="AR60" i="12"/>
  <c r="AH67" i="12"/>
  <c r="AU67" i="12" s="1"/>
  <c r="AE7" i="12"/>
  <c r="AM7" i="12"/>
  <c r="AX8" i="12"/>
  <c r="BG8" i="12"/>
  <c r="BB14" i="12"/>
  <c r="AS18" i="12"/>
  <c r="BA18" i="12"/>
  <c r="BB20" i="12"/>
  <c r="AY22" i="12"/>
  <c r="BH22" i="12"/>
  <c r="BB26" i="12"/>
  <c r="AY28" i="12"/>
  <c r="BH28" i="12"/>
  <c r="BB32" i="12"/>
  <c r="AY34" i="12"/>
  <c r="BH34" i="12"/>
  <c r="BB38" i="12"/>
  <c r="AR41" i="12"/>
  <c r="BB44" i="12"/>
  <c r="AY46" i="12"/>
  <c r="BH46" i="12"/>
  <c r="BB50" i="12"/>
  <c r="AS54" i="12"/>
  <c r="BB56" i="12"/>
  <c r="AS60" i="12"/>
  <c r="BB62" i="12"/>
  <c r="BG63" i="12"/>
  <c r="AY8" i="12"/>
  <c r="BC20" i="12"/>
  <c r="BC26" i="12"/>
  <c r="BC38" i="12"/>
  <c r="BC44" i="12"/>
  <c r="BB61" i="12"/>
  <c r="BC62" i="12"/>
  <c r="AY63" i="12"/>
  <c r="BH63" i="12"/>
  <c r="AR28" i="12"/>
  <c r="BC32" i="12"/>
  <c r="AR34" i="12"/>
  <c r="AR46" i="12"/>
  <c r="BC56" i="12"/>
  <c r="AZ8" i="12"/>
  <c r="BD14" i="12"/>
  <c r="BB24" i="12"/>
  <c r="BB30" i="12"/>
  <c r="BB36" i="12"/>
  <c r="BB42" i="12"/>
  <c r="BC43" i="12"/>
  <c r="BB48" i="12"/>
  <c r="BC49" i="12"/>
  <c r="BD50" i="12"/>
  <c r="BC61" i="12"/>
  <c r="BB66" i="12"/>
  <c r="AN7" i="12"/>
  <c r="BA7" i="12" s="1"/>
  <c r="AT18" i="12"/>
  <c r="AR22" i="12"/>
  <c r="AT54" i="12"/>
  <c r="AH7" i="12"/>
  <c r="AS8" i="12"/>
  <c r="BB11" i="12"/>
  <c r="BB23" i="12"/>
  <c r="BB29" i="12"/>
  <c r="BB35" i="12"/>
  <c r="BB47" i="12"/>
  <c r="BB65" i="12"/>
  <c r="BC66" i="12"/>
  <c r="AM67" i="12"/>
  <c r="AZ67" i="12" s="1"/>
  <c r="BH8" i="12"/>
  <c r="AT60" i="12"/>
  <c r="AI7" i="12"/>
  <c r="BC11" i="12"/>
  <c r="AW18" i="12"/>
  <c r="AU22" i="12"/>
  <c r="BC23" i="12"/>
  <c r="AU28" i="12"/>
  <c r="BC29" i="12"/>
  <c r="AU34" i="12"/>
  <c r="BC35" i="12"/>
  <c r="AV41" i="12"/>
  <c r="AU46" i="12"/>
  <c r="BC47" i="12"/>
  <c r="AW54" i="12"/>
  <c r="AW60" i="12"/>
  <c r="AU60" i="42"/>
  <c r="AT50" i="42"/>
  <c r="J60" i="42"/>
  <c r="AV60" i="42" s="1"/>
  <c r="AU50" i="42"/>
  <c r="BC50" i="42"/>
  <c r="AO51" i="42"/>
  <c r="AO60" i="42" s="1"/>
  <c r="AY52" i="42"/>
  <c r="AA60" i="42"/>
  <c r="AH60" i="42"/>
  <c r="AC45" i="42"/>
  <c r="AV50" i="42"/>
  <c r="BD50" i="42"/>
  <c r="AW50" i="42"/>
  <c r="BE50" i="42"/>
  <c r="U60" i="42"/>
  <c r="AX52" i="42"/>
  <c r="Z50" i="42"/>
  <c r="V60" i="42"/>
  <c r="AD60" i="42"/>
  <c r="BB60" i="42" s="1"/>
  <c r="E4" i="43"/>
  <c r="G130" i="6" s="1"/>
  <c r="M4" i="43"/>
  <c r="O130" i="6" s="1"/>
  <c r="C4" i="43"/>
  <c r="E130" i="6" s="1"/>
  <c r="D4" i="43"/>
  <c r="F130" i="6" s="1"/>
  <c r="L4" i="43"/>
  <c r="N130" i="6" s="1"/>
  <c r="P8" i="43"/>
  <c r="Q8" i="43" s="1"/>
  <c r="Q27" i="43"/>
  <c r="F4" i="43"/>
  <c r="H130" i="6" s="1"/>
  <c r="H4" i="43"/>
  <c r="J130" i="6" s="1"/>
  <c r="Q17" i="43"/>
  <c r="P6" i="43"/>
  <c r="Q6" i="43" s="1"/>
  <c r="G4" i="43"/>
  <c r="I130" i="6" s="1"/>
  <c r="I4" i="43"/>
  <c r="K130" i="6" s="1"/>
  <c r="K4" i="43"/>
  <c r="M130" i="6" s="1"/>
  <c r="J4" i="43"/>
  <c r="L130" i="6" s="1"/>
  <c r="Q33" i="43"/>
  <c r="P9" i="43"/>
  <c r="Q9" i="43" s="1"/>
  <c r="O10" i="43"/>
  <c r="O4" i="43" s="1"/>
  <c r="Q130" i="6" s="1"/>
  <c r="Q131" i="6" s="1"/>
  <c r="Q40" i="43"/>
  <c r="P5" i="43"/>
  <c r="P13" i="43"/>
  <c r="Q13" i="43" s="1"/>
  <c r="Q31" i="43"/>
  <c r="P62" i="43"/>
  <c r="P21" i="43"/>
  <c r="P45" i="43"/>
  <c r="P53" i="43"/>
  <c r="Q19" i="43"/>
  <c r="Q35" i="43"/>
  <c r="EA8" i="46"/>
  <c r="CB11" i="46"/>
  <c r="CQ12" i="46"/>
  <c r="BY14" i="46"/>
  <c r="CH13" i="46"/>
  <c r="BY6" i="46"/>
  <c r="K11" i="46"/>
  <c r="W12" i="46"/>
  <c r="DO12" i="46"/>
  <c r="AF11" i="46"/>
  <c r="DX11" i="46"/>
  <c r="CW6" i="46"/>
  <c r="BV9" i="46"/>
  <c r="DL7" i="46"/>
  <c r="K8" i="46"/>
  <c r="AC6" i="46"/>
  <c r="DU6" i="46"/>
  <c r="K16" i="46"/>
  <c r="Q20" i="46"/>
  <c r="AX25" i="46"/>
  <c r="AL29" i="46"/>
  <c r="T31" i="46"/>
  <c r="E44" i="46"/>
  <c r="U44" i="46"/>
  <c r="AS44" i="46"/>
  <c r="BQ44" i="46"/>
  <c r="CO44" i="46"/>
  <c r="DF5" i="46"/>
  <c r="DM44" i="46"/>
  <c r="G6" i="46"/>
  <c r="BA6" i="46"/>
  <c r="CV44" i="46"/>
  <c r="G7" i="46"/>
  <c r="AR7" i="46"/>
  <c r="BP7" i="46"/>
  <c r="CN7" i="46"/>
  <c r="AI8" i="46"/>
  <c r="BG8" i="46"/>
  <c r="CE8" i="46"/>
  <c r="DB44" i="46"/>
  <c r="G9" i="46"/>
  <c r="AX9" i="46"/>
  <c r="CT9" i="46"/>
  <c r="DR9" i="46"/>
  <c r="AO10" i="46"/>
  <c r="BM10" i="46"/>
  <c r="CK10" i="46"/>
  <c r="DI10" i="46"/>
  <c r="G11" i="46"/>
  <c r="BC44" i="46"/>
  <c r="CZ11" i="46"/>
  <c r="G12" i="46"/>
  <c r="AU12" i="46"/>
  <c r="BS12" i="46"/>
  <c r="N13" i="46"/>
  <c r="AL13" i="46"/>
  <c r="BJ13" i="46"/>
  <c r="DF13" i="46"/>
  <c r="AC14" i="46"/>
  <c r="BA14" i="46"/>
  <c r="CW14" i="46"/>
  <c r="DU14" i="46"/>
  <c r="T15" i="46"/>
  <c r="AR15" i="46"/>
  <c r="BP15" i="46"/>
  <c r="CN15" i="46"/>
  <c r="DL15" i="46"/>
  <c r="BD16" i="46"/>
  <c r="CZ16" i="46"/>
  <c r="K17" i="46"/>
  <c r="AF17" i="46"/>
  <c r="AO17" i="46"/>
  <c r="AX17" i="46"/>
  <c r="BS17" i="46"/>
  <c r="DU17" i="46"/>
  <c r="BG18" i="46"/>
  <c r="CE18" i="46"/>
  <c r="DC18" i="46"/>
  <c r="EA18" i="46"/>
  <c r="CQ19" i="46"/>
  <c r="CH20" i="46"/>
  <c r="DU21" i="46"/>
  <c r="K22" i="46"/>
  <c r="BR44" i="46"/>
  <c r="BJ23" i="46"/>
  <c r="DR24" i="46"/>
  <c r="CQ26" i="46"/>
  <c r="DI26" i="46"/>
  <c r="CH28" i="46"/>
  <c r="CH31" i="46"/>
  <c r="DC43" i="46"/>
  <c r="CN17" i="46"/>
  <c r="AD44" i="46"/>
  <c r="AL5" i="46"/>
  <c r="BB44" i="46"/>
  <c r="BJ5" i="46"/>
  <c r="BZ44" i="46"/>
  <c r="CH5" i="46"/>
  <c r="CX44" i="46"/>
  <c r="DN44" i="46"/>
  <c r="DV44" i="46"/>
  <c r="BY16" i="46"/>
  <c r="DU16" i="46"/>
  <c r="DL17" i="46"/>
  <c r="Z19" i="46"/>
  <c r="AW44" i="46"/>
  <c r="BV19" i="46"/>
  <c r="CT19" i="46"/>
  <c r="DR19" i="46"/>
  <c r="CK20" i="46"/>
  <c r="BA21" i="46"/>
  <c r="DX21" i="46"/>
  <c r="DK44" i="46"/>
  <c r="DC23" i="46"/>
  <c r="AX24" i="46"/>
  <c r="DU24" i="46"/>
  <c r="BS25" i="46"/>
  <c r="AU28" i="46"/>
  <c r="BP29" i="46"/>
  <c r="DX29" i="46"/>
  <c r="Q33" i="46"/>
  <c r="DI33" i="46"/>
  <c r="AO37" i="46"/>
  <c r="W19" i="46"/>
  <c r="O44" i="46"/>
  <c r="AM44" i="46"/>
  <c r="BK44" i="46"/>
  <c r="CI44" i="46"/>
  <c r="DG44" i="46"/>
  <c r="BJ20" i="46"/>
  <c r="BD21" i="46"/>
  <c r="AR22" i="46"/>
  <c r="DO22" i="46"/>
  <c r="AI23" i="46"/>
  <c r="DF23" i="46"/>
  <c r="BA24" i="46"/>
  <c r="G26" i="46"/>
  <c r="T27" i="46"/>
  <c r="DA89" i="46"/>
  <c r="BS19" i="46"/>
  <c r="DI20" i="46"/>
  <c r="CB21" i="46"/>
  <c r="CA44" i="46"/>
  <c r="BY24" i="46"/>
  <c r="P44" i="46"/>
  <c r="X44" i="46"/>
  <c r="AF5" i="46"/>
  <c r="AV44" i="46"/>
  <c r="BD5" i="46"/>
  <c r="BT44" i="46"/>
  <c r="CB5" i="46"/>
  <c r="CR44" i="46"/>
  <c r="CZ5" i="46"/>
  <c r="DP44" i="46"/>
  <c r="DX5" i="46"/>
  <c r="AX16" i="46"/>
  <c r="BG16" i="46"/>
  <c r="CT16" i="46"/>
  <c r="DC16" i="46"/>
  <c r="AR17" i="46"/>
  <c r="BM17" i="46"/>
  <c r="T18" i="46"/>
  <c r="AO18" i="46"/>
  <c r="AC19" i="46"/>
  <c r="BA19" i="46"/>
  <c r="BY19" i="46"/>
  <c r="CW19" i="46"/>
  <c r="DU19" i="46"/>
  <c r="BM20" i="46"/>
  <c r="CN20" i="46"/>
  <c r="CW21" i="46"/>
  <c r="AU22" i="46"/>
  <c r="AL23" i="46"/>
  <c r="CT24" i="46"/>
  <c r="AO25" i="46"/>
  <c r="BY28" i="46"/>
  <c r="DU30" i="46"/>
  <c r="CK33" i="46"/>
  <c r="DR16" i="46"/>
  <c r="AU19" i="46"/>
  <c r="BG23" i="46"/>
  <c r="I44" i="46"/>
  <c r="AG44" i="46"/>
  <c r="AO5" i="46"/>
  <c r="BE44" i="46"/>
  <c r="BM5" i="46"/>
  <c r="CC44" i="46"/>
  <c r="CK5" i="46"/>
  <c r="DA44" i="46"/>
  <c r="DI5" i="46"/>
  <c r="DY44" i="46"/>
  <c r="AL20" i="46"/>
  <c r="G21" i="46"/>
  <c r="CZ21" i="46"/>
  <c r="CN22" i="46"/>
  <c r="CD44" i="46"/>
  <c r="Z24" i="46"/>
  <c r="CW24" i="46"/>
  <c r="AR25" i="46"/>
  <c r="DW44" i="46"/>
  <c r="CZ26" i="46"/>
  <c r="BP27" i="46"/>
  <c r="BG29" i="46"/>
  <c r="AR30" i="46"/>
  <c r="EA31" i="46"/>
  <c r="CZ41" i="46"/>
  <c r="AY89" i="46"/>
  <c r="BV16" i="46"/>
  <c r="R44" i="46"/>
  <c r="AP44" i="46"/>
  <c r="BF44" i="46"/>
  <c r="BN44" i="46"/>
  <c r="CL44" i="46"/>
  <c r="DJ44" i="46"/>
  <c r="BA16" i="46"/>
  <c r="BJ16" i="46"/>
  <c r="CW16" i="46"/>
  <c r="DF16" i="46"/>
  <c r="G17" i="46"/>
  <c r="BP17" i="46"/>
  <c r="CK17" i="46"/>
  <c r="K18" i="46"/>
  <c r="AE44" i="46"/>
  <c r="AR18" i="46"/>
  <c r="AF19" i="46"/>
  <c r="BD19" i="46"/>
  <c r="CB19" i="46"/>
  <c r="AO20" i="46"/>
  <c r="AF21" i="46"/>
  <c r="G22" i="46"/>
  <c r="CP44" i="46"/>
  <c r="K23" i="46"/>
  <c r="J44" i="46"/>
  <c r="CH23" i="46"/>
  <c r="AC24" i="46"/>
  <c r="BJ25" i="46"/>
  <c r="EA25" i="46"/>
  <c r="Q26" i="46"/>
  <c r="CN29" i="46"/>
  <c r="BM33" i="46"/>
  <c r="DI17" i="46"/>
  <c r="DO19" i="46"/>
  <c r="BO44" i="46"/>
  <c r="T25" i="46"/>
  <c r="AO33" i="46"/>
  <c r="C44" i="46"/>
  <c r="AA44" i="46"/>
  <c r="AQ44" i="46"/>
  <c r="AY44" i="46"/>
  <c r="BW44" i="46"/>
  <c r="CU44" i="46"/>
  <c r="DS44" i="46"/>
  <c r="Z16" i="46"/>
  <c r="T17" i="46"/>
  <c r="AI18" i="46"/>
  <c r="BD18" i="46"/>
  <c r="CB18" i="46"/>
  <c r="CZ18" i="46"/>
  <c r="DX18" i="46"/>
  <c r="G20" i="46"/>
  <c r="DF20" i="46"/>
  <c r="BY21" i="46"/>
  <c r="W22" i="46"/>
  <c r="N23" i="46"/>
  <c r="DZ44" i="46"/>
  <c r="BV24" i="46"/>
  <c r="BU44" i="46"/>
  <c r="Q25" i="46"/>
  <c r="DL27" i="46"/>
  <c r="Q28" i="46"/>
  <c r="BP28" i="46"/>
  <c r="BY29" i="46"/>
  <c r="W41" i="46"/>
  <c r="BG25" i="46"/>
  <c r="G30" i="46"/>
  <c r="BP30" i="46"/>
  <c r="DF31" i="46"/>
  <c r="DR32" i="46"/>
  <c r="CZ35" i="46"/>
  <c r="BJ36" i="46"/>
  <c r="CQ36" i="46"/>
  <c r="DX37" i="46"/>
  <c r="AI38" i="46"/>
  <c r="AO40" i="46"/>
  <c r="CB41" i="46"/>
  <c r="CN41" i="46"/>
  <c r="CQ43" i="46"/>
  <c r="BP25" i="46"/>
  <c r="Z26" i="46"/>
  <c r="AI26" i="46"/>
  <c r="DQ44" i="46"/>
  <c r="EA26" i="46"/>
  <c r="K27" i="46"/>
  <c r="AO27" i="46"/>
  <c r="AX27" i="46"/>
  <c r="CK27" i="46"/>
  <c r="CT27" i="46"/>
  <c r="AL28" i="46"/>
  <c r="CK28" i="46"/>
  <c r="DO28" i="46"/>
  <c r="AC29" i="46"/>
  <c r="CB29" i="46"/>
  <c r="DF29" i="46"/>
  <c r="K30" i="46"/>
  <c r="AU30" i="46"/>
  <c r="CN30" i="46"/>
  <c r="AR31" i="46"/>
  <c r="BY31" i="46"/>
  <c r="Z32" i="46"/>
  <c r="AX32" i="46"/>
  <c r="BV32" i="46"/>
  <c r="CT32" i="46"/>
  <c r="AF34" i="46"/>
  <c r="BD34" i="46"/>
  <c r="CB34" i="46"/>
  <c r="CZ34" i="46"/>
  <c r="BS35" i="46"/>
  <c r="DO37" i="46"/>
  <c r="AC40" i="46"/>
  <c r="CQ41" i="46"/>
  <c r="BS43" i="46"/>
  <c r="CE43" i="46"/>
  <c r="H57" i="46"/>
  <c r="CW29" i="46"/>
  <c r="BS30" i="46"/>
  <c r="DU32" i="46"/>
  <c r="AF35" i="46"/>
  <c r="DX35" i="46"/>
  <c r="W36" i="46"/>
  <c r="CH36" i="46"/>
  <c r="DO36" i="46"/>
  <c r="AF37" i="46"/>
  <c r="BP37" i="46"/>
  <c r="Z38" i="46"/>
  <c r="G40" i="46"/>
  <c r="BD41" i="46"/>
  <c r="BP41" i="46"/>
  <c r="CH43" i="46"/>
  <c r="X89" i="46"/>
  <c r="K26" i="46"/>
  <c r="AB44" i="46"/>
  <c r="AL26" i="46"/>
  <c r="CT26" i="46"/>
  <c r="DC26" i="46"/>
  <c r="DU26" i="46"/>
  <c r="N27" i="46"/>
  <c r="W27" i="46"/>
  <c r="BA27" i="46"/>
  <c r="BJ27" i="46"/>
  <c r="BS27" i="46"/>
  <c r="CW27" i="46"/>
  <c r="DF27" i="46"/>
  <c r="DO27" i="46"/>
  <c r="AO28" i="46"/>
  <c r="BS28" i="46"/>
  <c r="CN28" i="46"/>
  <c r="CW28" i="46"/>
  <c r="DF28" i="46"/>
  <c r="K29" i="46"/>
  <c r="G29" i="46"/>
  <c r="BJ29" i="46"/>
  <c r="CE29" i="46"/>
  <c r="CQ30" i="46"/>
  <c r="DL30" i="46"/>
  <c r="G31" i="46"/>
  <c r="AI31" i="46"/>
  <c r="CN31" i="46"/>
  <c r="DX34" i="46"/>
  <c r="CQ35" i="46"/>
  <c r="G37" i="46"/>
  <c r="AI37" i="46"/>
  <c r="DF37" i="46"/>
  <c r="T40" i="46"/>
  <c r="BS41" i="46"/>
  <c r="BJ43" i="46"/>
  <c r="DC25" i="46"/>
  <c r="AU26" i="46"/>
  <c r="BD26" i="46"/>
  <c r="BM26" i="46"/>
  <c r="BV26" i="46"/>
  <c r="AR27" i="46"/>
  <c r="CN27" i="46"/>
  <c r="AF28" i="46"/>
  <c r="BJ28" i="46"/>
  <c r="DI28" i="46"/>
  <c r="W29" i="46"/>
  <c r="BA29" i="46"/>
  <c r="CZ29" i="46"/>
  <c r="AC30" i="46"/>
  <c r="BJ30" i="46"/>
  <c r="DO30" i="46"/>
  <c r="N31" i="46"/>
  <c r="AH44" i="46"/>
  <c r="BG31" i="46"/>
  <c r="DL31" i="46"/>
  <c r="Z33" i="46"/>
  <c r="AX33" i="46"/>
  <c r="BV33" i="46"/>
  <c r="CT33" i="46"/>
  <c r="DR33" i="46"/>
  <c r="W35" i="46"/>
  <c r="BD35" i="46"/>
  <c r="DO35" i="46"/>
  <c r="N36" i="46"/>
  <c r="AU36" i="46"/>
  <c r="DF36" i="46"/>
  <c r="N37" i="46"/>
  <c r="BG37" i="46"/>
  <c r="CW37" i="46"/>
  <c r="K40" i="46"/>
  <c r="AF41" i="46"/>
  <c r="AR41" i="46"/>
  <c r="G57" i="46"/>
  <c r="AL31" i="46"/>
  <c r="AI32" i="46"/>
  <c r="BG32" i="46"/>
  <c r="CE32" i="46"/>
  <c r="DC32" i="46"/>
  <c r="EA32" i="46"/>
  <c r="Q34" i="46"/>
  <c r="AO34" i="46"/>
  <c r="BM34" i="46"/>
  <c r="CK34" i="46"/>
  <c r="AU41" i="46"/>
  <c r="DI41" i="46"/>
  <c r="CE25" i="46"/>
  <c r="AX26" i="46"/>
  <c r="AU27" i="46"/>
  <c r="BD27" i="46"/>
  <c r="CQ27" i="46"/>
  <c r="CZ27" i="46"/>
  <c r="N28" i="46"/>
  <c r="BM28" i="46"/>
  <c r="CQ28" i="46"/>
  <c r="BD29" i="46"/>
  <c r="CH29" i="46"/>
  <c r="DU29" i="46"/>
  <c r="T30" i="46"/>
  <c r="BY30" i="46"/>
  <c r="DF30" i="46"/>
  <c r="BJ31" i="46"/>
  <c r="CE31" i="46"/>
  <c r="DC31" i="46"/>
  <c r="DI34" i="46"/>
  <c r="N35" i="46"/>
  <c r="AU35" i="46"/>
  <c r="CB35" i="46"/>
  <c r="Q36" i="46"/>
  <c r="AL36" i="46"/>
  <c r="BS36" i="46"/>
  <c r="T41" i="46"/>
  <c r="DL41" i="46"/>
  <c r="CT42" i="46"/>
  <c r="CZ43" i="46"/>
  <c r="DX43" i="46"/>
  <c r="H56" i="46"/>
  <c r="BJ38" i="46"/>
  <c r="BS38" i="46"/>
  <c r="DF38" i="46"/>
  <c r="DO38" i="46"/>
  <c r="AC39" i="46"/>
  <c r="AL39" i="46"/>
  <c r="BY39" i="46"/>
  <c r="CH39" i="46"/>
  <c r="DU39" i="46"/>
  <c r="BA40" i="46"/>
  <c r="K41" i="46"/>
  <c r="AI41" i="46"/>
  <c r="BG41" i="46"/>
  <c r="CE41" i="46"/>
  <c r="DX41" i="46"/>
  <c r="AF42" i="46"/>
  <c r="BV43" i="46"/>
  <c r="DO43" i="46"/>
  <c r="L89" i="46"/>
  <c r="AA89" i="46"/>
  <c r="AP89" i="46"/>
  <c r="H53" i="46"/>
  <c r="G53" i="46"/>
  <c r="AI42" i="46"/>
  <c r="BD42" i="46"/>
  <c r="AQ89" i="46"/>
  <c r="CD89" i="46"/>
  <c r="H55" i="46"/>
  <c r="G55" i="46"/>
  <c r="F55" i="46" s="1"/>
  <c r="AC32" i="46"/>
  <c r="BA32" i="46"/>
  <c r="BY32" i="46"/>
  <c r="CW32" i="46"/>
  <c r="T33" i="46"/>
  <c r="AR33" i="46"/>
  <c r="BP33" i="46"/>
  <c r="CN33" i="46"/>
  <c r="DL33" i="46"/>
  <c r="G34" i="46"/>
  <c r="AI34" i="46"/>
  <c r="BG34" i="46"/>
  <c r="CE34" i="46"/>
  <c r="DC34" i="46"/>
  <c r="EA34" i="46"/>
  <c r="G35" i="46"/>
  <c r="AX35" i="46"/>
  <c r="BV35" i="46"/>
  <c r="CT35" i="46"/>
  <c r="DR35" i="46"/>
  <c r="G36" i="46"/>
  <c r="AO36" i="46"/>
  <c r="BM36" i="46"/>
  <c r="CK36" i="46"/>
  <c r="DI36" i="46"/>
  <c r="Q37" i="46"/>
  <c r="AR37" i="46"/>
  <c r="CZ37" i="46"/>
  <c r="DI37" i="46"/>
  <c r="EA37" i="46"/>
  <c r="BV38" i="46"/>
  <c r="CE38" i="46"/>
  <c r="CN38" i="46"/>
  <c r="DR38" i="46"/>
  <c r="EA38" i="46"/>
  <c r="K39" i="46"/>
  <c r="AO39" i="46"/>
  <c r="AX39" i="46"/>
  <c r="BG39" i="46"/>
  <c r="CK39" i="46"/>
  <c r="CT39" i="46"/>
  <c r="DC39" i="46"/>
  <c r="AR40" i="46"/>
  <c r="BD40" i="46"/>
  <c r="BM40" i="46"/>
  <c r="BY40" i="46"/>
  <c r="CT40" i="46"/>
  <c r="EA41" i="46"/>
  <c r="N42" i="46"/>
  <c r="W42" i="46"/>
  <c r="AU42" i="46"/>
  <c r="BG42" i="46"/>
  <c r="CB42" i="46"/>
  <c r="DL42" i="46"/>
  <c r="C89" i="46"/>
  <c r="AR89" i="46"/>
  <c r="CE89" i="46"/>
  <c r="CB37" i="46"/>
  <c r="AU38" i="46"/>
  <c r="BP40" i="46"/>
  <c r="CK40" i="46"/>
  <c r="CW40" i="46"/>
  <c r="DR40" i="46"/>
  <c r="Z42" i="46"/>
  <c r="BS42" i="46"/>
  <c r="CE42" i="46"/>
  <c r="CZ42" i="46"/>
  <c r="DX42" i="46"/>
  <c r="AF43" i="46"/>
  <c r="AG89" i="46"/>
  <c r="CF89" i="46"/>
  <c r="DI89" i="46"/>
  <c r="DT89" i="46"/>
  <c r="DU89" i="46"/>
  <c r="H51" i="46"/>
  <c r="CH38" i="46"/>
  <c r="CQ38" i="46"/>
  <c r="N39" i="46"/>
  <c r="BA39" i="46"/>
  <c r="BJ39" i="46"/>
  <c r="CW39" i="46"/>
  <c r="DF39" i="46"/>
  <c r="DI40" i="46"/>
  <c r="DU40" i="46"/>
  <c r="AX42" i="46"/>
  <c r="CQ42" i="46"/>
  <c r="DC42" i="46"/>
  <c r="W43" i="46"/>
  <c r="AI43" i="46"/>
  <c r="BD43" i="46"/>
  <c r="R89" i="46"/>
  <c r="AH89" i="46"/>
  <c r="BV89" i="46"/>
  <c r="DJ89" i="46"/>
  <c r="BD37" i="46"/>
  <c r="W38" i="46"/>
  <c r="CN40" i="46"/>
  <c r="AO41" i="46"/>
  <c r="BM41" i="46"/>
  <c r="CK41" i="46"/>
  <c r="BV42" i="46"/>
  <c r="EA42" i="46"/>
  <c r="AU43" i="46"/>
  <c r="BG43" i="46"/>
  <c r="CB43" i="46"/>
  <c r="DK89" i="46"/>
  <c r="DL89" i="46"/>
  <c r="G56" i="46"/>
  <c r="G58" i="46"/>
  <c r="H58" i="46"/>
  <c r="G60" i="46"/>
  <c r="F60" i="46" s="1"/>
  <c r="P89" i="46"/>
  <c r="BN89" i="46"/>
  <c r="BW89" i="46"/>
  <c r="CR89" i="46"/>
  <c r="G51" i="46"/>
  <c r="Q89" i="46"/>
  <c r="AJ89" i="46"/>
  <c r="BO89" i="46"/>
  <c r="BX89" i="46"/>
  <c r="BY89" i="46"/>
  <c r="CJ89" i="46"/>
  <c r="CS89" i="46"/>
  <c r="BP89" i="46"/>
  <c r="CK89" i="46"/>
  <c r="CT89" i="46"/>
  <c r="DD89" i="46"/>
  <c r="DY89" i="46"/>
  <c r="I89" i="46"/>
  <c r="AN89" i="46"/>
  <c r="CU89" i="46"/>
  <c r="DP89" i="46"/>
  <c r="DZ89" i="46"/>
  <c r="H52" i="46"/>
  <c r="G52" i="46"/>
  <c r="H54" i="46"/>
  <c r="G54" i="46"/>
  <c r="H59" i="46"/>
  <c r="G59" i="46"/>
  <c r="F59" i="46" s="1"/>
  <c r="AO89" i="46"/>
  <c r="BH89" i="46"/>
  <c r="CC89" i="46"/>
  <c r="DH89" i="46"/>
  <c r="EA89" i="46"/>
  <c r="H65" i="46"/>
  <c r="G66" i="46"/>
  <c r="H66" i="46"/>
  <c r="H69" i="46"/>
  <c r="G62" i="46"/>
  <c r="H62" i="46"/>
  <c r="E89" i="46"/>
  <c r="U89" i="46"/>
  <c r="AS89" i="46"/>
  <c r="BQ89" i="46"/>
  <c r="CO89" i="46"/>
  <c r="DM89" i="46"/>
  <c r="H60" i="46"/>
  <c r="H61" i="46"/>
  <c r="G63" i="46"/>
  <c r="H63" i="46"/>
  <c r="V89" i="46"/>
  <c r="AD89" i="46"/>
  <c r="AT89" i="46"/>
  <c r="BB89" i="46"/>
  <c r="BR89" i="46"/>
  <c r="BZ89" i="46"/>
  <c r="CP89" i="46"/>
  <c r="CX89" i="46"/>
  <c r="DN89" i="46"/>
  <c r="DV89" i="46"/>
  <c r="G64" i="46"/>
  <c r="H64" i="46"/>
  <c r="O89" i="46"/>
  <c r="W89" i="46"/>
  <c r="AM89" i="46"/>
  <c r="AU89" i="46"/>
  <c r="BK89" i="46"/>
  <c r="BS89" i="46"/>
  <c r="CI89" i="46"/>
  <c r="CQ89" i="46"/>
  <c r="DG89" i="46"/>
  <c r="DO89" i="46"/>
  <c r="G65" i="46"/>
  <c r="G69" i="46"/>
  <c r="F69" i="46" s="1"/>
  <c r="H74" i="46"/>
  <c r="G68" i="46"/>
  <c r="H68" i="46"/>
  <c r="H70" i="46"/>
  <c r="H73" i="46"/>
  <c r="G61" i="46"/>
  <c r="G78" i="46"/>
  <c r="G71" i="46"/>
  <c r="H71" i="46"/>
  <c r="G74" i="46"/>
  <c r="H77" i="46"/>
  <c r="G67" i="46"/>
  <c r="F67" i="46" s="1"/>
  <c r="G72" i="46"/>
  <c r="F72" i="46" s="1"/>
  <c r="G75" i="46"/>
  <c r="H78" i="46"/>
  <c r="G70" i="46"/>
  <c r="H75" i="46"/>
  <c r="G76" i="46"/>
  <c r="G82" i="46"/>
  <c r="H82" i="46"/>
  <c r="G73" i="46"/>
  <c r="H76" i="46"/>
  <c r="G80" i="46"/>
  <c r="H80" i="46"/>
  <c r="H81" i="46"/>
  <c r="G81" i="46"/>
  <c r="H79" i="46"/>
  <c r="G79" i="46"/>
  <c r="G83" i="46"/>
  <c r="G84" i="46"/>
  <c r="G77" i="46"/>
  <c r="H83" i="46"/>
  <c r="G88" i="46"/>
  <c r="H88" i="46"/>
  <c r="G85" i="46"/>
  <c r="H85" i="46"/>
  <c r="G87" i="46"/>
  <c r="H87" i="46"/>
  <c r="H86" i="46"/>
  <c r="G86" i="46"/>
  <c r="H84" i="46"/>
  <c r="AC60" i="42" l="1"/>
  <c r="AR67" i="12"/>
  <c r="BB8" i="12"/>
  <c r="AY60" i="42"/>
  <c r="AW67" i="12"/>
  <c r="BR7" i="41"/>
  <c r="F54" i="46"/>
  <c r="BQ7" i="41"/>
  <c r="BM7" i="41"/>
  <c r="BD60" i="42"/>
  <c r="BA60" i="42"/>
  <c r="BL7" i="41"/>
  <c r="AT60" i="42"/>
  <c r="BU54" i="41"/>
  <c r="BV54" i="41"/>
  <c r="AV7" i="12"/>
  <c r="BV60" i="41"/>
  <c r="BT60" i="41"/>
  <c r="BV46" i="41"/>
  <c r="BT46" i="41"/>
  <c r="F85" i="46"/>
  <c r="H6" i="46"/>
  <c r="F6" i="46" s="1"/>
  <c r="Z60" i="42"/>
  <c r="AX7" i="12"/>
  <c r="F68" i="46"/>
  <c r="BT28" i="41"/>
  <c r="F73" i="46"/>
  <c r="BU28" i="41"/>
  <c r="F70" i="46"/>
  <c r="BV44" i="46"/>
  <c r="F77" i="46"/>
  <c r="F65" i="46"/>
  <c r="F52" i="46"/>
  <c r="Q10" i="43"/>
  <c r="BT18" i="41"/>
  <c r="BO7" i="41"/>
  <c r="BN7" i="41"/>
  <c r="F75" i="46"/>
  <c r="BU60" i="41"/>
  <c r="BV18" i="41"/>
  <c r="BV22" i="41"/>
  <c r="BT22" i="41"/>
  <c r="BP7" i="41"/>
  <c r="AR7" i="12"/>
  <c r="BB7" i="12" s="1"/>
  <c r="F63" i="46"/>
  <c r="BV63" i="41"/>
  <c r="BT63" i="41"/>
  <c r="F79" i="46"/>
  <c r="BK7" i="41"/>
  <c r="BU8" i="41"/>
  <c r="BV8" i="41"/>
  <c r="BT8" i="41"/>
  <c r="BD41" i="12"/>
  <c r="BC41" i="12"/>
  <c r="BB41" i="12"/>
  <c r="BD22" i="12"/>
  <c r="BC22" i="12"/>
  <c r="BB22" i="12"/>
  <c r="BD46" i="12"/>
  <c r="BC46" i="12"/>
  <c r="BB46" i="12"/>
  <c r="BG67" i="12"/>
  <c r="AS67" i="12"/>
  <c r="AU7" i="12"/>
  <c r="AZ7" i="12"/>
  <c r="BD67" i="12"/>
  <c r="BC67" i="12"/>
  <c r="BB67" i="12"/>
  <c r="BD28" i="12"/>
  <c r="BC28" i="12"/>
  <c r="BB28" i="12"/>
  <c r="BD34" i="12"/>
  <c r="BC34" i="12"/>
  <c r="BB34" i="12"/>
  <c r="BD60" i="12"/>
  <c r="BB60" i="12"/>
  <c r="BC60" i="12"/>
  <c r="BD54" i="12"/>
  <c r="BC54" i="12"/>
  <c r="BB54" i="12"/>
  <c r="BH67" i="12"/>
  <c r="AY67" i="12"/>
  <c r="AT67" i="12"/>
  <c r="AS7" i="12"/>
  <c r="BG7" i="12"/>
  <c r="BH7" i="12"/>
  <c r="AY7" i="12"/>
  <c r="AT7" i="12"/>
  <c r="BD18" i="12"/>
  <c r="BC18" i="12"/>
  <c r="BB18" i="12"/>
  <c r="Q5" i="43"/>
  <c r="Q53" i="43"/>
  <c r="P12" i="43"/>
  <c r="Q12" i="43" s="1"/>
  <c r="Q45" i="43"/>
  <c r="P11" i="43"/>
  <c r="Q11" i="43" s="1"/>
  <c r="P7" i="43"/>
  <c r="Q7" i="43" s="1"/>
  <c r="Q21" i="43"/>
  <c r="Q62" i="43"/>
  <c r="P14" i="43"/>
  <c r="Q14" i="43" s="1"/>
  <c r="H13" i="46"/>
  <c r="BG44" i="46"/>
  <c r="CT44" i="46"/>
  <c r="AI44" i="46"/>
  <c r="BY44" i="46"/>
  <c r="H36" i="46"/>
  <c r="F36" i="46" s="1"/>
  <c r="H14" i="46"/>
  <c r="BA44" i="46"/>
  <c r="CW44" i="46"/>
  <c r="H39" i="46"/>
  <c r="H24" i="46"/>
  <c r="AU44" i="46"/>
  <c r="CN44" i="46"/>
  <c r="F12" i="46"/>
  <c r="H15" i="46"/>
  <c r="AR44" i="46"/>
  <c r="DF44" i="46"/>
  <c r="DU44" i="46"/>
  <c r="DO44" i="46"/>
  <c r="F80" i="46"/>
  <c r="F71" i="46"/>
  <c r="AK89" i="46"/>
  <c r="AL89" i="46"/>
  <c r="G43" i="46"/>
  <c r="F57" i="46"/>
  <c r="Y89" i="46"/>
  <c r="Z89" i="46"/>
  <c r="AZ89" i="46"/>
  <c r="BA89" i="46"/>
  <c r="DX25" i="46"/>
  <c r="H25" i="46" s="1"/>
  <c r="CE23" i="46"/>
  <c r="CE44" i="46" s="1"/>
  <c r="CS44" i="46"/>
  <c r="DT44" i="46"/>
  <c r="AX19" i="46"/>
  <c r="H19" i="46" s="1"/>
  <c r="AT44" i="46"/>
  <c r="G10" i="46"/>
  <c r="G13" i="46"/>
  <c r="BX44" i="46"/>
  <c r="DE44" i="46"/>
  <c r="DC8" i="46"/>
  <c r="DC44" i="46" s="1"/>
  <c r="F87" i="46"/>
  <c r="F84" i="46"/>
  <c r="F78" i="46"/>
  <c r="CA89" i="46"/>
  <c r="CB89" i="46"/>
  <c r="F62" i="46"/>
  <c r="CV89" i="46"/>
  <c r="CW89" i="46"/>
  <c r="AW89" i="46"/>
  <c r="AX89" i="46"/>
  <c r="K43" i="46"/>
  <c r="H43" i="46" s="1"/>
  <c r="G38" i="46"/>
  <c r="AB89" i="46"/>
  <c r="AC89" i="46"/>
  <c r="G42" i="46"/>
  <c r="G32" i="46"/>
  <c r="AF29" i="46"/>
  <c r="H29" i="46" s="1"/>
  <c r="F29" i="46" s="1"/>
  <c r="G28" i="46"/>
  <c r="AF40" i="46"/>
  <c r="EA23" i="46"/>
  <c r="EA44" i="46" s="1"/>
  <c r="CM44" i="46"/>
  <c r="CQ22" i="46"/>
  <c r="CQ44" i="46" s="1"/>
  <c r="AF18" i="46"/>
  <c r="H18" i="46" s="1"/>
  <c r="CK44" i="46"/>
  <c r="Y44" i="46"/>
  <c r="AZ44" i="46"/>
  <c r="G24" i="46"/>
  <c r="DX44" i="46"/>
  <c r="BL44" i="46"/>
  <c r="G25" i="46"/>
  <c r="DL22" i="46"/>
  <c r="DL44" i="46" s="1"/>
  <c r="AL44" i="46"/>
  <c r="BS22" i="46"/>
  <c r="BS44" i="46" s="1"/>
  <c r="CG44" i="46"/>
  <c r="H12" i="46"/>
  <c r="Q10" i="46"/>
  <c r="H10" i="46" s="1"/>
  <c r="F83" i="46"/>
  <c r="CM89" i="46"/>
  <c r="CN89" i="46"/>
  <c r="BF89" i="46"/>
  <c r="BG89" i="46"/>
  <c r="K42" i="46"/>
  <c r="H42" i="46" s="1"/>
  <c r="K32" i="46"/>
  <c r="H32" i="46" s="1"/>
  <c r="W30" i="46"/>
  <c r="W44" i="46" s="1"/>
  <c r="S44" i="46"/>
  <c r="BP22" i="46"/>
  <c r="BP44" i="46" s="1"/>
  <c r="K28" i="46"/>
  <c r="H28" i="46" s="1"/>
  <c r="Q5" i="46"/>
  <c r="DB89" i="46"/>
  <c r="DC89" i="46"/>
  <c r="CY44" i="46"/>
  <c r="G16" i="46"/>
  <c r="G14" i="46"/>
  <c r="T7" i="46"/>
  <c r="Z9" i="46"/>
  <c r="AE89" i="46"/>
  <c r="AF89" i="46"/>
  <c r="DQ89" i="46"/>
  <c r="DR89" i="46"/>
  <c r="AO44" i="46"/>
  <c r="CB44" i="46"/>
  <c r="F61" i="46"/>
  <c r="DW89" i="46"/>
  <c r="DX89" i="46"/>
  <c r="F64" i="46"/>
  <c r="F51" i="46"/>
  <c r="F58" i="46"/>
  <c r="CG89" i="46"/>
  <c r="CH89" i="46"/>
  <c r="G39" i="46"/>
  <c r="M89" i="46"/>
  <c r="N89" i="46"/>
  <c r="K38" i="46"/>
  <c r="H38" i="46" s="1"/>
  <c r="W37" i="46"/>
  <c r="H37" i="46" s="1"/>
  <c r="F37" i="46" s="1"/>
  <c r="N20" i="46"/>
  <c r="H20" i="46" s="1"/>
  <c r="F20" i="46" s="1"/>
  <c r="T22" i="46"/>
  <c r="Q17" i="46"/>
  <c r="H17" i="46" s="1"/>
  <c r="F17" i="46" s="1"/>
  <c r="AC26" i="46"/>
  <c r="DH44" i="46"/>
  <c r="CH44" i="46"/>
  <c r="V44" i="46"/>
  <c r="G8" i="46"/>
  <c r="BI44" i="46"/>
  <c r="G15" i="46"/>
  <c r="F15" i="46" s="1"/>
  <c r="J89" i="46"/>
  <c r="G50" i="46"/>
  <c r="M44" i="46"/>
  <c r="H16" i="46"/>
  <c r="F82" i="46"/>
  <c r="BC89" i="46"/>
  <c r="BD89" i="46"/>
  <c r="F66" i="46"/>
  <c r="BI89" i="46"/>
  <c r="BJ89" i="46"/>
  <c r="F56" i="46"/>
  <c r="G41" i="46"/>
  <c r="AI89" i="46"/>
  <c r="K31" i="46"/>
  <c r="H31" i="46" s="1"/>
  <c r="F31" i="46" s="1"/>
  <c r="G27" i="46"/>
  <c r="G19" i="46"/>
  <c r="BM44" i="46"/>
  <c r="CZ44" i="46"/>
  <c r="AN44" i="46"/>
  <c r="G33" i="46"/>
  <c r="N5" i="46"/>
  <c r="F81" i="46"/>
  <c r="F76" i="46"/>
  <c r="DE89" i="46"/>
  <c r="DF89" i="46"/>
  <c r="Q41" i="46"/>
  <c r="H41" i="46" s="1"/>
  <c r="Z35" i="46"/>
  <c r="H35" i="46" s="1"/>
  <c r="F35" i="46" s="1"/>
  <c r="H40" i="46"/>
  <c r="F40" i="46" s="1"/>
  <c r="DR26" i="46"/>
  <c r="H33" i="46"/>
  <c r="AK44" i="46"/>
  <c r="G5" i="46"/>
  <c r="F86" i="46"/>
  <c r="F88" i="46"/>
  <c r="F74" i="46"/>
  <c r="CY89" i="46"/>
  <c r="CZ89" i="46"/>
  <c r="S89" i="46"/>
  <c r="T89" i="46"/>
  <c r="F53" i="46"/>
  <c r="K34" i="46"/>
  <c r="H34" i="46" s="1"/>
  <c r="F34" i="46" s="1"/>
  <c r="H27" i="46"/>
  <c r="G23" i="46"/>
  <c r="G18" i="46"/>
  <c r="AC21" i="46"/>
  <c r="H21" i="46" s="1"/>
  <c r="F21" i="46" s="1"/>
  <c r="DI44" i="46"/>
  <c r="CJ44" i="46"/>
  <c r="BJ44" i="46"/>
  <c r="BD11" i="46"/>
  <c r="BD44" i="46" s="1"/>
  <c r="F13" i="46" l="1"/>
  <c r="H8" i="46"/>
  <c r="F24" i="46"/>
  <c r="P4" i="43"/>
  <c r="F27" i="46"/>
  <c r="F39" i="46"/>
  <c r="H26" i="46"/>
  <c r="F26" i="46" s="1"/>
  <c r="F8" i="46"/>
  <c r="BC7" i="12"/>
  <c r="BD7" i="12"/>
  <c r="F14" i="46"/>
  <c r="F16" i="46"/>
  <c r="F42" i="46"/>
  <c r="AF44" i="46"/>
  <c r="H22" i="46"/>
  <c r="F22" i="46" s="1"/>
  <c r="F32" i="46"/>
  <c r="BT7" i="41"/>
  <c r="BV7" i="41"/>
  <c r="BU7" i="41"/>
  <c r="G44" i="46"/>
  <c r="F19" i="46"/>
  <c r="G89" i="46"/>
  <c r="K89" i="46"/>
  <c r="H50" i="46"/>
  <c r="H89" i="46" s="1"/>
  <c r="F18" i="46"/>
  <c r="AX44" i="46"/>
  <c r="DR44" i="46"/>
  <c r="F25" i="46"/>
  <c r="N44" i="46"/>
  <c r="H5" i="46"/>
  <c r="H9" i="46"/>
  <c r="F9" i="46" s="1"/>
  <c r="Z44" i="46"/>
  <c r="H30" i="46"/>
  <c r="F30" i="46" s="1"/>
  <c r="F38" i="46"/>
  <c r="H23" i="46"/>
  <c r="F23" i="46" s="1"/>
  <c r="F43" i="46"/>
  <c r="F33" i="46"/>
  <c r="F41" i="46"/>
  <c r="H11" i="46"/>
  <c r="F11" i="46" s="1"/>
  <c r="AC44" i="46"/>
  <c r="H7" i="46"/>
  <c r="F7" i="46" s="1"/>
  <c r="T44" i="46"/>
  <c r="Q44" i="46"/>
  <c r="F28" i="46"/>
  <c r="F10" i="46"/>
  <c r="K44" i="46"/>
  <c r="Q4" i="43" l="1"/>
  <c r="R130" i="6"/>
  <c r="H44" i="46"/>
  <c r="F50" i="46"/>
  <c r="F89" i="46" s="1"/>
  <c r="F5" i="46"/>
  <c r="F44" i="46" s="1"/>
  <c r="R131" i="6" l="1"/>
  <c r="S130" i="6"/>
  <c r="F14" i="28"/>
  <c r="G14" i="28"/>
  <c r="D14" i="28"/>
  <c r="H14" i="28"/>
  <c r="E14" i="28"/>
  <c r="I14" i="28"/>
  <c r="E172" i="6" l="1"/>
  <c r="E173" i="6"/>
  <c r="E170" i="6"/>
  <c r="E171" i="6"/>
  <c r="E176" i="6" l="1"/>
  <c r="E164" i="6" s="1"/>
  <c r="S164" i="6" s="1"/>
  <c r="S124" i="6"/>
  <c r="T124" i="6" s="1"/>
  <c r="S125" i="6"/>
  <c r="T125" i="6" s="1"/>
  <c r="S126" i="6"/>
  <c r="T126" i="6" s="1"/>
  <c r="S127" i="6"/>
  <c r="T127" i="6" s="1"/>
  <c r="S123" i="6" l="1"/>
  <c r="T123" i="6" s="1"/>
  <c r="O128" i="6"/>
  <c r="O131" i="6" s="1"/>
  <c r="E162" i="6"/>
  <c r="S162" i="6" s="1"/>
  <c r="E163" i="6"/>
  <c r="S163" i="6" s="1"/>
  <c r="T150" i="6"/>
  <c r="U150" i="6" s="1"/>
  <c r="T151" i="6"/>
  <c r="U151" i="6" s="1"/>
  <c r="T152" i="6"/>
  <c r="U152" i="6" s="1"/>
  <c r="T153" i="6"/>
  <c r="U153" i="6" s="1"/>
  <c r="T149" i="6" l="1"/>
  <c r="T154" i="6" s="1"/>
  <c r="O165" i="6"/>
  <c r="U149" i="6" l="1"/>
  <c r="E15" i="6"/>
  <c r="E94" i="6" l="1"/>
  <c r="P95" i="6" l="1"/>
  <c r="Q95" i="6"/>
  <c r="O95" i="6"/>
  <c r="N104" i="6"/>
  <c r="N107" i="6" s="1"/>
  <c r="U135" i="11" l="1"/>
  <c r="T135" i="11"/>
  <c r="Y134" i="11"/>
  <c r="X134" i="11"/>
  <c r="W135" i="11"/>
  <c r="V135" i="11"/>
  <c r="Z130" i="11"/>
  <c r="AA130" i="11" s="1"/>
  <c r="Y130" i="11"/>
  <c r="X130" i="11"/>
  <c r="Z129" i="11"/>
  <c r="AA129" i="11" s="1"/>
  <c r="Y129" i="11"/>
  <c r="X129" i="11"/>
  <c r="Z128" i="11"/>
  <c r="AA128" i="11" s="1"/>
  <c r="Y128" i="11"/>
  <c r="X128" i="11"/>
  <c r="Z127" i="11"/>
  <c r="AA127" i="11" s="1"/>
  <c r="Y127" i="11"/>
  <c r="X127" i="11"/>
  <c r="Z126" i="11"/>
  <c r="AA126" i="11" s="1"/>
  <c r="Y126" i="11"/>
  <c r="X126" i="11"/>
  <c r="Y125" i="11"/>
  <c r="X125" i="11"/>
  <c r="W125" i="11"/>
  <c r="Z125" i="11" s="1"/>
  <c r="Z124" i="11"/>
  <c r="AA124" i="11" s="1"/>
  <c r="Y124" i="11"/>
  <c r="X124" i="11"/>
  <c r="Z123" i="11"/>
  <c r="AA123" i="11" s="1"/>
  <c r="Y123" i="11"/>
  <c r="X123" i="11"/>
  <c r="Z122" i="11"/>
  <c r="AA122" i="11" s="1"/>
  <c r="Y122" i="11"/>
  <c r="X122" i="11"/>
  <c r="Z121" i="11"/>
  <c r="AA121" i="11" s="1"/>
  <c r="Y121" i="11"/>
  <c r="X121" i="11"/>
  <c r="Y120" i="11"/>
  <c r="X120" i="11"/>
  <c r="W120" i="11"/>
  <c r="Z120" i="11" s="1"/>
  <c r="Z119" i="11"/>
  <c r="AA119" i="11" s="1"/>
  <c r="Y119" i="11"/>
  <c r="X119" i="11"/>
  <c r="Z118" i="11"/>
  <c r="AA118" i="11" s="1"/>
  <c r="Y118" i="11"/>
  <c r="X118" i="11"/>
  <c r="Y117" i="11"/>
  <c r="X117" i="11"/>
  <c r="W117" i="11"/>
  <c r="Z117" i="11" s="1"/>
  <c r="AB117" i="11" s="1"/>
  <c r="Z115" i="11"/>
  <c r="AA115" i="11" s="1"/>
  <c r="Y115" i="11"/>
  <c r="X115" i="11"/>
  <c r="Z114" i="11"/>
  <c r="AA114" i="11" s="1"/>
  <c r="Y114" i="11"/>
  <c r="X114" i="11"/>
  <c r="Z113" i="11"/>
  <c r="AA113" i="11" s="1"/>
  <c r="Y113" i="11"/>
  <c r="X113" i="11"/>
  <c r="Z112" i="11"/>
  <c r="AA112" i="11" s="1"/>
  <c r="Y112" i="11"/>
  <c r="X112" i="11"/>
  <c r="Z111" i="11"/>
  <c r="AA111" i="11" s="1"/>
  <c r="Y111" i="11"/>
  <c r="X111" i="11"/>
  <c r="Z110" i="11"/>
  <c r="AA110" i="11" s="1"/>
  <c r="Y110" i="11"/>
  <c r="X110" i="11"/>
  <c r="Y109" i="11"/>
  <c r="X109" i="11"/>
  <c r="W109" i="11"/>
  <c r="Z109" i="11" s="1"/>
  <c r="AA109" i="11" s="1"/>
  <c r="Z108" i="11"/>
  <c r="AA108" i="11" s="1"/>
  <c r="AC108" i="11" s="1"/>
  <c r="Y108" i="11"/>
  <c r="X108" i="11"/>
  <c r="Z106" i="11"/>
  <c r="AA106" i="11" s="1"/>
  <c r="Y106" i="11"/>
  <c r="X106" i="11"/>
  <c r="Z105" i="11"/>
  <c r="AA105" i="11" s="1"/>
  <c r="Y105" i="11"/>
  <c r="X105" i="11"/>
  <c r="Y104" i="11"/>
  <c r="X104" i="11"/>
  <c r="W104" i="11"/>
  <c r="Z104" i="11" s="1"/>
  <c r="Z103" i="11"/>
  <c r="AA103" i="11" s="1"/>
  <c r="Y103" i="11"/>
  <c r="X103" i="11"/>
  <c r="Z102" i="11"/>
  <c r="AA102" i="11" s="1"/>
  <c r="Y102" i="11"/>
  <c r="X102" i="11"/>
  <c r="Z101" i="11"/>
  <c r="AA101" i="11" s="1"/>
  <c r="Y101" i="11"/>
  <c r="X101" i="11"/>
  <c r="Y100" i="11"/>
  <c r="X100" i="11"/>
  <c r="W100" i="11"/>
  <c r="Z100" i="11" s="1"/>
  <c r="Z99" i="11"/>
  <c r="AA99" i="11" s="1"/>
  <c r="Y99" i="11"/>
  <c r="X99" i="11"/>
  <c r="Z98" i="11"/>
  <c r="AA98" i="11" s="1"/>
  <c r="Y98" i="11"/>
  <c r="X98" i="11"/>
  <c r="Z97" i="11"/>
  <c r="AA97" i="11" s="1"/>
  <c r="Y97" i="11"/>
  <c r="X97" i="11"/>
  <c r="Z96" i="11"/>
  <c r="AA96" i="11" s="1"/>
  <c r="Y96" i="11"/>
  <c r="X96" i="11"/>
  <c r="Y95" i="11"/>
  <c r="X95" i="11"/>
  <c r="W95" i="11"/>
  <c r="Z95" i="11" s="1"/>
  <c r="AB95" i="11" s="1"/>
  <c r="Z94" i="11"/>
  <c r="AA94" i="11" s="1"/>
  <c r="Y94" i="11"/>
  <c r="X94" i="11"/>
  <c r="Z93" i="11"/>
  <c r="AA93" i="11" s="1"/>
  <c r="Y93" i="11"/>
  <c r="X93" i="11"/>
  <c r="Z92" i="11"/>
  <c r="AA92" i="11" s="1"/>
  <c r="Y92" i="11"/>
  <c r="X92" i="11"/>
  <c r="Z91" i="11"/>
  <c r="AA91" i="11" s="1"/>
  <c r="Y91" i="11"/>
  <c r="X91" i="11"/>
  <c r="Y90" i="11"/>
  <c r="X90" i="11"/>
  <c r="W90" i="11"/>
  <c r="Z90" i="11" s="1"/>
  <c r="Z89" i="11"/>
  <c r="AA89" i="11" s="1"/>
  <c r="Y89" i="11"/>
  <c r="X89" i="11"/>
  <c r="Z88" i="11"/>
  <c r="AA88" i="11" s="1"/>
  <c r="Y88" i="11"/>
  <c r="X88" i="11"/>
  <c r="Z87" i="11"/>
  <c r="AA87" i="11" s="1"/>
  <c r="Y87" i="11"/>
  <c r="X87" i="11"/>
  <c r="Z86" i="11"/>
  <c r="AA86" i="11" s="1"/>
  <c r="Y86" i="11"/>
  <c r="X86" i="11"/>
  <c r="Z85" i="11"/>
  <c r="AA85" i="11" s="1"/>
  <c r="Y85" i="11"/>
  <c r="X85" i="11"/>
  <c r="Z84" i="11"/>
  <c r="AA84" i="11" s="1"/>
  <c r="Y84" i="11"/>
  <c r="X84" i="11"/>
  <c r="Y83" i="11"/>
  <c r="X83" i="11"/>
  <c r="W83" i="11"/>
  <c r="Z83" i="11" s="1"/>
  <c r="Z81" i="11"/>
  <c r="AA81" i="11" s="1"/>
  <c r="Y81" i="11"/>
  <c r="X81" i="11"/>
  <c r="Z80" i="11"/>
  <c r="AA80" i="11" s="1"/>
  <c r="Y80" i="11"/>
  <c r="X80" i="11"/>
  <c r="Z79" i="11"/>
  <c r="AA79" i="11" s="1"/>
  <c r="Y79" i="11"/>
  <c r="X79" i="11"/>
  <c r="Z78" i="11"/>
  <c r="AA78" i="11" s="1"/>
  <c r="Y78" i="11"/>
  <c r="X78" i="11"/>
  <c r="Y77" i="11"/>
  <c r="X77" i="11"/>
  <c r="W77" i="11"/>
  <c r="Z77" i="11" s="1"/>
  <c r="Z76" i="11"/>
  <c r="AA76" i="11" s="1"/>
  <c r="Y76" i="11"/>
  <c r="X76" i="11"/>
  <c r="Z75" i="11"/>
  <c r="Y75" i="11"/>
  <c r="X75" i="11"/>
  <c r="Z74" i="11"/>
  <c r="AA74" i="11" s="1"/>
  <c r="Y74" i="11"/>
  <c r="X74" i="11"/>
  <c r="Z73" i="11"/>
  <c r="AA73" i="11" s="1"/>
  <c r="Y73" i="11"/>
  <c r="X73" i="11"/>
  <c r="Z72" i="11"/>
  <c r="AA72" i="11" s="1"/>
  <c r="Y72" i="11"/>
  <c r="X72" i="11"/>
  <c r="Z71" i="11"/>
  <c r="AA71" i="11" s="1"/>
  <c r="Y71" i="11"/>
  <c r="X71" i="11"/>
  <c r="Y70" i="11"/>
  <c r="X70" i="11"/>
  <c r="W70" i="11"/>
  <c r="Z70" i="11" s="1"/>
  <c r="Z69" i="11"/>
  <c r="AA69" i="11" s="1"/>
  <c r="Y69" i="11"/>
  <c r="X69" i="11"/>
  <c r="Z68" i="11"/>
  <c r="AA68" i="11" s="1"/>
  <c r="Y68" i="11"/>
  <c r="X68" i="11"/>
  <c r="Z67" i="11"/>
  <c r="AA67" i="11" s="1"/>
  <c r="Y67" i="11"/>
  <c r="X67" i="11"/>
  <c r="Z66" i="11"/>
  <c r="AA66" i="11" s="1"/>
  <c r="Y66" i="11"/>
  <c r="X66" i="11"/>
  <c r="Y65" i="11"/>
  <c r="X65" i="11"/>
  <c r="W65" i="11"/>
  <c r="Z65" i="11" s="1"/>
  <c r="Z64" i="11"/>
  <c r="Y64" i="11"/>
  <c r="X64" i="11"/>
  <c r="Z63" i="11"/>
  <c r="AA63" i="11" s="1"/>
  <c r="Y63" i="11"/>
  <c r="X63" i="11"/>
  <c r="Z61" i="11"/>
  <c r="AA61" i="11" s="1"/>
  <c r="Y61" i="11"/>
  <c r="X61" i="11"/>
  <c r="Z60" i="11"/>
  <c r="AA60" i="11" s="1"/>
  <c r="Y60" i="11"/>
  <c r="X60" i="11"/>
  <c r="Y59" i="11"/>
  <c r="X59" i="11"/>
  <c r="W59" i="11"/>
  <c r="Z59" i="11" s="1"/>
  <c r="Z58" i="11"/>
  <c r="AA58" i="11" s="1"/>
  <c r="AC58" i="11" s="1"/>
  <c r="Y58" i="11"/>
  <c r="X58" i="11"/>
  <c r="Z57" i="11"/>
  <c r="AA57" i="11" s="1"/>
  <c r="Y57" i="11"/>
  <c r="X57" i="11"/>
  <c r="Z56" i="11"/>
  <c r="AA56" i="11" s="1"/>
  <c r="Y56" i="11"/>
  <c r="X56" i="11"/>
  <c r="Z55" i="11"/>
  <c r="AA55" i="11" s="1"/>
  <c r="Y55" i="11"/>
  <c r="X55" i="11"/>
  <c r="Z54" i="11"/>
  <c r="AA54" i="11" s="1"/>
  <c r="Y54" i="11"/>
  <c r="X54" i="11"/>
  <c r="Z53" i="11"/>
  <c r="AA53" i="11" s="1"/>
  <c r="Y53" i="11"/>
  <c r="X53" i="11"/>
  <c r="Z52" i="11"/>
  <c r="AA52" i="11" s="1"/>
  <c r="Y52" i="11"/>
  <c r="X52" i="11"/>
  <c r="Y51" i="11"/>
  <c r="X51" i="11"/>
  <c r="W51" i="11"/>
  <c r="Z51" i="11" s="1"/>
  <c r="Z49" i="11"/>
  <c r="AA49" i="11" s="1"/>
  <c r="Y49" i="11"/>
  <c r="X49" i="11"/>
  <c r="Z48" i="11"/>
  <c r="AA48" i="11" s="1"/>
  <c r="Y48" i="11"/>
  <c r="X48" i="11"/>
  <c r="Z47" i="11"/>
  <c r="AA47" i="11" s="1"/>
  <c r="Y47" i="11"/>
  <c r="X47" i="11"/>
  <c r="Y46" i="11"/>
  <c r="X46" i="11"/>
  <c r="W46" i="11"/>
  <c r="Z46" i="11" s="1"/>
  <c r="AB46" i="11" s="1"/>
  <c r="Z45" i="11"/>
  <c r="AA45" i="11" s="1"/>
  <c r="Y45" i="11"/>
  <c r="X45" i="11"/>
  <c r="Z44" i="11"/>
  <c r="AA44" i="11" s="1"/>
  <c r="Y44" i="11"/>
  <c r="X44" i="11"/>
  <c r="Z43" i="11"/>
  <c r="AA43" i="11" s="1"/>
  <c r="Y43" i="11"/>
  <c r="X43" i="11"/>
  <c r="Y42" i="11"/>
  <c r="X42" i="11"/>
  <c r="W42" i="11"/>
  <c r="Z42" i="11" s="1"/>
  <c r="Z41" i="11"/>
  <c r="AA41" i="11" s="1"/>
  <c r="Y41" i="11"/>
  <c r="X41" i="11"/>
  <c r="Z40" i="11"/>
  <c r="Y40" i="11"/>
  <c r="X40" i="11"/>
  <c r="Z39" i="11"/>
  <c r="AA39" i="11" s="1"/>
  <c r="Y39" i="11"/>
  <c r="X39" i="11"/>
  <c r="Z38" i="11"/>
  <c r="AA38" i="11" s="1"/>
  <c r="Y38" i="11"/>
  <c r="X38" i="11"/>
  <c r="Y37" i="11"/>
  <c r="X37" i="11"/>
  <c r="W37" i="11"/>
  <c r="Z37" i="11" s="1"/>
  <c r="Z36" i="11"/>
  <c r="AA36" i="11" s="1"/>
  <c r="Y36" i="11"/>
  <c r="X36" i="11"/>
  <c r="Z35" i="11"/>
  <c r="AA35" i="11" s="1"/>
  <c r="Y35" i="11"/>
  <c r="X35" i="11"/>
  <c r="Y34" i="11"/>
  <c r="X34" i="11"/>
  <c r="W34" i="11"/>
  <c r="Z34" i="11" s="1"/>
  <c r="Z32" i="11"/>
  <c r="Y32" i="11"/>
  <c r="X32" i="11"/>
  <c r="Z31" i="11"/>
  <c r="AA31" i="11" s="1"/>
  <c r="Y31" i="11"/>
  <c r="X31" i="11"/>
  <c r="AB31" i="11" s="1"/>
  <c r="Z30" i="11"/>
  <c r="Y30" i="11"/>
  <c r="X30" i="11"/>
  <c r="Z29" i="11"/>
  <c r="AA29" i="11" s="1"/>
  <c r="Y29" i="11"/>
  <c r="X29" i="11"/>
  <c r="Z28" i="11"/>
  <c r="Y28" i="11"/>
  <c r="X28" i="11"/>
  <c r="Z26" i="11"/>
  <c r="AA26" i="11" s="1"/>
  <c r="Y26" i="11"/>
  <c r="X26" i="11"/>
  <c r="Z25" i="11"/>
  <c r="Y25" i="11"/>
  <c r="X25" i="11"/>
  <c r="Z24" i="11"/>
  <c r="AA24" i="11" s="1"/>
  <c r="AC24" i="11" s="1"/>
  <c r="Y24" i="11"/>
  <c r="X24" i="11"/>
  <c r="AB24" i="11" s="1"/>
  <c r="Z23" i="11"/>
  <c r="Y23" i="11"/>
  <c r="X23" i="11"/>
  <c r="Z22" i="11"/>
  <c r="AA22" i="11" s="1"/>
  <c r="Y22" i="11"/>
  <c r="X22" i="11"/>
  <c r="Z20" i="11"/>
  <c r="Y20" i="11"/>
  <c r="X20" i="11"/>
  <c r="Z19" i="11"/>
  <c r="AA19" i="11" s="1"/>
  <c r="Y19" i="11"/>
  <c r="X19" i="11"/>
  <c r="AB19" i="11" s="1"/>
  <c r="Z18" i="11"/>
  <c r="Y18" i="11"/>
  <c r="X18" i="11"/>
  <c r="Z16" i="11"/>
  <c r="AA16" i="11" s="1"/>
  <c r="AC16" i="11" s="1"/>
  <c r="Y16" i="11"/>
  <c r="X16" i="11"/>
  <c r="Z15" i="11"/>
  <c r="Y15" i="11"/>
  <c r="X15" i="11"/>
  <c r="Z14" i="11"/>
  <c r="AA14" i="11" s="1"/>
  <c r="Y14" i="11"/>
  <c r="X14" i="11"/>
  <c r="Z13" i="11"/>
  <c r="Y13" i="11"/>
  <c r="X13" i="11"/>
  <c r="Z12" i="11"/>
  <c r="AA12" i="11" s="1"/>
  <c r="Y12" i="11"/>
  <c r="X12" i="11"/>
  <c r="Z11" i="11"/>
  <c r="Y11" i="11"/>
  <c r="X11" i="11"/>
  <c r="Z10" i="11"/>
  <c r="AA10" i="11" s="1"/>
  <c r="Y10" i="11"/>
  <c r="X10" i="11"/>
  <c r="Z9" i="11"/>
  <c r="Y9" i="11"/>
  <c r="X9" i="11"/>
  <c r="Z8" i="11"/>
  <c r="AA8" i="11" s="1"/>
  <c r="Y8" i="11"/>
  <c r="X8" i="11"/>
  <c r="AB8" i="11" s="1"/>
  <c r="Y7" i="11"/>
  <c r="X7" i="11"/>
  <c r="W7" i="11"/>
  <c r="Z7" i="11" s="1"/>
  <c r="Z6" i="11"/>
  <c r="AA6" i="11" s="1"/>
  <c r="Y6" i="11"/>
  <c r="X6" i="11"/>
  <c r="AB6" i="11" s="1"/>
  <c r="AC6" i="11" l="1"/>
  <c r="AC76" i="11"/>
  <c r="AC12" i="11"/>
  <c r="AB20" i="11"/>
  <c r="AC26" i="11"/>
  <c r="AC14" i="11"/>
  <c r="AB57" i="11"/>
  <c r="AB10" i="11"/>
  <c r="AB16" i="11"/>
  <c r="AC109" i="11"/>
  <c r="AC31" i="11"/>
  <c r="AC10" i="11"/>
  <c r="AC29" i="11"/>
  <c r="AC41" i="11"/>
  <c r="AC63" i="11"/>
  <c r="AB108" i="11"/>
  <c r="AC22" i="11"/>
  <c r="AB7" i="11"/>
  <c r="AB13" i="11"/>
  <c r="AC19" i="11"/>
  <c r="AB25" i="11"/>
  <c r="AC8" i="11"/>
  <c r="AB14" i="11"/>
  <c r="AB26" i="11"/>
  <c r="AB76" i="11"/>
  <c r="AB32" i="11"/>
  <c r="AB109" i="11"/>
  <c r="AB18" i="11"/>
  <c r="AB40" i="11"/>
  <c r="AB12" i="11"/>
  <c r="AB28" i="11"/>
  <c r="AB41" i="11"/>
  <c r="AB15" i="11"/>
  <c r="AB29" i="11"/>
  <c r="AB30" i="11"/>
  <c r="AC57" i="11"/>
  <c r="AB75" i="11"/>
  <c r="AB23" i="11"/>
  <c r="AB64" i="11"/>
  <c r="AB11" i="11"/>
  <c r="AB63" i="11"/>
  <c r="AB9" i="11"/>
  <c r="AB22" i="11"/>
  <c r="AB58" i="11"/>
  <c r="AA125" i="11"/>
  <c r="AC125" i="11" s="1"/>
  <c r="AB125" i="11"/>
  <c r="AA59" i="11"/>
  <c r="AC59" i="11" s="1"/>
  <c r="AB59" i="11"/>
  <c r="AA120" i="11"/>
  <c r="AC120" i="11" s="1"/>
  <c r="AB120" i="11"/>
  <c r="AA34" i="11"/>
  <c r="AC34" i="11" s="1"/>
  <c r="AB34" i="11"/>
  <c r="AA51" i="11"/>
  <c r="AC51" i="11" s="1"/>
  <c r="AB51" i="11"/>
  <c r="AB77" i="11"/>
  <c r="AA77" i="11"/>
  <c r="AC77" i="11" s="1"/>
  <c r="AA83" i="11"/>
  <c r="AC83" i="11" s="1"/>
  <c r="AB83" i="11"/>
  <c r="AA100" i="11"/>
  <c r="AC100" i="11" s="1"/>
  <c r="AB100" i="11"/>
  <c r="AA104" i="11"/>
  <c r="AC104" i="11" s="1"/>
  <c r="AB104" i="11"/>
  <c r="Y135" i="11"/>
  <c r="X135" i="11"/>
  <c r="AA70" i="11"/>
  <c r="AC70" i="11" s="1"/>
  <c r="AB70" i="11"/>
  <c r="AA37" i="11"/>
  <c r="AC37" i="11" s="1"/>
  <c r="AB37" i="11"/>
  <c r="AB42" i="11"/>
  <c r="AA42" i="11"/>
  <c r="AC42" i="11" s="1"/>
  <c r="AB65" i="11"/>
  <c r="AA65" i="11"/>
  <c r="AC65" i="11" s="1"/>
  <c r="AB90" i="11"/>
  <c r="AA90" i="11"/>
  <c r="AC90" i="11" s="1"/>
  <c r="Z135" i="11"/>
  <c r="AA135" i="11" s="1"/>
  <c r="AA7" i="11"/>
  <c r="AC7" i="11" s="1"/>
  <c r="AA9" i="11"/>
  <c r="AC9" i="11" s="1"/>
  <c r="AA11" i="11"/>
  <c r="AC11" i="11" s="1"/>
  <c r="AA13" i="11"/>
  <c r="AC13" i="11" s="1"/>
  <c r="AA15" i="11"/>
  <c r="AC15" i="11" s="1"/>
  <c r="AA18" i="11"/>
  <c r="AC18" i="11" s="1"/>
  <c r="AA20" i="11"/>
  <c r="AC20" i="11" s="1"/>
  <c r="AA23" i="11"/>
  <c r="AC23" i="11" s="1"/>
  <c r="AA25" i="11"/>
  <c r="AC25" i="11" s="1"/>
  <c r="AA28" i="11"/>
  <c r="AC28" i="11" s="1"/>
  <c r="AA30" i="11"/>
  <c r="AC30" i="11" s="1"/>
  <c r="AA32" i="11"/>
  <c r="AC32" i="11" s="1"/>
  <c r="AA40" i="11"/>
  <c r="AC40" i="11" s="1"/>
  <c r="AA46" i="11"/>
  <c r="AC46" i="11" s="1"/>
  <c r="AA64" i="11"/>
  <c r="AC64" i="11" s="1"/>
  <c r="AA75" i="11"/>
  <c r="AC75" i="11" s="1"/>
  <c r="AA95" i="11"/>
  <c r="AC95" i="11" s="1"/>
  <c r="AA117" i="11"/>
  <c r="AC117" i="11" s="1"/>
  <c r="Z134" i="11"/>
  <c r="AA134" i="11" s="1"/>
  <c r="AR94" i="40" l="1"/>
  <c r="AQ94" i="40"/>
  <c r="AP94" i="40"/>
  <c r="AO94" i="40"/>
  <c r="AN94" i="40"/>
  <c r="AM94" i="40"/>
  <c r="AL94" i="40"/>
  <c r="AK94" i="40"/>
  <c r="AJ94" i="40"/>
  <c r="AI94" i="40"/>
  <c r="AH94" i="40"/>
  <c r="AQ93" i="40"/>
  <c r="AP93" i="40"/>
  <c r="AO93" i="40"/>
  <c r="AM93" i="40"/>
  <c r="AL93" i="40"/>
  <c r="AK93" i="40"/>
  <c r="AI93" i="40"/>
  <c r="AH93" i="40"/>
  <c r="AR92" i="40"/>
  <c r="AP92" i="40"/>
  <c r="AO92" i="40"/>
  <c r="AN92" i="40"/>
  <c r="AL92" i="40"/>
  <c r="AK92" i="40"/>
  <c r="AJ92" i="40"/>
  <c r="AH92" i="40"/>
  <c r="AR91" i="40"/>
  <c r="AQ91" i="40"/>
  <c r="AO91" i="40"/>
  <c r="AN91" i="40"/>
  <c r="AM91" i="40"/>
  <c r="AK91" i="40"/>
  <c r="AJ91" i="40"/>
  <c r="AI91" i="40"/>
  <c r="AH91" i="40"/>
  <c r="AO90" i="40"/>
  <c r="AK90" i="40"/>
  <c r="AR90" i="40"/>
  <c r="AQ90" i="40"/>
  <c r="AP90" i="40"/>
  <c r="AN90" i="40"/>
  <c r="AM90" i="40"/>
  <c r="AL90" i="40"/>
  <c r="AJ90" i="40"/>
  <c r="AI90" i="40"/>
  <c r="AH90" i="40"/>
  <c r="AN89" i="40"/>
  <c r="AJ89" i="40"/>
  <c r="AQ89" i="40"/>
  <c r="AP89" i="40"/>
  <c r="AO89" i="40"/>
  <c r="AM89" i="40"/>
  <c r="AL89" i="40"/>
  <c r="AK89" i="40"/>
  <c r="AI89" i="40"/>
  <c r="AH89" i="40"/>
  <c r="AI88" i="40"/>
  <c r="AR88" i="40"/>
  <c r="AP88" i="40"/>
  <c r="AO88" i="40"/>
  <c r="AN88" i="40"/>
  <c r="AL88" i="40"/>
  <c r="AK88" i="40"/>
  <c r="AJ88" i="40"/>
  <c r="AH88" i="40"/>
  <c r="AP87" i="40"/>
  <c r="AR87" i="40"/>
  <c r="AQ87" i="40"/>
  <c r="AO87" i="40"/>
  <c r="AN87" i="40"/>
  <c r="AM87" i="40"/>
  <c r="AK87" i="40"/>
  <c r="AJ87" i="40"/>
  <c r="AI87" i="40"/>
  <c r="AH87" i="40"/>
  <c r="AO86" i="40"/>
  <c r="AK86" i="40"/>
  <c r="AR86" i="40"/>
  <c r="AQ86" i="40"/>
  <c r="AP86" i="40"/>
  <c r="AN86" i="40"/>
  <c r="AM86" i="40"/>
  <c r="AL86" i="40"/>
  <c r="AJ86" i="40"/>
  <c r="AI86" i="40"/>
  <c r="AH86" i="40"/>
  <c r="AN85" i="40"/>
  <c r="AJ85" i="40"/>
  <c r="AQ85" i="40"/>
  <c r="AP85" i="40"/>
  <c r="AO85" i="40"/>
  <c r="AM85" i="40"/>
  <c r="AL85" i="40"/>
  <c r="AK85" i="40"/>
  <c r="AI85" i="40"/>
  <c r="AH85" i="40"/>
  <c r="AQ84" i="40"/>
  <c r="AI84" i="40"/>
  <c r="AR84" i="40"/>
  <c r="AP84" i="40"/>
  <c r="AO84" i="40"/>
  <c r="AN84" i="40"/>
  <c r="AL84" i="40"/>
  <c r="AK84" i="40"/>
  <c r="AJ84" i="40"/>
  <c r="AH84" i="40"/>
  <c r="AR83" i="40"/>
  <c r="AQ83" i="40"/>
  <c r="AP83" i="40"/>
  <c r="AO83" i="40"/>
  <c r="AN83" i="40"/>
  <c r="AM83" i="40"/>
  <c r="AL83" i="40"/>
  <c r="AK83" i="40"/>
  <c r="AJ83" i="40"/>
  <c r="AI83" i="40"/>
  <c r="AH83" i="40"/>
  <c r="AR82" i="40"/>
  <c r="AQ82" i="40"/>
  <c r="AP82" i="40"/>
  <c r="AO82" i="40"/>
  <c r="AN82" i="40"/>
  <c r="AM82" i="40"/>
  <c r="AL82" i="40"/>
  <c r="AK82" i="40"/>
  <c r="AJ82" i="40"/>
  <c r="AI82" i="40"/>
  <c r="AH82" i="40"/>
  <c r="AR81" i="40"/>
  <c r="AQ81" i="40"/>
  <c r="AP81" i="40"/>
  <c r="AO81" i="40"/>
  <c r="AN81" i="40"/>
  <c r="AM81" i="40"/>
  <c r="AL81" i="40"/>
  <c r="AK81" i="40"/>
  <c r="AJ81" i="40"/>
  <c r="AI81" i="40"/>
  <c r="AH81" i="40"/>
  <c r="AR80" i="40"/>
  <c r="AQ80" i="40"/>
  <c r="AP80" i="40"/>
  <c r="AO80" i="40"/>
  <c r="AN80" i="40"/>
  <c r="AM80" i="40"/>
  <c r="AL80" i="40"/>
  <c r="AK80" i="40"/>
  <c r="AJ80" i="40"/>
  <c r="AI80" i="40"/>
  <c r="AH80" i="40"/>
  <c r="AR79" i="40"/>
  <c r="AQ79" i="40"/>
  <c r="AP79" i="40"/>
  <c r="AO79" i="40"/>
  <c r="AN79" i="40"/>
  <c r="AM79" i="40"/>
  <c r="AL79" i="40"/>
  <c r="AK79" i="40"/>
  <c r="AJ79" i="40"/>
  <c r="AI79" i="40"/>
  <c r="AH79" i="40"/>
  <c r="AR78" i="40"/>
  <c r="AQ78" i="40"/>
  <c r="AP78" i="40"/>
  <c r="AO78" i="40"/>
  <c r="AN78" i="40"/>
  <c r="AM78" i="40"/>
  <c r="AL78" i="40"/>
  <c r="AK78" i="40"/>
  <c r="AJ78" i="40"/>
  <c r="AI78" i="40"/>
  <c r="AH78" i="40"/>
  <c r="AR77" i="40"/>
  <c r="AQ77" i="40"/>
  <c r="AP77" i="40"/>
  <c r="AO77" i="40"/>
  <c r="AN77" i="40"/>
  <c r="AM77" i="40"/>
  <c r="AL77" i="40"/>
  <c r="AK77" i="40"/>
  <c r="AJ77" i="40"/>
  <c r="AI77" i="40"/>
  <c r="AH77" i="40"/>
  <c r="AR76" i="40"/>
  <c r="AQ76" i="40"/>
  <c r="AP76" i="40"/>
  <c r="AO76" i="40"/>
  <c r="AN76" i="40"/>
  <c r="AM76" i="40"/>
  <c r="AL76" i="40"/>
  <c r="AK76" i="40"/>
  <c r="AJ76" i="40"/>
  <c r="AI76" i="40"/>
  <c r="AH76" i="40"/>
  <c r="AR75" i="40"/>
  <c r="AQ75" i="40"/>
  <c r="AP75" i="40"/>
  <c r="AO75" i="40"/>
  <c r="AN75" i="40"/>
  <c r="AM75" i="40"/>
  <c r="AL75" i="40"/>
  <c r="AK75" i="40"/>
  <c r="AJ75" i="40"/>
  <c r="AI75" i="40"/>
  <c r="AH75" i="40"/>
  <c r="AR74" i="40"/>
  <c r="AQ74" i="40"/>
  <c r="AP74" i="40"/>
  <c r="AO74" i="40"/>
  <c r="AN74" i="40"/>
  <c r="AM74" i="40"/>
  <c r="AL74" i="40"/>
  <c r="AK74" i="40"/>
  <c r="AJ74" i="40"/>
  <c r="AI74" i="40"/>
  <c r="AH74" i="40"/>
  <c r="AR73" i="40"/>
  <c r="AQ73" i="40"/>
  <c r="AP73" i="40"/>
  <c r="AO73" i="40"/>
  <c r="AN73" i="40"/>
  <c r="AM73" i="40"/>
  <c r="AL73" i="40"/>
  <c r="AK73" i="40"/>
  <c r="AJ73" i="40"/>
  <c r="AI73" i="40"/>
  <c r="AH73" i="40"/>
  <c r="AR72" i="40"/>
  <c r="AQ72" i="40"/>
  <c r="AP72" i="40"/>
  <c r="AO72" i="40"/>
  <c r="AN72" i="40"/>
  <c r="AM72" i="40"/>
  <c r="AL72" i="40"/>
  <c r="AK72" i="40"/>
  <c r="AJ72" i="40"/>
  <c r="AI72" i="40"/>
  <c r="AH72" i="40"/>
  <c r="AR71" i="40"/>
  <c r="AQ71" i="40"/>
  <c r="AP71" i="40"/>
  <c r="AO71" i="40"/>
  <c r="AN71" i="40"/>
  <c r="AM71" i="40"/>
  <c r="AL71" i="40"/>
  <c r="AK71" i="40"/>
  <c r="AJ71" i="40"/>
  <c r="AI71" i="40"/>
  <c r="AH71" i="40"/>
  <c r="AR70" i="40"/>
  <c r="AQ70" i="40"/>
  <c r="AP70" i="40"/>
  <c r="AO70" i="40"/>
  <c r="AN70" i="40"/>
  <c r="AM70" i="40"/>
  <c r="AL70" i="40"/>
  <c r="AK70" i="40"/>
  <c r="AJ70" i="40"/>
  <c r="AI70" i="40"/>
  <c r="AH70" i="40"/>
  <c r="AR69" i="40"/>
  <c r="AQ69" i="40"/>
  <c r="AP69" i="40"/>
  <c r="AO69" i="40"/>
  <c r="AN69" i="40"/>
  <c r="AM69" i="40"/>
  <c r="AL69" i="40"/>
  <c r="AK69" i="40"/>
  <c r="AJ69" i="40"/>
  <c r="AI69" i="40"/>
  <c r="AH69" i="40"/>
  <c r="AR68" i="40"/>
  <c r="AQ68" i="40"/>
  <c r="AP68" i="40"/>
  <c r="AO68" i="40"/>
  <c r="AN68" i="40"/>
  <c r="AM68" i="40"/>
  <c r="AL68" i="40"/>
  <c r="AK68" i="40"/>
  <c r="AJ68" i="40"/>
  <c r="AI68" i="40"/>
  <c r="AH68" i="40"/>
  <c r="AR67" i="40"/>
  <c r="AQ67" i="40"/>
  <c r="AP67" i="40"/>
  <c r="AO67" i="40"/>
  <c r="AN67" i="40"/>
  <c r="AM67" i="40"/>
  <c r="AL67" i="40"/>
  <c r="AK67" i="40"/>
  <c r="AJ67" i="40"/>
  <c r="AI67" i="40"/>
  <c r="AH67" i="40"/>
  <c r="AR66" i="40"/>
  <c r="AQ66" i="40"/>
  <c r="AP66" i="40"/>
  <c r="AO66" i="40"/>
  <c r="AN66" i="40"/>
  <c r="AM66" i="40"/>
  <c r="AL66" i="40"/>
  <c r="AK66" i="40"/>
  <c r="AJ66" i="40"/>
  <c r="AI66" i="40"/>
  <c r="AH66" i="40"/>
  <c r="AR65" i="40"/>
  <c r="AQ65" i="40"/>
  <c r="AP65" i="40"/>
  <c r="AO65" i="40"/>
  <c r="AN65" i="40"/>
  <c r="AM65" i="40"/>
  <c r="AL65" i="40"/>
  <c r="AK65" i="40"/>
  <c r="AJ65" i="40"/>
  <c r="AI65" i="40"/>
  <c r="AH65" i="40"/>
  <c r="AR64" i="40"/>
  <c r="AQ64" i="40"/>
  <c r="AP64" i="40"/>
  <c r="AO64" i="40"/>
  <c r="AN64" i="40"/>
  <c r="AM64" i="40"/>
  <c r="AL64" i="40"/>
  <c r="AK64" i="40"/>
  <c r="AJ64" i="40"/>
  <c r="AI64" i="40"/>
  <c r="AH64" i="40"/>
  <c r="AL63" i="40"/>
  <c r="AL62" i="40"/>
  <c r="AL61" i="40"/>
  <c r="AL60" i="40"/>
  <c r="AL59" i="40"/>
  <c r="AL58" i="40"/>
  <c r="AL57" i="40"/>
  <c r="AL56" i="40"/>
  <c r="AL55" i="40"/>
  <c r="AL54" i="40"/>
  <c r="AQ53" i="40"/>
  <c r="AP53" i="40"/>
  <c r="AO53" i="40"/>
  <c r="AN53" i="40"/>
  <c r="AM53" i="40"/>
  <c r="AL53" i="40"/>
  <c r="AK53" i="40"/>
  <c r="AJ53" i="40"/>
  <c r="AI53" i="40"/>
  <c r="AH53" i="40"/>
  <c r="AQ52" i="40"/>
  <c r="AP52" i="40"/>
  <c r="AO52" i="40"/>
  <c r="AN52" i="40"/>
  <c r="AM52" i="40"/>
  <c r="AL52" i="40"/>
  <c r="AK52" i="40"/>
  <c r="AJ52" i="40"/>
  <c r="AI52" i="40"/>
  <c r="AH52" i="40"/>
  <c r="AQ51" i="40"/>
  <c r="AP51" i="40"/>
  <c r="AO51" i="40"/>
  <c r="AN51" i="40"/>
  <c r="AM51" i="40"/>
  <c r="AL51" i="40"/>
  <c r="AK51" i="40"/>
  <c r="AJ51" i="40"/>
  <c r="AI51" i="40"/>
  <c r="AH51" i="40"/>
  <c r="AQ50" i="40"/>
  <c r="AP50" i="40"/>
  <c r="AO50" i="40"/>
  <c r="AN50" i="40"/>
  <c r="AM50" i="40"/>
  <c r="AL50" i="40"/>
  <c r="AK50" i="40"/>
  <c r="AJ50" i="40"/>
  <c r="AI50" i="40"/>
  <c r="AH50" i="40"/>
  <c r="AQ49" i="40"/>
  <c r="AP49" i="40"/>
  <c r="AO49" i="40"/>
  <c r="AN49" i="40"/>
  <c r="AM49" i="40"/>
  <c r="AL49" i="40"/>
  <c r="AK49" i="40"/>
  <c r="AJ49" i="40"/>
  <c r="AI49" i="40"/>
  <c r="AH49" i="40"/>
  <c r="AQ48" i="40"/>
  <c r="AP48" i="40"/>
  <c r="AO48" i="40"/>
  <c r="AN48" i="40"/>
  <c r="AM48" i="40"/>
  <c r="AL48" i="40"/>
  <c r="AK48" i="40"/>
  <c r="AJ48" i="40"/>
  <c r="AI48" i="40"/>
  <c r="AH48" i="40"/>
  <c r="AQ47" i="40"/>
  <c r="AP47" i="40"/>
  <c r="AO47" i="40"/>
  <c r="AN47" i="40"/>
  <c r="AM47" i="40"/>
  <c r="AL47" i="40"/>
  <c r="AK47" i="40"/>
  <c r="AJ47" i="40"/>
  <c r="AI47" i="40"/>
  <c r="AH47" i="40"/>
  <c r="AQ46" i="40"/>
  <c r="AP46" i="40"/>
  <c r="AO46" i="40"/>
  <c r="AN46" i="40"/>
  <c r="AM46" i="40"/>
  <c r="AL46" i="40"/>
  <c r="AK46" i="40"/>
  <c r="AJ46" i="40"/>
  <c r="AI46" i="40"/>
  <c r="AH46" i="40"/>
  <c r="AQ45" i="40"/>
  <c r="AP45" i="40"/>
  <c r="AO45" i="40"/>
  <c r="AN45" i="40"/>
  <c r="AM45" i="40"/>
  <c r="AL45" i="40"/>
  <c r="AK45" i="40"/>
  <c r="AJ45" i="40"/>
  <c r="AI45" i="40"/>
  <c r="AH45" i="40"/>
  <c r="AQ44" i="40"/>
  <c r="AP44" i="40"/>
  <c r="AO44" i="40"/>
  <c r="AN44" i="40"/>
  <c r="AM44" i="40"/>
  <c r="AL44" i="40"/>
  <c r="AK44" i="40"/>
  <c r="AJ44" i="40"/>
  <c r="AI44" i="40"/>
  <c r="AH44" i="40"/>
  <c r="AO43" i="40"/>
  <c r="AK43" i="40"/>
  <c r="AQ43" i="40"/>
  <c r="AP43" i="40"/>
  <c r="AL43" i="40"/>
  <c r="AH43" i="40"/>
  <c r="AP42" i="40"/>
  <c r="AL42" i="40"/>
  <c r="AH42" i="40"/>
  <c r="AQ42" i="40"/>
  <c r="AM42" i="40"/>
  <c r="AI42" i="40"/>
  <c r="AQ41" i="40"/>
  <c r="AM41" i="40"/>
  <c r="AI41" i="40"/>
  <c r="AN41" i="40"/>
  <c r="AJ41" i="40"/>
  <c r="AH41" i="40"/>
  <c r="AN40" i="40"/>
  <c r="AJ40" i="40"/>
  <c r="AO40" i="40"/>
  <c r="AK40" i="40"/>
  <c r="AO39" i="40"/>
  <c r="AK39" i="40"/>
  <c r="AQ39" i="40"/>
  <c r="AP39" i="40"/>
  <c r="AL39" i="40"/>
  <c r="AH39" i="40"/>
  <c r="AP38" i="40"/>
  <c r="AL38" i="40"/>
  <c r="AH38" i="40"/>
  <c r="AQ38" i="40"/>
  <c r="AM38" i="40"/>
  <c r="AI38" i="40"/>
  <c r="AQ37" i="40"/>
  <c r="AM37" i="40"/>
  <c r="AI37" i="40"/>
  <c r="AN37" i="40"/>
  <c r="AJ37" i="40"/>
  <c r="AH37" i="40"/>
  <c r="AN36" i="40"/>
  <c r="AJ36" i="40"/>
  <c r="AO36" i="40"/>
  <c r="AK36" i="40"/>
  <c r="AH36" i="40"/>
  <c r="AO35" i="40"/>
  <c r="AK35" i="40"/>
  <c r="AQ35" i="40"/>
  <c r="AP35" i="40"/>
  <c r="AL35" i="40"/>
  <c r="AI35" i="40"/>
  <c r="AH35" i="40"/>
  <c r="AP34" i="40"/>
  <c r="AL34" i="40"/>
  <c r="AH34" i="40"/>
  <c r="AQ34" i="40"/>
  <c r="AO34" i="40"/>
  <c r="AN34" i="40"/>
  <c r="AM34" i="40"/>
  <c r="AK34" i="40"/>
  <c r="AJ34" i="40"/>
  <c r="AI34" i="40"/>
  <c r="AQ33" i="40"/>
  <c r="AM33" i="40"/>
  <c r="AI33" i="40"/>
  <c r="AO33" i="40"/>
  <c r="AN33" i="40"/>
  <c r="AK33" i="40"/>
  <c r="AJ33" i="40"/>
  <c r="AN32" i="40"/>
  <c r="AJ32" i="40"/>
  <c r="AP32" i="40"/>
  <c r="AO32" i="40"/>
  <c r="AL32" i="40"/>
  <c r="AK32" i="40"/>
  <c r="AH32" i="40"/>
  <c r="AO31" i="40"/>
  <c r="AK31" i="40"/>
  <c r="AQ31" i="40"/>
  <c r="AP31" i="40"/>
  <c r="AM31" i="40"/>
  <c r="AL31" i="40"/>
  <c r="AI31" i="40"/>
  <c r="AH31" i="40"/>
  <c r="AP30" i="40"/>
  <c r="AL30" i="40"/>
  <c r="AH30" i="40"/>
  <c r="AQ30" i="40"/>
  <c r="AO30" i="40"/>
  <c r="AN30" i="40"/>
  <c r="AM30" i="40"/>
  <c r="AK30" i="40"/>
  <c r="AJ30" i="40"/>
  <c r="AI30" i="40"/>
  <c r="AQ29" i="40"/>
  <c r="AM29" i="40"/>
  <c r="AI29" i="40"/>
  <c r="AO29" i="40"/>
  <c r="AN29" i="40"/>
  <c r="AK29" i="40"/>
  <c r="AJ29" i="40"/>
  <c r="AN28" i="40"/>
  <c r="AJ28" i="40"/>
  <c r="AP28" i="40"/>
  <c r="AO28" i="40"/>
  <c r="AL28" i="40"/>
  <c r="AK28" i="40"/>
  <c r="AH28" i="40"/>
  <c r="AO27" i="40"/>
  <c r="AK27" i="40"/>
  <c r="AQ27" i="40"/>
  <c r="AP27" i="40"/>
  <c r="AM27" i="40"/>
  <c r="AL27" i="40"/>
  <c r="AI27" i="40"/>
  <c r="AH27" i="40"/>
  <c r="AP26" i="40"/>
  <c r="AL26" i="40"/>
  <c r="AH26" i="40"/>
  <c r="AQ26" i="40"/>
  <c r="AO26" i="40"/>
  <c r="AN26" i="40"/>
  <c r="AM26" i="40"/>
  <c r="AK26" i="40"/>
  <c r="AJ26" i="40"/>
  <c r="AI26" i="40"/>
  <c r="AQ25" i="40"/>
  <c r="AM25" i="40"/>
  <c r="AI25" i="40"/>
  <c r="AO25" i="40"/>
  <c r="AN25" i="40"/>
  <c r="AK25" i="40"/>
  <c r="AJ25" i="40"/>
  <c r="AN24" i="40"/>
  <c r="AJ24" i="40"/>
  <c r="AP24" i="40"/>
  <c r="AO24" i="40"/>
  <c r="AL24" i="40"/>
  <c r="AK24" i="40"/>
  <c r="AH24" i="40"/>
  <c r="AR23" i="40"/>
  <c r="AQ23" i="40"/>
  <c r="AO23" i="40"/>
  <c r="AN23" i="40"/>
  <c r="AM23" i="40"/>
  <c r="AK23" i="40"/>
  <c r="AJ23" i="40"/>
  <c r="AI23" i="40"/>
  <c r="AH23" i="40"/>
  <c r="AK22" i="40"/>
  <c r="AR22" i="40"/>
  <c r="AQ22" i="40"/>
  <c r="AP22" i="40"/>
  <c r="AN22" i="40"/>
  <c r="AM22" i="40"/>
  <c r="AL22" i="40"/>
  <c r="AJ22" i="40"/>
  <c r="AI22" i="40"/>
  <c r="AH22" i="40"/>
  <c r="AR21" i="40"/>
  <c r="AP21" i="40"/>
  <c r="AN21" i="40"/>
  <c r="AL21" i="40"/>
  <c r="AJ21" i="40"/>
  <c r="AI21" i="40"/>
  <c r="AQ20" i="40"/>
  <c r="AP20" i="40"/>
  <c r="AM20" i="40"/>
  <c r="AL20" i="40"/>
  <c r="AI20" i="40"/>
  <c r="AH20" i="40"/>
  <c r="AR19" i="40"/>
  <c r="AP19" i="40"/>
  <c r="AO19" i="40"/>
  <c r="AL19" i="40"/>
  <c r="AK19" i="40"/>
  <c r="AH19" i="40"/>
  <c r="AR18" i="40"/>
  <c r="AO18" i="40"/>
  <c r="AN18" i="40"/>
  <c r="AK18" i="40"/>
  <c r="AJ18" i="40"/>
  <c r="AH18" i="40"/>
  <c r="AR17" i="40"/>
  <c r="AQ17" i="40"/>
  <c r="AN17" i="40"/>
  <c r="AM17" i="40"/>
  <c r="AJ17" i="40"/>
  <c r="AI17" i="40"/>
  <c r="AQ16" i="40"/>
  <c r="AP16" i="40"/>
  <c r="AM16" i="40"/>
  <c r="AL16" i="40"/>
  <c r="AI16" i="40"/>
  <c r="AH16" i="40"/>
  <c r="AR15" i="40"/>
  <c r="AP15" i="40"/>
  <c r="AO15" i="40"/>
  <c r="AL15" i="40"/>
  <c r="AK15" i="40"/>
  <c r="AH15" i="40"/>
  <c r="AR14" i="40"/>
  <c r="AO14" i="40"/>
  <c r="AN14" i="40"/>
  <c r="AK14" i="40"/>
  <c r="AJ14" i="40"/>
  <c r="AH14" i="40"/>
  <c r="AR13" i="40"/>
  <c r="AQ13" i="40"/>
  <c r="AN13" i="40"/>
  <c r="AM13" i="40"/>
  <c r="AJ13" i="40"/>
  <c r="AI13" i="40"/>
  <c r="AQ12" i="40"/>
  <c r="AP12" i="40"/>
  <c r="AM12" i="40"/>
  <c r="AL12" i="40"/>
  <c r="AI12" i="40"/>
  <c r="AH12" i="40"/>
  <c r="AR11" i="40"/>
  <c r="AO11" i="40"/>
  <c r="AK11" i="40"/>
  <c r="AP10" i="40"/>
  <c r="AL10" i="40"/>
  <c r="AR10" i="40"/>
  <c r="AO10" i="40"/>
  <c r="AN10" i="40"/>
  <c r="AK10" i="40"/>
  <c r="AJ10" i="40"/>
  <c r="AH10" i="40"/>
  <c r="AR9" i="40"/>
  <c r="AQ9" i="40"/>
  <c r="AN9" i="40"/>
  <c r="AM9" i="40"/>
  <c r="AJ9" i="40"/>
  <c r="AI9" i="40"/>
  <c r="AQ8" i="40"/>
  <c r="AP8" i="40"/>
  <c r="AM8" i="40"/>
  <c r="AL8" i="40"/>
  <c r="AI8" i="40"/>
  <c r="AH8" i="40"/>
  <c r="AR7" i="40"/>
  <c r="AP7" i="40"/>
  <c r="AO7" i="40"/>
  <c r="AL7" i="40"/>
  <c r="AK7" i="40"/>
  <c r="AH7" i="40"/>
  <c r="AR6" i="40"/>
  <c r="AO6" i="40"/>
  <c r="AN6" i="40"/>
  <c r="AK6" i="40"/>
  <c r="AJ6" i="40"/>
  <c r="AH6" i="40"/>
  <c r="AR5" i="40"/>
  <c r="AQ5" i="40"/>
  <c r="AN5" i="40"/>
  <c r="AM5" i="40"/>
  <c r="AJ5" i="40"/>
  <c r="AI5" i="40"/>
  <c r="AN4" i="40"/>
  <c r="AQ4" i="40"/>
  <c r="AP4" i="40"/>
  <c r="AM4" i="40"/>
  <c r="AL4" i="40"/>
  <c r="AI4" i="40"/>
  <c r="AH4" i="40"/>
  <c r="AL6" i="40" l="1"/>
  <c r="AQ7" i="40"/>
  <c r="AK9" i="40"/>
  <c r="AR8" i="40"/>
  <c r="AK5" i="40"/>
  <c r="AP6" i="40"/>
  <c r="AJ8" i="40"/>
  <c r="AO9" i="40"/>
  <c r="AM7" i="40"/>
  <c r="AR4" i="40"/>
  <c r="AJ4" i="40"/>
  <c r="AO5" i="40"/>
  <c r="AI7" i="40"/>
  <c r="AN8" i="40"/>
  <c r="AH11" i="40"/>
  <c r="AI11" i="40"/>
  <c r="AL11" i="40"/>
  <c r="AM11" i="40"/>
  <c r="AP11" i="40"/>
  <c r="AQ11" i="40"/>
  <c r="AR12" i="40"/>
  <c r="AP14" i="40"/>
  <c r="AQ15" i="40"/>
  <c r="AP18" i="40"/>
  <c r="AI19" i="40"/>
  <c r="AN20" i="40"/>
  <c r="AN39" i="40"/>
  <c r="AM39" i="40"/>
  <c r="AL41" i="40"/>
  <c r="AK41" i="40"/>
  <c r="AM92" i="40"/>
  <c r="AR93" i="40"/>
  <c r="AK4" i="40"/>
  <c r="AO4" i="40"/>
  <c r="AH5" i="40"/>
  <c r="AL5" i="40"/>
  <c r="AP5" i="40"/>
  <c r="AI6" i="40"/>
  <c r="AM6" i="40"/>
  <c r="AQ6" i="40"/>
  <c r="AJ7" i="40"/>
  <c r="AN7" i="40"/>
  <c r="AK8" i="40"/>
  <c r="AO8" i="40"/>
  <c r="AH9" i="40"/>
  <c r="AL9" i="40"/>
  <c r="AP9" i="40"/>
  <c r="AI10" i="40"/>
  <c r="AM10" i="40"/>
  <c r="AQ10" i="40"/>
  <c r="AJ11" i="40"/>
  <c r="AN11" i="40"/>
  <c r="AK12" i="40"/>
  <c r="AO12" i="40"/>
  <c r="AH13" i="40"/>
  <c r="AL13" i="40"/>
  <c r="AP13" i="40"/>
  <c r="AI14" i="40"/>
  <c r="AM14" i="40"/>
  <c r="AQ14" i="40"/>
  <c r="AJ15" i="40"/>
  <c r="AN15" i="40"/>
  <c r="AK16" i="40"/>
  <c r="AO16" i="40"/>
  <c r="AH17" i="40"/>
  <c r="AL17" i="40"/>
  <c r="AP17" i="40"/>
  <c r="AI18" i="40"/>
  <c r="AM18" i="40"/>
  <c r="AQ18" i="40"/>
  <c r="AJ19" i="40"/>
  <c r="AN19" i="40"/>
  <c r="AK20" i="40"/>
  <c r="AO20" i="40"/>
  <c r="AK21" i="40"/>
  <c r="AO21" i="40"/>
  <c r="AH21" i="40"/>
  <c r="AL23" i="40"/>
  <c r="AI24" i="40"/>
  <c r="AM24" i="40"/>
  <c r="AQ24" i="40"/>
  <c r="AH25" i="40"/>
  <c r="AL25" i="40"/>
  <c r="AP25" i="40"/>
  <c r="AJ31" i="40"/>
  <c r="AN31" i="40"/>
  <c r="AI32" i="40"/>
  <c r="AM32" i="40"/>
  <c r="AQ32" i="40"/>
  <c r="AH33" i="40"/>
  <c r="AL33" i="40"/>
  <c r="AP33" i="40"/>
  <c r="AK42" i="40"/>
  <c r="AJ42" i="40"/>
  <c r="AO42" i="40"/>
  <c r="AN42" i="40"/>
  <c r="AM88" i="40"/>
  <c r="AR89" i="40"/>
  <c r="AL91" i="40"/>
  <c r="AQ92" i="40"/>
  <c r="AJ12" i="40"/>
  <c r="AK13" i="40"/>
  <c r="AL14" i="40"/>
  <c r="AI15" i="40"/>
  <c r="AJ16" i="40"/>
  <c r="AN16" i="40"/>
  <c r="AO17" i="40"/>
  <c r="AL18" i="40"/>
  <c r="AM19" i="40"/>
  <c r="AJ20" i="40"/>
  <c r="AM40" i="40"/>
  <c r="AL40" i="40"/>
  <c r="AQ40" i="40"/>
  <c r="AP40" i="40"/>
  <c r="AP41" i="40"/>
  <c r="AO41" i="40"/>
  <c r="AP23" i="40"/>
  <c r="AN35" i="40"/>
  <c r="AM35" i="40"/>
  <c r="AM36" i="40"/>
  <c r="AL36" i="40"/>
  <c r="AQ36" i="40"/>
  <c r="AP36" i="40"/>
  <c r="AL37" i="40"/>
  <c r="AK37" i="40"/>
  <c r="AP37" i="40"/>
  <c r="AO37" i="40"/>
  <c r="AJ43" i="40"/>
  <c r="AI43" i="40"/>
  <c r="AN43" i="40"/>
  <c r="AM43" i="40"/>
  <c r="AM84" i="40"/>
  <c r="AR85" i="40"/>
  <c r="AL87" i="40"/>
  <c r="AQ88" i="40"/>
  <c r="AP91" i="40"/>
  <c r="AJ93" i="40"/>
  <c r="AN12" i="40"/>
  <c r="AO13" i="40"/>
  <c r="AM15" i="40"/>
  <c r="AR16" i="40"/>
  <c r="AK17" i="40"/>
  <c r="AQ19" i="40"/>
  <c r="AR20" i="40"/>
  <c r="AJ39" i="40"/>
  <c r="AI39" i="40"/>
  <c r="AI40" i="40"/>
  <c r="AH40" i="40"/>
  <c r="AM21" i="40"/>
  <c r="AQ21" i="40"/>
  <c r="AO22" i="40"/>
  <c r="AJ27" i="40"/>
  <c r="AN27" i="40"/>
  <c r="AI28" i="40"/>
  <c r="AM28" i="40"/>
  <c r="AQ28" i="40"/>
  <c r="AH29" i="40"/>
  <c r="AL29" i="40"/>
  <c r="AP29" i="40"/>
  <c r="AJ35" i="40"/>
  <c r="AI36" i="40"/>
  <c r="AK38" i="40"/>
  <c r="AJ38" i="40"/>
  <c r="AO38" i="40"/>
  <c r="AN38" i="40"/>
  <c r="AI92" i="40"/>
  <c r="AN93" i="40"/>
  <c r="N94" i="6" l="1"/>
  <c r="N21" i="6" l="1"/>
  <c r="N73" i="6" l="1"/>
  <c r="N63" i="6"/>
  <c r="N53" i="6"/>
  <c r="N43" i="6"/>
  <c r="M144" i="6" l="1"/>
  <c r="M142" i="6"/>
  <c r="S106" i="6" l="1"/>
  <c r="E38" i="28" l="1"/>
  <c r="I38" i="28"/>
  <c r="L38" i="28"/>
  <c r="G38" i="28"/>
  <c r="K38" i="28"/>
  <c r="H38" i="28"/>
  <c r="D38" i="28"/>
  <c r="F38" i="28"/>
  <c r="J38" i="28"/>
  <c r="L32" i="28"/>
  <c r="K32" i="28"/>
  <c r="J32" i="28"/>
  <c r="M32" i="28" s="1"/>
  <c r="I32" i="28"/>
  <c r="H32" i="28"/>
  <c r="G32" i="28"/>
  <c r="F32" i="28"/>
  <c r="E32" i="28"/>
  <c r="D32" i="28"/>
  <c r="L26" i="28"/>
  <c r="K26" i="28"/>
  <c r="J26" i="28"/>
  <c r="I26" i="28"/>
  <c r="H26" i="28"/>
  <c r="G26" i="28"/>
  <c r="F26" i="28"/>
  <c r="E26" i="28"/>
  <c r="D26" i="28"/>
  <c r="L20" i="28"/>
  <c r="K20" i="28"/>
  <c r="J20" i="28"/>
  <c r="I20" i="28"/>
  <c r="H20" i="28"/>
  <c r="G20" i="28"/>
  <c r="F20" i="28"/>
  <c r="E20" i="28"/>
  <c r="D20" i="28"/>
  <c r="L14" i="28"/>
  <c r="K14" i="28"/>
  <c r="J14" i="28"/>
  <c r="M14" i="28" s="1"/>
  <c r="D8" i="28"/>
  <c r="E8" i="28"/>
  <c r="F8" i="28"/>
  <c r="G8" i="28"/>
  <c r="H8" i="28"/>
  <c r="I8" i="28"/>
  <c r="J8" i="28"/>
  <c r="K8" i="28"/>
  <c r="L8" i="28"/>
  <c r="M38" i="28" l="1"/>
  <c r="M8" i="28"/>
  <c r="M26" i="28"/>
  <c r="M20" i="28"/>
  <c r="N128" i="6"/>
  <c r="N131" i="6" l="1"/>
  <c r="M104" i="6"/>
  <c r="M107" i="6" s="1"/>
  <c r="L142" i="6" l="1"/>
  <c r="K142" i="6"/>
  <c r="J142" i="6"/>
  <c r="I142" i="6"/>
  <c r="H142" i="6"/>
  <c r="G142" i="6"/>
  <c r="F142" i="6"/>
  <c r="E142" i="6"/>
  <c r="S142" i="6" s="1"/>
  <c r="T156" i="6" l="1"/>
  <c r="E165" i="6" l="1"/>
  <c r="F104" i="6"/>
  <c r="G104" i="6"/>
  <c r="S104" i="6" s="1"/>
  <c r="T104" i="6" s="1"/>
  <c r="H104" i="6"/>
  <c r="I104" i="6"/>
  <c r="J104" i="6"/>
  <c r="K104" i="6"/>
  <c r="L104" i="6"/>
  <c r="E104" i="6"/>
  <c r="N105" i="6" l="1"/>
  <c r="O105" i="6"/>
  <c r="P105" i="6"/>
  <c r="Q105" i="6"/>
  <c r="G107" i="6"/>
  <c r="G105" i="6"/>
  <c r="I107" i="6"/>
  <c r="I105" i="6"/>
  <c r="L107" i="6"/>
  <c r="L105" i="6"/>
  <c r="H107" i="6"/>
  <c r="H105" i="6"/>
  <c r="K107" i="6"/>
  <c r="K105" i="6"/>
  <c r="J107" i="6"/>
  <c r="J105" i="6"/>
  <c r="F107" i="6"/>
  <c r="F105" i="6"/>
  <c r="E107" i="6"/>
  <c r="S107" i="6" s="1"/>
  <c r="E105" i="6"/>
  <c r="M105" i="6"/>
  <c r="J165" i="6"/>
  <c r="J116" i="6"/>
  <c r="J118" i="6" s="1"/>
  <c r="H116" i="6"/>
  <c r="H118" i="6" s="1"/>
  <c r="F116" i="6"/>
  <c r="F118" i="6" l="1"/>
  <c r="S116" i="6"/>
  <c r="T116" i="6" s="1"/>
  <c r="F94" i="6"/>
  <c r="G94" i="6"/>
  <c r="S94" i="6" s="1"/>
  <c r="T94" i="6" s="1"/>
  <c r="H94" i="6"/>
  <c r="I94" i="6"/>
  <c r="J94" i="6"/>
  <c r="K94" i="6"/>
  <c r="L94" i="6"/>
  <c r="M94" i="6"/>
  <c r="F73" i="6"/>
  <c r="G73" i="6"/>
  <c r="S73" i="6" s="1"/>
  <c r="T73" i="6" s="1"/>
  <c r="H73" i="6"/>
  <c r="I73" i="6"/>
  <c r="J73" i="6"/>
  <c r="K73" i="6"/>
  <c r="L73" i="6"/>
  <c r="M73" i="6"/>
  <c r="E73" i="6"/>
  <c r="F63" i="6"/>
  <c r="G63" i="6"/>
  <c r="H63" i="6"/>
  <c r="H64" i="6" s="1"/>
  <c r="I63" i="6"/>
  <c r="I64" i="6" s="1"/>
  <c r="J63" i="6"/>
  <c r="J64" i="6" s="1"/>
  <c r="K63" i="6"/>
  <c r="L63" i="6"/>
  <c r="M63" i="6"/>
  <c r="E63" i="6"/>
  <c r="F53" i="6"/>
  <c r="G53" i="6"/>
  <c r="H53" i="6"/>
  <c r="I53" i="6"/>
  <c r="J53" i="6"/>
  <c r="K53" i="6"/>
  <c r="L53" i="6"/>
  <c r="M53" i="6"/>
  <c r="E53" i="6"/>
  <c r="S53" i="6" s="1"/>
  <c r="T53" i="6" s="1"/>
  <c r="F43" i="6"/>
  <c r="G43" i="6"/>
  <c r="S43" i="6" s="1"/>
  <c r="T43" i="6" s="1"/>
  <c r="H43" i="6"/>
  <c r="I43" i="6"/>
  <c r="J43" i="6"/>
  <c r="K43" i="6"/>
  <c r="L43" i="6"/>
  <c r="M43" i="6"/>
  <c r="E43" i="6"/>
  <c r="F21" i="6"/>
  <c r="G21" i="6"/>
  <c r="S21" i="6" s="1"/>
  <c r="H21" i="6"/>
  <c r="I21" i="6"/>
  <c r="J21" i="6"/>
  <c r="K21" i="6"/>
  <c r="L21" i="6"/>
  <c r="M21" i="6"/>
  <c r="L64" i="6" l="1"/>
  <c r="K64" i="6"/>
  <c r="E64" i="6"/>
  <c r="Q64" i="6"/>
  <c r="O64" i="6"/>
  <c r="P64" i="6"/>
  <c r="N64" i="6"/>
  <c r="F64" i="6"/>
  <c r="G64" i="6"/>
  <c r="S63" i="6"/>
  <c r="T63" i="6" s="1"/>
  <c r="M64" i="6"/>
  <c r="O44" i="6"/>
  <c r="P44" i="6"/>
  <c r="Q44" i="6"/>
  <c r="Q54" i="6"/>
  <c r="P54" i="6"/>
  <c r="O54" i="6"/>
  <c r="Q74" i="6"/>
  <c r="O74" i="6"/>
  <c r="P74" i="6"/>
  <c r="E95" i="6"/>
  <c r="N95" i="6"/>
  <c r="E74" i="6"/>
  <c r="N74" i="6"/>
  <c r="E54" i="6"/>
  <c r="N54" i="6"/>
  <c r="E44" i="6"/>
  <c r="N44" i="6"/>
  <c r="M54" i="6"/>
  <c r="K54" i="6"/>
  <c r="I54" i="6"/>
  <c r="G54" i="6"/>
  <c r="M74" i="6"/>
  <c r="K74" i="6"/>
  <c r="I74" i="6"/>
  <c r="M44" i="6"/>
  <c r="K44" i="6"/>
  <c r="I44" i="6"/>
  <c r="G44" i="6"/>
  <c r="L54" i="6"/>
  <c r="J54" i="6"/>
  <c r="H54" i="6"/>
  <c r="F54" i="6"/>
  <c r="L74" i="6"/>
  <c r="J74" i="6"/>
  <c r="H74" i="6"/>
  <c r="F74" i="6"/>
  <c r="M95" i="6"/>
  <c r="K95" i="6"/>
  <c r="I95" i="6"/>
  <c r="G95" i="6"/>
  <c r="S95" i="6" s="1"/>
  <c r="T95" i="6" s="1"/>
  <c r="L44" i="6"/>
  <c r="J44" i="6"/>
  <c r="H44" i="6"/>
  <c r="F44" i="6"/>
  <c r="G74" i="6"/>
  <c r="L95" i="6"/>
  <c r="J95" i="6"/>
  <c r="H95" i="6"/>
  <c r="F95" i="6"/>
  <c r="F144" i="6"/>
  <c r="G144" i="6"/>
  <c r="H144" i="6"/>
  <c r="I144" i="6"/>
  <c r="J144" i="6"/>
  <c r="K144" i="6"/>
  <c r="L144" i="6"/>
  <c r="E144" i="6"/>
  <c r="S144" i="6" s="1"/>
  <c r="S74" i="6" l="1"/>
  <c r="S44" i="6"/>
  <c r="S64" i="6"/>
  <c r="S54" i="6"/>
  <c r="O154" i="6"/>
  <c r="F154" i="6"/>
  <c r="G154" i="6"/>
  <c r="U154" i="6" s="1"/>
  <c r="H154" i="6"/>
  <c r="I154" i="6"/>
  <c r="J154" i="6"/>
  <c r="K154" i="6"/>
  <c r="L154" i="6"/>
  <c r="M154" i="6"/>
  <c r="N154" i="6"/>
  <c r="E154" i="6"/>
  <c r="S155" i="6" s="1"/>
  <c r="P155" i="6" l="1"/>
  <c r="Q155" i="6"/>
  <c r="R155" i="6"/>
  <c r="N155" i="6"/>
  <c r="L155" i="6"/>
  <c r="J155" i="6"/>
  <c r="H155" i="6"/>
  <c r="F155" i="6"/>
  <c r="E155" i="6"/>
  <c r="M155" i="6"/>
  <c r="K155" i="6"/>
  <c r="I155" i="6"/>
  <c r="G155" i="6"/>
  <c r="O155" i="6"/>
  <c r="E157" i="6"/>
  <c r="M157" i="6"/>
  <c r="K157" i="6"/>
  <c r="I157" i="6"/>
  <c r="G157" i="6"/>
  <c r="O157" i="6"/>
  <c r="N157" i="6"/>
  <c r="L157" i="6"/>
  <c r="J157" i="6"/>
  <c r="H157" i="6"/>
  <c r="F157" i="6"/>
  <c r="F128" i="6"/>
  <c r="G128" i="6"/>
  <c r="S128" i="6" s="1"/>
  <c r="T128" i="6" s="1"/>
  <c r="H128" i="6"/>
  <c r="I128" i="6"/>
  <c r="J128" i="6"/>
  <c r="K128" i="6"/>
  <c r="L128" i="6"/>
  <c r="M128" i="6"/>
  <c r="E128" i="6"/>
  <c r="T155" i="6" l="1"/>
  <c r="N85" i="6"/>
  <c r="O85" i="6"/>
  <c r="Q85" i="6"/>
  <c r="P85" i="6"/>
  <c r="R85" i="6"/>
  <c r="O129" i="6"/>
  <c r="Q129" i="6"/>
  <c r="R129" i="6"/>
  <c r="P129" i="6"/>
  <c r="J85" i="6"/>
  <c r="N129" i="6"/>
  <c r="E85" i="6"/>
  <c r="M85" i="6"/>
  <c r="H85" i="6"/>
  <c r="F85" i="6"/>
  <c r="L85" i="6"/>
  <c r="K85" i="6"/>
  <c r="I85" i="6"/>
  <c r="G85" i="6"/>
  <c r="E131" i="6"/>
  <c r="E129" i="6"/>
  <c r="L131" i="6"/>
  <c r="L129" i="6"/>
  <c r="J131" i="6"/>
  <c r="J129" i="6"/>
  <c r="H131" i="6"/>
  <c r="H129" i="6"/>
  <c r="F131" i="6"/>
  <c r="F129" i="6"/>
  <c r="M131" i="6"/>
  <c r="M129" i="6"/>
  <c r="K131" i="6"/>
  <c r="K129" i="6"/>
  <c r="I131" i="6"/>
  <c r="I129" i="6"/>
  <c r="G131" i="6"/>
  <c r="S131" i="6" s="1"/>
  <c r="G129" i="6"/>
  <c r="S129" i="6" l="1"/>
  <c r="S85" i="6"/>
  <c r="T85" i="6" s="1"/>
  <c r="E31" i="6"/>
</calcChain>
</file>

<file path=xl/sharedStrings.xml><?xml version="1.0" encoding="utf-8"?>
<sst xmlns="http://schemas.openxmlformats.org/spreadsheetml/2006/main" count="8367" uniqueCount="1459">
  <si>
    <t>淡路地域</t>
    <rPh sb="0" eb="2">
      <t>アワジ</t>
    </rPh>
    <rPh sb="2" eb="4">
      <t>チイキ</t>
    </rPh>
    <phoneticPr fontId="1"/>
  </si>
  <si>
    <t>百万円</t>
    <rPh sb="0" eb="1">
      <t>ヒャク</t>
    </rPh>
    <rPh sb="1" eb="3">
      <t>マンエン</t>
    </rPh>
    <phoneticPr fontId="1"/>
  </si>
  <si>
    <t>第１次産業</t>
    <rPh sb="0" eb="1">
      <t>ダイ</t>
    </rPh>
    <rPh sb="2" eb="3">
      <t>ジ</t>
    </rPh>
    <rPh sb="3" eb="5">
      <t>サンギョウ</t>
    </rPh>
    <phoneticPr fontId="1"/>
  </si>
  <si>
    <t>第２次産業</t>
    <rPh sb="0" eb="3">
      <t>ダイニジ</t>
    </rPh>
    <rPh sb="3" eb="5">
      <t>サンギョウ</t>
    </rPh>
    <phoneticPr fontId="1"/>
  </si>
  <si>
    <t>第３次産業</t>
    <rPh sb="0" eb="3">
      <t>ダイサンジ</t>
    </rPh>
    <rPh sb="3" eb="5">
      <t>サンギョウ</t>
    </rPh>
    <phoneticPr fontId="1"/>
  </si>
  <si>
    <t>兵庫県</t>
    <rPh sb="0" eb="3">
      <t>ヒョウゴケン</t>
    </rPh>
    <phoneticPr fontId="1"/>
  </si>
  <si>
    <t>全県比</t>
    <rPh sb="0" eb="2">
      <t>ゼンケン</t>
    </rPh>
    <rPh sb="2" eb="3">
      <t>ヒ</t>
    </rPh>
    <phoneticPr fontId="1"/>
  </si>
  <si>
    <t>計</t>
    <rPh sb="0" eb="1">
      <t>ケイ</t>
    </rPh>
    <phoneticPr fontId="1"/>
  </si>
  <si>
    <t>総人口</t>
    <rPh sb="0" eb="1">
      <t>ソウ</t>
    </rPh>
    <rPh sb="1" eb="3">
      <t>ジンコウ</t>
    </rPh>
    <phoneticPr fontId="1"/>
  </si>
  <si>
    <t>年少人口</t>
    <rPh sb="0" eb="2">
      <t>ネンショウ</t>
    </rPh>
    <rPh sb="2" eb="4">
      <t>ジンコウ</t>
    </rPh>
    <phoneticPr fontId="1"/>
  </si>
  <si>
    <t>生産年齢人口</t>
    <rPh sb="0" eb="2">
      <t>セイサン</t>
    </rPh>
    <rPh sb="2" eb="4">
      <t>ネンレイ</t>
    </rPh>
    <rPh sb="4" eb="6">
      <t>ジンコウ</t>
    </rPh>
    <phoneticPr fontId="1"/>
  </si>
  <si>
    <t>老年人口</t>
    <rPh sb="0" eb="2">
      <t>ロウネン</t>
    </rPh>
    <rPh sb="2" eb="4">
      <t>ジンコウ</t>
    </rPh>
    <phoneticPr fontId="1"/>
  </si>
  <si>
    <t>神戸市</t>
    <rPh sb="0" eb="3">
      <t>コウベシ</t>
    </rPh>
    <phoneticPr fontId="1"/>
  </si>
  <si>
    <t>但馬地域</t>
    <rPh sb="0" eb="2">
      <t>タジマ</t>
    </rPh>
    <rPh sb="2" eb="4">
      <t>チイキ</t>
    </rPh>
    <phoneticPr fontId="1"/>
  </si>
  <si>
    <t>丹波地域</t>
    <rPh sb="0" eb="2">
      <t>タンバ</t>
    </rPh>
    <rPh sb="2" eb="4">
      <t>チイキ</t>
    </rPh>
    <phoneticPr fontId="1"/>
  </si>
  <si>
    <t>平成22年度</t>
    <rPh sb="0" eb="2">
      <t>ヘイセイ</t>
    </rPh>
    <rPh sb="4" eb="5">
      <t>ネン</t>
    </rPh>
    <rPh sb="5" eb="6">
      <t>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</si>
  <si>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</si>
  <si>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</si>
  <si>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</si>
  <si>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</si>
  <si>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</si>
  <si>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</si>
  <si>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</si>
  <si>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</si>
  <si>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</si>
  <si>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単位</t>
    <rPh sb="0" eb="2">
      <t>タンイ</t>
    </rPh>
    <phoneticPr fontId="1"/>
  </si>
  <si>
    <t>令和2年度</t>
    <rPh sb="0" eb="2">
      <t>レイワ</t>
    </rPh>
    <rPh sb="3" eb="5">
      <t>ネンド</t>
    </rPh>
    <phoneticPr fontId="1"/>
  </si>
  <si>
    <t>項目</t>
    <rPh sb="0" eb="2">
      <t>コウモク</t>
    </rPh>
    <phoneticPr fontId="1"/>
  </si>
  <si>
    <t>％</t>
    <phoneticPr fontId="1"/>
  </si>
  <si>
    <t>百万円</t>
    <rPh sb="0" eb="1">
      <t>ヒャク</t>
    </rPh>
    <rPh sb="1" eb="3">
      <t>マンエン</t>
    </rPh>
    <phoneticPr fontId="1"/>
  </si>
  <si>
    <t>千円</t>
    <rPh sb="0" eb="2">
      <t>センエン</t>
    </rPh>
    <phoneticPr fontId="1"/>
  </si>
  <si>
    <t>百万円</t>
    <rPh sb="0" eb="1">
      <t>ヒャク</t>
    </rPh>
    <rPh sb="1" eb="3">
      <t>マンエン</t>
    </rPh>
    <phoneticPr fontId="1"/>
  </si>
  <si>
    <t>百万円</t>
    <rPh sb="0" eb="1">
      <t>ヒャク</t>
    </rPh>
    <rPh sb="1" eb="3">
      <t>マンエン</t>
    </rPh>
    <phoneticPr fontId="1"/>
  </si>
  <si>
    <t>％</t>
    <phoneticPr fontId="1"/>
  </si>
  <si>
    <t>人</t>
    <rPh sb="0" eb="1">
      <t>ニン</t>
    </rPh>
    <phoneticPr fontId="1"/>
  </si>
  <si>
    <t>兵庫県</t>
    <rPh sb="0" eb="3">
      <t>ヒョウゴケン</t>
    </rPh>
    <phoneticPr fontId="1"/>
  </si>
  <si>
    <t>兵庫県（国勢調査、総務省人口推計）</t>
    <rPh sb="0" eb="3">
      <t>ヒョウゴケン</t>
    </rPh>
    <rPh sb="4" eb="6">
      <t>コクセイ</t>
    </rPh>
    <rPh sb="6" eb="8">
      <t>チョウサ</t>
    </rPh>
    <rPh sb="9" eb="12">
      <t>ソウムショウ</t>
    </rPh>
    <rPh sb="12" eb="14">
      <t>ジンコウ</t>
    </rPh>
    <rPh sb="14" eb="16">
      <t>スイケイ</t>
    </rPh>
    <phoneticPr fontId="1"/>
  </si>
  <si>
    <t>％</t>
    <phoneticPr fontId="1"/>
  </si>
  <si>
    <t>その他</t>
    <rPh sb="2" eb="3">
      <t>タ</t>
    </rPh>
    <phoneticPr fontId="1"/>
  </si>
  <si>
    <t>国勢調査</t>
    <rPh sb="0" eb="2">
      <t>コクセイ</t>
    </rPh>
    <rPh sb="2" eb="4">
      <t>チョウサ</t>
    </rPh>
    <phoneticPr fontId="1"/>
  </si>
  <si>
    <t>兵庫県統計課「市町民経済計算」</t>
    <rPh sb="0" eb="3">
      <t>ヒョウゴケン</t>
    </rPh>
    <rPh sb="3" eb="5">
      <t>トウケイ</t>
    </rPh>
    <rPh sb="5" eb="6">
      <t>カ</t>
    </rPh>
    <rPh sb="7" eb="8">
      <t>シ</t>
    </rPh>
    <rPh sb="8" eb="10">
      <t>チョウミン</t>
    </rPh>
    <rPh sb="10" eb="12">
      <t>ケイザイ</t>
    </rPh>
    <rPh sb="12" eb="14">
      <t>ケイサン</t>
    </rPh>
    <phoneticPr fontId="1"/>
  </si>
  <si>
    <t>経済産業省「工業統計調査」</t>
    <rPh sb="0" eb="2">
      <t>ケイザイ</t>
    </rPh>
    <rPh sb="2" eb="5">
      <t>サンギョウショウ</t>
    </rPh>
    <rPh sb="6" eb="8">
      <t>コウギョウ</t>
    </rPh>
    <rPh sb="8" eb="10">
      <t>トウケイ</t>
    </rPh>
    <rPh sb="10" eb="12">
      <t>チョウサ</t>
    </rPh>
    <phoneticPr fontId="1"/>
  </si>
  <si>
    <t>経済産業省「商業統計調査」、「経済センサス」</t>
    <rPh sb="0" eb="2">
      <t>ケイザイ</t>
    </rPh>
    <rPh sb="2" eb="5">
      <t>サンギョウショウ</t>
    </rPh>
    <rPh sb="6" eb="8">
      <t>ショウギョウ</t>
    </rPh>
    <rPh sb="8" eb="10">
      <t>トウケイ</t>
    </rPh>
    <rPh sb="10" eb="12">
      <t>チョウサ</t>
    </rPh>
    <rPh sb="15" eb="17">
      <t>ケイザイ</t>
    </rPh>
    <phoneticPr fontId="1"/>
  </si>
  <si>
    <t>兵庫県産業労働部「兵庫県観光動態調査」</t>
    <rPh sb="0" eb="3">
      <t>ヒョウゴケン</t>
    </rPh>
    <rPh sb="3" eb="5">
      <t>サンギョウ</t>
    </rPh>
    <rPh sb="5" eb="7">
      <t>ロウドウ</t>
    </rPh>
    <rPh sb="7" eb="8">
      <t>ブ</t>
    </rPh>
    <rPh sb="9" eb="12">
      <t>ヒョウゴケン</t>
    </rPh>
    <rPh sb="12" eb="14">
      <t>カンコウ</t>
    </rPh>
    <rPh sb="14" eb="16">
      <t>ドウタイ</t>
    </rPh>
    <rPh sb="16" eb="18">
      <t>チョウサ</t>
    </rPh>
    <phoneticPr fontId="1"/>
  </si>
  <si>
    <t>総務省「国勢調査」、「人口推計」、兵庫県「推計人口」</t>
    <rPh sb="0" eb="3">
      <t>ソウムショウ</t>
    </rPh>
    <rPh sb="4" eb="6">
      <t>コクセイ</t>
    </rPh>
    <rPh sb="6" eb="8">
      <t>チョウサ</t>
    </rPh>
    <rPh sb="11" eb="13">
      <t>ジンコウ</t>
    </rPh>
    <rPh sb="13" eb="15">
      <t>スイケイ</t>
    </rPh>
    <rPh sb="17" eb="20">
      <t>ヒョウゴケン</t>
    </rPh>
    <rPh sb="21" eb="23">
      <t>スイケイ</t>
    </rPh>
    <rPh sb="23" eb="25">
      <t>ジンコウ</t>
    </rPh>
    <phoneticPr fontId="1"/>
  </si>
  <si>
    <t>総務省」「国勢調査」「人口推計」</t>
    <rPh sb="0" eb="3">
      <t>ソウムショウ</t>
    </rPh>
    <rPh sb="5" eb="7">
      <t>コクセイ</t>
    </rPh>
    <rPh sb="7" eb="9">
      <t>チョウサ</t>
    </rPh>
    <rPh sb="11" eb="13">
      <t>ジンコウ</t>
    </rPh>
    <rPh sb="13" eb="15">
      <t>スイケイ</t>
    </rPh>
    <phoneticPr fontId="1"/>
  </si>
  <si>
    <t>2010年=100</t>
    <rPh sb="4" eb="5">
      <t>ネン</t>
    </rPh>
    <phoneticPr fontId="1"/>
  </si>
  <si>
    <t xml:space="preserve"> </t>
    <phoneticPr fontId="1"/>
  </si>
  <si>
    <t>　</t>
    <phoneticPr fontId="1"/>
  </si>
  <si>
    <t>人</t>
    <rPh sb="0" eb="1">
      <t>ニン</t>
    </rPh>
    <phoneticPr fontId="1"/>
  </si>
  <si>
    <t>区　分</t>
  </si>
  <si>
    <t>調査時点</t>
  </si>
  <si>
    <t>単　位</t>
  </si>
  <si>
    <t>人</t>
  </si>
  <si>
    <t>兵庫県</t>
  </si>
  <si>
    <t>洲本市</t>
  </si>
  <si>
    <t>市区町村別総人口旧市区町(22市66町）</t>
    <rPh sb="0" eb="2">
      <t>シク</t>
    </rPh>
    <rPh sb="2" eb="4">
      <t>チョウソン</t>
    </rPh>
    <rPh sb="4" eb="5">
      <t>ベツ</t>
    </rPh>
    <rPh sb="5" eb="6">
      <t>ソウ</t>
    </rPh>
    <rPh sb="6" eb="8">
      <t>ジンコウ</t>
    </rPh>
    <rPh sb="8" eb="9">
      <t>キュウ</t>
    </rPh>
    <rPh sb="9" eb="11">
      <t>シク</t>
    </rPh>
    <rPh sb="11" eb="12">
      <t>チョウ</t>
    </rPh>
    <rPh sb="15" eb="16">
      <t>シ</t>
    </rPh>
    <rPh sb="18" eb="19">
      <t>マチ</t>
    </rPh>
    <phoneticPr fontId="17"/>
  </si>
  <si>
    <t>２８　</t>
    <phoneticPr fontId="17"/>
  </si>
  <si>
    <t>兵庫県</t>
    <phoneticPr fontId="17"/>
  </si>
  <si>
    <t xml:space="preserve"> </t>
    <phoneticPr fontId="17"/>
  </si>
  <si>
    <t>（単位：人）</t>
    <rPh sb="1" eb="3">
      <t>タンイ</t>
    </rPh>
    <rPh sb="4" eb="5">
      <t>ニン</t>
    </rPh>
    <phoneticPr fontId="17"/>
  </si>
  <si>
    <t>市区町</t>
    <rPh sb="0" eb="2">
      <t>シク</t>
    </rPh>
    <rPh sb="2" eb="3">
      <t>チョウ</t>
    </rPh>
    <phoneticPr fontId="15"/>
  </si>
  <si>
    <t>大正9年</t>
    <rPh sb="0" eb="2">
      <t>タイショウ</t>
    </rPh>
    <rPh sb="3" eb="4">
      <t>ネン</t>
    </rPh>
    <phoneticPr fontId="17"/>
  </si>
  <si>
    <t>大正14年</t>
    <rPh sb="0" eb="2">
      <t>タイショウ</t>
    </rPh>
    <rPh sb="4" eb="5">
      <t>ネン</t>
    </rPh>
    <phoneticPr fontId="17"/>
  </si>
  <si>
    <t>昭和5年</t>
    <rPh sb="0" eb="2">
      <t>ショウワ</t>
    </rPh>
    <rPh sb="3" eb="4">
      <t>ネン</t>
    </rPh>
    <phoneticPr fontId="17"/>
  </si>
  <si>
    <t>昭和10年</t>
    <rPh sb="0" eb="2">
      <t>ショウワ</t>
    </rPh>
    <rPh sb="4" eb="5">
      <t>ネン</t>
    </rPh>
    <phoneticPr fontId="17"/>
  </si>
  <si>
    <t>昭和15年</t>
    <rPh sb="0" eb="2">
      <t>ショウワ</t>
    </rPh>
    <rPh sb="4" eb="5">
      <t>ネン</t>
    </rPh>
    <phoneticPr fontId="17"/>
  </si>
  <si>
    <t>昭和22年</t>
    <rPh sb="0" eb="2">
      <t>ショウワ</t>
    </rPh>
    <rPh sb="4" eb="5">
      <t>ネン</t>
    </rPh>
    <phoneticPr fontId="17"/>
  </si>
  <si>
    <t>昭和25年</t>
    <rPh sb="0" eb="2">
      <t>ショウワ</t>
    </rPh>
    <rPh sb="4" eb="5">
      <t>ネン</t>
    </rPh>
    <phoneticPr fontId="17"/>
  </si>
  <si>
    <t>昭和30年</t>
    <rPh sb="0" eb="2">
      <t>ショウワ</t>
    </rPh>
    <rPh sb="4" eb="5">
      <t>ネン</t>
    </rPh>
    <phoneticPr fontId="17"/>
  </si>
  <si>
    <t>昭和35年</t>
    <rPh sb="0" eb="2">
      <t>ショウワ</t>
    </rPh>
    <rPh sb="4" eb="5">
      <t>ネン</t>
    </rPh>
    <phoneticPr fontId="17"/>
  </si>
  <si>
    <t>昭和40年</t>
    <rPh sb="0" eb="2">
      <t>ショウワ</t>
    </rPh>
    <rPh sb="4" eb="5">
      <t>ネン</t>
    </rPh>
    <phoneticPr fontId="17"/>
  </si>
  <si>
    <t>昭和45年</t>
    <rPh sb="0" eb="2">
      <t>ショウワ</t>
    </rPh>
    <rPh sb="4" eb="5">
      <t>ネン</t>
    </rPh>
    <phoneticPr fontId="17"/>
  </si>
  <si>
    <t>昭和50年</t>
    <rPh sb="0" eb="2">
      <t>ショウワ</t>
    </rPh>
    <rPh sb="4" eb="5">
      <t>ネン</t>
    </rPh>
    <phoneticPr fontId="17"/>
  </si>
  <si>
    <t>昭和55年</t>
    <rPh sb="0" eb="2">
      <t>ショウワ</t>
    </rPh>
    <rPh sb="4" eb="5">
      <t>ネン</t>
    </rPh>
    <phoneticPr fontId="17"/>
  </si>
  <si>
    <t>昭和60年</t>
    <rPh sb="0" eb="2">
      <t>ショウワ</t>
    </rPh>
    <rPh sb="4" eb="5">
      <t>ネン</t>
    </rPh>
    <phoneticPr fontId="17"/>
  </si>
  <si>
    <t>平成2年</t>
    <rPh sb="0" eb="2">
      <t>ヘイセイ</t>
    </rPh>
    <rPh sb="3" eb="4">
      <t>ネン</t>
    </rPh>
    <phoneticPr fontId="17"/>
  </si>
  <si>
    <t>平成7年</t>
    <rPh sb="0" eb="2">
      <t>ヘイセイ</t>
    </rPh>
    <rPh sb="3" eb="4">
      <t>ネン</t>
    </rPh>
    <phoneticPr fontId="17"/>
  </si>
  <si>
    <t>平成12年</t>
    <rPh sb="0" eb="2">
      <t>ヘイセイ</t>
    </rPh>
    <rPh sb="4" eb="5">
      <t>ネン</t>
    </rPh>
    <phoneticPr fontId="17"/>
  </si>
  <si>
    <t>平成1７年</t>
    <rPh sb="0" eb="2">
      <t>ヘイセイ</t>
    </rPh>
    <rPh sb="4" eb="5">
      <t>ネン</t>
    </rPh>
    <phoneticPr fontId="17"/>
  </si>
  <si>
    <t>平成２２年</t>
    <rPh sb="0" eb="2">
      <t>ヘイセイ</t>
    </rPh>
    <rPh sb="4" eb="5">
      <t>ネン</t>
    </rPh>
    <phoneticPr fontId="17"/>
  </si>
  <si>
    <t>平成２７年</t>
    <rPh sb="0" eb="2">
      <t>ヘイセイ</t>
    </rPh>
    <rPh sb="4" eb="5">
      <t>ネン</t>
    </rPh>
    <phoneticPr fontId="17"/>
  </si>
  <si>
    <t>増減数</t>
    <rPh sb="0" eb="2">
      <t>ゾウゲン</t>
    </rPh>
    <rPh sb="2" eb="3">
      <t>スウ</t>
    </rPh>
    <phoneticPr fontId="1"/>
  </si>
  <si>
    <t>増減率</t>
    <rPh sb="0" eb="3">
      <t>ゾウゲンリツ</t>
    </rPh>
    <phoneticPr fontId="1"/>
  </si>
  <si>
    <t>100</t>
  </si>
  <si>
    <t>神戸市</t>
  </si>
  <si>
    <t>101</t>
  </si>
  <si>
    <t>東灘区</t>
  </si>
  <si>
    <t>102</t>
  </si>
  <si>
    <t>灘区</t>
  </si>
  <si>
    <t>110</t>
  </si>
  <si>
    <t>中央区</t>
  </si>
  <si>
    <t>105</t>
  </si>
  <si>
    <t>兵庫区</t>
  </si>
  <si>
    <t>109</t>
  </si>
  <si>
    <t>北区</t>
  </si>
  <si>
    <t>106</t>
  </si>
  <si>
    <t>長田区</t>
  </si>
  <si>
    <t>107</t>
  </si>
  <si>
    <t>須磨区</t>
  </si>
  <si>
    <t>108</t>
  </si>
  <si>
    <t>垂水区</t>
  </si>
  <si>
    <t>111</t>
  </si>
  <si>
    <t>西区</t>
  </si>
  <si>
    <t>-</t>
    <phoneticPr fontId="17"/>
  </si>
  <si>
    <t>阪神南地域</t>
  </si>
  <si>
    <t>202</t>
  </si>
  <si>
    <t>尼崎市</t>
  </si>
  <si>
    <t>204</t>
  </si>
  <si>
    <t>西宮市</t>
  </si>
  <si>
    <t>206</t>
  </si>
  <si>
    <t>芦屋市</t>
  </si>
  <si>
    <t>阪神北地域</t>
  </si>
  <si>
    <t>207</t>
  </si>
  <si>
    <t>伊丹市</t>
  </si>
  <si>
    <t>214</t>
  </si>
  <si>
    <t>宝塚市</t>
  </si>
  <si>
    <t>217</t>
  </si>
  <si>
    <t>川西市</t>
  </si>
  <si>
    <t>219</t>
  </si>
  <si>
    <t>三田市</t>
  </si>
  <si>
    <t>301</t>
  </si>
  <si>
    <t>猪名川町</t>
  </si>
  <si>
    <t>東播磨地域</t>
  </si>
  <si>
    <t>203</t>
  </si>
  <si>
    <t>明石市</t>
  </si>
  <si>
    <t>210</t>
  </si>
  <si>
    <t>加古川市</t>
  </si>
  <si>
    <t>216</t>
  </si>
  <si>
    <t>高砂市</t>
  </si>
  <si>
    <t>381</t>
  </si>
  <si>
    <t>稲美町</t>
  </si>
  <si>
    <t>382</t>
  </si>
  <si>
    <t>播磨町</t>
  </si>
  <si>
    <t>北播磨地域</t>
  </si>
  <si>
    <t>213</t>
  </si>
  <si>
    <t>西脇市</t>
  </si>
  <si>
    <t>(213</t>
    <phoneticPr fontId="17"/>
  </si>
  <si>
    <t xml:space="preserve"> 西脇市)</t>
    <phoneticPr fontId="17"/>
  </si>
  <si>
    <t>(364</t>
    <phoneticPr fontId="17"/>
  </si>
  <si>
    <t xml:space="preserve"> 黒田庄町)</t>
    <phoneticPr fontId="17"/>
  </si>
  <si>
    <t>215</t>
  </si>
  <si>
    <t>三木市</t>
  </si>
  <si>
    <t>(215</t>
    <phoneticPr fontId="17"/>
  </si>
  <si>
    <t xml:space="preserve"> 三木市)</t>
    <phoneticPr fontId="17"/>
  </si>
  <si>
    <t>(321</t>
    <phoneticPr fontId="17"/>
  </si>
  <si>
    <t xml:space="preserve"> 吉川町)</t>
    <phoneticPr fontId="17"/>
  </si>
  <si>
    <t>218</t>
  </si>
  <si>
    <t>小野市</t>
  </si>
  <si>
    <t>220</t>
  </si>
  <si>
    <t>加西市</t>
  </si>
  <si>
    <t>加東市</t>
    <rPh sb="0" eb="1">
      <t>カ</t>
    </rPh>
    <rPh sb="1" eb="2">
      <t>ヒガシ</t>
    </rPh>
    <rPh sb="2" eb="3">
      <t>シ</t>
    </rPh>
    <phoneticPr fontId="17"/>
  </si>
  <si>
    <t>(341</t>
    <phoneticPr fontId="17"/>
  </si>
  <si>
    <t xml:space="preserve"> 社町)</t>
    <phoneticPr fontId="17"/>
  </si>
  <si>
    <t>(342</t>
    <phoneticPr fontId="17"/>
  </si>
  <si>
    <t xml:space="preserve"> 滝野町)</t>
    <phoneticPr fontId="17"/>
  </si>
  <si>
    <t>(343</t>
    <phoneticPr fontId="17"/>
  </si>
  <si>
    <t xml:space="preserve"> 東条町)</t>
    <phoneticPr fontId="17"/>
  </si>
  <si>
    <t>多可町</t>
    <rPh sb="0" eb="1">
      <t>タ</t>
    </rPh>
    <rPh sb="1" eb="2">
      <t>カ</t>
    </rPh>
    <phoneticPr fontId="17"/>
  </si>
  <si>
    <t>(361</t>
    <phoneticPr fontId="17"/>
  </si>
  <si>
    <t xml:space="preserve"> 中町)</t>
    <phoneticPr fontId="17"/>
  </si>
  <si>
    <t>(362</t>
    <phoneticPr fontId="17"/>
  </si>
  <si>
    <t xml:space="preserve"> 加美町)</t>
    <phoneticPr fontId="17"/>
  </si>
  <si>
    <t>(363</t>
    <phoneticPr fontId="17"/>
  </si>
  <si>
    <t xml:space="preserve"> 八千代町)</t>
    <phoneticPr fontId="17"/>
  </si>
  <si>
    <t>中播磨地域</t>
  </si>
  <si>
    <t>201</t>
  </si>
  <si>
    <t>姫路市</t>
  </si>
  <si>
    <t>(201</t>
    <phoneticPr fontId="17"/>
  </si>
  <si>
    <t xml:space="preserve"> 姫路市)</t>
    <phoneticPr fontId="17"/>
  </si>
  <si>
    <t>(421</t>
    <phoneticPr fontId="17"/>
  </si>
  <si>
    <t xml:space="preserve"> 家島町)</t>
    <phoneticPr fontId="17"/>
  </si>
  <si>
    <t>(422</t>
    <phoneticPr fontId="17"/>
  </si>
  <si>
    <t xml:space="preserve"> 夢前町)</t>
    <phoneticPr fontId="17"/>
  </si>
  <si>
    <t>(444</t>
    <phoneticPr fontId="17"/>
  </si>
  <si>
    <t xml:space="preserve"> 香寺町)</t>
    <phoneticPr fontId="17"/>
  </si>
  <si>
    <t>(522</t>
    <phoneticPr fontId="17"/>
  </si>
  <si>
    <t xml:space="preserve"> 安富町)</t>
    <phoneticPr fontId="17"/>
  </si>
  <si>
    <t>442</t>
  </si>
  <si>
    <t>市川町</t>
  </si>
  <si>
    <t>443</t>
  </si>
  <si>
    <t>福崎町</t>
  </si>
  <si>
    <t>神河町</t>
    <rPh sb="0" eb="1">
      <t>カミ</t>
    </rPh>
    <rPh sb="1" eb="2">
      <t>カワ</t>
    </rPh>
    <phoneticPr fontId="17"/>
  </si>
  <si>
    <t>(441</t>
    <phoneticPr fontId="17"/>
  </si>
  <si>
    <t xml:space="preserve"> 神崎町)</t>
    <phoneticPr fontId="17"/>
  </si>
  <si>
    <t>(445</t>
    <phoneticPr fontId="17"/>
  </si>
  <si>
    <t xml:space="preserve"> 大河内町)</t>
    <phoneticPr fontId="17"/>
  </si>
  <si>
    <t>西播磨地域</t>
  </si>
  <si>
    <t>208</t>
  </si>
  <si>
    <t>相生市</t>
  </si>
  <si>
    <t>212</t>
  </si>
  <si>
    <t>赤穂市</t>
  </si>
  <si>
    <t>宍粟市</t>
    <rPh sb="0" eb="2">
      <t>シソウ</t>
    </rPh>
    <rPh sb="2" eb="3">
      <t>シ</t>
    </rPh>
    <phoneticPr fontId="17"/>
  </si>
  <si>
    <t>(521</t>
    <phoneticPr fontId="17"/>
  </si>
  <si>
    <t xml:space="preserve"> 山崎町)</t>
    <phoneticPr fontId="17"/>
  </si>
  <si>
    <t>(523</t>
    <phoneticPr fontId="17"/>
  </si>
  <si>
    <t xml:space="preserve"> 一宮町)</t>
    <phoneticPr fontId="17"/>
  </si>
  <si>
    <t>(524</t>
    <phoneticPr fontId="17"/>
  </si>
  <si>
    <t xml:space="preserve"> 波賀町)</t>
    <phoneticPr fontId="17"/>
  </si>
  <si>
    <t>(525</t>
    <phoneticPr fontId="17"/>
  </si>
  <si>
    <t xml:space="preserve"> 千種町)</t>
    <phoneticPr fontId="17"/>
  </si>
  <si>
    <t>211</t>
  </si>
  <si>
    <t>たつの市</t>
    <phoneticPr fontId="17"/>
  </si>
  <si>
    <t>(211</t>
    <phoneticPr fontId="17"/>
  </si>
  <si>
    <t xml:space="preserve"> 龍野市)</t>
    <phoneticPr fontId="17"/>
  </si>
  <si>
    <t>(461</t>
    <phoneticPr fontId="17"/>
  </si>
  <si>
    <t xml:space="preserve"> 新宮町)</t>
    <phoneticPr fontId="17"/>
  </si>
  <si>
    <t>(462</t>
    <phoneticPr fontId="17"/>
  </si>
  <si>
    <t xml:space="preserve"> 揖保川町)</t>
    <phoneticPr fontId="17"/>
  </si>
  <si>
    <t>(463</t>
    <phoneticPr fontId="17"/>
  </si>
  <si>
    <t xml:space="preserve"> 御津町)</t>
    <phoneticPr fontId="17"/>
  </si>
  <si>
    <t>464</t>
  </si>
  <si>
    <t>太子町</t>
  </si>
  <si>
    <t>481</t>
  </si>
  <si>
    <t>上郡町</t>
  </si>
  <si>
    <t>佐用町</t>
    <rPh sb="0" eb="1">
      <t>サ</t>
    </rPh>
    <rPh sb="1" eb="2">
      <t>ヨウ</t>
    </rPh>
    <phoneticPr fontId="17"/>
  </si>
  <si>
    <t>(501</t>
    <phoneticPr fontId="17"/>
  </si>
  <si>
    <t xml:space="preserve"> 佐用町)</t>
    <phoneticPr fontId="17"/>
  </si>
  <si>
    <t>(502</t>
    <phoneticPr fontId="17"/>
  </si>
  <si>
    <t xml:space="preserve"> 上月町)</t>
    <phoneticPr fontId="17"/>
  </si>
  <si>
    <t>(503</t>
    <phoneticPr fontId="17"/>
  </si>
  <si>
    <t xml:space="preserve"> 南光町)</t>
    <phoneticPr fontId="17"/>
  </si>
  <si>
    <t>(504</t>
    <phoneticPr fontId="17"/>
  </si>
  <si>
    <t xml:space="preserve"> 三日月町)</t>
    <phoneticPr fontId="17"/>
  </si>
  <si>
    <t>但馬地域</t>
  </si>
  <si>
    <t>209</t>
  </si>
  <si>
    <t>豊岡市</t>
  </si>
  <si>
    <t>(209</t>
    <phoneticPr fontId="17"/>
  </si>
  <si>
    <t xml:space="preserve"> 豊岡市)</t>
    <phoneticPr fontId="17"/>
  </si>
  <si>
    <t>(541</t>
    <phoneticPr fontId="17"/>
  </si>
  <si>
    <t xml:space="preserve"> 城崎町)</t>
    <phoneticPr fontId="17"/>
  </si>
  <si>
    <t>(542</t>
    <phoneticPr fontId="17"/>
  </si>
  <si>
    <t xml:space="preserve"> 竹野町)</t>
    <phoneticPr fontId="17"/>
  </si>
  <si>
    <t>(544</t>
    <phoneticPr fontId="17"/>
  </si>
  <si>
    <t xml:space="preserve"> 日高町)</t>
    <phoneticPr fontId="17"/>
  </si>
  <si>
    <t>(561</t>
    <phoneticPr fontId="17"/>
  </si>
  <si>
    <t xml:space="preserve"> 出石町)</t>
    <phoneticPr fontId="17"/>
  </si>
  <si>
    <t>(562</t>
    <phoneticPr fontId="17"/>
  </si>
  <si>
    <t xml:space="preserve"> 但東町)</t>
    <phoneticPr fontId="17"/>
  </si>
  <si>
    <t>養父市</t>
    <rPh sb="0" eb="2">
      <t>ヨウフ</t>
    </rPh>
    <phoneticPr fontId="17"/>
  </si>
  <si>
    <t>(601</t>
    <phoneticPr fontId="17"/>
  </si>
  <si>
    <t xml:space="preserve"> 八鹿町)</t>
    <phoneticPr fontId="17"/>
  </si>
  <si>
    <t>(602</t>
    <phoneticPr fontId="17"/>
  </si>
  <si>
    <t xml:space="preserve"> 養父町)</t>
    <phoneticPr fontId="17"/>
  </si>
  <si>
    <t>(603</t>
    <phoneticPr fontId="17"/>
  </si>
  <si>
    <t xml:space="preserve"> 大屋町)</t>
    <phoneticPr fontId="17"/>
  </si>
  <si>
    <t>(604</t>
    <phoneticPr fontId="17"/>
  </si>
  <si>
    <t xml:space="preserve"> 関宮町)</t>
    <phoneticPr fontId="17"/>
  </si>
  <si>
    <t>朝来市</t>
    <rPh sb="0" eb="1">
      <t>アサ</t>
    </rPh>
    <rPh sb="1" eb="2">
      <t>キ</t>
    </rPh>
    <rPh sb="2" eb="3">
      <t>シ</t>
    </rPh>
    <phoneticPr fontId="17"/>
  </si>
  <si>
    <t>(621</t>
    <phoneticPr fontId="17"/>
  </si>
  <si>
    <t xml:space="preserve"> 生野町)</t>
    <phoneticPr fontId="17"/>
  </si>
  <si>
    <t>(622</t>
    <phoneticPr fontId="17"/>
  </si>
  <si>
    <t xml:space="preserve"> 和田山町)</t>
    <phoneticPr fontId="17"/>
  </si>
  <si>
    <t>(623</t>
    <phoneticPr fontId="17"/>
  </si>
  <si>
    <t xml:space="preserve"> 山東町)</t>
    <phoneticPr fontId="17"/>
  </si>
  <si>
    <t>(624</t>
    <phoneticPr fontId="17"/>
  </si>
  <si>
    <t xml:space="preserve"> 朝来町)</t>
    <phoneticPr fontId="17"/>
  </si>
  <si>
    <t>香美町</t>
    <rPh sb="0" eb="1">
      <t>キョウ</t>
    </rPh>
    <rPh sb="1" eb="2">
      <t>ミ</t>
    </rPh>
    <phoneticPr fontId="17"/>
  </si>
  <si>
    <t>(543</t>
    <phoneticPr fontId="17"/>
  </si>
  <si>
    <t xml:space="preserve"> 香住町)</t>
    <phoneticPr fontId="17"/>
  </si>
  <si>
    <t>(581</t>
    <phoneticPr fontId="17"/>
  </si>
  <si>
    <t xml:space="preserve"> 村岡町)</t>
    <phoneticPr fontId="17"/>
  </si>
  <si>
    <t>(583</t>
    <phoneticPr fontId="17"/>
  </si>
  <si>
    <t xml:space="preserve"> 美方町)</t>
    <phoneticPr fontId="17"/>
  </si>
  <si>
    <t>新温泉町</t>
    <rPh sb="0" eb="1">
      <t>シン</t>
    </rPh>
    <rPh sb="1" eb="3">
      <t>オンセン</t>
    </rPh>
    <phoneticPr fontId="17"/>
  </si>
  <si>
    <t>(582</t>
    <phoneticPr fontId="17"/>
  </si>
  <si>
    <t xml:space="preserve"> 浜坂町)</t>
    <phoneticPr fontId="17"/>
  </si>
  <si>
    <t>(584</t>
    <phoneticPr fontId="17"/>
  </si>
  <si>
    <t xml:space="preserve"> 温泉町)</t>
    <phoneticPr fontId="17"/>
  </si>
  <si>
    <t>丹波地域</t>
  </si>
  <si>
    <t>丹波篠山市</t>
    <rPh sb="0" eb="2">
      <t>タンバ</t>
    </rPh>
    <phoneticPr fontId="1"/>
  </si>
  <si>
    <t>丹波市</t>
    <rPh sb="0" eb="2">
      <t>タンバ</t>
    </rPh>
    <rPh sb="2" eb="3">
      <t>シ</t>
    </rPh>
    <phoneticPr fontId="17"/>
  </si>
  <si>
    <t>(641</t>
    <phoneticPr fontId="17"/>
  </si>
  <si>
    <t xml:space="preserve"> 柏原町)</t>
    <phoneticPr fontId="17"/>
  </si>
  <si>
    <t>(642</t>
    <phoneticPr fontId="17"/>
  </si>
  <si>
    <t xml:space="preserve"> 氷上町)</t>
    <phoneticPr fontId="17"/>
  </si>
  <si>
    <t>(643</t>
    <phoneticPr fontId="17"/>
  </si>
  <si>
    <t xml:space="preserve"> 青垣町)</t>
    <phoneticPr fontId="17"/>
  </si>
  <si>
    <t>(644</t>
    <phoneticPr fontId="17"/>
  </si>
  <si>
    <t xml:space="preserve"> 春日町)</t>
    <phoneticPr fontId="17"/>
  </si>
  <si>
    <t>(645</t>
    <phoneticPr fontId="17"/>
  </si>
  <si>
    <t xml:space="preserve"> 山南町)</t>
    <phoneticPr fontId="17"/>
  </si>
  <si>
    <t>(646</t>
    <phoneticPr fontId="17"/>
  </si>
  <si>
    <t xml:space="preserve"> 市島町)</t>
    <phoneticPr fontId="17"/>
  </si>
  <si>
    <t>淡路地域</t>
  </si>
  <si>
    <t>205</t>
  </si>
  <si>
    <t>(205</t>
    <phoneticPr fontId="17"/>
  </si>
  <si>
    <t xml:space="preserve"> 洲本市)</t>
    <phoneticPr fontId="17"/>
  </si>
  <si>
    <t>(685</t>
    <phoneticPr fontId="17"/>
  </si>
  <si>
    <t xml:space="preserve"> 五色町)</t>
    <phoneticPr fontId="17"/>
  </si>
  <si>
    <t>南あわじ市</t>
    <rPh sb="0" eb="1">
      <t>ミナミ</t>
    </rPh>
    <rPh sb="4" eb="5">
      <t>シ</t>
    </rPh>
    <phoneticPr fontId="17"/>
  </si>
  <si>
    <t>(701</t>
    <phoneticPr fontId="17"/>
  </si>
  <si>
    <t xml:space="preserve"> 緑町)</t>
    <phoneticPr fontId="17"/>
  </si>
  <si>
    <t>(702</t>
    <phoneticPr fontId="17"/>
  </si>
  <si>
    <t xml:space="preserve"> 西淡町)</t>
    <phoneticPr fontId="17"/>
  </si>
  <si>
    <t>(703</t>
    <phoneticPr fontId="17"/>
  </si>
  <si>
    <t xml:space="preserve"> 三原町)</t>
    <phoneticPr fontId="17"/>
  </si>
  <si>
    <t>(704</t>
    <phoneticPr fontId="17"/>
  </si>
  <si>
    <t xml:space="preserve"> 南淡町)</t>
    <phoneticPr fontId="17"/>
  </si>
  <si>
    <t>淡路市</t>
    <rPh sb="0" eb="2">
      <t>アワジ</t>
    </rPh>
    <rPh sb="2" eb="3">
      <t>シ</t>
    </rPh>
    <phoneticPr fontId="17"/>
  </si>
  <si>
    <t>(681</t>
    <phoneticPr fontId="17"/>
  </si>
  <si>
    <t xml:space="preserve"> 津名町)</t>
    <phoneticPr fontId="17"/>
  </si>
  <si>
    <t>(682</t>
    <phoneticPr fontId="17"/>
  </si>
  <si>
    <t xml:space="preserve"> 淡路町)</t>
    <phoneticPr fontId="17"/>
  </si>
  <si>
    <t>(683</t>
    <phoneticPr fontId="17"/>
  </si>
  <si>
    <t xml:space="preserve"> 北淡町)</t>
    <phoneticPr fontId="17"/>
  </si>
  <si>
    <t>(684</t>
    <phoneticPr fontId="17"/>
  </si>
  <si>
    <t>(686</t>
    <phoneticPr fontId="17"/>
  </si>
  <si>
    <t xml:space="preserve"> 東浦町)</t>
    <phoneticPr fontId="17"/>
  </si>
  <si>
    <t>（出所）総務省「国勢調査」</t>
    <rPh sb="1" eb="3">
      <t>シュッショ</t>
    </rPh>
    <rPh sb="4" eb="7">
      <t>ソウムショウ</t>
    </rPh>
    <rPh sb="8" eb="10">
      <t>コクセイ</t>
    </rPh>
    <rPh sb="10" eb="12">
      <t>チョウサ</t>
    </rPh>
    <phoneticPr fontId="17"/>
  </si>
  <si>
    <t>12市</t>
    <rPh sb="2" eb="3">
      <t>シ</t>
    </rPh>
    <phoneticPr fontId="15"/>
  </si>
  <si>
    <t>被災地域</t>
    <rPh sb="0" eb="2">
      <t>ヒサイ</t>
    </rPh>
    <rPh sb="2" eb="4">
      <t>チイキ</t>
    </rPh>
    <phoneticPr fontId="15"/>
  </si>
  <si>
    <t>17市12町</t>
    <rPh sb="2" eb="3">
      <t>シ</t>
    </rPh>
    <rPh sb="5" eb="6">
      <t>マチ</t>
    </rPh>
    <phoneticPr fontId="15"/>
  </si>
  <si>
    <t>非被災地域</t>
    <rPh sb="0" eb="1">
      <t>ヒ</t>
    </rPh>
    <rPh sb="1" eb="3">
      <t>ヒサイ</t>
    </rPh>
    <rPh sb="3" eb="5">
      <t>チイキ</t>
    </rPh>
    <phoneticPr fontId="15"/>
  </si>
  <si>
    <t xml:space="preserve"> </t>
    <phoneticPr fontId="15"/>
  </si>
  <si>
    <t>阪神・淡路大震災前</t>
    <rPh sb="0" eb="2">
      <t>ハンシン</t>
    </rPh>
    <rPh sb="3" eb="5">
      <t>アワジ</t>
    </rPh>
    <rPh sb="5" eb="6">
      <t>ダイ</t>
    </rPh>
    <rPh sb="6" eb="8">
      <t>シンサイ</t>
    </rPh>
    <rPh sb="8" eb="9">
      <t>マエ</t>
    </rPh>
    <phoneticPr fontId="15"/>
  </si>
  <si>
    <t>県推計人口</t>
    <rPh sb="0" eb="1">
      <t>ケン</t>
    </rPh>
    <rPh sb="1" eb="3">
      <t>スイケイ</t>
    </rPh>
    <rPh sb="3" eb="5">
      <t>ジンコウ</t>
    </rPh>
    <phoneticPr fontId="15"/>
  </si>
  <si>
    <t>国勢調査</t>
    <rPh sb="0" eb="2">
      <t>コクセイ</t>
    </rPh>
    <rPh sb="2" eb="4">
      <t>チョウサ</t>
    </rPh>
    <phoneticPr fontId="15"/>
  </si>
  <si>
    <t>県推計人口</t>
    <rPh sb="0" eb="1">
      <t>ケン</t>
    </rPh>
    <rPh sb="1" eb="3">
      <t>スイケイ</t>
    </rPh>
    <rPh sb="3" eb="5">
      <t>ジンコウ</t>
    </rPh>
    <phoneticPr fontId="1"/>
  </si>
  <si>
    <t>H7.1.1比</t>
    <rPh sb="6" eb="7">
      <t>ヒ</t>
    </rPh>
    <phoneticPr fontId="15"/>
  </si>
  <si>
    <t>大正9年
(1920)</t>
    <rPh sb="0" eb="2">
      <t>タイショウ</t>
    </rPh>
    <rPh sb="3" eb="4">
      <t>ネン</t>
    </rPh>
    <phoneticPr fontId="13"/>
  </si>
  <si>
    <t>大正14年
(1925)</t>
    <rPh sb="0" eb="2">
      <t>タイショウ</t>
    </rPh>
    <rPh sb="4" eb="5">
      <t>ネン</t>
    </rPh>
    <phoneticPr fontId="13"/>
  </si>
  <si>
    <t>昭和5年
(1930)</t>
    <rPh sb="0" eb="2">
      <t>ショウワ</t>
    </rPh>
    <rPh sb="3" eb="4">
      <t>ネン</t>
    </rPh>
    <phoneticPr fontId="13"/>
  </si>
  <si>
    <t>昭和10年
(1935)</t>
    <rPh sb="0" eb="2">
      <t>ショウワ</t>
    </rPh>
    <rPh sb="4" eb="5">
      <t>ネン</t>
    </rPh>
    <phoneticPr fontId="13"/>
  </si>
  <si>
    <t>昭和15年
(1940)</t>
    <rPh sb="0" eb="2">
      <t>ショウワ</t>
    </rPh>
    <rPh sb="4" eb="5">
      <t>ネン</t>
    </rPh>
    <phoneticPr fontId="13"/>
  </si>
  <si>
    <t>昭和22年
(1947)</t>
    <rPh sb="0" eb="2">
      <t>ショウワ</t>
    </rPh>
    <rPh sb="4" eb="5">
      <t>ネン</t>
    </rPh>
    <phoneticPr fontId="15"/>
  </si>
  <si>
    <t>昭和25年
(1950)</t>
    <rPh sb="0" eb="2">
      <t>ショウワ</t>
    </rPh>
    <rPh sb="4" eb="5">
      <t>ネン</t>
    </rPh>
    <phoneticPr fontId="13"/>
  </si>
  <si>
    <t>昭和30年
(1955)</t>
    <rPh sb="0" eb="2">
      <t>ショウワ</t>
    </rPh>
    <rPh sb="4" eb="5">
      <t>ネン</t>
    </rPh>
    <phoneticPr fontId="13"/>
  </si>
  <si>
    <t>昭和35年
(1960)</t>
    <rPh sb="0" eb="2">
      <t>ショウワ</t>
    </rPh>
    <rPh sb="4" eb="5">
      <t>ネン</t>
    </rPh>
    <phoneticPr fontId="13"/>
  </si>
  <si>
    <t>昭和40年
(1965)</t>
    <rPh sb="0" eb="2">
      <t>ショウワ</t>
    </rPh>
    <rPh sb="4" eb="5">
      <t>ネン</t>
    </rPh>
    <phoneticPr fontId="13"/>
  </si>
  <si>
    <t>昭和45年
(1970)</t>
    <rPh sb="0" eb="2">
      <t>ショウワ</t>
    </rPh>
    <rPh sb="4" eb="5">
      <t>ネン</t>
    </rPh>
    <phoneticPr fontId="13"/>
  </si>
  <si>
    <t>昭和50年
(1975)</t>
    <rPh sb="0" eb="2">
      <t>ショウワ</t>
    </rPh>
    <rPh sb="4" eb="5">
      <t>ネン</t>
    </rPh>
    <phoneticPr fontId="13"/>
  </si>
  <si>
    <t>昭和55年
(1980)</t>
    <rPh sb="4" eb="5">
      <t>ネン</t>
    </rPh>
    <phoneticPr fontId="13"/>
  </si>
  <si>
    <t>昭和60年
(1985)</t>
    <rPh sb="4" eb="5">
      <t>ネン</t>
    </rPh>
    <phoneticPr fontId="13"/>
  </si>
  <si>
    <t>平成2年
(1990)</t>
    <rPh sb="3" eb="4">
      <t>ネン</t>
    </rPh>
    <phoneticPr fontId="13"/>
  </si>
  <si>
    <t>平成7年
(1995)</t>
    <rPh sb="3" eb="4">
      <t>ネン</t>
    </rPh>
    <phoneticPr fontId="13"/>
  </si>
  <si>
    <t>平成12年
(2000)</t>
    <rPh sb="4" eb="5">
      <t>ネン</t>
    </rPh>
    <phoneticPr fontId="13"/>
  </si>
  <si>
    <t>平成17年
(2005)</t>
    <rPh sb="4" eb="5">
      <t>ネン</t>
    </rPh>
    <phoneticPr fontId="13"/>
  </si>
  <si>
    <t>平成22年
(2010)</t>
    <rPh sb="4" eb="5">
      <t>ネン</t>
    </rPh>
    <phoneticPr fontId="13"/>
  </si>
  <si>
    <t>平成23年
(2011)</t>
    <rPh sb="4" eb="5">
      <t>ネン</t>
    </rPh>
    <phoneticPr fontId="13"/>
  </si>
  <si>
    <t>平成24年
(2012)</t>
    <rPh sb="4" eb="5">
      <t>ネン</t>
    </rPh>
    <phoneticPr fontId="13"/>
  </si>
  <si>
    <t>平成25年
(2013)</t>
    <rPh sb="4" eb="5">
      <t>ネン</t>
    </rPh>
    <phoneticPr fontId="13"/>
  </si>
  <si>
    <t>平成26年
(2014)</t>
    <rPh sb="4" eb="5">
      <t>ネン</t>
    </rPh>
    <phoneticPr fontId="13"/>
  </si>
  <si>
    <t>平成27年
(2015)</t>
    <rPh sb="4" eb="5">
      <t>ネン</t>
    </rPh>
    <phoneticPr fontId="13"/>
  </si>
  <si>
    <t>平成28年
(2016)</t>
    <rPh sb="4" eb="5">
      <t>ネン</t>
    </rPh>
    <phoneticPr fontId="13"/>
  </si>
  <si>
    <t>平成29年
(2017)</t>
    <rPh sb="4" eb="5">
      <t>ネン</t>
    </rPh>
    <phoneticPr fontId="13"/>
  </si>
  <si>
    <t>平成30年
(2018)</t>
    <rPh sb="4" eb="5">
      <t>ネン</t>
    </rPh>
    <phoneticPr fontId="13"/>
  </si>
  <si>
    <t>令和元年
(2019)</t>
    <rPh sb="0" eb="1">
      <t>レイ</t>
    </rPh>
    <rPh sb="1" eb="2">
      <t>ワ</t>
    </rPh>
    <rPh sb="2" eb="3">
      <t>ガン</t>
    </rPh>
    <rPh sb="3" eb="4">
      <t>ネン</t>
    </rPh>
    <phoneticPr fontId="13"/>
  </si>
  <si>
    <t>令和2年
(2020)</t>
    <rPh sb="0" eb="1">
      <t>レイ</t>
    </rPh>
    <rPh sb="1" eb="2">
      <t>ワ</t>
    </rPh>
    <rPh sb="3" eb="4">
      <t>ネン</t>
    </rPh>
    <phoneticPr fontId="13"/>
  </si>
  <si>
    <t>H27-H22</t>
    <phoneticPr fontId="1"/>
  </si>
  <si>
    <t>H28-H27</t>
    <phoneticPr fontId="1"/>
  </si>
  <si>
    <t>H29-H28</t>
    <phoneticPr fontId="1"/>
  </si>
  <si>
    <t>H30-H29</t>
    <phoneticPr fontId="1"/>
  </si>
  <si>
    <t>R1-H30</t>
    <phoneticPr fontId="1"/>
  </si>
  <si>
    <t>R2-R1</t>
    <phoneticPr fontId="1"/>
  </si>
  <si>
    <t>人</t>
    <rPh sb="0" eb="1">
      <t>ヒト</t>
    </rPh>
    <phoneticPr fontId="27"/>
  </si>
  <si>
    <t>28</t>
  </si>
  <si>
    <t>…</t>
    <phoneticPr fontId="27"/>
  </si>
  <si>
    <t>中央区</t>
    <rPh sb="0" eb="3">
      <t>チュウオウク</t>
    </rPh>
    <phoneticPr fontId="27"/>
  </si>
  <si>
    <t>*</t>
    <phoneticPr fontId="27"/>
  </si>
  <si>
    <t>西区</t>
    <rPh sb="0" eb="2">
      <t>ニシク</t>
    </rPh>
    <phoneticPr fontId="27"/>
  </si>
  <si>
    <t>西脇市</t>
    <phoneticPr fontId="27"/>
  </si>
  <si>
    <t>三木市</t>
    <rPh sb="0" eb="3">
      <t>ミキシ</t>
    </rPh>
    <phoneticPr fontId="27"/>
  </si>
  <si>
    <t>加東市</t>
    <rPh sb="0" eb="3">
      <t>カトウシ</t>
    </rPh>
    <phoneticPr fontId="27"/>
  </si>
  <si>
    <t>多可町</t>
    <rPh sb="0" eb="2">
      <t>タカ</t>
    </rPh>
    <rPh sb="2" eb="3">
      <t>チョウ</t>
    </rPh>
    <phoneticPr fontId="27"/>
  </si>
  <si>
    <t>姫路市</t>
    <phoneticPr fontId="27"/>
  </si>
  <si>
    <t>神河町</t>
    <rPh sb="0" eb="3">
      <t>カミカワチョウ</t>
    </rPh>
    <phoneticPr fontId="27"/>
  </si>
  <si>
    <t>宍粟市</t>
    <rPh sb="0" eb="3">
      <t>シソウシ</t>
    </rPh>
    <phoneticPr fontId="27"/>
  </si>
  <si>
    <t>たつの市</t>
    <rPh sb="3" eb="4">
      <t>シ</t>
    </rPh>
    <phoneticPr fontId="27"/>
  </si>
  <si>
    <t>佐用町</t>
    <phoneticPr fontId="27"/>
  </si>
  <si>
    <t>豊岡市</t>
    <rPh sb="0" eb="3">
      <t>トヨオカシ</t>
    </rPh>
    <phoneticPr fontId="27"/>
  </si>
  <si>
    <t>養父市</t>
    <rPh sb="0" eb="3">
      <t>ヤブシ</t>
    </rPh>
    <phoneticPr fontId="27"/>
  </si>
  <si>
    <t>朝来市</t>
    <rPh sb="0" eb="3">
      <t>アサゴシ</t>
    </rPh>
    <phoneticPr fontId="27"/>
  </si>
  <si>
    <t>香美町</t>
    <rPh sb="0" eb="3">
      <t>カミチョウ</t>
    </rPh>
    <phoneticPr fontId="27"/>
  </si>
  <si>
    <t>新温泉町</t>
    <rPh sb="0" eb="1">
      <t>シン</t>
    </rPh>
    <rPh sb="1" eb="3">
      <t>オンセン</t>
    </rPh>
    <rPh sb="3" eb="4">
      <t>チョウ</t>
    </rPh>
    <phoneticPr fontId="27"/>
  </si>
  <si>
    <t>丹波篠山市</t>
    <rPh sb="0" eb="2">
      <t>タンバ</t>
    </rPh>
    <rPh sb="2" eb="5">
      <t>ササヤマシ</t>
    </rPh>
    <phoneticPr fontId="27"/>
  </si>
  <si>
    <t>丹波市</t>
    <rPh sb="0" eb="3">
      <t>タンバシ</t>
    </rPh>
    <phoneticPr fontId="27"/>
  </si>
  <si>
    <t>洲本市</t>
    <phoneticPr fontId="27"/>
  </si>
  <si>
    <t>南あわじ市</t>
    <rPh sb="0" eb="1">
      <t>ミナミ</t>
    </rPh>
    <rPh sb="4" eb="5">
      <t>シ</t>
    </rPh>
    <phoneticPr fontId="27"/>
  </si>
  <si>
    <t>淡路市</t>
    <rPh sb="0" eb="3">
      <t>アワジシ</t>
    </rPh>
    <phoneticPr fontId="27"/>
  </si>
  <si>
    <t>被災12市</t>
    <rPh sb="0" eb="2">
      <t>ヒサイ</t>
    </rPh>
    <rPh sb="4" eb="5">
      <t>シ</t>
    </rPh>
    <phoneticPr fontId="15"/>
  </si>
  <si>
    <t>資料　総務庁統計局「昭和55年10月１日の境域による各回国勢調査時の市区町村別人口」　(昭和60年9月）、総務省統計局「国勢調査報告」</t>
    <rPh sb="0" eb="2">
      <t>シリョウ</t>
    </rPh>
    <phoneticPr fontId="15"/>
  </si>
  <si>
    <t>(注)1　大正9年～昭和55年の数値は、各回国勢調査の市区町村別人口を昭和55年国勢調査の市区町の境域に合わせて組替え又は推計した数値を元に市区町単位で再集計したものである。　したがって、各年次の国勢調査結果とは数値が異なる場合がある。</t>
    <rPh sb="8" eb="9">
      <t>ネン</t>
    </rPh>
    <rPh sb="16" eb="18">
      <t>スウチ</t>
    </rPh>
    <rPh sb="20" eb="22">
      <t>カクカイ</t>
    </rPh>
    <rPh sb="22" eb="24">
      <t>コクセイ</t>
    </rPh>
    <rPh sb="24" eb="26">
      <t>チョウサ</t>
    </rPh>
    <rPh sb="27" eb="29">
      <t>シク</t>
    </rPh>
    <rPh sb="29" eb="31">
      <t>チョウソン</t>
    </rPh>
    <rPh sb="31" eb="32">
      <t>ベツ</t>
    </rPh>
    <rPh sb="32" eb="34">
      <t>ジンコウ</t>
    </rPh>
    <rPh sb="40" eb="42">
      <t>コクセイ</t>
    </rPh>
    <rPh sb="42" eb="44">
      <t>チョウサ</t>
    </rPh>
    <rPh sb="45" eb="46">
      <t>シ</t>
    </rPh>
    <rPh sb="46" eb="47">
      <t>ク</t>
    </rPh>
    <rPh sb="47" eb="48">
      <t>チョウ</t>
    </rPh>
    <phoneticPr fontId="15"/>
  </si>
  <si>
    <t>　　 2　昭和60年～平成17年の数値は、各回国勢調査の市区町別人口を元に市区町単位で再集計したものである。</t>
    <rPh sb="5" eb="7">
      <t>ショウワ</t>
    </rPh>
    <rPh sb="9" eb="10">
      <t>ネン</t>
    </rPh>
    <rPh sb="11" eb="13">
      <t>ヘイセイ</t>
    </rPh>
    <rPh sb="15" eb="16">
      <t>ネン</t>
    </rPh>
    <rPh sb="17" eb="19">
      <t>スウチ</t>
    </rPh>
    <rPh sb="21" eb="23">
      <t>カクカイ</t>
    </rPh>
    <rPh sb="23" eb="25">
      <t>コクセイ</t>
    </rPh>
    <rPh sb="25" eb="27">
      <t>チョウサ</t>
    </rPh>
    <rPh sb="28" eb="29">
      <t>シ</t>
    </rPh>
    <rPh sb="29" eb="30">
      <t>ク</t>
    </rPh>
    <rPh sb="30" eb="31">
      <t>チョウ</t>
    </rPh>
    <rPh sb="31" eb="32">
      <t>ベツ</t>
    </rPh>
    <rPh sb="32" eb="34">
      <t>ジンコウ</t>
    </rPh>
    <rPh sb="35" eb="36">
      <t>モト</t>
    </rPh>
    <rPh sb="37" eb="39">
      <t>シク</t>
    </rPh>
    <rPh sb="39" eb="40">
      <t>チョウ</t>
    </rPh>
    <rPh sb="40" eb="42">
      <t>タンイ</t>
    </rPh>
    <rPh sb="43" eb="46">
      <t>サイシュウケイ</t>
    </rPh>
    <phoneticPr fontId="15"/>
  </si>
  <si>
    <t>　　 3　大正9年～昭和55年の数値については昭和55年、それ以降の数値については各調査時点以降の境界変更等に伴う人口移動は原則として反映されていない。</t>
    <rPh sb="5" eb="7">
      <t>タイショウ</t>
    </rPh>
    <rPh sb="8" eb="9">
      <t>ネン</t>
    </rPh>
    <rPh sb="10" eb="12">
      <t>ショウワ</t>
    </rPh>
    <rPh sb="14" eb="15">
      <t>ネン</t>
    </rPh>
    <rPh sb="16" eb="18">
      <t>スウチ</t>
    </rPh>
    <rPh sb="23" eb="25">
      <t>ショウワ</t>
    </rPh>
    <rPh sb="27" eb="28">
      <t>ネン</t>
    </rPh>
    <rPh sb="31" eb="33">
      <t>イコウ</t>
    </rPh>
    <rPh sb="34" eb="36">
      <t>スウチ</t>
    </rPh>
    <rPh sb="41" eb="44">
      <t>カクチョウサ</t>
    </rPh>
    <rPh sb="44" eb="46">
      <t>ジテン</t>
    </rPh>
    <rPh sb="46" eb="48">
      <t>イコウ</t>
    </rPh>
    <phoneticPr fontId="15"/>
  </si>
  <si>
    <t>　　 4　昭和57年に垂水区の一部をもって西区が設置されたため、表中の*印の数値は、分割前の区域　における人口を示している。</t>
    <rPh sb="5" eb="7">
      <t>ショウワ</t>
    </rPh>
    <rPh sb="9" eb="10">
      <t>ネン</t>
    </rPh>
    <rPh sb="11" eb="14">
      <t>タルミク</t>
    </rPh>
    <rPh sb="15" eb="17">
      <t>イチブ</t>
    </rPh>
    <rPh sb="21" eb="23">
      <t>ニシク</t>
    </rPh>
    <rPh sb="24" eb="26">
      <t>セッチ</t>
    </rPh>
    <rPh sb="32" eb="34">
      <t>ヒョウチュウ</t>
    </rPh>
    <rPh sb="36" eb="37">
      <t>シルシ</t>
    </rPh>
    <rPh sb="38" eb="40">
      <t>スウチ</t>
    </rPh>
    <rPh sb="42" eb="44">
      <t>ブンカツ</t>
    </rPh>
    <rPh sb="44" eb="45">
      <t>マエ</t>
    </rPh>
    <rPh sb="46" eb="48">
      <t>クイキ</t>
    </rPh>
    <phoneticPr fontId="15"/>
  </si>
  <si>
    <t xml:space="preserve">     </t>
    <phoneticPr fontId="27"/>
  </si>
  <si>
    <t>10地域別人口の推移</t>
    <rPh sb="2" eb="5">
      <t>チイキベツ</t>
    </rPh>
    <rPh sb="5" eb="7">
      <t>ジンコウ</t>
    </rPh>
    <rPh sb="8" eb="10">
      <t>スイイ</t>
    </rPh>
    <phoneticPr fontId="15"/>
  </si>
  <si>
    <t>（単位：人）</t>
    <rPh sb="1" eb="3">
      <t>タンイ</t>
    </rPh>
    <rPh sb="4" eb="5">
      <t>ニン</t>
    </rPh>
    <phoneticPr fontId="15"/>
  </si>
  <si>
    <t>(単位：人）</t>
    <rPh sb="1" eb="3">
      <t>タンイ</t>
    </rPh>
    <rPh sb="4" eb="5">
      <t>ニン</t>
    </rPh>
    <phoneticPr fontId="1"/>
  </si>
  <si>
    <t>令和元年
(2019)</t>
    <rPh sb="0" eb="2">
      <t>レイワ</t>
    </rPh>
    <rPh sb="2" eb="3">
      <t>ガン</t>
    </rPh>
    <rPh sb="3" eb="4">
      <t>ネン</t>
    </rPh>
    <phoneticPr fontId="13"/>
  </si>
  <si>
    <t>県計</t>
  </si>
  <si>
    <t>地域別人口全県比（％）</t>
    <rPh sb="0" eb="3">
      <t>チイキベツ</t>
    </rPh>
    <rPh sb="3" eb="5">
      <t>ジンコウ</t>
    </rPh>
    <rPh sb="5" eb="7">
      <t>ゼンケン</t>
    </rPh>
    <rPh sb="7" eb="8">
      <t>ヒ</t>
    </rPh>
    <phoneticPr fontId="15"/>
  </si>
  <si>
    <t>（単位：％）</t>
    <rPh sb="1" eb="3">
      <t>タンイ</t>
    </rPh>
    <phoneticPr fontId="15"/>
  </si>
  <si>
    <t>（資料）総務省「国勢調査」、兵庫県「兵庫県推計人口」</t>
    <rPh sb="1" eb="3">
      <t>シリョウ</t>
    </rPh>
    <rPh sb="4" eb="7">
      <t>ソウムショウ</t>
    </rPh>
    <rPh sb="8" eb="10">
      <t>コクセイ</t>
    </rPh>
    <rPh sb="10" eb="12">
      <t>チョウサ</t>
    </rPh>
    <rPh sb="14" eb="17">
      <t>ヒョウゴケン</t>
    </rPh>
    <rPh sb="18" eb="21">
      <t>ヒョウゴケン</t>
    </rPh>
    <rPh sb="21" eb="23">
      <t>スイケイ</t>
    </rPh>
    <rPh sb="23" eb="25">
      <t>ジンコウ</t>
    </rPh>
    <phoneticPr fontId="15"/>
  </si>
  <si>
    <t>市区町村別総人口旧市区町(22市66町）別年齢3区分別人口</t>
    <rPh sb="0" eb="2">
      <t>シク</t>
    </rPh>
    <rPh sb="2" eb="4">
      <t>チョウソン</t>
    </rPh>
    <rPh sb="4" eb="5">
      <t>ベツ</t>
    </rPh>
    <rPh sb="5" eb="6">
      <t>ソウ</t>
    </rPh>
    <rPh sb="6" eb="8">
      <t>ジンコウ</t>
    </rPh>
    <rPh sb="8" eb="9">
      <t>キュウ</t>
    </rPh>
    <rPh sb="9" eb="11">
      <t>シク</t>
    </rPh>
    <rPh sb="11" eb="12">
      <t>チョウ</t>
    </rPh>
    <rPh sb="15" eb="16">
      <t>シ</t>
    </rPh>
    <rPh sb="18" eb="19">
      <t>マチ</t>
    </rPh>
    <rPh sb="20" eb="21">
      <t>ベツ</t>
    </rPh>
    <rPh sb="21" eb="23">
      <t>ネンレイ</t>
    </rPh>
    <rPh sb="24" eb="26">
      <t>クブン</t>
    </rPh>
    <rPh sb="26" eb="27">
      <t>ベツ</t>
    </rPh>
    <rPh sb="27" eb="29">
      <t>ジンコウ</t>
    </rPh>
    <phoneticPr fontId="17"/>
  </si>
  <si>
    <t>総数</t>
  </si>
  <si>
    <t>　0～14歳</t>
    <rPh sb="5" eb="6">
      <t>サイ</t>
    </rPh>
    <phoneticPr fontId="1"/>
  </si>
  <si>
    <t>　15～64歳</t>
    <rPh sb="6" eb="7">
      <t>サイ</t>
    </rPh>
    <phoneticPr fontId="1"/>
  </si>
  <si>
    <t>　65歳～</t>
    <rPh sb="3" eb="4">
      <t>サイ</t>
    </rPh>
    <phoneticPr fontId="1"/>
  </si>
  <si>
    <t>　不詳</t>
  </si>
  <si>
    <t>市区町村別総人口旧市区町(22市66町）年齢3区分別人口比率</t>
    <rPh sb="0" eb="2">
      <t>シク</t>
    </rPh>
    <rPh sb="2" eb="4">
      <t>チョウソン</t>
    </rPh>
    <rPh sb="4" eb="5">
      <t>ベツ</t>
    </rPh>
    <rPh sb="5" eb="6">
      <t>ソウ</t>
    </rPh>
    <rPh sb="6" eb="8">
      <t>ジンコウ</t>
    </rPh>
    <rPh sb="8" eb="9">
      <t>キュウ</t>
    </rPh>
    <rPh sb="9" eb="11">
      <t>シク</t>
    </rPh>
    <rPh sb="11" eb="12">
      <t>チョウ</t>
    </rPh>
    <rPh sb="15" eb="16">
      <t>シ</t>
    </rPh>
    <rPh sb="18" eb="19">
      <t>マチ</t>
    </rPh>
    <rPh sb="20" eb="22">
      <t>ネンレイ</t>
    </rPh>
    <rPh sb="23" eb="25">
      <t>クブン</t>
    </rPh>
    <rPh sb="25" eb="26">
      <t>ベツ</t>
    </rPh>
    <rPh sb="26" eb="28">
      <t>ジンコウ</t>
    </rPh>
    <rPh sb="28" eb="30">
      <t>ヒリツ</t>
    </rPh>
    <phoneticPr fontId="17"/>
  </si>
  <si>
    <t>（単位：％）</t>
    <rPh sb="1" eb="3">
      <t>タンイ</t>
    </rPh>
    <phoneticPr fontId="17"/>
  </si>
  <si>
    <t>(単位：人）</t>
    <rPh sb="1" eb="3">
      <t>タンイ</t>
    </rPh>
    <rPh sb="4" eb="5">
      <t>ニン</t>
    </rPh>
    <phoneticPr fontId="28"/>
  </si>
  <si>
    <t>2020年</t>
    <rPh sb="4" eb="5">
      <t>ネン</t>
    </rPh>
    <phoneticPr fontId="28"/>
  </si>
  <si>
    <t>2025年</t>
    <rPh sb="4" eb="5">
      <t>ネン</t>
    </rPh>
    <phoneticPr fontId="28"/>
  </si>
  <si>
    <t>2030年</t>
    <rPh sb="4" eb="5">
      <t>ネン</t>
    </rPh>
    <phoneticPr fontId="28"/>
  </si>
  <si>
    <t>2035年</t>
    <rPh sb="4" eb="5">
      <t>ネン</t>
    </rPh>
    <phoneticPr fontId="28"/>
  </si>
  <si>
    <t>2040年</t>
    <rPh sb="4" eb="5">
      <t>ネン</t>
    </rPh>
    <phoneticPr fontId="28"/>
  </si>
  <si>
    <t>2045年</t>
    <rPh sb="4" eb="5">
      <t>ネン</t>
    </rPh>
    <phoneticPr fontId="28"/>
  </si>
  <si>
    <t>東灘区</t>
    <phoneticPr fontId="15"/>
  </si>
  <si>
    <t>2015年</t>
  </si>
  <si>
    <t>2020年</t>
  </si>
  <si>
    <t>2025年</t>
  </si>
  <si>
    <t>2030年</t>
  </si>
  <si>
    <t>2035年</t>
  </si>
  <si>
    <t>2040年</t>
  </si>
  <si>
    <t>2045年</t>
  </si>
  <si>
    <t>市区町別将来人口の推移(2020年～2060年）</t>
    <rPh sb="0" eb="2">
      <t>シク</t>
    </rPh>
    <rPh sb="2" eb="3">
      <t>チョウ</t>
    </rPh>
    <rPh sb="3" eb="4">
      <t>ベツ</t>
    </rPh>
    <rPh sb="4" eb="6">
      <t>ショウライ</t>
    </rPh>
    <rPh sb="6" eb="8">
      <t>ジンコウ</t>
    </rPh>
    <rPh sb="9" eb="11">
      <t>スイイ</t>
    </rPh>
    <rPh sb="16" eb="17">
      <t>ネン</t>
    </rPh>
    <rPh sb="22" eb="23">
      <t>ネン</t>
    </rPh>
    <phoneticPr fontId="15"/>
  </si>
  <si>
    <t>2050年</t>
  </si>
  <si>
    <t>2055年</t>
  </si>
  <si>
    <t>2060年</t>
  </si>
  <si>
    <t>試算</t>
    <rPh sb="0" eb="2">
      <t>シサン</t>
    </rPh>
    <phoneticPr fontId="15"/>
  </si>
  <si>
    <t>増減数</t>
    <rPh sb="0" eb="2">
      <t>ゾウゲン</t>
    </rPh>
    <rPh sb="2" eb="3">
      <t>スウ</t>
    </rPh>
    <phoneticPr fontId="15"/>
  </si>
  <si>
    <t>増減率</t>
    <rPh sb="0" eb="3">
      <t>ゾウゲンリツ</t>
    </rPh>
    <phoneticPr fontId="15"/>
  </si>
  <si>
    <t>　　　 　2050年～2060年：内閣府将来人口推計ワークシート(2014)による試算</t>
    <rPh sb="9" eb="10">
      <t>ネン</t>
    </rPh>
    <rPh sb="15" eb="16">
      <t>ネン</t>
    </rPh>
    <rPh sb="17" eb="20">
      <t>ナイカクフ</t>
    </rPh>
    <rPh sb="20" eb="22">
      <t>ショウライ</t>
    </rPh>
    <rPh sb="22" eb="24">
      <t>ジンコウ</t>
    </rPh>
    <rPh sb="24" eb="26">
      <t>スイケイ</t>
    </rPh>
    <rPh sb="41" eb="43">
      <t>シサン</t>
    </rPh>
    <phoneticPr fontId="15"/>
  </si>
  <si>
    <t>29市計</t>
    <rPh sb="2" eb="3">
      <t>シ</t>
    </rPh>
    <rPh sb="3" eb="4">
      <t>ケイ</t>
    </rPh>
    <phoneticPr fontId="1"/>
  </si>
  <si>
    <t>12町計</t>
    <rPh sb="2" eb="3">
      <t>マチ</t>
    </rPh>
    <rPh sb="3" eb="4">
      <t>ケイ</t>
    </rPh>
    <phoneticPr fontId="1"/>
  </si>
  <si>
    <t>　</t>
    <phoneticPr fontId="28"/>
  </si>
  <si>
    <t>阪神南地域</t>
    <phoneticPr fontId="28"/>
  </si>
  <si>
    <t>神戸市</t>
    <phoneticPr fontId="28"/>
  </si>
  <si>
    <t>※</t>
  </si>
  <si>
    <t>阪神南地域</t>
    <rPh sb="0" eb="2">
      <t>ハンシン</t>
    </rPh>
    <rPh sb="2" eb="3">
      <t>ミナミ</t>
    </rPh>
    <rPh sb="3" eb="5">
      <t>チイキ</t>
    </rPh>
    <phoneticPr fontId="15"/>
  </si>
  <si>
    <t>阪神北地域</t>
    <rPh sb="0" eb="2">
      <t>ハンシン</t>
    </rPh>
    <rPh sb="2" eb="3">
      <t>キタ</t>
    </rPh>
    <rPh sb="3" eb="5">
      <t>チイキ</t>
    </rPh>
    <phoneticPr fontId="15"/>
  </si>
  <si>
    <t>北播磨地域</t>
    <rPh sb="0" eb="1">
      <t>キタ</t>
    </rPh>
    <rPh sb="1" eb="3">
      <t>ハリマ</t>
    </rPh>
    <rPh sb="3" eb="5">
      <t>チイキ</t>
    </rPh>
    <phoneticPr fontId="15"/>
  </si>
  <si>
    <t>中播磨地域</t>
    <rPh sb="0" eb="1">
      <t>ナカ</t>
    </rPh>
    <phoneticPr fontId="15"/>
  </si>
  <si>
    <t>西播磨地域</t>
    <rPh sb="0" eb="1">
      <t>ニシ</t>
    </rPh>
    <rPh sb="1" eb="3">
      <t>ハリマ</t>
    </rPh>
    <rPh sb="3" eb="5">
      <t>チイキ</t>
    </rPh>
    <phoneticPr fontId="15"/>
  </si>
  <si>
    <t>※</t>
    <phoneticPr fontId="15"/>
  </si>
  <si>
    <t>阪神南地域</t>
    <rPh sb="2" eb="3">
      <t>ミナミ</t>
    </rPh>
    <phoneticPr fontId="15"/>
  </si>
  <si>
    <t>加東市</t>
    <rPh sb="0" eb="2">
      <t>カトウ</t>
    </rPh>
    <rPh sb="2" eb="3">
      <t>シ</t>
    </rPh>
    <phoneticPr fontId="15"/>
  </si>
  <si>
    <t>多可町</t>
    <rPh sb="0" eb="2">
      <t>タカ</t>
    </rPh>
    <rPh sb="2" eb="3">
      <t>チョウ</t>
    </rPh>
    <phoneticPr fontId="15"/>
  </si>
  <si>
    <t>姫路市</t>
    <rPh sb="0" eb="3">
      <t>ヒメジシ</t>
    </rPh>
    <phoneticPr fontId="15"/>
  </si>
  <si>
    <t>神河町</t>
    <rPh sb="0" eb="1">
      <t>カミ</t>
    </rPh>
    <rPh sb="1" eb="2">
      <t>カワ</t>
    </rPh>
    <rPh sb="2" eb="3">
      <t>チョウ</t>
    </rPh>
    <phoneticPr fontId="15"/>
  </si>
  <si>
    <t>宍粟市</t>
    <rPh sb="0" eb="2">
      <t>シソウ</t>
    </rPh>
    <rPh sb="2" eb="3">
      <t>シ</t>
    </rPh>
    <phoneticPr fontId="15"/>
  </si>
  <si>
    <t>たつの市</t>
    <rPh sb="3" eb="4">
      <t>シ</t>
    </rPh>
    <phoneticPr fontId="15"/>
  </si>
  <si>
    <t>佐用町</t>
  </si>
  <si>
    <t>養父市</t>
    <rPh sb="2" eb="3">
      <t>シ</t>
    </rPh>
    <phoneticPr fontId="15"/>
  </si>
  <si>
    <t>朝来市</t>
    <rPh sb="0" eb="2">
      <t>アサゴ</t>
    </rPh>
    <rPh sb="2" eb="3">
      <t>シ</t>
    </rPh>
    <phoneticPr fontId="15"/>
  </si>
  <si>
    <t>香美町</t>
    <rPh sb="0" eb="2">
      <t>カミ</t>
    </rPh>
    <rPh sb="2" eb="3">
      <t>チョウ</t>
    </rPh>
    <phoneticPr fontId="15"/>
  </si>
  <si>
    <t>新温泉町</t>
    <rPh sb="0" eb="1">
      <t>シン</t>
    </rPh>
    <rPh sb="1" eb="3">
      <t>オンセン</t>
    </rPh>
    <rPh sb="3" eb="4">
      <t>チョウ</t>
    </rPh>
    <phoneticPr fontId="15"/>
  </si>
  <si>
    <t>篠山市</t>
    <rPh sb="2" eb="3">
      <t>シ</t>
    </rPh>
    <phoneticPr fontId="33"/>
  </si>
  <si>
    <t>丹波市</t>
    <rPh sb="0" eb="2">
      <t>タンバ</t>
    </rPh>
    <rPh sb="2" eb="3">
      <t>シ</t>
    </rPh>
    <phoneticPr fontId="15"/>
  </si>
  <si>
    <t>南あわじ市</t>
    <rPh sb="0" eb="1">
      <t>ミナミ</t>
    </rPh>
    <rPh sb="4" eb="5">
      <t>シ</t>
    </rPh>
    <phoneticPr fontId="15"/>
  </si>
  <si>
    <t>淡路市</t>
    <rPh sb="0" eb="2">
      <t>アワジ</t>
    </rPh>
    <rPh sb="2" eb="3">
      <t>シ</t>
    </rPh>
    <phoneticPr fontId="15"/>
  </si>
  <si>
    <t>都市部TFP上昇率</t>
  </si>
  <si>
    <t>農村部TFP上昇率</t>
  </si>
  <si>
    <t>兵庫県・市町内総生産（2015年価格）将来推計値（2000～2015年TFPトレンド推計）</t>
    <rPh sb="0" eb="3">
      <t>ヒョウゴケン</t>
    </rPh>
    <rPh sb="4" eb="6">
      <t>シチョウ</t>
    </rPh>
    <rPh sb="6" eb="7">
      <t>ナイ</t>
    </rPh>
    <rPh sb="7" eb="10">
      <t>ソウセイサン</t>
    </rPh>
    <rPh sb="15" eb="16">
      <t>ネン</t>
    </rPh>
    <rPh sb="16" eb="18">
      <t>カカク</t>
    </rPh>
    <rPh sb="19" eb="21">
      <t>ショウライ</t>
    </rPh>
    <rPh sb="21" eb="23">
      <t>スイケイ</t>
    </rPh>
    <rPh sb="23" eb="24">
      <t>アタイ</t>
    </rPh>
    <rPh sb="34" eb="35">
      <t>ネン</t>
    </rPh>
    <rPh sb="42" eb="44">
      <t>スイケイ</t>
    </rPh>
    <phoneticPr fontId="1"/>
  </si>
  <si>
    <t>項　　　目</t>
    <rPh sb="0" eb="1">
      <t>コウ</t>
    </rPh>
    <rPh sb="4" eb="5">
      <t>メ</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</si>
  <si>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</si>
  <si>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</si>
  <si>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</si>
  <si>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</si>
  <si>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</si>
  <si>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</si>
  <si>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</si>
  <si>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</si>
  <si>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</si>
  <si>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rPh sb="4" eb="6">
      <t>ネンド</t>
    </rPh>
    <phoneticPr fontId="1"/>
  </si>
  <si>
    <t>2025年度</t>
    <rPh sb="4" eb="6">
      <t>ネンド</t>
    </rPh>
    <phoneticPr fontId="1"/>
  </si>
  <si>
    <t>2026年度</t>
    <rPh sb="4" eb="6">
      <t>ネンド</t>
    </rPh>
    <phoneticPr fontId="1"/>
  </si>
  <si>
    <t>2027年度</t>
    <rPh sb="4" eb="6">
      <t>ネンド</t>
    </rPh>
    <phoneticPr fontId="1"/>
  </si>
  <si>
    <t>2028年度</t>
    <rPh sb="4" eb="6">
      <t>ネンド</t>
    </rPh>
    <phoneticPr fontId="1"/>
  </si>
  <si>
    <t>2029年度</t>
    <rPh sb="4" eb="6">
      <t>ネンド</t>
    </rPh>
    <phoneticPr fontId="1"/>
  </si>
  <si>
    <t>2030年度</t>
    <rPh sb="4" eb="6">
      <t>ネンド</t>
    </rPh>
    <phoneticPr fontId="1"/>
  </si>
  <si>
    <t>2031年度</t>
    <rPh sb="4" eb="6">
      <t>ネンド</t>
    </rPh>
    <phoneticPr fontId="1"/>
  </si>
  <si>
    <t>2032年度</t>
    <rPh sb="4" eb="6">
      <t>ネンド</t>
    </rPh>
    <phoneticPr fontId="1"/>
  </si>
  <si>
    <t>2033年度</t>
    <rPh sb="4" eb="6">
      <t>ネンド</t>
    </rPh>
    <phoneticPr fontId="1"/>
  </si>
  <si>
    <t>2034年度</t>
    <rPh sb="4" eb="6">
      <t>ネンド</t>
    </rPh>
    <phoneticPr fontId="1"/>
  </si>
  <si>
    <t>2035年度</t>
    <rPh sb="4" eb="6">
      <t>ネンド</t>
    </rPh>
    <phoneticPr fontId="1"/>
  </si>
  <si>
    <t>2036年度</t>
    <rPh sb="4" eb="6">
      <t>ネンド</t>
    </rPh>
    <phoneticPr fontId="1"/>
  </si>
  <si>
    <t>2037年度</t>
    <rPh sb="4" eb="6">
      <t>ネンド</t>
    </rPh>
    <phoneticPr fontId="1"/>
  </si>
  <si>
    <t>2038年度</t>
    <rPh sb="4" eb="6">
      <t>ネンド</t>
    </rPh>
    <phoneticPr fontId="1"/>
  </si>
  <si>
    <t>2039年度</t>
    <rPh sb="4" eb="6">
      <t>ネンド</t>
    </rPh>
    <phoneticPr fontId="1"/>
  </si>
  <si>
    <t>2040年度</t>
    <rPh sb="4" eb="6">
      <t>ネンド</t>
    </rPh>
    <phoneticPr fontId="1"/>
  </si>
  <si>
    <t>2041年度</t>
    <rPh sb="4" eb="6">
      <t>ネンド</t>
    </rPh>
    <phoneticPr fontId="1"/>
  </si>
  <si>
    <t>2042年度</t>
    <rPh sb="4" eb="6">
      <t>ネンド</t>
    </rPh>
    <phoneticPr fontId="1"/>
  </si>
  <si>
    <t>2043年度</t>
    <rPh sb="4" eb="6">
      <t>ネンド</t>
    </rPh>
    <phoneticPr fontId="1"/>
  </si>
  <si>
    <t>2044年度</t>
    <rPh sb="4" eb="6">
      <t>ネンド</t>
    </rPh>
    <phoneticPr fontId="1"/>
  </si>
  <si>
    <t>2045年度</t>
    <rPh sb="4" eb="6">
      <t>ネンド</t>
    </rPh>
    <phoneticPr fontId="1"/>
  </si>
  <si>
    <t>2046年度</t>
    <rPh sb="4" eb="6">
      <t>ネンド</t>
    </rPh>
    <phoneticPr fontId="1"/>
  </si>
  <si>
    <t>2047年度</t>
    <rPh sb="4" eb="6">
      <t>ネンド</t>
    </rPh>
    <phoneticPr fontId="1"/>
  </si>
  <si>
    <t>2048年度</t>
    <rPh sb="4" eb="6">
      <t>ネンド</t>
    </rPh>
    <phoneticPr fontId="1"/>
  </si>
  <si>
    <t>2049年度</t>
    <rPh sb="4" eb="6">
      <t>ネンド</t>
    </rPh>
    <phoneticPr fontId="1"/>
  </si>
  <si>
    <t>2050年度</t>
    <rPh sb="4" eb="6">
      <t>ネンド</t>
    </rPh>
    <phoneticPr fontId="1"/>
  </si>
  <si>
    <t>2051年度</t>
    <rPh sb="4" eb="6">
      <t>ネンド</t>
    </rPh>
    <phoneticPr fontId="1"/>
  </si>
  <si>
    <t>2052年度</t>
    <rPh sb="4" eb="6">
      <t>ネンド</t>
    </rPh>
    <phoneticPr fontId="1"/>
  </si>
  <si>
    <t>2053年度</t>
    <rPh sb="4" eb="6">
      <t>ネンド</t>
    </rPh>
    <phoneticPr fontId="1"/>
  </si>
  <si>
    <t>2054年度</t>
    <rPh sb="4" eb="6">
      <t>ネンド</t>
    </rPh>
    <phoneticPr fontId="1"/>
  </si>
  <si>
    <t>2055年度</t>
    <rPh sb="4" eb="6">
      <t>ネンド</t>
    </rPh>
    <phoneticPr fontId="1"/>
  </si>
  <si>
    <t>2056年度</t>
    <rPh sb="4" eb="5">
      <t>ネン</t>
    </rPh>
    <rPh sb="5" eb="6">
      <t>ド</t>
    </rPh>
    <phoneticPr fontId="1"/>
  </si>
  <si>
    <t>2057年度</t>
    <rPh sb="4" eb="6">
      <t>ネンド</t>
    </rPh>
    <phoneticPr fontId="1"/>
  </si>
  <si>
    <t>2058年度</t>
    <rPh sb="4" eb="6">
      <t>ネンド</t>
    </rPh>
    <phoneticPr fontId="1"/>
  </si>
  <si>
    <t>2059年度</t>
    <rPh sb="4" eb="6">
      <t>ネンド</t>
    </rPh>
    <phoneticPr fontId="1"/>
  </si>
  <si>
    <t>2060年度</t>
    <rPh sb="4" eb="6">
      <t>ネンド</t>
    </rPh>
    <phoneticPr fontId="1"/>
  </si>
  <si>
    <t>2061年度</t>
    <rPh sb="4" eb="6">
      <t>ネンド</t>
    </rPh>
    <phoneticPr fontId="1"/>
  </si>
  <si>
    <t>2062年度</t>
    <rPh sb="4" eb="6">
      <t>ネンド</t>
    </rPh>
    <phoneticPr fontId="1"/>
  </si>
  <si>
    <t>2063年度</t>
    <rPh sb="4" eb="6">
      <t>ネンド</t>
    </rPh>
    <phoneticPr fontId="1"/>
  </si>
  <si>
    <t>2064年度</t>
    <rPh sb="4" eb="6">
      <t>ネンド</t>
    </rPh>
    <phoneticPr fontId="1"/>
  </si>
  <si>
    <t>2065年度</t>
    <rPh sb="4" eb="6">
      <t>ネンド</t>
    </rPh>
    <phoneticPr fontId="1"/>
  </si>
  <si>
    <t>(出所）神戸大学地域政策統計研究会推計(2017)</t>
    <rPh sb="1" eb="3">
      <t>シュッショ</t>
    </rPh>
    <rPh sb="4" eb="6">
      <t>コウベ</t>
    </rPh>
    <rPh sb="6" eb="8">
      <t>ダイガク</t>
    </rPh>
    <rPh sb="8" eb="10">
      <t>チイキ</t>
    </rPh>
    <rPh sb="10" eb="12">
      <t>セイサク</t>
    </rPh>
    <rPh sb="12" eb="14">
      <t>トウケイ</t>
    </rPh>
    <rPh sb="14" eb="17">
      <t>ケンキュウカイ</t>
    </rPh>
    <rPh sb="17" eb="19">
      <t>スイケイ</t>
    </rPh>
    <phoneticPr fontId="1"/>
  </si>
  <si>
    <t>一人当たりGDPの推移（2000～2015年TFPトレンド推計）</t>
    <rPh sb="0" eb="2">
      <t>ヒトリ</t>
    </rPh>
    <rPh sb="2" eb="3">
      <t>ア</t>
    </rPh>
    <rPh sb="9" eb="11">
      <t>スイイ</t>
    </rPh>
    <phoneticPr fontId="1"/>
  </si>
  <si>
    <t>(単位：百万円）</t>
    <rPh sb="1" eb="3">
      <t>タンイ</t>
    </rPh>
    <rPh sb="4" eb="5">
      <t>ヒャク</t>
    </rPh>
    <rPh sb="5" eb="7">
      <t>マンエン</t>
    </rPh>
    <phoneticPr fontId="1"/>
  </si>
  <si>
    <t>(単位：百万円）</t>
    <rPh sb="1" eb="3">
      <t>タンイ</t>
    </rPh>
    <rPh sb="4" eb="5">
      <t>ヒャク</t>
    </rPh>
    <rPh sb="5" eb="7">
      <t>マンエン</t>
    </rPh>
    <phoneticPr fontId="1"/>
  </si>
  <si>
    <t>丹波篠山市</t>
    <rPh sb="0" eb="2">
      <t>タンバ</t>
    </rPh>
    <rPh sb="4" eb="5">
      <t>シ</t>
    </rPh>
    <phoneticPr fontId="33"/>
  </si>
  <si>
    <t>総人口</t>
    <rPh sb="0" eb="1">
      <t>ソウ</t>
    </rPh>
    <rPh sb="1" eb="3">
      <t>ジンコウ</t>
    </rPh>
    <phoneticPr fontId="1"/>
  </si>
  <si>
    <t>人</t>
    <rPh sb="0" eb="1">
      <t>ニン</t>
    </rPh>
    <phoneticPr fontId="1"/>
  </si>
  <si>
    <t>年少人口</t>
    <rPh sb="0" eb="2">
      <t>ネンショウ</t>
    </rPh>
    <rPh sb="2" eb="4">
      <t>ジンコウ</t>
    </rPh>
    <phoneticPr fontId="1"/>
  </si>
  <si>
    <t>生産年齢人口</t>
    <rPh sb="0" eb="2">
      <t>セイサン</t>
    </rPh>
    <rPh sb="2" eb="4">
      <t>ネンレイ</t>
    </rPh>
    <rPh sb="4" eb="6">
      <t>ジンコウ</t>
    </rPh>
    <phoneticPr fontId="1"/>
  </si>
  <si>
    <t>高齢人口</t>
    <rPh sb="0" eb="2">
      <t>コウレイ</t>
    </rPh>
    <rPh sb="2" eb="4">
      <t>ジンコウ</t>
    </rPh>
    <phoneticPr fontId="1"/>
  </si>
  <si>
    <t>後期高齢人口</t>
    <rPh sb="0" eb="2">
      <t>コウキ</t>
    </rPh>
    <rPh sb="2" eb="4">
      <t>コウレイ</t>
    </rPh>
    <rPh sb="4" eb="6">
      <t>ジンコウ</t>
    </rPh>
    <phoneticPr fontId="1"/>
  </si>
  <si>
    <t>市内GDP</t>
    <rPh sb="0" eb="2">
      <t>シナイ</t>
    </rPh>
    <phoneticPr fontId="1"/>
  </si>
  <si>
    <t>1人当たり市内GDP</t>
    <rPh sb="1" eb="2">
      <t>ニン</t>
    </rPh>
    <rPh sb="2" eb="3">
      <t>ア</t>
    </rPh>
    <rPh sb="5" eb="7">
      <t>シナイ</t>
    </rPh>
    <phoneticPr fontId="1"/>
  </si>
  <si>
    <t>百万円</t>
    <rPh sb="0" eb="2">
      <t>ヒャクマン</t>
    </rPh>
    <rPh sb="2" eb="3">
      <t>エン</t>
    </rPh>
    <phoneticPr fontId="1"/>
  </si>
  <si>
    <t>千円</t>
    <rPh sb="0" eb="2">
      <t>センエン</t>
    </rPh>
    <phoneticPr fontId="1"/>
  </si>
  <si>
    <t>(0～14歳）</t>
    <rPh sb="5" eb="6">
      <t>サイ</t>
    </rPh>
    <phoneticPr fontId="1"/>
  </si>
  <si>
    <t>(15～64歳）</t>
    <rPh sb="6" eb="7">
      <t>サイ</t>
    </rPh>
    <phoneticPr fontId="1"/>
  </si>
  <si>
    <t>(65歳～）</t>
    <rPh sb="3" eb="4">
      <t>サイ</t>
    </rPh>
    <phoneticPr fontId="1"/>
  </si>
  <si>
    <t>（75歳～）</t>
    <rPh sb="3" eb="4">
      <t>サイ</t>
    </rPh>
    <phoneticPr fontId="1"/>
  </si>
  <si>
    <t>単位</t>
    <rPh sb="0" eb="2">
      <t>タンイ</t>
    </rPh>
    <phoneticPr fontId="1"/>
  </si>
  <si>
    <t>項目</t>
    <rPh sb="0" eb="2">
      <t>コウモク</t>
    </rPh>
    <phoneticPr fontId="1"/>
  </si>
  <si>
    <t>地域</t>
    <rPh sb="0" eb="2">
      <t>チイキ</t>
    </rPh>
    <phoneticPr fontId="1"/>
  </si>
  <si>
    <t>2015年価格</t>
    <rPh sb="4" eb="5">
      <t>ネン</t>
    </rPh>
    <rPh sb="5" eb="7">
      <t>カカク</t>
    </rPh>
    <phoneticPr fontId="1"/>
  </si>
  <si>
    <t>令和2年
(2020)</t>
    <rPh sb="0" eb="2">
      <t>レイワ</t>
    </rPh>
    <rPh sb="3" eb="4">
      <t>ネン</t>
    </rPh>
    <phoneticPr fontId="13"/>
  </si>
  <si>
    <t>増減率</t>
    <rPh sb="0" eb="2">
      <t>ゾウゲン</t>
    </rPh>
    <rPh sb="2" eb="3">
      <t>リツ</t>
    </rPh>
    <phoneticPr fontId="1"/>
  </si>
  <si>
    <t>１　域内総生産(名目）</t>
    <rPh sb="2" eb="4">
      <t>イキナイ</t>
    </rPh>
    <rPh sb="4" eb="7">
      <t>ソウセイサン</t>
    </rPh>
    <rPh sb="8" eb="10">
      <t>メイモク</t>
    </rPh>
    <phoneticPr fontId="1"/>
  </si>
  <si>
    <t>項目</t>
    <rPh sb="0" eb="2">
      <t>コウモク</t>
    </rPh>
    <phoneticPr fontId="1"/>
  </si>
  <si>
    <t>千円</t>
    <rPh sb="0" eb="2">
      <t>センエン</t>
    </rPh>
    <phoneticPr fontId="1"/>
  </si>
  <si>
    <t>2 就業者１人当たり総生産</t>
    <rPh sb="2" eb="5">
      <t>シュウギョウシャ</t>
    </rPh>
    <rPh sb="5" eb="7">
      <t>ヒトリ</t>
    </rPh>
    <rPh sb="7" eb="8">
      <t>ア</t>
    </rPh>
    <rPh sb="10" eb="13">
      <t>ソウセイサン</t>
    </rPh>
    <phoneticPr fontId="1"/>
  </si>
  <si>
    <t>3 就業者数</t>
    <rPh sb="2" eb="5">
      <t>シュウギョウシャ</t>
    </rPh>
    <rPh sb="5" eb="6">
      <t>スウ</t>
    </rPh>
    <phoneticPr fontId="1"/>
  </si>
  <si>
    <t>4 農業就業者数</t>
    <rPh sb="2" eb="4">
      <t>ノウギョウ</t>
    </rPh>
    <rPh sb="4" eb="7">
      <t>シュウギョウシャ</t>
    </rPh>
    <rPh sb="7" eb="8">
      <t>スウ</t>
    </rPh>
    <phoneticPr fontId="1"/>
  </si>
  <si>
    <t>5 漁業就業者数</t>
    <rPh sb="2" eb="4">
      <t>ギョギョウ</t>
    </rPh>
    <rPh sb="4" eb="7">
      <t>シュウギョウシャ</t>
    </rPh>
    <rPh sb="7" eb="8">
      <t>スウ</t>
    </rPh>
    <phoneticPr fontId="1"/>
  </si>
  <si>
    <t>6 建設業就業者数</t>
    <rPh sb="2" eb="5">
      <t>ケンセツギョウ</t>
    </rPh>
    <rPh sb="5" eb="8">
      <t>シュウギョウシャ</t>
    </rPh>
    <rPh sb="8" eb="9">
      <t>スウ</t>
    </rPh>
    <phoneticPr fontId="1"/>
  </si>
  <si>
    <t>7 製造業就業者数</t>
    <rPh sb="2" eb="5">
      <t>セイゾウギョウ</t>
    </rPh>
    <rPh sb="5" eb="8">
      <t>シュウギョウシャ</t>
    </rPh>
    <rPh sb="8" eb="9">
      <t>スウ</t>
    </rPh>
    <phoneticPr fontId="1"/>
  </si>
  <si>
    <t>8 農業産出額</t>
    <rPh sb="2" eb="4">
      <t>ノウギョウ</t>
    </rPh>
    <rPh sb="4" eb="7">
      <t>サンシュツガク</t>
    </rPh>
    <phoneticPr fontId="1"/>
  </si>
  <si>
    <t>9 漁業総生産額</t>
    <rPh sb="2" eb="4">
      <t>ギョギョウ</t>
    </rPh>
    <rPh sb="4" eb="5">
      <t>ソウ</t>
    </rPh>
    <rPh sb="5" eb="8">
      <t>セイサンガク</t>
    </rPh>
    <phoneticPr fontId="1"/>
  </si>
  <si>
    <t>10 製造品出荷額等</t>
    <rPh sb="3" eb="5">
      <t>セイゾウ</t>
    </rPh>
    <rPh sb="5" eb="6">
      <t>ヒン</t>
    </rPh>
    <rPh sb="6" eb="9">
      <t>シュッカガク</t>
    </rPh>
    <rPh sb="9" eb="10">
      <t>トウ</t>
    </rPh>
    <phoneticPr fontId="1"/>
  </si>
  <si>
    <t>人</t>
    <rPh sb="0" eb="1">
      <t>ニン</t>
    </rPh>
    <phoneticPr fontId="1"/>
  </si>
  <si>
    <t>15　総人口</t>
    <rPh sb="3" eb="4">
      <t>ソウ</t>
    </rPh>
    <rPh sb="4" eb="6">
      <t>ジンコウ</t>
    </rPh>
    <phoneticPr fontId="1"/>
  </si>
  <si>
    <t>16　年齢３区分別人口</t>
    <rPh sb="3" eb="5">
      <t>ネンレイ</t>
    </rPh>
    <rPh sb="6" eb="8">
      <t>クブン</t>
    </rPh>
    <rPh sb="8" eb="9">
      <t>ベツ</t>
    </rPh>
    <rPh sb="9" eb="11">
      <t>ジンコウ</t>
    </rPh>
    <phoneticPr fontId="1"/>
  </si>
  <si>
    <t>14 一人当たり市民所得</t>
    <rPh sb="3" eb="4">
      <t>イチ</t>
    </rPh>
    <rPh sb="4" eb="5">
      <t>ニン</t>
    </rPh>
    <rPh sb="5" eb="6">
      <t>ア</t>
    </rPh>
    <rPh sb="8" eb="10">
      <t>シミン</t>
    </rPh>
    <rPh sb="10" eb="12">
      <t>ショトク</t>
    </rPh>
    <phoneticPr fontId="1"/>
  </si>
  <si>
    <t xml:space="preserve"> </t>
    <phoneticPr fontId="1"/>
  </si>
  <si>
    <t>農林水産省推計「市町別農業産出額」</t>
    <rPh sb="0" eb="2">
      <t>ノウリン</t>
    </rPh>
    <rPh sb="2" eb="4">
      <t>スイサン</t>
    </rPh>
    <rPh sb="4" eb="5">
      <t>ショウ</t>
    </rPh>
    <rPh sb="5" eb="7">
      <t>スイケイ</t>
    </rPh>
    <rPh sb="8" eb="11">
      <t>シチョウベツ</t>
    </rPh>
    <rPh sb="11" eb="13">
      <t>ノウギョウ</t>
    </rPh>
    <rPh sb="13" eb="16">
      <t>サンシュツガク</t>
    </rPh>
    <phoneticPr fontId="1"/>
  </si>
  <si>
    <t>１</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</si>
  <si>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</si>
  <si>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</si>
  <si>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</si>
  <si>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</si>
  <si>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</si>
  <si>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</si>
  <si>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</si>
  <si>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</si>
  <si>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</si>
  <si>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</si>
  <si>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</si>
  <si>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</si>
  <si>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</si>
  <si>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</si>
  <si>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</si>
  <si>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</si>
  <si>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</si>
  <si>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</si>
  <si>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</si>
  <si>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</si>
  <si>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</si>
  <si>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</si>
  <si>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</si>
  <si>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</si>
  <si>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</si>
  <si>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</si>
  <si>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t>
  </si>
  <si>
    <t>30</t>
  </si>
  <si>
    <t>31</t>
  </si>
  <si>
    <t>32</t>
  </si>
  <si>
    <t>33</t>
  </si>
  <si>
    <t>34</t>
  </si>
  <si>
    <t>35</t>
  </si>
  <si>
    <t>36</t>
  </si>
  <si>
    <t>鉱業</t>
  </si>
  <si>
    <t>飲食料品　　　　　　　</t>
  </si>
  <si>
    <t>パルプ・紙・木製品</t>
  </si>
  <si>
    <t>はん用機械</t>
  </si>
  <si>
    <t>生産用機械</t>
  </si>
  <si>
    <t>業務用機械</t>
  </si>
  <si>
    <t>輸送機械  　　　　　</t>
  </si>
  <si>
    <t>その他の製造工業製品</t>
  </si>
  <si>
    <t>情報通信</t>
  </si>
  <si>
    <t>対事業所サービス</t>
  </si>
  <si>
    <t>従業者</t>
    <rPh sb="0" eb="3">
      <t>ジュウギョウシャ</t>
    </rPh>
    <phoneticPr fontId="15"/>
  </si>
  <si>
    <t>兵庫県</t>
    <rPh sb="0" eb="3">
      <t>ヒョウゴケン</t>
    </rPh>
    <phoneticPr fontId="15"/>
  </si>
  <si>
    <t>合計</t>
    <rPh sb="0" eb="2">
      <t>ゴウケイ</t>
    </rPh>
    <phoneticPr fontId="15"/>
  </si>
  <si>
    <t>有給役員・雇用者</t>
    <rPh sb="0" eb="2">
      <t>ユウキュウ</t>
    </rPh>
    <rPh sb="2" eb="4">
      <t>ヤクイン</t>
    </rPh>
    <rPh sb="5" eb="8">
      <t>コヨウシャ</t>
    </rPh>
    <phoneticPr fontId="15"/>
  </si>
  <si>
    <t>淡路地域</t>
    <rPh sb="0" eb="2">
      <t>アワジ</t>
    </rPh>
    <rPh sb="2" eb="4">
      <t>チイキ</t>
    </rPh>
    <phoneticPr fontId="15"/>
  </si>
  <si>
    <t>男</t>
    <rPh sb="0" eb="1">
      <t>オトコ</t>
    </rPh>
    <phoneticPr fontId="1"/>
  </si>
  <si>
    <t>女</t>
    <rPh sb="0" eb="1">
      <t>オンナ</t>
    </rPh>
    <phoneticPr fontId="1"/>
  </si>
  <si>
    <t xml:space="preserve"> </t>
    <phoneticPr fontId="1"/>
  </si>
  <si>
    <t>項目</t>
    <rPh sb="0" eb="2">
      <t>コウモク</t>
    </rPh>
    <phoneticPr fontId="15"/>
  </si>
  <si>
    <t>実　　　　　数　　　　　等</t>
    <rPh sb="0" eb="1">
      <t>ミ</t>
    </rPh>
    <rPh sb="6" eb="7">
      <t>カズ</t>
    </rPh>
    <rPh sb="12" eb="13">
      <t>トウ</t>
    </rPh>
    <phoneticPr fontId="15"/>
  </si>
  <si>
    <t>対前年（度）増加率</t>
    <rPh sb="0" eb="1">
      <t>タイ</t>
    </rPh>
    <rPh sb="1" eb="2">
      <t>マエ</t>
    </rPh>
    <rPh sb="2" eb="3">
      <t>ネン</t>
    </rPh>
    <rPh sb="4" eb="5">
      <t>ド</t>
    </rPh>
    <rPh sb="6" eb="8">
      <t>ゾウカ</t>
    </rPh>
    <rPh sb="8" eb="9">
      <t>リツ</t>
    </rPh>
    <phoneticPr fontId="15"/>
  </si>
  <si>
    <t>備　　　考</t>
    <rPh sb="0" eb="1">
      <t>ソナエ</t>
    </rPh>
    <rPh sb="4" eb="5">
      <t>コウ</t>
    </rPh>
    <phoneticPr fontId="15"/>
  </si>
  <si>
    <t>関連指標</t>
    <rPh sb="0" eb="2">
      <t>カンレン</t>
    </rPh>
    <rPh sb="2" eb="4">
      <t>シヒョウ</t>
    </rPh>
    <phoneticPr fontId="15"/>
  </si>
  <si>
    <t>地域</t>
    <rPh sb="0" eb="2">
      <t>チイキ</t>
    </rPh>
    <phoneticPr fontId="15"/>
  </si>
  <si>
    <t>単位等</t>
    <rPh sb="0" eb="2">
      <t>タンイ</t>
    </rPh>
    <rPh sb="2" eb="3">
      <t>トウ</t>
    </rPh>
    <phoneticPr fontId="15"/>
  </si>
  <si>
    <t>平成15</t>
    <rPh sb="0" eb="2">
      <t>ヘイセイ</t>
    </rPh>
    <phoneticPr fontId="15"/>
  </si>
  <si>
    <t>平成16</t>
    <rPh sb="0" eb="2">
      <t>ヘイセイ</t>
    </rPh>
    <phoneticPr fontId="15"/>
  </si>
  <si>
    <t>平成17</t>
    <rPh sb="0" eb="2">
      <t>ヘイセイ</t>
    </rPh>
    <phoneticPr fontId="15"/>
  </si>
  <si>
    <t>平成19</t>
    <rPh sb="0" eb="2">
      <t>ヘイセイ</t>
    </rPh>
    <phoneticPr fontId="15"/>
  </si>
  <si>
    <t>GDP 名目</t>
    <rPh sb="4" eb="6">
      <t>メイモク</t>
    </rPh>
    <phoneticPr fontId="15"/>
  </si>
  <si>
    <t>地域内総生産</t>
    <rPh sb="0" eb="3">
      <t>チイキナイ</t>
    </rPh>
    <rPh sb="3" eb="6">
      <t>ソウセイサン</t>
    </rPh>
    <phoneticPr fontId="15"/>
  </si>
  <si>
    <t>神戸市</t>
    <rPh sb="0" eb="3">
      <t>コウベシ</t>
    </rPh>
    <phoneticPr fontId="15"/>
  </si>
  <si>
    <t>億円</t>
    <rPh sb="0" eb="2">
      <t>オクエン</t>
    </rPh>
    <phoneticPr fontId="15"/>
  </si>
  <si>
    <t>県統計課</t>
    <rPh sb="0" eb="1">
      <t>ケン</t>
    </rPh>
    <rPh sb="1" eb="4">
      <t>トウケイカ</t>
    </rPh>
    <phoneticPr fontId="15"/>
  </si>
  <si>
    <t>(名目）</t>
    <rPh sb="1" eb="3">
      <t>メイモク</t>
    </rPh>
    <phoneticPr fontId="15"/>
  </si>
  <si>
    <t>年度</t>
    <rPh sb="0" eb="2">
      <t>ネンド</t>
    </rPh>
    <phoneticPr fontId="15"/>
  </si>
  <si>
    <t>「市町民経済計算（確報）」</t>
    <rPh sb="1" eb="3">
      <t>シチョウ</t>
    </rPh>
    <rPh sb="3" eb="4">
      <t>ミン</t>
    </rPh>
    <rPh sb="4" eb="6">
      <t>ケイザイ</t>
    </rPh>
    <rPh sb="6" eb="8">
      <t>ケイサン</t>
    </rPh>
    <rPh sb="9" eb="11">
      <t>カクホウ</t>
    </rPh>
    <phoneticPr fontId="15"/>
  </si>
  <si>
    <t>「市町内GDP速報」</t>
    <rPh sb="1" eb="2">
      <t>シ</t>
    </rPh>
    <rPh sb="2" eb="4">
      <t>チョウナイ</t>
    </rPh>
    <rPh sb="7" eb="9">
      <t>ソクホウ</t>
    </rPh>
    <phoneticPr fontId="15"/>
  </si>
  <si>
    <t>東播磨地域</t>
    <rPh sb="0" eb="1">
      <t>ヒガシ</t>
    </rPh>
    <rPh sb="1" eb="3">
      <t>ハリマ</t>
    </rPh>
    <rPh sb="3" eb="5">
      <t>チイキ</t>
    </rPh>
    <phoneticPr fontId="15"/>
  </si>
  <si>
    <t>中播磨地域</t>
    <rPh sb="0" eb="1">
      <t>ナカ</t>
    </rPh>
    <rPh sb="1" eb="3">
      <t>ハリマ</t>
    </rPh>
    <rPh sb="3" eb="5">
      <t>チイキ</t>
    </rPh>
    <phoneticPr fontId="15"/>
  </si>
  <si>
    <t>但馬地域</t>
    <rPh sb="0" eb="2">
      <t>タジマ</t>
    </rPh>
    <rPh sb="2" eb="4">
      <t>チイキ</t>
    </rPh>
    <phoneticPr fontId="15"/>
  </si>
  <si>
    <t>丹波地域</t>
    <rPh sb="0" eb="2">
      <t>タンバ</t>
    </rPh>
    <rPh sb="2" eb="4">
      <t>チイキ</t>
    </rPh>
    <phoneticPr fontId="15"/>
  </si>
  <si>
    <t>GDP 実質</t>
    <rPh sb="4" eb="6">
      <t>ジッシツ</t>
    </rPh>
    <phoneticPr fontId="15"/>
  </si>
  <si>
    <t>（実質）</t>
    <rPh sb="1" eb="3">
      <t>ジッシツ</t>
    </rPh>
    <phoneticPr fontId="15"/>
  </si>
  <si>
    <t>（試算値）</t>
    <rPh sb="1" eb="4">
      <t>シサンチ</t>
    </rPh>
    <phoneticPr fontId="15"/>
  </si>
  <si>
    <t>所得水準</t>
    <rPh sb="0" eb="1">
      <t>トコロ</t>
    </rPh>
    <rPh sb="1" eb="2">
      <t>トク</t>
    </rPh>
    <rPh sb="2" eb="3">
      <t>ミズ</t>
    </rPh>
    <rPh sb="3" eb="4">
      <t>ジュン</t>
    </rPh>
    <phoneticPr fontId="15"/>
  </si>
  <si>
    <t>(人口)１人当たり</t>
    <rPh sb="1" eb="3">
      <t>ジンコウ</t>
    </rPh>
    <rPh sb="5" eb="6">
      <t>ニン</t>
    </rPh>
    <rPh sb="6" eb="7">
      <t>ア</t>
    </rPh>
    <phoneticPr fontId="15"/>
  </si>
  <si>
    <t>千円</t>
    <rPh sb="0" eb="2">
      <t>センエン</t>
    </rPh>
    <phoneticPr fontId="15"/>
  </si>
  <si>
    <t>－</t>
  </si>
  <si>
    <t>市町民所得</t>
    <rPh sb="0" eb="2">
      <t>シチョウ</t>
    </rPh>
    <rPh sb="2" eb="3">
      <t>ミン</t>
    </rPh>
    <rPh sb="3" eb="5">
      <t>ショトク</t>
    </rPh>
    <phoneticPr fontId="15"/>
  </si>
  <si>
    <t>農　　　業</t>
    <rPh sb="0" eb="1">
      <t>ノウ</t>
    </rPh>
    <rPh sb="4" eb="5">
      <t>ギョウ</t>
    </rPh>
    <phoneticPr fontId="15"/>
  </si>
  <si>
    <t>農業産出額</t>
    <rPh sb="0" eb="2">
      <t>ノウギョウ</t>
    </rPh>
    <rPh sb="2" eb="5">
      <t>サンシュツガク</t>
    </rPh>
    <phoneticPr fontId="15"/>
  </si>
  <si>
    <t>百万円</t>
    <rPh sb="0" eb="1">
      <t>ヒャク</t>
    </rPh>
    <rPh sb="1" eb="3">
      <t>マンエン</t>
    </rPh>
    <phoneticPr fontId="15"/>
  </si>
  <si>
    <t>県統計課</t>
    <phoneticPr fontId="15"/>
  </si>
  <si>
    <t>「県民経済計算」</t>
    <rPh sb="1" eb="3">
      <t>ケンミン</t>
    </rPh>
    <rPh sb="3" eb="5">
      <t>ケイザイ</t>
    </rPh>
    <rPh sb="5" eb="7">
      <t>ケイサン</t>
    </rPh>
    <phoneticPr fontId="15"/>
  </si>
  <si>
    <t>「市町民経済計算（確報）」</t>
    <rPh sb="9" eb="11">
      <t>カクホウ</t>
    </rPh>
    <phoneticPr fontId="15"/>
  </si>
  <si>
    <t>工　　　業</t>
    <rPh sb="0" eb="1">
      <t>コウ</t>
    </rPh>
    <rPh sb="4" eb="5">
      <t>ギョウ</t>
    </rPh>
    <phoneticPr fontId="15"/>
  </si>
  <si>
    <t>製造品出荷額等</t>
    <rPh sb="0" eb="2">
      <t>セイゾウ</t>
    </rPh>
    <rPh sb="2" eb="3">
      <t>ヒン</t>
    </rPh>
    <rPh sb="3" eb="6">
      <t>シュッカガク</t>
    </rPh>
    <rPh sb="6" eb="7">
      <t>トウ</t>
    </rPh>
    <phoneticPr fontId="15"/>
  </si>
  <si>
    <t>暦年</t>
    <rPh sb="0" eb="2">
      <t>レキネン</t>
    </rPh>
    <phoneticPr fontId="15"/>
  </si>
  <si>
    <t>「工業統計」</t>
    <rPh sb="1" eb="3">
      <t>コウギョウ</t>
    </rPh>
    <rPh sb="3" eb="5">
      <t>トウケイ</t>
    </rPh>
    <phoneticPr fontId="15"/>
  </si>
  <si>
    <t>（従業者4人以上の事業所）</t>
    <rPh sb="1" eb="4">
      <t>ジュウギョウシャ</t>
    </rPh>
    <rPh sb="5" eb="8">
      <t>ニンイジョウ</t>
    </rPh>
    <rPh sb="9" eb="12">
      <t>ジギョウショ</t>
    </rPh>
    <phoneticPr fontId="15"/>
  </si>
  <si>
    <t>※Ｈ27は経済センサス-活動調査</t>
    <rPh sb="5" eb="7">
      <t>ケイザイ</t>
    </rPh>
    <rPh sb="12" eb="14">
      <t>カツドウ</t>
    </rPh>
    <rPh sb="14" eb="16">
      <t>チョウサ</t>
    </rPh>
    <phoneticPr fontId="15"/>
  </si>
  <si>
    <t>商　　　業</t>
    <rPh sb="0" eb="1">
      <t>ショウ</t>
    </rPh>
    <rPh sb="4" eb="5">
      <t>ギョウ</t>
    </rPh>
    <phoneticPr fontId="15"/>
  </si>
  <si>
    <t>年間商品販売額</t>
    <rPh sb="0" eb="2">
      <t>ネンカン</t>
    </rPh>
    <rPh sb="2" eb="4">
      <t>ショウヒン</t>
    </rPh>
    <rPh sb="4" eb="7">
      <t>ハンバイガク</t>
    </rPh>
    <phoneticPr fontId="15"/>
  </si>
  <si>
    <t>－</t>
    <phoneticPr fontId="15"/>
  </si>
  <si>
    <t>「商業統計」</t>
    <rPh sb="1" eb="3">
      <t>ショウギョウ</t>
    </rPh>
    <rPh sb="3" eb="5">
      <t>トウケイ</t>
    </rPh>
    <phoneticPr fontId="15"/>
  </si>
  <si>
    <t>（卸売・小売合計）</t>
    <rPh sb="1" eb="3">
      <t>オロシウリ</t>
    </rPh>
    <rPh sb="4" eb="6">
      <t>コウリ</t>
    </rPh>
    <rPh sb="6" eb="8">
      <t>ゴウケイ</t>
    </rPh>
    <phoneticPr fontId="15"/>
  </si>
  <si>
    <t>観　　　光</t>
    <rPh sb="0" eb="1">
      <t>カン</t>
    </rPh>
    <rPh sb="4" eb="5">
      <t>ヒカリ</t>
    </rPh>
    <phoneticPr fontId="15"/>
  </si>
  <si>
    <t>主要観光地</t>
    <rPh sb="0" eb="2">
      <t>シュヨウ</t>
    </rPh>
    <rPh sb="2" eb="5">
      <t>カンコウチ</t>
    </rPh>
    <phoneticPr fontId="15"/>
  </si>
  <si>
    <t>千人</t>
    <rPh sb="0" eb="2">
      <t>センニン</t>
    </rPh>
    <phoneticPr fontId="15"/>
  </si>
  <si>
    <t>県観光振興課</t>
    <rPh sb="0" eb="1">
      <t>ケン</t>
    </rPh>
    <rPh sb="1" eb="3">
      <t>カンコウ</t>
    </rPh>
    <rPh sb="3" eb="5">
      <t>シンコウ</t>
    </rPh>
    <rPh sb="5" eb="6">
      <t>カ</t>
    </rPh>
    <phoneticPr fontId="15"/>
  </si>
  <si>
    <t>利用者数</t>
    <rPh sb="0" eb="3">
      <t>リヨウシャ</t>
    </rPh>
    <rPh sb="3" eb="4">
      <t>スウ</t>
    </rPh>
    <phoneticPr fontId="15"/>
  </si>
  <si>
    <t>観光客動態調査結果（速報）</t>
    <rPh sb="0" eb="3">
      <t>カンコウキャク</t>
    </rPh>
    <rPh sb="3" eb="5">
      <t>ドウタイ</t>
    </rPh>
    <rPh sb="5" eb="7">
      <t>チョウサ</t>
    </rPh>
    <rPh sb="7" eb="9">
      <t>ケッカ</t>
    </rPh>
    <rPh sb="10" eb="12">
      <t>ソクホウ</t>
    </rPh>
    <phoneticPr fontId="15"/>
  </si>
  <si>
    <t>人　　　口</t>
    <rPh sb="0" eb="1">
      <t>ヒト</t>
    </rPh>
    <rPh sb="4" eb="5">
      <t>クチ</t>
    </rPh>
    <phoneticPr fontId="15"/>
  </si>
  <si>
    <t>総人口</t>
    <rPh sb="0" eb="1">
      <t>ソウ</t>
    </rPh>
    <rPh sb="1" eb="3">
      <t>ジンコウ</t>
    </rPh>
    <phoneticPr fontId="15"/>
  </si>
  <si>
    <t>人</t>
    <rPh sb="0" eb="1">
      <t>ニン</t>
    </rPh>
    <phoneticPr fontId="15"/>
  </si>
  <si>
    <t>各年10月1日現在</t>
    <rPh sb="0" eb="2">
      <t>カクネン</t>
    </rPh>
    <rPh sb="4" eb="5">
      <t>ガツ</t>
    </rPh>
    <rPh sb="6" eb="9">
      <t>ニチゲンザイ</t>
    </rPh>
    <phoneticPr fontId="15"/>
  </si>
  <si>
    <t>県統計課</t>
  </si>
  <si>
    <t>「推計人口」</t>
  </si>
  <si>
    <t>就 業 者 数</t>
    <rPh sb="0" eb="1">
      <t>シュウ</t>
    </rPh>
    <rPh sb="2" eb="3">
      <t>ギョウ</t>
    </rPh>
    <rPh sb="4" eb="5">
      <t>シャ</t>
    </rPh>
    <rPh sb="6" eb="7">
      <t>スウ</t>
    </rPh>
    <phoneticPr fontId="15"/>
  </si>
  <si>
    <t>就業者数</t>
    <rPh sb="0" eb="3">
      <t>シュウギョウシャ</t>
    </rPh>
    <rPh sb="3" eb="4">
      <t>スウ</t>
    </rPh>
    <phoneticPr fontId="15"/>
  </si>
  <si>
    <t>（就業地ベース）</t>
    <rPh sb="1" eb="3">
      <t>シュウギョウ</t>
    </rPh>
    <rPh sb="3" eb="4">
      <t>チ</t>
    </rPh>
    <phoneticPr fontId="15"/>
  </si>
  <si>
    <t>（国勢調査を基に作成した推計値）</t>
    <rPh sb="1" eb="3">
      <t>コクセイ</t>
    </rPh>
    <rPh sb="3" eb="5">
      <t>チョウサ</t>
    </rPh>
    <rPh sb="6" eb="7">
      <t>モト</t>
    </rPh>
    <rPh sb="8" eb="10">
      <t>サクセイ</t>
    </rPh>
    <rPh sb="12" eb="15">
      <t>スイケイチ</t>
    </rPh>
    <phoneticPr fontId="15"/>
  </si>
  <si>
    <t>物価</t>
    <rPh sb="0" eb="2">
      <t>ブッカ</t>
    </rPh>
    <phoneticPr fontId="15"/>
  </si>
  <si>
    <t>消費者物価指数</t>
    <rPh sb="0" eb="3">
      <t>ショウヒシャ</t>
    </rPh>
    <rPh sb="3" eb="5">
      <t>ブッカ</t>
    </rPh>
    <rPh sb="5" eb="7">
      <t>シスウ</t>
    </rPh>
    <phoneticPr fontId="15"/>
  </si>
  <si>
    <t>年平均</t>
    <rPh sb="0" eb="1">
      <t>ネン</t>
    </rPh>
    <rPh sb="1" eb="3">
      <t>ヘイキン</t>
    </rPh>
    <phoneticPr fontId="15"/>
  </si>
  <si>
    <t>県統計課「消費者物価指数」</t>
    <rPh sb="0" eb="1">
      <t>ケン</t>
    </rPh>
    <rPh sb="1" eb="3">
      <t>トウケイ</t>
    </rPh>
    <rPh sb="3" eb="4">
      <t>カ</t>
    </rPh>
    <phoneticPr fontId="15"/>
  </si>
  <si>
    <t>令和２年12月時点でデータが揃っていない等の理由により把握・推計できないものについては「－」で表示</t>
    <rPh sb="0" eb="2">
      <t>レイワ</t>
    </rPh>
    <rPh sb="3" eb="4">
      <t>ネン</t>
    </rPh>
    <rPh sb="6" eb="7">
      <t>ガツ</t>
    </rPh>
    <rPh sb="7" eb="9">
      <t>ジテン</t>
    </rPh>
    <rPh sb="14" eb="15">
      <t>ソロ</t>
    </rPh>
    <rPh sb="20" eb="21">
      <t>トウ</t>
    </rPh>
    <rPh sb="22" eb="24">
      <t>リユウ</t>
    </rPh>
    <rPh sb="27" eb="29">
      <t>ハアク</t>
    </rPh>
    <rPh sb="30" eb="32">
      <t>スイケイ</t>
    </rPh>
    <rPh sb="47" eb="49">
      <t>ヒョウジ</t>
    </rPh>
    <phoneticPr fontId="15"/>
  </si>
  <si>
    <t>2020年基準</t>
    <rPh sb="4" eb="5">
      <t>ネン</t>
    </rPh>
    <rPh sb="5" eb="7">
      <t>キジュン</t>
    </rPh>
    <phoneticPr fontId="1"/>
  </si>
  <si>
    <t>国勢調査確報</t>
    <rPh sb="0" eb="2">
      <t>コクセイ</t>
    </rPh>
    <rPh sb="2" eb="4">
      <t>チョウサ</t>
    </rPh>
    <rPh sb="4" eb="6">
      <t>カクホウ</t>
    </rPh>
    <phoneticPr fontId="1"/>
  </si>
  <si>
    <t>令和3年
(2021)</t>
    <rPh sb="0" eb="1">
      <t>レイ</t>
    </rPh>
    <rPh sb="1" eb="2">
      <t>ワ</t>
    </rPh>
    <rPh sb="3" eb="4">
      <t>ネン</t>
    </rPh>
    <phoneticPr fontId="13"/>
  </si>
  <si>
    <t>R2-H27</t>
    <phoneticPr fontId="1"/>
  </si>
  <si>
    <t>R3-R2</t>
    <phoneticPr fontId="1"/>
  </si>
  <si>
    <t>確報</t>
    <rPh sb="0" eb="2">
      <t>カクホウ</t>
    </rPh>
    <phoneticPr fontId="1"/>
  </si>
  <si>
    <t>令和2年</t>
    <rPh sb="0" eb="2">
      <t>レイワ</t>
    </rPh>
    <rPh sb="3" eb="4">
      <t>ネン</t>
    </rPh>
    <phoneticPr fontId="17"/>
  </si>
  <si>
    <t>2015年-2010年</t>
    <rPh sb="4" eb="5">
      <t>ネン</t>
    </rPh>
    <rPh sb="10" eb="11">
      <t>ネン</t>
    </rPh>
    <phoneticPr fontId="15"/>
  </si>
  <si>
    <t>2020年-2015年</t>
    <rPh sb="4" eb="5">
      <t>ネン</t>
    </rPh>
    <rPh sb="10" eb="11">
      <t>ネン</t>
    </rPh>
    <phoneticPr fontId="15"/>
  </si>
  <si>
    <t>増減(2020年-2015年)</t>
    <rPh sb="0" eb="2">
      <t>ゾウゲン</t>
    </rPh>
    <rPh sb="7" eb="8">
      <t>ネン</t>
    </rPh>
    <rPh sb="13" eb="14">
      <t>ネン</t>
    </rPh>
    <phoneticPr fontId="15"/>
  </si>
  <si>
    <t xml:space="preserve"> </t>
    <phoneticPr fontId="1"/>
  </si>
  <si>
    <t>平成3年
(1991)</t>
    <rPh sb="3" eb="4">
      <t>ネン</t>
    </rPh>
    <phoneticPr fontId="13"/>
  </si>
  <si>
    <t>平成4年
(1992)</t>
    <rPh sb="3" eb="4">
      <t>ネン</t>
    </rPh>
    <phoneticPr fontId="13"/>
  </si>
  <si>
    <t>平成5年
(1993)</t>
    <rPh sb="3" eb="4">
      <t>ネン</t>
    </rPh>
    <phoneticPr fontId="13"/>
  </si>
  <si>
    <t>平成6年
(1994)</t>
    <rPh sb="3" eb="4">
      <t>ネン</t>
    </rPh>
    <phoneticPr fontId="13"/>
  </si>
  <si>
    <t>平成8年
(1996)</t>
    <rPh sb="3" eb="4">
      <t>ネン</t>
    </rPh>
    <phoneticPr fontId="13"/>
  </si>
  <si>
    <t>平成9年
(1997)</t>
    <rPh sb="3" eb="4">
      <t>ネン</t>
    </rPh>
    <phoneticPr fontId="13"/>
  </si>
  <si>
    <t>平成10年
(1998)</t>
    <rPh sb="4" eb="5">
      <t>ネン</t>
    </rPh>
    <phoneticPr fontId="13"/>
  </si>
  <si>
    <t>平成11年
(1999)</t>
    <rPh sb="4" eb="5">
      <t>ネン</t>
    </rPh>
    <phoneticPr fontId="13"/>
  </si>
  <si>
    <t>平成13年
(2001)</t>
    <rPh sb="4" eb="5">
      <t>ネン</t>
    </rPh>
    <phoneticPr fontId="13"/>
  </si>
  <si>
    <t>平成14年
(2002)</t>
    <rPh sb="4" eb="5">
      <t>ネン</t>
    </rPh>
    <phoneticPr fontId="13"/>
  </si>
  <si>
    <t>平成15年
(2003)</t>
    <rPh sb="4" eb="5">
      <t>ネン</t>
    </rPh>
    <phoneticPr fontId="13"/>
  </si>
  <si>
    <t>平成16年
(2004)</t>
    <rPh sb="4" eb="5">
      <t>ネン</t>
    </rPh>
    <phoneticPr fontId="13"/>
  </si>
  <si>
    <t>平成18年
(2006)</t>
    <rPh sb="4" eb="5">
      <t>ネン</t>
    </rPh>
    <phoneticPr fontId="13"/>
  </si>
  <si>
    <t>平成19年
(2007)</t>
    <rPh sb="4" eb="5">
      <t>ネン</t>
    </rPh>
    <phoneticPr fontId="13"/>
  </si>
  <si>
    <t>平成20年
(2008)</t>
    <rPh sb="4" eb="5">
      <t>ネン</t>
    </rPh>
    <phoneticPr fontId="13"/>
  </si>
  <si>
    <t>平成21年
(2009)</t>
    <rPh sb="4" eb="5">
      <t>ネン</t>
    </rPh>
    <phoneticPr fontId="13"/>
  </si>
  <si>
    <t>世帯</t>
  </si>
  <si>
    <t>世帯</t>
    <rPh sb="0" eb="2">
      <t>セタイ</t>
    </rPh>
    <phoneticPr fontId="27"/>
  </si>
  <si>
    <t>西脇市</t>
    <rPh sb="0" eb="3">
      <t>ニシワキシ</t>
    </rPh>
    <phoneticPr fontId="13"/>
  </si>
  <si>
    <t>三木市</t>
    <rPh sb="0" eb="3">
      <t>ミキシ</t>
    </rPh>
    <phoneticPr fontId="13"/>
  </si>
  <si>
    <t>加東市</t>
    <rPh sb="0" eb="2">
      <t>カトウ</t>
    </rPh>
    <rPh sb="2" eb="3">
      <t>シ</t>
    </rPh>
    <phoneticPr fontId="13"/>
  </si>
  <si>
    <t>多可町</t>
    <rPh sb="0" eb="1">
      <t>タ</t>
    </rPh>
    <rPh sb="1" eb="2">
      <t>カ</t>
    </rPh>
    <rPh sb="2" eb="3">
      <t>チョウ</t>
    </rPh>
    <phoneticPr fontId="13"/>
  </si>
  <si>
    <t>姫路市</t>
    <rPh sb="0" eb="3">
      <t>ヒメジシ</t>
    </rPh>
    <phoneticPr fontId="13"/>
  </si>
  <si>
    <t>神河町</t>
    <rPh sb="0" eb="1">
      <t>カミ</t>
    </rPh>
    <rPh sb="1" eb="2">
      <t>カワ</t>
    </rPh>
    <rPh sb="2" eb="3">
      <t>チョウ</t>
    </rPh>
    <phoneticPr fontId="13"/>
  </si>
  <si>
    <t>たつの市</t>
    <rPh sb="3" eb="4">
      <t>シ</t>
    </rPh>
    <phoneticPr fontId="13"/>
  </si>
  <si>
    <t>佐用町</t>
    <rPh sb="0" eb="3">
      <t>サヨウチョウ</t>
    </rPh>
    <phoneticPr fontId="13"/>
  </si>
  <si>
    <t>豊岡市</t>
    <rPh sb="0" eb="3">
      <t>トヨオカシ</t>
    </rPh>
    <phoneticPr fontId="15"/>
  </si>
  <si>
    <t>養父市</t>
    <rPh sb="0" eb="2">
      <t>ヤブ</t>
    </rPh>
    <rPh sb="2" eb="3">
      <t>シ</t>
    </rPh>
    <phoneticPr fontId="13"/>
  </si>
  <si>
    <t>新温泉町</t>
    <rPh sb="0" eb="1">
      <t>シン</t>
    </rPh>
    <rPh sb="1" eb="4">
      <t>オンセンチョウ</t>
    </rPh>
    <phoneticPr fontId="13"/>
  </si>
  <si>
    <t>洲本市</t>
    <rPh sb="0" eb="3">
      <t>スモトシ</t>
    </rPh>
    <phoneticPr fontId="13"/>
  </si>
  <si>
    <t>資料  総務省統計局「国勢調査報告」</t>
    <rPh sb="0" eb="2">
      <t>シリョウ</t>
    </rPh>
    <phoneticPr fontId="13"/>
  </si>
  <si>
    <t>(注)1　この数値は各回国勢調査の市区町別世帯数を市区町単位で再集計したものであり、調査時点以降の境界変更等に伴う世帯移動は反映されていない。</t>
    <rPh sb="7" eb="9">
      <t>スウチ</t>
    </rPh>
    <rPh sb="10" eb="12">
      <t>カクカイ</t>
    </rPh>
    <rPh sb="12" eb="14">
      <t>コクセイ</t>
    </rPh>
    <rPh sb="14" eb="16">
      <t>チョウサ</t>
    </rPh>
    <rPh sb="17" eb="18">
      <t>シ</t>
    </rPh>
    <rPh sb="18" eb="19">
      <t>ク</t>
    </rPh>
    <rPh sb="19" eb="20">
      <t>チョウ</t>
    </rPh>
    <rPh sb="20" eb="21">
      <t>ベツ</t>
    </rPh>
    <rPh sb="21" eb="24">
      <t>セタイスウ</t>
    </rPh>
    <rPh sb="25" eb="27">
      <t>シク</t>
    </rPh>
    <rPh sb="27" eb="28">
      <t>チョウ</t>
    </rPh>
    <rPh sb="28" eb="30">
      <t>タンイ</t>
    </rPh>
    <rPh sb="31" eb="32">
      <t>サイ</t>
    </rPh>
    <rPh sb="32" eb="34">
      <t>シュウケイ</t>
    </rPh>
    <rPh sb="42" eb="44">
      <t>チョウサ</t>
    </rPh>
    <rPh sb="44" eb="46">
      <t>ジテン</t>
    </rPh>
    <phoneticPr fontId="27"/>
  </si>
  <si>
    <t>　　 2　昭和48年に兵庫区の一部をもって北区が、昭和57年に垂水区の一部をもって西区が設置　されたため、表中の*印の数値は、分割前の区域における世帯数を示している。</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27"/>
  </si>
  <si>
    <t>表　市町別観光消費額（名目）時系列</t>
    <rPh sb="0" eb="1">
      <t>ヒョウ</t>
    </rPh>
    <rPh sb="2" eb="4">
      <t>シチョウ</t>
    </rPh>
    <rPh sb="4" eb="5">
      <t>ベツ</t>
    </rPh>
    <rPh sb="5" eb="7">
      <t>カンコウ</t>
    </rPh>
    <rPh sb="7" eb="10">
      <t>ショウヒガク</t>
    </rPh>
    <rPh sb="11" eb="13">
      <t>メイモク</t>
    </rPh>
    <rPh sb="14" eb="17">
      <t>ジケイレツ</t>
    </rPh>
    <phoneticPr fontId="15"/>
  </si>
  <si>
    <t>項　　目</t>
    <rPh sb="0" eb="1">
      <t>コウ</t>
    </rPh>
    <rPh sb="3" eb="4">
      <t>メ</t>
    </rPh>
    <phoneticPr fontId="9"/>
  </si>
  <si>
    <t>平成22年度</t>
    <rPh sb="0" eb="2">
      <t>ヘイセイ</t>
    </rPh>
    <rPh sb="4" eb="6">
      <t>ネンド</t>
    </rPh>
    <phoneticPr fontId="15"/>
  </si>
  <si>
    <t>平成23年度</t>
    <rPh sb="0" eb="2">
      <t>ヘイセイ</t>
    </rPh>
    <rPh sb="4" eb="6">
      <t>ネンド</t>
    </rPh>
    <phoneticPr fontId="15"/>
  </si>
  <si>
    <t>平成24年度</t>
    <rPh sb="0" eb="2">
      <t>ヘイセイ</t>
    </rPh>
    <rPh sb="4" eb="6">
      <t>ネンド</t>
    </rPh>
    <phoneticPr fontId="15"/>
  </si>
  <si>
    <t>平成25年度</t>
    <rPh sb="0" eb="2">
      <t>ヘイセイ</t>
    </rPh>
    <rPh sb="4" eb="6">
      <t>ネンド</t>
    </rPh>
    <phoneticPr fontId="15"/>
  </si>
  <si>
    <t>平成26年度</t>
    <rPh sb="0" eb="2">
      <t>ヘイセイ</t>
    </rPh>
    <rPh sb="4" eb="6">
      <t>ネンド</t>
    </rPh>
    <phoneticPr fontId="15"/>
  </si>
  <si>
    <t>平成27年度</t>
    <rPh sb="0" eb="2">
      <t>ヘイセイ</t>
    </rPh>
    <rPh sb="4" eb="6">
      <t>ネンド</t>
    </rPh>
    <phoneticPr fontId="15"/>
  </si>
  <si>
    <t>平成28年度</t>
    <rPh sb="0" eb="2">
      <t>ヘイセイ</t>
    </rPh>
    <rPh sb="4" eb="6">
      <t>ネンド</t>
    </rPh>
    <phoneticPr fontId="15"/>
  </si>
  <si>
    <t>平成29年度</t>
    <rPh sb="0" eb="2">
      <t>ヘイセイ</t>
    </rPh>
    <rPh sb="4" eb="6">
      <t>ネンド</t>
    </rPh>
    <phoneticPr fontId="15"/>
  </si>
  <si>
    <t>令和元年度</t>
    <rPh sb="0" eb="2">
      <t>レイワ</t>
    </rPh>
    <rPh sb="2" eb="5">
      <t>ガンネンド</t>
    </rPh>
    <phoneticPr fontId="1"/>
  </si>
  <si>
    <t>※　端数処理の関係で、兵庫県観光消費額と今回推計した市町計とは必ずしも一致しない</t>
    <rPh sb="11" eb="14">
      <t>ヒョウゴケン</t>
    </rPh>
    <rPh sb="14" eb="16">
      <t>カンコウ</t>
    </rPh>
    <rPh sb="16" eb="19">
      <t>ショウヒガク</t>
    </rPh>
    <rPh sb="20" eb="22">
      <t>コンカイ</t>
    </rPh>
    <rPh sb="22" eb="24">
      <t>スイケイ</t>
    </rPh>
    <rPh sb="26" eb="28">
      <t>シチョウ</t>
    </rPh>
    <rPh sb="28" eb="29">
      <t>ケイ</t>
    </rPh>
    <phoneticPr fontId="1"/>
  </si>
  <si>
    <t>兵庫県観光消費額</t>
    <rPh sb="0" eb="3">
      <t>ヒョウゴケン</t>
    </rPh>
    <rPh sb="3" eb="5">
      <t>カンコウ</t>
    </rPh>
    <rPh sb="5" eb="8">
      <t>ショウヒガク</t>
    </rPh>
    <phoneticPr fontId="1"/>
  </si>
  <si>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</si>
  <si>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</si>
  <si>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</si>
  <si>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</si>
  <si>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</si>
  <si>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</si>
  <si>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</si>
  <si>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</si>
  <si>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令和元年度</t>
    <rPh sb="0" eb="2">
      <t>レイワ</t>
    </rPh>
    <rPh sb="2" eb="5">
      <t>ガンネンド</t>
    </rPh>
    <phoneticPr fontId="5"/>
  </si>
  <si>
    <t>日帰客</t>
    <rPh sb="0" eb="2">
      <t>ヒガエ</t>
    </rPh>
    <rPh sb="2" eb="3">
      <t>キャク</t>
    </rPh>
    <phoneticPr fontId="1"/>
  </si>
  <si>
    <t>交通費</t>
    <rPh sb="0" eb="3">
      <t>コウツウヒ</t>
    </rPh>
    <phoneticPr fontId="1"/>
  </si>
  <si>
    <t>消費</t>
    <rPh sb="0" eb="2">
      <t>ショウヒ</t>
    </rPh>
    <phoneticPr fontId="1"/>
  </si>
  <si>
    <t>飲食費その他</t>
    <rPh sb="0" eb="3">
      <t>インショクヒ</t>
    </rPh>
    <rPh sb="5" eb="6">
      <t>タ</t>
    </rPh>
    <phoneticPr fontId="1"/>
  </si>
  <si>
    <t>宿泊客</t>
    <rPh sb="0" eb="2">
      <t>シュクハク</t>
    </rPh>
    <rPh sb="2" eb="3">
      <t>キャク</t>
    </rPh>
    <phoneticPr fontId="1"/>
  </si>
  <si>
    <t>宿泊費</t>
    <rPh sb="0" eb="3">
      <t>シュクハクヒ</t>
    </rPh>
    <phoneticPr fontId="1"/>
  </si>
  <si>
    <t>観光消費額計</t>
    <rPh sb="0" eb="2">
      <t>カンコウ</t>
    </rPh>
    <rPh sb="2" eb="5">
      <t>ショウヒガク</t>
    </rPh>
    <rPh sb="5" eb="6">
      <t>ケイ</t>
    </rPh>
    <phoneticPr fontId="1"/>
  </si>
  <si>
    <t>市町別観光客入込数</t>
    <rPh sb="3" eb="6">
      <t>カンコウキャク</t>
    </rPh>
    <phoneticPr fontId="15"/>
  </si>
  <si>
    <t>(単位：人）</t>
    <rPh sb="1" eb="3">
      <t>タンイ</t>
    </rPh>
    <rPh sb="4" eb="5">
      <t>ニン</t>
    </rPh>
    <phoneticPr fontId="15"/>
  </si>
  <si>
    <t>（単位：人）</t>
    <rPh sb="1" eb="3">
      <t>タンイ</t>
    </rPh>
    <rPh sb="4" eb="5">
      <t>ニン</t>
    </rPh>
    <phoneticPr fontId="1"/>
  </si>
  <si>
    <t>番号</t>
    <rPh sb="0" eb="2">
      <t>バンゴウ</t>
    </rPh>
    <phoneticPr fontId="15"/>
  </si>
  <si>
    <t>県民局</t>
    <rPh sb="0" eb="3">
      <t>ケンミンキョク</t>
    </rPh>
    <phoneticPr fontId="15"/>
  </si>
  <si>
    <t>市町名</t>
    <rPh sb="0" eb="2">
      <t>シチョウ</t>
    </rPh>
    <rPh sb="2" eb="3">
      <t>ナ</t>
    </rPh>
    <phoneticPr fontId="15"/>
  </si>
  <si>
    <t>平成30年度</t>
    <rPh sb="0" eb="2">
      <t>ヘイセイ</t>
    </rPh>
    <rPh sb="4" eb="6">
      <t>ネンド</t>
    </rPh>
    <phoneticPr fontId="15"/>
  </si>
  <si>
    <t>令和元年度</t>
    <rPh sb="0" eb="2">
      <t>レイワ</t>
    </rPh>
    <rPh sb="2" eb="5">
      <t>ガンネンド</t>
    </rPh>
    <phoneticPr fontId="15"/>
  </si>
  <si>
    <t>令和2年度</t>
    <rPh sb="0" eb="2">
      <t>レイワ</t>
    </rPh>
    <rPh sb="3" eb="5">
      <t>ネンド</t>
    </rPh>
    <phoneticPr fontId="15"/>
  </si>
  <si>
    <t>宿泊率</t>
    <rPh sb="0" eb="2">
      <t>シュクハク</t>
    </rPh>
    <rPh sb="2" eb="3">
      <t>リツ</t>
    </rPh>
    <phoneticPr fontId="15"/>
  </si>
  <si>
    <t>日帰り</t>
    <rPh sb="0" eb="2">
      <t>ヒガエ</t>
    </rPh>
    <phoneticPr fontId="15"/>
  </si>
  <si>
    <t>宿泊</t>
    <rPh sb="0" eb="2">
      <t>シュクハク</t>
    </rPh>
    <phoneticPr fontId="15"/>
  </si>
  <si>
    <t>H22</t>
    <phoneticPr fontId="15"/>
  </si>
  <si>
    <t>H23</t>
    <phoneticPr fontId="1"/>
  </si>
  <si>
    <t>H24</t>
    <phoneticPr fontId="1"/>
  </si>
  <si>
    <t>H25</t>
    <phoneticPr fontId="1"/>
  </si>
  <si>
    <t>H26</t>
    <phoneticPr fontId="15"/>
  </si>
  <si>
    <t>H27</t>
    <phoneticPr fontId="15"/>
  </si>
  <si>
    <t>H28</t>
    <phoneticPr fontId="15"/>
  </si>
  <si>
    <t>H29</t>
    <phoneticPr fontId="15"/>
  </si>
  <si>
    <t>H30</t>
    <phoneticPr fontId="15"/>
  </si>
  <si>
    <t>R1</t>
    <phoneticPr fontId="1"/>
  </si>
  <si>
    <t>R2</t>
    <phoneticPr fontId="1"/>
  </si>
  <si>
    <t>神戸</t>
    <rPh sb="0" eb="2">
      <t>コウベ</t>
    </rPh>
    <phoneticPr fontId="15"/>
  </si>
  <si>
    <t>神戸市</t>
    <rPh sb="0" eb="2">
      <t>コウベ</t>
    </rPh>
    <rPh sb="2" eb="3">
      <t>シ</t>
    </rPh>
    <phoneticPr fontId="15"/>
  </si>
  <si>
    <t>阪神南</t>
    <rPh sb="0" eb="2">
      <t>ハンシン</t>
    </rPh>
    <rPh sb="2" eb="3">
      <t>ミナミ</t>
    </rPh>
    <phoneticPr fontId="15"/>
  </si>
  <si>
    <t>尼崎市</t>
    <rPh sb="0" eb="2">
      <t>アマガサキ</t>
    </rPh>
    <rPh sb="2" eb="3">
      <t>シ</t>
    </rPh>
    <phoneticPr fontId="15"/>
  </si>
  <si>
    <t>西宮市</t>
    <rPh sb="0" eb="3">
      <t>ニシノミヤシ</t>
    </rPh>
    <phoneticPr fontId="15"/>
  </si>
  <si>
    <t>芦屋市</t>
    <rPh sb="0" eb="2">
      <t>アシヤ</t>
    </rPh>
    <rPh sb="2" eb="3">
      <t>シ</t>
    </rPh>
    <phoneticPr fontId="15"/>
  </si>
  <si>
    <t>阪神北</t>
    <rPh sb="0" eb="2">
      <t>ハンシン</t>
    </rPh>
    <rPh sb="2" eb="3">
      <t>キタ</t>
    </rPh>
    <phoneticPr fontId="15"/>
  </si>
  <si>
    <t>伊丹市</t>
    <rPh sb="0" eb="2">
      <t>イタミ</t>
    </rPh>
    <rPh sb="2" eb="3">
      <t>シ</t>
    </rPh>
    <phoneticPr fontId="15"/>
  </si>
  <si>
    <t>宝塚市</t>
    <rPh sb="0" eb="2">
      <t>タカラヅカ</t>
    </rPh>
    <rPh sb="2" eb="3">
      <t>シ</t>
    </rPh>
    <phoneticPr fontId="15"/>
  </si>
  <si>
    <t>川西市</t>
    <rPh sb="0" eb="2">
      <t>カワニシ</t>
    </rPh>
    <rPh sb="2" eb="3">
      <t>シ</t>
    </rPh>
    <phoneticPr fontId="15"/>
  </si>
  <si>
    <t>三田市</t>
    <rPh sb="0" eb="2">
      <t>サンダ</t>
    </rPh>
    <rPh sb="2" eb="3">
      <t>シ</t>
    </rPh>
    <phoneticPr fontId="15"/>
  </si>
  <si>
    <t>猪名川町</t>
    <rPh sb="0" eb="3">
      <t>イナガワ</t>
    </rPh>
    <rPh sb="3" eb="4">
      <t>マチ</t>
    </rPh>
    <phoneticPr fontId="15"/>
  </si>
  <si>
    <t>東播磨</t>
    <rPh sb="0" eb="1">
      <t>ヒガシ</t>
    </rPh>
    <rPh sb="1" eb="3">
      <t>ハリマ</t>
    </rPh>
    <phoneticPr fontId="15"/>
  </si>
  <si>
    <t>明石市</t>
    <rPh sb="0" eb="2">
      <t>アカシ</t>
    </rPh>
    <rPh sb="2" eb="3">
      <t>シ</t>
    </rPh>
    <phoneticPr fontId="15"/>
  </si>
  <si>
    <t>加古川市</t>
    <rPh sb="0" eb="3">
      <t>カコガワ</t>
    </rPh>
    <rPh sb="3" eb="4">
      <t>シ</t>
    </rPh>
    <phoneticPr fontId="15"/>
  </si>
  <si>
    <t>高砂市</t>
    <rPh sb="0" eb="2">
      <t>タカサゴ</t>
    </rPh>
    <rPh sb="2" eb="3">
      <t>シ</t>
    </rPh>
    <phoneticPr fontId="15"/>
  </si>
  <si>
    <t>稲美町</t>
    <rPh sb="0" eb="2">
      <t>イナミ</t>
    </rPh>
    <rPh sb="2" eb="3">
      <t>マチ</t>
    </rPh>
    <phoneticPr fontId="15"/>
  </si>
  <si>
    <t>播磨町</t>
    <rPh sb="0" eb="2">
      <t>ハリマ</t>
    </rPh>
    <rPh sb="2" eb="3">
      <t>マチ</t>
    </rPh>
    <phoneticPr fontId="15"/>
  </si>
  <si>
    <t>北播磨</t>
    <rPh sb="0" eb="1">
      <t>キタ</t>
    </rPh>
    <rPh sb="1" eb="3">
      <t>ハリマ</t>
    </rPh>
    <phoneticPr fontId="15"/>
  </si>
  <si>
    <t>西脇市</t>
    <rPh sb="0" eb="2">
      <t>ニシワキ</t>
    </rPh>
    <rPh sb="2" eb="3">
      <t>シ</t>
    </rPh>
    <phoneticPr fontId="15"/>
  </si>
  <si>
    <t>三木市</t>
    <rPh sb="0" eb="2">
      <t>ミキ</t>
    </rPh>
    <rPh sb="2" eb="3">
      <t>シ</t>
    </rPh>
    <phoneticPr fontId="15"/>
  </si>
  <si>
    <t>小野市</t>
    <rPh sb="0" eb="2">
      <t>オノ</t>
    </rPh>
    <rPh sb="2" eb="3">
      <t>シ</t>
    </rPh>
    <phoneticPr fontId="15"/>
  </si>
  <si>
    <t>加西市</t>
    <rPh sb="0" eb="2">
      <t>カサイ</t>
    </rPh>
    <rPh sb="2" eb="3">
      <t>シ</t>
    </rPh>
    <phoneticPr fontId="15"/>
  </si>
  <si>
    <t>多可町</t>
    <rPh sb="0" eb="2">
      <t>タカ</t>
    </rPh>
    <rPh sb="2" eb="3">
      <t>マチ</t>
    </rPh>
    <phoneticPr fontId="15"/>
  </si>
  <si>
    <t>中播磨</t>
    <rPh sb="0" eb="1">
      <t>ナカ</t>
    </rPh>
    <rPh sb="1" eb="3">
      <t>ハリマ</t>
    </rPh>
    <phoneticPr fontId="15"/>
  </si>
  <si>
    <t>姫路市</t>
    <rPh sb="0" eb="2">
      <t>ヒメジ</t>
    </rPh>
    <rPh sb="2" eb="3">
      <t>シ</t>
    </rPh>
    <phoneticPr fontId="15"/>
  </si>
  <si>
    <t>神河町</t>
    <rPh sb="0" eb="2">
      <t>カミカワ</t>
    </rPh>
    <rPh sb="2" eb="3">
      <t>マチ</t>
    </rPh>
    <phoneticPr fontId="15"/>
  </si>
  <si>
    <t>市川町</t>
    <rPh sb="0" eb="2">
      <t>イチカワ</t>
    </rPh>
    <rPh sb="2" eb="3">
      <t>マチ</t>
    </rPh>
    <phoneticPr fontId="15"/>
  </si>
  <si>
    <t>福崎町</t>
    <rPh sb="0" eb="2">
      <t>フクサキ</t>
    </rPh>
    <rPh sb="2" eb="3">
      <t>マチ</t>
    </rPh>
    <phoneticPr fontId="15"/>
  </si>
  <si>
    <t>西播磨</t>
    <rPh sb="0" eb="1">
      <t>ニシ</t>
    </rPh>
    <rPh sb="1" eb="3">
      <t>ハリマ</t>
    </rPh>
    <phoneticPr fontId="15"/>
  </si>
  <si>
    <t>相生市</t>
    <rPh sb="0" eb="2">
      <t>アイオイ</t>
    </rPh>
    <rPh sb="2" eb="3">
      <t>シ</t>
    </rPh>
    <phoneticPr fontId="15"/>
  </si>
  <si>
    <t>赤穂市</t>
    <rPh sb="0" eb="2">
      <t>アコウ</t>
    </rPh>
    <rPh sb="2" eb="3">
      <t>シ</t>
    </rPh>
    <phoneticPr fontId="15"/>
  </si>
  <si>
    <t>太子町</t>
    <rPh sb="0" eb="2">
      <t>タイシ</t>
    </rPh>
    <rPh sb="2" eb="3">
      <t>マチ</t>
    </rPh>
    <phoneticPr fontId="15"/>
  </si>
  <si>
    <t>上郡町</t>
    <rPh sb="0" eb="2">
      <t>カミゴオリ</t>
    </rPh>
    <rPh sb="2" eb="3">
      <t>マチ</t>
    </rPh>
    <phoneticPr fontId="15"/>
  </si>
  <si>
    <t>佐用町</t>
    <rPh sb="0" eb="2">
      <t>サヨウ</t>
    </rPh>
    <rPh sb="2" eb="3">
      <t>マチ</t>
    </rPh>
    <phoneticPr fontId="15"/>
  </si>
  <si>
    <t>但馬</t>
    <rPh sb="0" eb="2">
      <t>タジマ</t>
    </rPh>
    <phoneticPr fontId="15"/>
  </si>
  <si>
    <t>豊岡市</t>
    <rPh sb="0" eb="2">
      <t>トヨオカ</t>
    </rPh>
    <rPh sb="2" eb="3">
      <t>シ</t>
    </rPh>
    <phoneticPr fontId="15"/>
  </si>
  <si>
    <t>養父市</t>
    <rPh sb="0" eb="2">
      <t>ヤブ</t>
    </rPh>
    <rPh sb="2" eb="3">
      <t>シ</t>
    </rPh>
    <phoneticPr fontId="15"/>
  </si>
  <si>
    <t>香美町</t>
    <rPh sb="0" eb="2">
      <t>カミ</t>
    </rPh>
    <rPh sb="2" eb="3">
      <t>マチ</t>
    </rPh>
    <phoneticPr fontId="15"/>
  </si>
  <si>
    <t>新温泉町</t>
    <rPh sb="0" eb="3">
      <t>シンオンセン</t>
    </rPh>
    <rPh sb="3" eb="4">
      <t>マチ</t>
    </rPh>
    <phoneticPr fontId="15"/>
  </si>
  <si>
    <t>丹波</t>
    <rPh sb="0" eb="2">
      <t>タンバ</t>
    </rPh>
    <phoneticPr fontId="15"/>
  </si>
  <si>
    <t>丹波篠山市</t>
    <rPh sb="0" eb="2">
      <t>タンバ</t>
    </rPh>
    <rPh sb="2" eb="4">
      <t>ササヤマ</t>
    </rPh>
    <rPh sb="4" eb="5">
      <t>シ</t>
    </rPh>
    <phoneticPr fontId="15"/>
  </si>
  <si>
    <t>淡路</t>
    <rPh sb="0" eb="2">
      <t>アワジ</t>
    </rPh>
    <phoneticPr fontId="15"/>
  </si>
  <si>
    <t>洲本市</t>
    <rPh sb="0" eb="2">
      <t>スモト</t>
    </rPh>
    <rPh sb="2" eb="3">
      <t>シ</t>
    </rPh>
    <phoneticPr fontId="15"/>
  </si>
  <si>
    <t>（資料）兵庫県「観光客動態調査」資料</t>
    <rPh sb="1" eb="3">
      <t>シリョウ</t>
    </rPh>
    <rPh sb="4" eb="7">
      <t>ヒョウゴケン</t>
    </rPh>
    <rPh sb="8" eb="11">
      <t>カンコウキャク</t>
    </rPh>
    <rPh sb="11" eb="13">
      <t>ドウタイ</t>
    </rPh>
    <rPh sb="13" eb="15">
      <t>チョウサ</t>
    </rPh>
    <rPh sb="16" eb="18">
      <t>シリョウ</t>
    </rPh>
    <phoneticPr fontId="1"/>
  </si>
  <si>
    <t>阪神南地域</t>
    <rPh sb="0" eb="2">
      <t>ハンシン</t>
    </rPh>
    <rPh sb="2" eb="3">
      <t>ミナミ</t>
    </rPh>
    <rPh sb="3" eb="5">
      <t>チイキ</t>
    </rPh>
    <phoneticPr fontId="1"/>
  </si>
  <si>
    <t>阪神北地域</t>
    <rPh sb="0" eb="2">
      <t>ハンシン</t>
    </rPh>
    <rPh sb="2" eb="3">
      <t>キタ</t>
    </rPh>
    <rPh sb="3" eb="5">
      <t>チイキ</t>
    </rPh>
    <phoneticPr fontId="1"/>
  </si>
  <si>
    <t>東播磨地域</t>
    <rPh sb="0" eb="1">
      <t>ヒガシ</t>
    </rPh>
    <rPh sb="1" eb="3">
      <t>ハリマ</t>
    </rPh>
    <rPh sb="3" eb="5">
      <t>チイキ</t>
    </rPh>
    <phoneticPr fontId="1"/>
  </si>
  <si>
    <t>北播磨地域</t>
    <rPh sb="0" eb="1">
      <t>キタ</t>
    </rPh>
    <rPh sb="1" eb="3">
      <t>ハリマ</t>
    </rPh>
    <rPh sb="3" eb="5">
      <t>チイキ</t>
    </rPh>
    <phoneticPr fontId="1"/>
  </si>
  <si>
    <t>中播磨地域</t>
    <rPh sb="0" eb="1">
      <t>ナカ</t>
    </rPh>
    <rPh sb="1" eb="3">
      <t>ハリマ</t>
    </rPh>
    <rPh sb="3" eb="5">
      <t>チイキ</t>
    </rPh>
    <phoneticPr fontId="1"/>
  </si>
  <si>
    <t>西播磨地域</t>
    <rPh sb="0" eb="1">
      <t>ニシ</t>
    </rPh>
    <rPh sb="1" eb="3">
      <t>ハリマ</t>
    </rPh>
    <rPh sb="3" eb="5">
      <t>チイキ</t>
    </rPh>
    <phoneticPr fontId="1"/>
  </si>
  <si>
    <t>合計</t>
    <rPh sb="0" eb="2">
      <t>ゴウケイ</t>
    </rPh>
    <phoneticPr fontId="1"/>
  </si>
  <si>
    <t>年齢不詳配分後</t>
    <rPh sb="0" eb="2">
      <t>ネンレイ</t>
    </rPh>
    <rPh sb="2" eb="4">
      <t>フショウ</t>
    </rPh>
    <rPh sb="4" eb="6">
      <t>ハイブン</t>
    </rPh>
    <rPh sb="6" eb="7">
      <t>ゴ</t>
    </rPh>
    <phoneticPr fontId="1"/>
  </si>
  <si>
    <t>令和２年</t>
    <rPh sb="0" eb="2">
      <t>レイワ</t>
    </rPh>
    <rPh sb="3" eb="4">
      <t>ネン</t>
    </rPh>
    <phoneticPr fontId="17"/>
  </si>
  <si>
    <t>0</t>
  </si>
  <si>
    <t>製造品出荷額等(4人以上事業所）</t>
    <rPh sb="0" eb="3">
      <t>セイゾウヒン</t>
    </rPh>
    <rPh sb="3" eb="5">
      <t>シュッカ</t>
    </rPh>
    <rPh sb="5" eb="6">
      <t>ガク</t>
    </rPh>
    <rPh sb="6" eb="7">
      <t>ナド</t>
    </rPh>
    <rPh sb="9" eb="10">
      <t>ニン</t>
    </rPh>
    <rPh sb="10" eb="12">
      <t>イジョウ</t>
    </rPh>
    <rPh sb="12" eb="15">
      <t>ジギョウショ</t>
    </rPh>
    <phoneticPr fontId="15"/>
  </si>
  <si>
    <t>工業統計</t>
    <rPh sb="0" eb="2">
      <t>コウギョウ</t>
    </rPh>
    <rPh sb="2" eb="4">
      <t>トウケイ</t>
    </rPh>
    <phoneticPr fontId="1"/>
  </si>
  <si>
    <t>経済センサス</t>
    <rPh sb="0" eb="2">
      <t>ケイザイ</t>
    </rPh>
    <phoneticPr fontId="1"/>
  </si>
  <si>
    <t>（単位：万円）</t>
    <rPh sb="1" eb="3">
      <t>タンイ</t>
    </rPh>
    <rPh sb="4" eb="6">
      <t>マンエン</t>
    </rPh>
    <phoneticPr fontId="1"/>
  </si>
  <si>
    <t>区分</t>
    <rPh sb="0" eb="2">
      <t>クブン</t>
    </rPh>
    <phoneticPr fontId="1"/>
  </si>
  <si>
    <t>昭和50年</t>
    <rPh sb="0" eb="2">
      <t>ショウワ</t>
    </rPh>
    <rPh sb="4" eb="5">
      <t>ネン</t>
    </rPh>
    <phoneticPr fontId="1"/>
  </si>
  <si>
    <t>昭和51年</t>
    <rPh sb="0" eb="2">
      <t>ショウワ</t>
    </rPh>
    <rPh sb="4" eb="5">
      <t>ネン</t>
    </rPh>
    <phoneticPr fontId="1"/>
  </si>
  <si>
    <t>昭和52年</t>
    <rPh sb="0" eb="2">
      <t>ショウワ</t>
    </rPh>
    <rPh sb="4" eb="5">
      <t>ネン</t>
    </rPh>
    <phoneticPr fontId="1"/>
  </si>
  <si>
    <t>昭和53年</t>
    <rPh sb="0" eb="2">
      <t>ショウワ</t>
    </rPh>
    <rPh sb="4" eb="5">
      <t>ネン</t>
    </rPh>
    <phoneticPr fontId="1"/>
  </si>
  <si>
    <t>昭和54年</t>
    <rPh sb="0" eb="2">
      <t>ショウワ</t>
    </rPh>
    <rPh sb="4" eb="5">
      <t>ネン</t>
    </rPh>
    <phoneticPr fontId="1"/>
  </si>
  <si>
    <t>昭和55年</t>
    <rPh sb="0" eb="2">
      <t>ショウワ</t>
    </rPh>
    <rPh sb="4" eb="5">
      <t>ネン</t>
    </rPh>
    <phoneticPr fontId="1"/>
  </si>
  <si>
    <t>昭和56年</t>
    <rPh sb="0" eb="2">
      <t>ショウワ</t>
    </rPh>
    <rPh sb="4" eb="5">
      <t>ネン</t>
    </rPh>
    <phoneticPr fontId="1"/>
  </si>
  <si>
    <t>昭和57年</t>
    <rPh sb="0" eb="2">
      <t>ショウワ</t>
    </rPh>
    <rPh sb="4" eb="5">
      <t>ネン</t>
    </rPh>
    <phoneticPr fontId="1"/>
  </si>
  <si>
    <t>昭和58年</t>
    <rPh sb="0" eb="2">
      <t>ショウワ</t>
    </rPh>
    <rPh sb="4" eb="5">
      <t>ネン</t>
    </rPh>
    <phoneticPr fontId="1"/>
  </si>
  <si>
    <t>昭和59年</t>
    <rPh sb="0" eb="2">
      <t>ショウワ</t>
    </rPh>
    <rPh sb="4" eb="5">
      <t>ネン</t>
    </rPh>
    <phoneticPr fontId="1"/>
  </si>
  <si>
    <t>昭和60年</t>
    <rPh sb="0" eb="2">
      <t>ショウワ</t>
    </rPh>
    <rPh sb="4" eb="5">
      <t>ネン</t>
    </rPh>
    <phoneticPr fontId="1"/>
  </si>
  <si>
    <t>昭和61年</t>
    <rPh sb="0" eb="2">
      <t>ショウワ</t>
    </rPh>
    <rPh sb="4" eb="5">
      <t>ネン</t>
    </rPh>
    <phoneticPr fontId="1"/>
  </si>
  <si>
    <t>昭和62年</t>
    <rPh sb="0" eb="2">
      <t>ショウワ</t>
    </rPh>
    <rPh sb="4" eb="5">
      <t>ネン</t>
    </rPh>
    <phoneticPr fontId="1"/>
  </si>
  <si>
    <t>昭和63年</t>
    <rPh sb="0" eb="2">
      <t>ショウワ</t>
    </rPh>
    <rPh sb="4" eb="5">
      <t>ネン</t>
    </rPh>
    <phoneticPr fontId="1"/>
  </si>
  <si>
    <t>平成元年</t>
    <rPh sb="0" eb="2">
      <t>ヘイセイ</t>
    </rPh>
    <rPh sb="2" eb="4">
      <t>ガンネン</t>
    </rPh>
    <phoneticPr fontId="1"/>
  </si>
  <si>
    <t>平成2年</t>
    <rPh sb="0" eb="2">
      <t>ヘイセイ</t>
    </rPh>
    <rPh sb="3" eb="4">
      <t>ネン</t>
    </rPh>
    <phoneticPr fontId="1"/>
  </si>
  <si>
    <t>平成3年</t>
    <rPh sb="0" eb="2">
      <t>ヘイセイ</t>
    </rPh>
    <rPh sb="3" eb="4">
      <t>ネン</t>
    </rPh>
    <phoneticPr fontId="1"/>
  </si>
  <si>
    <t>平成4年</t>
    <rPh sb="0" eb="2">
      <t>ヘイセイ</t>
    </rPh>
    <rPh sb="3" eb="4">
      <t>ネン</t>
    </rPh>
    <phoneticPr fontId="1"/>
  </si>
  <si>
    <t>平成5年</t>
    <rPh sb="0" eb="2">
      <t>ヘイセイ</t>
    </rPh>
    <rPh sb="3" eb="4">
      <t>ネン</t>
    </rPh>
    <phoneticPr fontId="1"/>
  </si>
  <si>
    <t>平成6年</t>
    <rPh sb="0" eb="2">
      <t>ヘイセイ</t>
    </rPh>
    <rPh sb="3" eb="4">
      <t>ネン</t>
    </rPh>
    <phoneticPr fontId="1"/>
  </si>
  <si>
    <t>平成7年</t>
    <rPh sb="0" eb="2">
      <t>ヘイセイ</t>
    </rPh>
    <rPh sb="3" eb="4">
      <t>ネン</t>
    </rPh>
    <phoneticPr fontId="1"/>
  </si>
  <si>
    <t>平成8年</t>
    <rPh sb="0" eb="2">
      <t>ヘイセイ</t>
    </rPh>
    <rPh sb="3" eb="4">
      <t>ネン</t>
    </rPh>
    <phoneticPr fontId="1"/>
  </si>
  <si>
    <t>平成9年</t>
    <rPh sb="0" eb="2">
      <t>ヘイセイ</t>
    </rPh>
    <rPh sb="3" eb="4">
      <t>ネン</t>
    </rPh>
    <phoneticPr fontId="1"/>
  </si>
  <si>
    <t>平成10年</t>
    <rPh sb="0" eb="2">
      <t>ヘイセイ</t>
    </rPh>
    <rPh sb="4" eb="5">
      <t>ネン</t>
    </rPh>
    <phoneticPr fontId="1"/>
  </si>
  <si>
    <t>平成11年</t>
    <rPh sb="0" eb="2">
      <t>ヘイセイ</t>
    </rPh>
    <rPh sb="4" eb="5">
      <t>ネン</t>
    </rPh>
    <phoneticPr fontId="1"/>
  </si>
  <si>
    <t>平成12年</t>
    <rPh sb="0" eb="2">
      <t>ヘイセイ</t>
    </rPh>
    <rPh sb="4" eb="5">
      <t>ネン</t>
    </rPh>
    <phoneticPr fontId="1"/>
  </si>
  <si>
    <t>平成13年</t>
    <rPh sb="0" eb="2">
      <t>ヘイセイ</t>
    </rPh>
    <rPh sb="4" eb="5">
      <t>ネン</t>
    </rPh>
    <phoneticPr fontId="1"/>
  </si>
  <si>
    <t>平成14年</t>
    <rPh sb="0" eb="2">
      <t>ヘイセイ</t>
    </rPh>
    <rPh sb="4" eb="5">
      <t>ネン</t>
    </rPh>
    <phoneticPr fontId="1"/>
  </si>
  <si>
    <t>平成15年</t>
    <rPh sb="0" eb="2">
      <t>ヘイセイ</t>
    </rPh>
    <rPh sb="4" eb="5">
      <t>ネン</t>
    </rPh>
    <phoneticPr fontId="1"/>
  </si>
  <si>
    <t>平成16年</t>
    <rPh sb="0" eb="2">
      <t>ヘイセイ</t>
    </rPh>
    <rPh sb="4" eb="5">
      <t>ネン</t>
    </rPh>
    <phoneticPr fontId="1"/>
  </si>
  <si>
    <t>平成17年</t>
    <rPh sb="0" eb="2">
      <t>ヘイセイ</t>
    </rPh>
    <rPh sb="4" eb="5">
      <t>ネン</t>
    </rPh>
    <phoneticPr fontId="1"/>
  </si>
  <si>
    <t>平成18年</t>
  </si>
  <si>
    <t>平成19年</t>
  </si>
  <si>
    <t>平成20年</t>
  </si>
  <si>
    <t>平成21年</t>
  </si>
  <si>
    <t>平成22年</t>
  </si>
  <si>
    <t>平成23年</t>
    <rPh sb="0" eb="2">
      <t>ヘイセイ</t>
    </rPh>
    <rPh sb="4" eb="5">
      <t>ネン</t>
    </rPh>
    <phoneticPr fontId="1"/>
  </si>
  <si>
    <t>平成24年</t>
  </si>
  <si>
    <t>平成25年</t>
  </si>
  <si>
    <t>平成26年</t>
  </si>
  <si>
    <t>平成27年</t>
  </si>
  <si>
    <t>平成28年</t>
    <phoneticPr fontId="1"/>
  </si>
  <si>
    <t>平成29年</t>
    <phoneticPr fontId="1"/>
  </si>
  <si>
    <t>平成30年</t>
    <rPh sb="0" eb="2">
      <t>ヘイセイ</t>
    </rPh>
    <rPh sb="4" eb="5">
      <t>ネン</t>
    </rPh>
    <phoneticPr fontId="1"/>
  </si>
  <si>
    <t>令和元年</t>
    <rPh sb="0" eb="2">
      <t>レイワ</t>
    </rPh>
    <rPh sb="2" eb="4">
      <t>ガンネン</t>
    </rPh>
    <phoneticPr fontId="1"/>
  </si>
  <si>
    <t>製造品付加価値額(従業者4人以上事業所）</t>
    <rPh sb="0" eb="3">
      <t>セイゾウヒン</t>
    </rPh>
    <rPh sb="3" eb="5">
      <t>フカ</t>
    </rPh>
    <rPh sb="5" eb="7">
      <t>カチ</t>
    </rPh>
    <rPh sb="7" eb="8">
      <t>ガク</t>
    </rPh>
    <rPh sb="9" eb="12">
      <t>ジュウギョウシャ</t>
    </rPh>
    <rPh sb="13" eb="14">
      <t>ニン</t>
    </rPh>
    <rPh sb="14" eb="16">
      <t>イジョウ</t>
    </rPh>
    <rPh sb="16" eb="19">
      <t>ジギョウショ</t>
    </rPh>
    <phoneticPr fontId="15"/>
  </si>
  <si>
    <t>平成18年</t>
    <phoneticPr fontId="1"/>
  </si>
  <si>
    <t>平成19年</t>
    <phoneticPr fontId="15"/>
  </si>
  <si>
    <t>平成20年</t>
    <phoneticPr fontId="15"/>
  </si>
  <si>
    <t>平成21年</t>
    <phoneticPr fontId="15"/>
  </si>
  <si>
    <t>平成22年</t>
    <phoneticPr fontId="15"/>
  </si>
  <si>
    <t>平成24年</t>
    <phoneticPr fontId="15"/>
  </si>
  <si>
    <t>平成25年</t>
    <phoneticPr fontId="15"/>
  </si>
  <si>
    <t>平成26年</t>
    <phoneticPr fontId="15"/>
  </si>
  <si>
    <t>平成27年</t>
    <phoneticPr fontId="15"/>
  </si>
  <si>
    <t>平成28年</t>
    <phoneticPr fontId="15"/>
  </si>
  <si>
    <t>相生市</t>
    <rPh sb="0" eb="3">
      <t>アイオイシ</t>
    </rPh>
    <phoneticPr fontId="15"/>
  </si>
  <si>
    <t>赤穂市</t>
    <rPh sb="0" eb="3">
      <t>アコウシ</t>
    </rPh>
    <phoneticPr fontId="15"/>
  </si>
  <si>
    <t>太子町</t>
    <rPh sb="0" eb="2">
      <t>タイシ</t>
    </rPh>
    <rPh sb="2" eb="3">
      <t>チョウ</t>
    </rPh>
    <phoneticPr fontId="15"/>
  </si>
  <si>
    <t>上郡町</t>
    <rPh sb="0" eb="2">
      <t>カミゴオリ</t>
    </rPh>
    <rPh sb="2" eb="3">
      <t>チョウ</t>
    </rPh>
    <phoneticPr fontId="15"/>
  </si>
  <si>
    <t>佐用町</t>
    <rPh sb="0" eb="2">
      <t>サヨウ</t>
    </rPh>
    <rPh sb="2" eb="3">
      <t>チョウ</t>
    </rPh>
    <phoneticPr fontId="15"/>
  </si>
  <si>
    <t>従業者数</t>
    <rPh sb="3" eb="4">
      <t>スウ</t>
    </rPh>
    <phoneticPr fontId="1"/>
  </si>
  <si>
    <t>男</t>
    <phoneticPr fontId="1"/>
  </si>
  <si>
    <t>女</t>
    <phoneticPr fontId="1"/>
  </si>
  <si>
    <t>13 観光消費額</t>
    <rPh sb="3" eb="5">
      <t>カンコウ</t>
    </rPh>
    <rPh sb="5" eb="8">
      <t>ショウヒガク</t>
    </rPh>
    <phoneticPr fontId="1"/>
  </si>
  <si>
    <t xml:space="preserve"> </t>
    <phoneticPr fontId="1"/>
  </si>
  <si>
    <t>社人研推計</t>
    <rPh sb="0" eb="1">
      <t>シャ</t>
    </rPh>
    <rPh sb="1" eb="2">
      <t>ヒト</t>
    </rPh>
    <rPh sb="2" eb="3">
      <t>ケン</t>
    </rPh>
    <rPh sb="3" eb="5">
      <t>スイケイ</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</si>
  <si>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</si>
  <si>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</si>
  <si>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</si>
  <si>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2020年市町雇用表</t>
    <rPh sb="5" eb="7">
      <t>シチョウ</t>
    </rPh>
    <rPh sb="7" eb="9">
      <t>コヨウ</t>
    </rPh>
    <rPh sb="9" eb="10">
      <t>ヒョウ</t>
    </rPh>
    <phoneticPr fontId="15"/>
  </si>
  <si>
    <t>統合大分類（39部門）</t>
    <rPh sb="0" eb="2">
      <t>トウゴウ</t>
    </rPh>
    <rPh sb="2" eb="5">
      <t>ダイブンルイ</t>
    </rPh>
    <rPh sb="8" eb="10">
      <t>ブモン</t>
    </rPh>
    <phoneticPr fontId="15"/>
  </si>
  <si>
    <t>尼崎市</t>
    <rPh sb="0" eb="3">
      <t>アマガサキシ</t>
    </rPh>
    <phoneticPr fontId="15"/>
  </si>
  <si>
    <t>明石市</t>
    <rPh sb="0" eb="3">
      <t>アカシシ</t>
    </rPh>
    <phoneticPr fontId="15"/>
  </si>
  <si>
    <t>洲本市</t>
    <rPh sb="0" eb="3">
      <t>スモトシ</t>
    </rPh>
    <phoneticPr fontId="15"/>
  </si>
  <si>
    <t>芦屋市</t>
    <rPh sb="0" eb="3">
      <t>アシヤシ</t>
    </rPh>
    <phoneticPr fontId="15"/>
  </si>
  <si>
    <t>伊丹市</t>
    <rPh sb="0" eb="3">
      <t>イタミシ</t>
    </rPh>
    <phoneticPr fontId="15"/>
  </si>
  <si>
    <t>加古川市</t>
    <rPh sb="0" eb="4">
      <t>カコガワシ</t>
    </rPh>
    <phoneticPr fontId="15"/>
  </si>
  <si>
    <t>西脇市</t>
    <rPh sb="0" eb="3">
      <t>ニシワキシ</t>
    </rPh>
    <phoneticPr fontId="15"/>
  </si>
  <si>
    <t>宝塚市</t>
    <rPh sb="0" eb="3">
      <t>タカラヅカシ</t>
    </rPh>
    <phoneticPr fontId="15"/>
  </si>
  <si>
    <t>三木市</t>
    <rPh sb="0" eb="3">
      <t>ミキシ</t>
    </rPh>
    <phoneticPr fontId="15"/>
  </si>
  <si>
    <t>高砂市</t>
    <rPh sb="0" eb="3">
      <t>タカサゴシ</t>
    </rPh>
    <phoneticPr fontId="15"/>
  </si>
  <si>
    <t>川西市</t>
    <rPh sb="0" eb="3">
      <t>カワニシシ</t>
    </rPh>
    <phoneticPr fontId="15"/>
  </si>
  <si>
    <t>小野市</t>
    <rPh sb="0" eb="3">
      <t>オノシ</t>
    </rPh>
    <phoneticPr fontId="15"/>
  </si>
  <si>
    <t>三田市</t>
    <rPh sb="0" eb="3">
      <t>サンダシ</t>
    </rPh>
    <phoneticPr fontId="15"/>
  </si>
  <si>
    <t>丹波篠山市</t>
    <rPh sb="0" eb="2">
      <t>タンバ</t>
    </rPh>
    <rPh sb="2" eb="5">
      <t>ササヤマシ</t>
    </rPh>
    <phoneticPr fontId="15"/>
  </si>
  <si>
    <t>養父市</t>
    <rPh sb="0" eb="3">
      <t>ヤブシ</t>
    </rPh>
    <phoneticPr fontId="15"/>
  </si>
  <si>
    <t>丹波市</t>
    <rPh sb="0" eb="3">
      <t>タンバシ</t>
    </rPh>
    <phoneticPr fontId="15"/>
  </si>
  <si>
    <t>朝来市</t>
    <rPh sb="0" eb="1">
      <t>アサ</t>
    </rPh>
    <rPh sb="1" eb="2">
      <t>ク</t>
    </rPh>
    <rPh sb="2" eb="3">
      <t>シ</t>
    </rPh>
    <phoneticPr fontId="15"/>
  </si>
  <si>
    <t>淡路市</t>
    <rPh sb="0" eb="3">
      <t>アワジシ</t>
    </rPh>
    <phoneticPr fontId="15"/>
  </si>
  <si>
    <t>猪名川町</t>
    <rPh sb="0" eb="3">
      <t>イナガワ</t>
    </rPh>
    <rPh sb="3" eb="4">
      <t>チョウ</t>
    </rPh>
    <phoneticPr fontId="15"/>
  </si>
  <si>
    <t>稲美町</t>
    <rPh sb="0" eb="2">
      <t>イナミ</t>
    </rPh>
    <rPh sb="2" eb="3">
      <t>チョウ</t>
    </rPh>
    <phoneticPr fontId="15"/>
  </si>
  <si>
    <t>播磨町</t>
    <rPh sb="0" eb="2">
      <t>ハリマ</t>
    </rPh>
    <rPh sb="2" eb="3">
      <t>チョウ</t>
    </rPh>
    <phoneticPr fontId="15"/>
  </si>
  <si>
    <t>市川町</t>
    <rPh sb="0" eb="2">
      <t>イチカワ</t>
    </rPh>
    <rPh sb="2" eb="3">
      <t>チョウ</t>
    </rPh>
    <phoneticPr fontId="15"/>
  </si>
  <si>
    <t>福崎町</t>
    <rPh sb="0" eb="2">
      <t>フクサキ</t>
    </rPh>
    <rPh sb="2" eb="3">
      <t>チョウ</t>
    </rPh>
    <phoneticPr fontId="15"/>
  </si>
  <si>
    <t>新温泉町</t>
    <rPh sb="0" eb="1">
      <t>シン</t>
    </rPh>
    <rPh sb="1" eb="4">
      <t>オンセンチョウ</t>
    </rPh>
    <phoneticPr fontId="15"/>
  </si>
  <si>
    <t>農業　　　　　</t>
  </si>
  <si>
    <t>林業</t>
  </si>
  <si>
    <t>漁業</t>
  </si>
  <si>
    <t>繊維製品　</t>
  </si>
  <si>
    <t>化学製品  　　　  　</t>
  </si>
  <si>
    <t>石油・石炭製品　　　</t>
  </si>
  <si>
    <t>プラスチック・ゴム製品</t>
  </si>
  <si>
    <t>窯業・土石製品　　</t>
  </si>
  <si>
    <t>鉄鋼　　　　　　　　</t>
  </si>
  <si>
    <t>非鉄金属　　　　　　</t>
  </si>
  <si>
    <t>金属製品　　　　　　</t>
  </si>
  <si>
    <t>電子部品</t>
  </si>
  <si>
    <t>電気機械　　　　　　</t>
  </si>
  <si>
    <t>情報通信機器</t>
  </si>
  <si>
    <t>建設　　　　　　　　</t>
  </si>
  <si>
    <t>電気・ガス・熱供給</t>
  </si>
  <si>
    <t>水道</t>
  </si>
  <si>
    <t>廃棄物処理</t>
  </si>
  <si>
    <t>商業　　　　　　　　</t>
  </si>
  <si>
    <t>金融・保険　　　　　</t>
  </si>
  <si>
    <t>不動産　　　　　　　</t>
  </si>
  <si>
    <t>運輸・郵便　　　</t>
  </si>
  <si>
    <t>公務　　　　　　　　</t>
  </si>
  <si>
    <t>教育・研究　　　　　</t>
  </si>
  <si>
    <t>医療・福祉</t>
  </si>
  <si>
    <t>他に分類されない会員制団体</t>
  </si>
  <si>
    <t>37</t>
    <phoneticPr fontId="44"/>
  </si>
  <si>
    <t>対個人サービス</t>
  </si>
  <si>
    <t>38</t>
    <phoneticPr fontId="44"/>
  </si>
  <si>
    <t>事務用品</t>
  </si>
  <si>
    <t>39</t>
    <phoneticPr fontId="44"/>
  </si>
  <si>
    <t>分類不明</t>
  </si>
  <si>
    <t>有給役員雇用者</t>
    <rPh sb="0" eb="2">
      <t>ユウキュウ</t>
    </rPh>
    <rPh sb="2" eb="4">
      <t>ヤクイン</t>
    </rPh>
    <rPh sb="4" eb="7">
      <t>コヨウシャ</t>
    </rPh>
    <phoneticPr fontId="1"/>
  </si>
  <si>
    <t>有給役員雇用者</t>
  </si>
  <si>
    <t>その他の製造工業製品</t>
    <phoneticPr fontId="45"/>
  </si>
  <si>
    <t>R5/R4</t>
    <phoneticPr fontId="1"/>
  </si>
  <si>
    <t>(資料）兵庫県観光統計研究会（2023)「観光客動態調査」資料等により推計</t>
    <rPh sb="1" eb="3">
      <t>シリョウ</t>
    </rPh>
    <rPh sb="4" eb="7">
      <t>ヒョウゴケン</t>
    </rPh>
    <rPh sb="7" eb="9">
      <t>カンコウ</t>
    </rPh>
    <rPh sb="9" eb="11">
      <t>トウケイ</t>
    </rPh>
    <rPh sb="11" eb="13">
      <t>ケンキュウ</t>
    </rPh>
    <rPh sb="13" eb="14">
      <t>カイ</t>
    </rPh>
    <rPh sb="21" eb="24">
      <t>カンコウキャク</t>
    </rPh>
    <rPh sb="24" eb="26">
      <t>ドウタイ</t>
    </rPh>
    <rPh sb="26" eb="28">
      <t>チョウサ</t>
    </rPh>
    <rPh sb="29" eb="31">
      <t>シリョウ</t>
    </rPh>
    <rPh sb="31" eb="32">
      <t>トウ</t>
    </rPh>
    <rPh sb="35" eb="37">
      <t>スイケイ</t>
    </rPh>
    <phoneticPr fontId="1"/>
  </si>
  <si>
    <t>2024/3/6修正</t>
    <rPh sb="8" eb="10">
      <t>シュウセイ</t>
    </rPh>
    <phoneticPr fontId="1"/>
  </si>
  <si>
    <t>令和3年度</t>
    <rPh sb="0" eb="2">
      <t>レイワ</t>
    </rPh>
    <rPh sb="3" eb="5">
      <t>ネンド</t>
    </rPh>
    <phoneticPr fontId="15"/>
  </si>
  <si>
    <t>令和4年度</t>
    <rPh sb="0" eb="2">
      <t>レイワ</t>
    </rPh>
    <rPh sb="3" eb="5">
      <t>ネンド</t>
    </rPh>
    <phoneticPr fontId="15"/>
  </si>
  <si>
    <t>令和5年度</t>
    <rPh sb="0" eb="2">
      <t>レイワ</t>
    </rPh>
    <rPh sb="3" eb="5">
      <t>ネンド</t>
    </rPh>
    <phoneticPr fontId="15"/>
  </si>
  <si>
    <t>R3</t>
    <phoneticPr fontId="1"/>
  </si>
  <si>
    <t>令和2年度</t>
    <rPh sb="0" eb="2">
      <t>レイワ</t>
    </rPh>
    <rPh sb="3" eb="4">
      <t>ネン</t>
    </rPh>
    <rPh sb="4" eb="5">
      <t>ド</t>
    </rPh>
    <phoneticPr fontId="15"/>
  </si>
  <si>
    <t>令和3年度</t>
    <rPh sb="0" eb="2">
      <t>レイワ</t>
    </rPh>
    <rPh sb="3" eb="4">
      <t>ネン</t>
    </rPh>
    <rPh sb="4" eb="5">
      <t>ド</t>
    </rPh>
    <phoneticPr fontId="15"/>
  </si>
  <si>
    <t>R３</t>
    <phoneticPr fontId="1"/>
  </si>
  <si>
    <t>2024.10.9</t>
  </si>
  <si>
    <t>市区町村別総人口（大正９年～令和4年）41市町</t>
    <rPh sb="0" eb="2">
      <t>シク</t>
    </rPh>
    <rPh sb="2" eb="4">
      <t>チョウソン</t>
    </rPh>
    <rPh sb="4" eb="5">
      <t>ベツ</t>
    </rPh>
    <rPh sb="5" eb="6">
      <t>ソウ</t>
    </rPh>
    <rPh sb="6" eb="8">
      <t>ジンコウ</t>
    </rPh>
    <rPh sb="9" eb="11">
      <t>タイショウ</t>
    </rPh>
    <rPh sb="12" eb="13">
      <t>ネン</t>
    </rPh>
    <rPh sb="14" eb="16">
      <t>レイワ</t>
    </rPh>
    <rPh sb="17" eb="18">
      <t>ネン</t>
    </rPh>
    <rPh sb="21" eb="23">
      <t>シチョウ</t>
    </rPh>
    <phoneticPr fontId="17"/>
  </si>
  <si>
    <t>確報値改定</t>
    <rPh sb="0" eb="2">
      <t>カクホウ</t>
    </rPh>
    <rPh sb="2" eb="3">
      <t>チ</t>
    </rPh>
    <rPh sb="3" eb="5">
      <t>カイテイ</t>
    </rPh>
    <phoneticPr fontId="1"/>
  </si>
  <si>
    <t>令和4年
(2022)</t>
    <rPh sb="0" eb="1">
      <t>レイ</t>
    </rPh>
    <rPh sb="1" eb="2">
      <t>ワ</t>
    </rPh>
    <rPh sb="3" eb="4">
      <t>ネン</t>
    </rPh>
    <phoneticPr fontId="13"/>
  </si>
  <si>
    <t>令和5年
(2023)</t>
    <rPh sb="0" eb="1">
      <t>レイ</t>
    </rPh>
    <rPh sb="1" eb="2">
      <t>ワ</t>
    </rPh>
    <rPh sb="3" eb="4">
      <t>ネン</t>
    </rPh>
    <phoneticPr fontId="13"/>
  </si>
  <si>
    <t>令和6年
(2024)</t>
    <rPh sb="0" eb="1">
      <t>レイ</t>
    </rPh>
    <rPh sb="1" eb="2">
      <t>ワ</t>
    </rPh>
    <rPh sb="3" eb="4">
      <t>ネン</t>
    </rPh>
    <phoneticPr fontId="13"/>
  </si>
  <si>
    <t>令和7年
(2025)</t>
    <rPh sb="0" eb="1">
      <t>レイ</t>
    </rPh>
    <rPh sb="1" eb="2">
      <t>ワ</t>
    </rPh>
    <rPh sb="3" eb="4">
      <t>ネン</t>
    </rPh>
    <phoneticPr fontId="13"/>
  </si>
  <si>
    <t>R4-R3</t>
    <phoneticPr fontId="1"/>
  </si>
  <si>
    <t>R5-R4</t>
    <phoneticPr fontId="1"/>
  </si>
  <si>
    <t>R6-R5</t>
    <phoneticPr fontId="1"/>
  </si>
  <si>
    <t>R7-R6</t>
    <phoneticPr fontId="1"/>
  </si>
  <si>
    <t>県推計人口入力</t>
    <rPh sb="0" eb="1">
      <t>ケン</t>
    </rPh>
    <rPh sb="1" eb="3">
      <t>スイケイ</t>
    </rPh>
    <rPh sb="3" eb="5">
      <t>ジンコウ</t>
    </rPh>
    <rPh sb="5" eb="7">
      <t>ニュウリョク</t>
    </rPh>
    <phoneticPr fontId="1"/>
  </si>
  <si>
    <t>県合計</t>
  </si>
  <si>
    <t>丹波篠山市</t>
  </si>
  <si>
    <t>養父市</t>
  </si>
  <si>
    <t>丹波市</t>
  </si>
  <si>
    <t>南あわじ市</t>
  </si>
  <si>
    <t>朝来市</t>
  </si>
  <si>
    <t>淡路市</t>
  </si>
  <si>
    <t>宍粟市</t>
  </si>
  <si>
    <t>加東市</t>
  </si>
  <si>
    <t>たつの市</t>
  </si>
  <si>
    <t>川辺郡</t>
  </si>
  <si>
    <t>多可郡</t>
  </si>
  <si>
    <t>多可町</t>
  </si>
  <si>
    <t>加古郡</t>
  </si>
  <si>
    <t>神崎郡</t>
  </si>
  <si>
    <t>神河町</t>
  </si>
  <si>
    <t>揖保郡</t>
  </si>
  <si>
    <t>赤穂郡</t>
  </si>
  <si>
    <t>佐用郡</t>
  </si>
  <si>
    <t>美方郡</t>
  </si>
  <si>
    <t>香美町</t>
  </si>
  <si>
    <t>新温泉町</t>
  </si>
  <si>
    <t>令和3年
(2021)</t>
    <rPh sb="0" eb="2">
      <t>レイワ</t>
    </rPh>
    <rPh sb="3" eb="4">
      <t>ネン</t>
    </rPh>
    <phoneticPr fontId="13"/>
  </si>
  <si>
    <t>令和4年
(2022)</t>
    <rPh sb="0" eb="2">
      <t>レイワ</t>
    </rPh>
    <rPh sb="3" eb="4">
      <t>ネン</t>
    </rPh>
    <phoneticPr fontId="13"/>
  </si>
  <si>
    <t>令和5年
(2023)</t>
    <rPh sb="0" eb="2">
      <t>レイワ</t>
    </rPh>
    <rPh sb="3" eb="4">
      <t>ネン</t>
    </rPh>
    <phoneticPr fontId="13"/>
  </si>
  <si>
    <t>令和6年
(2024)</t>
    <rPh sb="0" eb="2">
      <t>レイワ</t>
    </rPh>
    <rPh sb="3" eb="4">
      <t>ネン</t>
    </rPh>
    <phoneticPr fontId="13"/>
  </si>
  <si>
    <t>2024-1920</t>
    <phoneticPr fontId="1"/>
  </si>
  <si>
    <t>市区町村別世帯数（昭和40年～令和4年）41市町</t>
    <rPh sb="0" eb="2">
      <t>シク</t>
    </rPh>
    <rPh sb="2" eb="4">
      <t>チョウソン</t>
    </rPh>
    <rPh sb="4" eb="5">
      <t>ベツ</t>
    </rPh>
    <rPh sb="5" eb="8">
      <t>セタイスウ</t>
    </rPh>
    <rPh sb="9" eb="11">
      <t>ショウワ</t>
    </rPh>
    <rPh sb="13" eb="14">
      <t>ネン</t>
    </rPh>
    <rPh sb="15" eb="17">
      <t>レイワ</t>
    </rPh>
    <rPh sb="18" eb="19">
      <t>ネン</t>
    </rPh>
    <rPh sb="22" eb="24">
      <t>シチョウ</t>
    </rPh>
    <phoneticPr fontId="17"/>
  </si>
  <si>
    <t>神戸市補正</t>
    <rPh sb="0" eb="3">
      <t>コウベシ</t>
    </rPh>
    <rPh sb="3" eb="5">
      <t>ホセイ</t>
    </rPh>
    <phoneticPr fontId="51"/>
  </si>
  <si>
    <t>国勢調査</t>
    <rPh sb="0" eb="2">
      <t>コクセイ</t>
    </rPh>
    <rPh sb="2" eb="4">
      <t>チョウサ</t>
    </rPh>
    <phoneticPr fontId="51"/>
  </si>
  <si>
    <t>補間補正</t>
    <rPh sb="0" eb="2">
      <t>ホカン</t>
    </rPh>
    <rPh sb="2" eb="4">
      <t>ホセイ</t>
    </rPh>
    <phoneticPr fontId="51"/>
  </si>
  <si>
    <t>県補間補正</t>
    <rPh sb="0" eb="1">
      <t>ケン</t>
    </rPh>
    <rPh sb="1" eb="3">
      <t>ホカン</t>
    </rPh>
    <rPh sb="3" eb="5">
      <t>ホセイ</t>
    </rPh>
    <phoneticPr fontId="1"/>
  </si>
  <si>
    <t>県推計人口</t>
    <rPh sb="0" eb="1">
      <t>ケン</t>
    </rPh>
    <rPh sb="1" eb="3">
      <t>スイケイ</t>
    </rPh>
    <rPh sb="3" eb="5">
      <t>ジンコウ</t>
    </rPh>
    <phoneticPr fontId="51"/>
  </si>
  <si>
    <t>昭和40年
(1970)</t>
    <rPh sb="4" eb="5">
      <t>ネン</t>
    </rPh>
    <phoneticPr fontId="13"/>
  </si>
  <si>
    <t>昭和41年
(1971)</t>
    <rPh sb="4" eb="5">
      <t>ネン</t>
    </rPh>
    <phoneticPr fontId="13"/>
  </si>
  <si>
    <t>昭和42年
(1972)</t>
    <rPh sb="4" eb="5">
      <t>ネン</t>
    </rPh>
    <phoneticPr fontId="13"/>
  </si>
  <si>
    <t>昭和43年
(1973)</t>
    <rPh sb="4" eb="5">
      <t>ネン</t>
    </rPh>
    <phoneticPr fontId="13"/>
  </si>
  <si>
    <t>昭和44年
(1974)</t>
    <rPh sb="4" eb="5">
      <t>ネン</t>
    </rPh>
    <phoneticPr fontId="13"/>
  </si>
  <si>
    <t>昭和45年
(1975)</t>
    <rPh sb="4" eb="5">
      <t>ネン</t>
    </rPh>
    <phoneticPr fontId="13"/>
  </si>
  <si>
    <t>昭和46年
(1971)</t>
    <rPh sb="4" eb="5">
      <t>ネン</t>
    </rPh>
    <phoneticPr fontId="13"/>
  </si>
  <si>
    <t>昭和47年
(1972)</t>
    <rPh sb="4" eb="5">
      <t>ネン</t>
    </rPh>
    <phoneticPr fontId="13"/>
  </si>
  <si>
    <t>昭和48年
(1973)</t>
    <rPh sb="4" eb="5">
      <t>ネン</t>
    </rPh>
    <phoneticPr fontId="13"/>
  </si>
  <si>
    <t>昭和49年
(1974)</t>
    <rPh sb="4" eb="5">
      <t>ネン</t>
    </rPh>
    <phoneticPr fontId="13"/>
  </si>
  <si>
    <t>昭和50年
(1975)</t>
    <rPh sb="4" eb="5">
      <t>ネン</t>
    </rPh>
    <phoneticPr fontId="13"/>
  </si>
  <si>
    <t>昭和51年
(1976)</t>
    <rPh sb="4" eb="5">
      <t>ネン</t>
    </rPh>
    <phoneticPr fontId="13"/>
  </si>
  <si>
    <t>昭和52年
(1977)</t>
    <rPh sb="4" eb="5">
      <t>ネン</t>
    </rPh>
    <phoneticPr fontId="13"/>
  </si>
  <si>
    <t>昭和53年
(1978)</t>
    <rPh sb="4" eb="5">
      <t>ネン</t>
    </rPh>
    <phoneticPr fontId="13"/>
  </si>
  <si>
    <t>昭和54年
(1979)</t>
    <rPh sb="4" eb="5">
      <t>ネン</t>
    </rPh>
    <phoneticPr fontId="13"/>
  </si>
  <si>
    <t>昭和56年
(1981)</t>
    <rPh sb="4" eb="5">
      <t>ネン</t>
    </rPh>
    <phoneticPr fontId="13"/>
  </si>
  <si>
    <t>昭和57年
(1982)</t>
    <rPh sb="4" eb="5">
      <t>ネン</t>
    </rPh>
    <phoneticPr fontId="13"/>
  </si>
  <si>
    <t>昭和58年
(1983)</t>
    <rPh sb="4" eb="5">
      <t>ネン</t>
    </rPh>
    <phoneticPr fontId="13"/>
  </si>
  <si>
    <t>昭和59年
(1984)</t>
    <rPh sb="4" eb="5">
      <t>ネン</t>
    </rPh>
    <phoneticPr fontId="13"/>
  </si>
  <si>
    <t>昭和61年
(1986)</t>
    <rPh sb="4" eb="5">
      <t>ネン</t>
    </rPh>
    <phoneticPr fontId="13"/>
  </si>
  <si>
    <t>昭和62年
(1987)</t>
    <rPh sb="4" eb="5">
      <t>ネン</t>
    </rPh>
    <phoneticPr fontId="13"/>
  </si>
  <si>
    <t>昭和63年
(1988)</t>
    <rPh sb="4" eb="5">
      <t>ネン</t>
    </rPh>
    <phoneticPr fontId="13"/>
  </si>
  <si>
    <t>平成元年
(1989)</t>
    <rPh sb="2" eb="3">
      <t>ガン</t>
    </rPh>
    <rPh sb="3" eb="4">
      <t>ネン</t>
    </rPh>
    <phoneticPr fontId="13"/>
  </si>
  <si>
    <t>令和7年
(2024)</t>
    <rPh sb="0" eb="1">
      <t>レイ</t>
    </rPh>
    <rPh sb="1" eb="2">
      <t>ワ</t>
    </rPh>
    <rPh sb="3" eb="4">
      <t>ネン</t>
    </rPh>
    <phoneticPr fontId="13"/>
  </si>
  <si>
    <t>地域順</t>
    <rPh sb="0" eb="2">
      <t>チイキ</t>
    </rPh>
    <rPh sb="2" eb="3">
      <t>ジュン</t>
    </rPh>
    <phoneticPr fontId="1"/>
  </si>
  <si>
    <t>昭和45年</t>
    <rPh sb="0" eb="2">
      <t>ショウワ</t>
    </rPh>
    <rPh sb="4" eb="5">
      <t>ネン</t>
    </rPh>
    <phoneticPr fontId="1"/>
  </si>
  <si>
    <t>昭和46年</t>
    <rPh sb="0" eb="2">
      <t>ショウワ</t>
    </rPh>
    <rPh sb="4" eb="5">
      <t>ネン</t>
    </rPh>
    <phoneticPr fontId="1"/>
  </si>
  <si>
    <t>昭和47年</t>
    <rPh sb="0" eb="2">
      <t>ショウワ</t>
    </rPh>
    <rPh sb="4" eb="5">
      <t>ネン</t>
    </rPh>
    <phoneticPr fontId="1"/>
  </si>
  <si>
    <t>昭和48年</t>
    <rPh sb="0" eb="2">
      <t>ショウワ</t>
    </rPh>
    <rPh sb="4" eb="5">
      <t>ネン</t>
    </rPh>
    <phoneticPr fontId="1"/>
  </si>
  <si>
    <t>昭和49年</t>
    <rPh sb="0" eb="2">
      <t>ショウワ</t>
    </rPh>
    <rPh sb="4" eb="5">
      <t>ネン</t>
    </rPh>
    <phoneticPr fontId="1"/>
  </si>
  <si>
    <t>令和2年</t>
    <rPh sb="0" eb="2">
      <t>レイワ</t>
    </rPh>
    <rPh sb="3" eb="4">
      <t>ネン</t>
    </rPh>
    <phoneticPr fontId="1"/>
  </si>
  <si>
    <t>令和3年</t>
    <rPh sb="0" eb="2">
      <t>レイワ</t>
    </rPh>
    <rPh sb="3" eb="4">
      <t>ネン</t>
    </rPh>
    <phoneticPr fontId="1"/>
  </si>
  <si>
    <t>令和4年</t>
    <rPh sb="0" eb="2">
      <t>レイワ</t>
    </rPh>
    <rPh sb="3" eb="4">
      <t>ネン</t>
    </rPh>
    <phoneticPr fontId="1"/>
  </si>
  <si>
    <t>R2=100 総合指数</t>
    <rPh sb="7" eb="9">
      <t>ソウゴウ</t>
    </rPh>
    <rPh sb="9" eb="11">
      <t>シスウ</t>
    </rPh>
    <phoneticPr fontId="15"/>
  </si>
  <si>
    <t>将来の地域別男女5歳階級別人口（各年10月1日時点推計人口：2020年実績値）</t>
    <rPh sb="16" eb="18">
      <t>カクネン</t>
    </rPh>
    <rPh sb="20" eb="21">
      <t>ガツ</t>
    </rPh>
    <rPh sb="22" eb="23">
      <t>ニチ</t>
    </rPh>
    <rPh sb="23" eb="25">
      <t>ジテン</t>
    </rPh>
    <rPh sb="25" eb="27">
      <t>スイケイ</t>
    </rPh>
    <rPh sb="27" eb="29">
      <t>ジンコウ</t>
    </rPh>
    <rPh sb="34" eb="35">
      <t>ネン</t>
    </rPh>
    <rPh sb="35" eb="38">
      <t>ジッセキチ</t>
    </rPh>
    <phoneticPr fontId="28"/>
  </si>
  <si>
    <t>実数</t>
    <rPh sb="0" eb="2">
      <t>ジッスウ</t>
    </rPh>
    <phoneticPr fontId="28"/>
  </si>
  <si>
    <t>構成比</t>
    <rPh sb="0" eb="3">
      <t>コウセイヒ</t>
    </rPh>
    <phoneticPr fontId="28"/>
  </si>
  <si>
    <t>(単位：％）</t>
    <rPh sb="1" eb="3">
      <t>タンイ</t>
    </rPh>
    <phoneticPr fontId="28"/>
  </si>
  <si>
    <t>0-14歳</t>
    <rPh sb="4" eb="5">
      <t>サイ</t>
    </rPh>
    <phoneticPr fontId="28"/>
  </si>
  <si>
    <t>2050年</t>
    <rPh sb="4" eb="5">
      <t>ネン</t>
    </rPh>
    <phoneticPr fontId="28"/>
  </si>
  <si>
    <t>2050－20年</t>
    <rPh sb="7" eb="8">
      <t>ネン</t>
    </rPh>
    <phoneticPr fontId="28"/>
  </si>
  <si>
    <t>篠山市</t>
    <rPh sb="0" eb="3">
      <t>ササヤマシ</t>
    </rPh>
    <phoneticPr fontId="27"/>
  </si>
  <si>
    <t>(資料）国立社会保障・人口問題研究所「地域別将来推計人口」(2023年推計）</t>
    <rPh sb="1" eb="3">
      <t>シリョウ</t>
    </rPh>
    <rPh sb="4" eb="6">
      <t>コクリツ</t>
    </rPh>
    <rPh sb="6" eb="8">
      <t>シャカイ</t>
    </rPh>
    <rPh sb="8" eb="10">
      <t>ホショウ</t>
    </rPh>
    <rPh sb="11" eb="13">
      <t>ジンコウ</t>
    </rPh>
    <rPh sb="13" eb="15">
      <t>モンダイ</t>
    </rPh>
    <rPh sb="15" eb="17">
      <t>ケンキュウ</t>
    </rPh>
    <rPh sb="17" eb="18">
      <t>ショ</t>
    </rPh>
    <rPh sb="19" eb="21">
      <t>チイキ</t>
    </rPh>
    <rPh sb="21" eb="22">
      <t>ベツ</t>
    </rPh>
    <rPh sb="22" eb="24">
      <t>ショウライ</t>
    </rPh>
    <rPh sb="24" eb="26">
      <t>スイケイ</t>
    </rPh>
    <rPh sb="26" eb="28">
      <t>ジンコウ</t>
    </rPh>
    <rPh sb="34" eb="35">
      <t>ネン</t>
    </rPh>
    <rPh sb="35" eb="37">
      <t>スイケイ</t>
    </rPh>
    <phoneticPr fontId="28"/>
  </si>
  <si>
    <t>15～64歳</t>
    <rPh sb="5" eb="6">
      <t>サイ</t>
    </rPh>
    <phoneticPr fontId="28"/>
  </si>
  <si>
    <t>65歳以上</t>
    <rPh sb="2" eb="3">
      <t>サイ</t>
    </rPh>
    <rPh sb="3" eb="5">
      <t>イジョウ</t>
    </rPh>
    <phoneticPr fontId="28"/>
  </si>
  <si>
    <t xml:space="preserve"> </t>
    <phoneticPr fontId="28"/>
  </si>
  <si>
    <t>75歳以上</t>
    <rPh sb="2" eb="3">
      <t>サイ</t>
    </rPh>
    <rPh sb="3" eb="5">
      <t>イジョウ</t>
    </rPh>
    <phoneticPr fontId="28"/>
  </si>
  <si>
    <t>将来の地域別男女5歳階級別人口（各年10月1日時点の推計人口：2015年は国勢調査による実績値）</t>
    <rPh sb="16" eb="18">
      <t>カクネン</t>
    </rPh>
    <rPh sb="20" eb="21">
      <t>ガツ</t>
    </rPh>
    <rPh sb="22" eb="23">
      <t>ニチ</t>
    </rPh>
    <rPh sb="23" eb="25">
      <t>ジテン</t>
    </rPh>
    <rPh sb="26" eb="28">
      <t>スイケイ</t>
    </rPh>
    <rPh sb="28" eb="30">
      <t>ジンコウ</t>
    </rPh>
    <rPh sb="35" eb="36">
      <t>ネン</t>
    </rPh>
    <rPh sb="37" eb="39">
      <t>コクセイ</t>
    </rPh>
    <rPh sb="39" eb="41">
      <t>チョウサ</t>
    </rPh>
    <rPh sb="44" eb="47">
      <t>ジッセキチ</t>
    </rPh>
    <phoneticPr fontId="28"/>
  </si>
  <si>
    <t>コード</t>
  </si>
  <si>
    <t>市などの別</t>
  </si>
  <si>
    <t>都道府県</t>
  </si>
  <si>
    <t>市区町村</t>
  </si>
  <si>
    <t>年</t>
  </si>
  <si>
    <t>男</t>
  </si>
  <si>
    <t>女</t>
  </si>
  <si>
    <t>総人口指数
（2020年＝100）</t>
    <phoneticPr fontId="1"/>
  </si>
  <si>
    <t>（再掲）
0～14歳</t>
    <rPh sb="1" eb="3">
      <t>サイケイ</t>
    </rPh>
    <phoneticPr fontId="1"/>
  </si>
  <si>
    <t>（再掲）
15～64歳</t>
    <rPh sb="1" eb="3">
      <t>サイケイ</t>
    </rPh>
    <phoneticPr fontId="1"/>
  </si>
  <si>
    <t>（再掲）65歳以上</t>
    <rPh sb="1" eb="3">
      <t>サイケイ</t>
    </rPh>
    <phoneticPr fontId="1"/>
  </si>
  <si>
    <t>0～14歳割合(%)</t>
    <phoneticPr fontId="1"/>
  </si>
  <si>
    <t>15～64歳割合(%)</t>
    <phoneticPr fontId="1"/>
  </si>
  <si>
    <t>65歳以上割合(%)</t>
    <phoneticPr fontId="1"/>
  </si>
  <si>
    <t>計</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</si>
  <si>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</si>
  <si>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</si>
  <si>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</si>
  <si>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</si>
  <si>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</si>
  <si>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</si>
  <si>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</si>
  <si>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</si>
  <si>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</si>
  <si>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</si>
  <si>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</si>
  <si>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</si>
  <si>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</si>
  <si>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</si>
  <si>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</si>
  <si>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</si>
  <si>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</si>
  <si>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</si>
  <si>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</si>
  <si>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95歳～</t>
  </si>
  <si>
    <t>（再掲）65～74歳</t>
    <rPh sb="1" eb="3">
      <t>サイケイ</t>
    </rPh>
    <phoneticPr fontId="1"/>
  </si>
  <si>
    <t>（再掲）75歳以上</t>
    <phoneticPr fontId="1"/>
  </si>
  <si>
    <t>65～74歳割合(%)</t>
    <phoneticPr fontId="1"/>
  </si>
  <si>
    <t>75歳以上割合(%)</t>
    <phoneticPr fontId="1"/>
  </si>
  <si>
    <t>a</t>
  </si>
  <si>
    <t>神戸市東灘区</t>
  </si>
  <si>
    <t>神戸市灘区</t>
  </si>
  <si>
    <t>神戸市兵庫区</t>
  </si>
  <si>
    <t>神戸市長田区</t>
  </si>
  <si>
    <t>神戸市須磨区</t>
  </si>
  <si>
    <t>神戸市垂水区</t>
  </si>
  <si>
    <t>神戸市北区</t>
  </si>
  <si>
    <t>神戸市中央区</t>
  </si>
  <si>
    <t>神戸市西区</t>
  </si>
  <si>
    <t>市町内総生産（支出側：名目、平成27年基準）</t>
    <rPh sb="0" eb="3">
      <t>シチョウナイ</t>
    </rPh>
    <rPh sb="3" eb="4">
      <t>ソウ</t>
    </rPh>
    <rPh sb="4" eb="6">
      <t>セイサン</t>
    </rPh>
    <rPh sb="7" eb="9">
      <t>シシュツ</t>
    </rPh>
    <rPh sb="9" eb="10">
      <t>ガワ</t>
    </rPh>
    <rPh sb="11" eb="12">
      <t>メイ</t>
    </rPh>
    <rPh sb="12" eb="13">
      <t>メ</t>
    </rPh>
    <rPh sb="14" eb="16">
      <t>ヘイセイ</t>
    </rPh>
    <rPh sb="18" eb="19">
      <t>ネン</t>
    </rPh>
    <rPh sb="19" eb="21">
      <t>キジュン</t>
    </rPh>
    <phoneticPr fontId="27"/>
  </si>
  <si>
    <t xml:space="preserve"> </t>
    <phoneticPr fontId="27"/>
  </si>
  <si>
    <t>速報</t>
    <rPh sb="0" eb="2">
      <t>ソクホウ</t>
    </rPh>
    <phoneticPr fontId="27"/>
  </si>
  <si>
    <t>見通し</t>
    <rPh sb="0" eb="2">
      <t>ミトオ</t>
    </rPh>
    <phoneticPr fontId="27"/>
  </si>
  <si>
    <t>（単位：百万円）</t>
    <rPh sb="1" eb="3">
      <t>タンイ</t>
    </rPh>
    <rPh sb="4" eb="5">
      <t>ヒャク</t>
    </rPh>
    <rPh sb="5" eb="7">
      <t>マンエン</t>
    </rPh>
    <phoneticPr fontId="27"/>
  </si>
  <si>
    <t>増減率（％）</t>
    <rPh sb="0" eb="3">
      <t>ゾウゲンリツ</t>
    </rPh>
    <phoneticPr fontId="27"/>
  </si>
  <si>
    <t xml:space="preserve">年度    </t>
    <rPh sb="0" eb="2">
      <t>ネンド</t>
    </rPh>
    <phoneticPr fontId="15"/>
  </si>
  <si>
    <t>平成18年度</t>
    <rPh sb="0" eb="2">
      <t>ヘイセイ</t>
    </rPh>
    <rPh sb="4" eb="6">
      <t>ネンド</t>
    </rPh>
    <phoneticPr fontId="15"/>
  </si>
  <si>
    <t>平成19年度</t>
    <rPh sb="0" eb="2">
      <t>ヘイセイ</t>
    </rPh>
    <rPh sb="4" eb="6">
      <t>ネンド</t>
    </rPh>
    <phoneticPr fontId="15"/>
  </si>
  <si>
    <t>平成20年度</t>
    <rPh sb="0" eb="2">
      <t>ヘイセイ</t>
    </rPh>
    <rPh sb="4" eb="6">
      <t>ネンド</t>
    </rPh>
    <phoneticPr fontId="27"/>
  </si>
  <si>
    <t>平成21年度</t>
    <rPh sb="0" eb="2">
      <t>ヘイセイ</t>
    </rPh>
    <rPh sb="4" eb="6">
      <t>ネンド</t>
    </rPh>
    <phoneticPr fontId="27"/>
  </si>
  <si>
    <t>平成22年度</t>
    <rPh sb="0" eb="2">
      <t>ヘイセイ</t>
    </rPh>
    <rPh sb="4" eb="6">
      <t>ネンド</t>
    </rPh>
    <phoneticPr fontId="27"/>
  </si>
  <si>
    <t>平成23年度</t>
    <rPh sb="0" eb="2">
      <t>ヘイセイ</t>
    </rPh>
    <rPh sb="4" eb="6">
      <t>ネンド</t>
    </rPh>
    <phoneticPr fontId="27"/>
  </si>
  <si>
    <t>平成24年度</t>
    <rPh sb="0" eb="2">
      <t>ヘイセイ</t>
    </rPh>
    <rPh sb="4" eb="6">
      <t>ネンド</t>
    </rPh>
    <phoneticPr fontId="27"/>
  </si>
  <si>
    <t>平成25年度</t>
    <rPh sb="0" eb="2">
      <t>ヘイセイ</t>
    </rPh>
    <rPh sb="4" eb="6">
      <t>ネンド</t>
    </rPh>
    <phoneticPr fontId="27"/>
  </si>
  <si>
    <t>平成26年度</t>
    <rPh sb="0" eb="2">
      <t>ヘイセイ</t>
    </rPh>
    <rPh sb="4" eb="6">
      <t>ネンド</t>
    </rPh>
    <phoneticPr fontId="27"/>
  </si>
  <si>
    <t>平成27年度</t>
    <rPh sb="0" eb="2">
      <t>ヘイセイ</t>
    </rPh>
    <rPh sb="4" eb="6">
      <t>ネンド</t>
    </rPh>
    <phoneticPr fontId="27"/>
  </si>
  <si>
    <t>平成28年度</t>
    <rPh sb="0" eb="2">
      <t>ヘイセイ</t>
    </rPh>
    <rPh sb="4" eb="6">
      <t>ネンド</t>
    </rPh>
    <phoneticPr fontId="27"/>
  </si>
  <si>
    <t>平成29年度</t>
    <rPh sb="0" eb="2">
      <t>ヘイセイ</t>
    </rPh>
    <rPh sb="4" eb="6">
      <t>ネンド</t>
    </rPh>
    <phoneticPr fontId="27"/>
  </si>
  <si>
    <t>平成30年度</t>
    <rPh sb="0" eb="2">
      <t>ヘイセイ</t>
    </rPh>
    <rPh sb="4" eb="6">
      <t>ネンド</t>
    </rPh>
    <phoneticPr fontId="27"/>
  </si>
  <si>
    <t>令和元年度</t>
    <rPh sb="0" eb="2">
      <t>レイワ</t>
    </rPh>
    <rPh sb="2" eb="3">
      <t>ガン</t>
    </rPh>
    <rPh sb="3" eb="5">
      <t>ネンド</t>
    </rPh>
    <phoneticPr fontId="27"/>
  </si>
  <si>
    <t>令和2年度</t>
    <rPh sb="0" eb="2">
      <t>レイワ</t>
    </rPh>
    <rPh sb="3" eb="5">
      <t>ネンド</t>
    </rPh>
    <phoneticPr fontId="27"/>
  </si>
  <si>
    <t>令和3年度</t>
    <rPh sb="0" eb="2">
      <t>レイワ</t>
    </rPh>
    <rPh sb="3" eb="5">
      <t>ネンド</t>
    </rPh>
    <phoneticPr fontId="27"/>
  </si>
  <si>
    <t>令和4年度</t>
    <rPh sb="0" eb="2">
      <t>レイワ</t>
    </rPh>
    <rPh sb="3" eb="5">
      <t>ネンド</t>
    </rPh>
    <phoneticPr fontId="27"/>
  </si>
  <si>
    <t>令和5年度</t>
    <rPh sb="0" eb="2">
      <t>レイワ</t>
    </rPh>
    <rPh sb="3" eb="5">
      <t>ネンド</t>
    </rPh>
    <phoneticPr fontId="27"/>
  </si>
  <si>
    <t>令和6年度</t>
    <rPh sb="0" eb="2">
      <t>レイワ</t>
    </rPh>
    <rPh sb="3" eb="5">
      <t>ネンド</t>
    </rPh>
    <phoneticPr fontId="27"/>
  </si>
  <si>
    <t>令和7年度</t>
    <rPh sb="0" eb="2">
      <t>レイワ</t>
    </rPh>
    <rPh sb="3" eb="5">
      <t>ネンド</t>
    </rPh>
    <phoneticPr fontId="27"/>
  </si>
  <si>
    <t>R2/R1</t>
    <phoneticPr fontId="27"/>
  </si>
  <si>
    <t>R3/R2</t>
    <phoneticPr fontId="27"/>
  </si>
  <si>
    <t>R4/R3</t>
    <phoneticPr fontId="27"/>
  </si>
  <si>
    <t>R5/R4</t>
    <phoneticPr fontId="27"/>
  </si>
  <si>
    <t>R6/R5</t>
    <phoneticPr fontId="27"/>
  </si>
  <si>
    <t>R7/R6</t>
    <phoneticPr fontId="27"/>
  </si>
  <si>
    <t>市町名</t>
  </si>
  <si>
    <t>1</t>
    <phoneticPr fontId="27"/>
  </si>
  <si>
    <t xml:space="preserve"> </t>
  </si>
  <si>
    <t>　</t>
    <phoneticPr fontId="27"/>
  </si>
  <si>
    <t>（出所）兵庫県統計課「市町民経済計算試算値」</t>
    <rPh sb="1" eb="3">
      <t>シュッショ</t>
    </rPh>
    <rPh sb="4" eb="7">
      <t>ヒョウゴケン</t>
    </rPh>
    <rPh sb="7" eb="9">
      <t>トウケイ</t>
    </rPh>
    <rPh sb="9" eb="10">
      <t>カ</t>
    </rPh>
    <rPh sb="11" eb="13">
      <t>シチョウ</t>
    </rPh>
    <rPh sb="13" eb="14">
      <t>ミン</t>
    </rPh>
    <rPh sb="14" eb="16">
      <t>ケイザイ</t>
    </rPh>
    <rPh sb="16" eb="18">
      <t>ケイサン</t>
    </rPh>
    <rPh sb="18" eb="20">
      <t>シサン</t>
    </rPh>
    <rPh sb="20" eb="21">
      <t>アタイ</t>
    </rPh>
    <phoneticPr fontId="27"/>
  </si>
  <si>
    <t>被災12市</t>
    <rPh sb="0" eb="2">
      <t>ヒサイ</t>
    </rPh>
    <rPh sb="4" eb="5">
      <t>シ</t>
    </rPh>
    <phoneticPr fontId="27"/>
  </si>
  <si>
    <t>丹波篠山市：篠山市より市名変更（令和元年５月～）</t>
    <rPh sb="0" eb="2">
      <t>タンバ</t>
    </rPh>
    <rPh sb="2" eb="5">
      <t>ササヤマシ</t>
    </rPh>
    <rPh sb="6" eb="9">
      <t>ササヤマシ</t>
    </rPh>
    <rPh sb="11" eb="13">
      <t>シメイ</t>
    </rPh>
    <rPh sb="13" eb="15">
      <t>ヘンコウ</t>
    </rPh>
    <rPh sb="16" eb="18">
      <t>レイワ</t>
    </rPh>
    <rPh sb="18" eb="20">
      <t>ガンネン</t>
    </rPh>
    <rPh sb="20" eb="22">
      <t>ゴガツ</t>
    </rPh>
    <phoneticPr fontId="27"/>
  </si>
  <si>
    <t>市町内総生産（実質：平成27年連鎖価格）</t>
    <rPh sb="0" eb="3">
      <t>シチョウナイ</t>
    </rPh>
    <rPh sb="3" eb="4">
      <t>ソウ</t>
    </rPh>
    <rPh sb="4" eb="6">
      <t>セイサン</t>
    </rPh>
    <rPh sb="7" eb="9">
      <t>ジッシツ</t>
    </rPh>
    <rPh sb="10" eb="12">
      <t>ヘイセイ</t>
    </rPh>
    <rPh sb="14" eb="15">
      <t>ネン</t>
    </rPh>
    <rPh sb="15" eb="17">
      <t>レンサ</t>
    </rPh>
    <rPh sb="17" eb="19">
      <t>カカク</t>
    </rPh>
    <phoneticPr fontId="27"/>
  </si>
  <si>
    <t>　</t>
  </si>
  <si>
    <t>1</t>
  </si>
  <si>
    <t>94.4</t>
  </si>
  <si>
    <t>93.9</t>
  </si>
  <si>
    <t>94.8</t>
  </si>
  <si>
    <t>97.1</t>
  </si>
  <si>
    <t>97.7</t>
  </si>
  <si>
    <t>97.8</t>
  </si>
  <si>
    <t>98.3</t>
  </si>
  <si>
    <t>98.7</t>
  </si>
  <si>
    <t>99.6</t>
  </si>
  <si>
    <t>99.8</t>
  </si>
  <si>
    <t>99.5</t>
  </si>
  <si>
    <t>102.1</t>
  </si>
  <si>
    <t>(出所）2020年～2045年：国立社会保障・人口問題研究所「地域別将来人口推計」（2023年推計）</t>
    <rPh sb="1" eb="3">
      <t>シュッショ</t>
    </rPh>
    <rPh sb="8" eb="9">
      <t>ネン</t>
    </rPh>
    <rPh sb="14" eb="15">
      <t>ネン</t>
    </rPh>
    <rPh sb="16" eb="18">
      <t>コクリツ</t>
    </rPh>
    <rPh sb="18" eb="20">
      <t>シャカイ</t>
    </rPh>
    <rPh sb="20" eb="22">
      <t>ホショウ</t>
    </rPh>
    <rPh sb="23" eb="25">
      <t>ジンコウ</t>
    </rPh>
    <rPh sb="25" eb="27">
      <t>モンダイ</t>
    </rPh>
    <rPh sb="27" eb="29">
      <t>ケンキュウ</t>
    </rPh>
    <rPh sb="29" eb="30">
      <t>ショ</t>
    </rPh>
    <rPh sb="31" eb="33">
      <t>チイキ</t>
    </rPh>
    <rPh sb="33" eb="34">
      <t>ベツ</t>
    </rPh>
    <rPh sb="34" eb="36">
      <t>ショウライ</t>
    </rPh>
    <rPh sb="36" eb="38">
      <t>ジンコウ</t>
    </rPh>
    <rPh sb="38" eb="40">
      <t>スイケイ</t>
    </rPh>
    <rPh sb="46" eb="47">
      <t>ネン</t>
    </rPh>
    <rPh sb="47" eb="49">
      <t>スイケイ</t>
    </rPh>
    <phoneticPr fontId="15"/>
  </si>
  <si>
    <t>2050年－2020年</t>
    <rPh sb="4" eb="5">
      <t>ネン</t>
    </rPh>
    <rPh sb="10" eb="11">
      <t>ネン</t>
    </rPh>
    <phoneticPr fontId="15"/>
  </si>
  <si>
    <t>2020年=100</t>
    <rPh sb="4" eb="5">
      <t>ネン</t>
    </rPh>
    <phoneticPr fontId="1"/>
  </si>
  <si>
    <t>地域別主要関連指標の推移（平成27年度～令和4年度）</t>
    <rPh sb="0" eb="2">
      <t>チイキ</t>
    </rPh>
    <rPh sb="2" eb="3">
      <t>ベツ</t>
    </rPh>
    <rPh sb="7" eb="9">
      <t>シヒョウ</t>
    </rPh>
    <rPh sb="18" eb="19">
      <t>ド</t>
    </rPh>
    <rPh sb="20" eb="22">
      <t>レイワ</t>
    </rPh>
    <rPh sb="23" eb="25">
      <t>ネンド</t>
    </rPh>
    <rPh sb="24" eb="25">
      <t>ドヘイネンド</t>
    </rPh>
    <phoneticPr fontId="15"/>
  </si>
  <si>
    <t>2022-12</t>
    <phoneticPr fontId="1"/>
  </si>
  <si>
    <t>11 年間商品販売額（卸売・小売業）</t>
    <rPh sb="3" eb="5">
      <t>ネンカン</t>
    </rPh>
    <rPh sb="5" eb="7">
      <t>ショウヒン</t>
    </rPh>
    <rPh sb="7" eb="10">
      <t>ハンバイガク</t>
    </rPh>
    <rPh sb="11" eb="13">
      <t>オロシウ</t>
    </rPh>
    <rPh sb="14" eb="17">
      <t>コウリギョウ</t>
    </rPh>
    <phoneticPr fontId="1"/>
  </si>
  <si>
    <t>2020-11</t>
    <phoneticPr fontId="1"/>
  </si>
  <si>
    <t>2023-12</t>
    <phoneticPr fontId="1"/>
  </si>
  <si>
    <t>2024-12</t>
    <phoneticPr fontId="1"/>
  </si>
  <si>
    <t>2020-10</t>
    <phoneticPr fontId="1"/>
  </si>
  <si>
    <t>表　東播磨地域現在・将来推計データ</t>
    <rPh sb="0" eb="1">
      <t>ヒョウ</t>
    </rPh>
    <rPh sb="2" eb="3">
      <t>ヒガシ</t>
    </rPh>
    <rPh sb="3" eb="5">
      <t>ハリマ</t>
    </rPh>
    <rPh sb="5" eb="7">
      <t>チイキ</t>
    </rPh>
    <rPh sb="7" eb="9">
      <t>ゲンザイ</t>
    </rPh>
    <rPh sb="10" eb="12">
      <t>ショウライ</t>
    </rPh>
    <rPh sb="12" eb="14">
      <t>スイケイ</t>
    </rPh>
    <phoneticPr fontId="1"/>
  </si>
  <si>
    <t>データで見る東播磨地域</t>
    <rPh sb="4" eb="5">
      <t>ミ</t>
    </rPh>
    <rPh sb="6" eb="7">
      <t>ヒガシ</t>
    </rPh>
    <rPh sb="7" eb="9">
      <t>ハリマ</t>
    </rPh>
    <rPh sb="9" eb="11">
      <t>チイキ</t>
    </rPh>
    <phoneticPr fontId="1"/>
  </si>
  <si>
    <t>製造業就業者数（4人以上事業所）</t>
    <rPh sb="0" eb="3">
      <t>セイゾウギョウ</t>
    </rPh>
    <rPh sb="3" eb="5">
      <t>シュウギョウ</t>
    </rPh>
    <rPh sb="5" eb="6">
      <t>シャ</t>
    </rPh>
    <rPh sb="6" eb="7">
      <t>スウ</t>
    </rPh>
    <rPh sb="9" eb="10">
      <t>ニン</t>
    </rPh>
    <rPh sb="10" eb="12">
      <t>イジョウ</t>
    </rPh>
    <rPh sb="12" eb="15">
      <t>ジギョウショ</t>
    </rPh>
    <phoneticPr fontId="15"/>
  </si>
  <si>
    <t>地域順</t>
    <rPh sb="0" eb="3">
      <t>チイキジュン</t>
    </rPh>
    <phoneticPr fontId="1"/>
  </si>
  <si>
    <t>平成7年</t>
    <rPh sb="0" eb="2">
      <t>ヘイセイ</t>
    </rPh>
    <rPh sb="3" eb="4">
      <t>ネン</t>
    </rPh>
    <phoneticPr fontId="15"/>
  </si>
  <si>
    <t>平成8年</t>
    <rPh sb="0" eb="2">
      <t>ヘイセイ</t>
    </rPh>
    <rPh sb="3" eb="4">
      <t>ネン</t>
    </rPh>
    <phoneticPr fontId="15"/>
  </si>
  <si>
    <t>平成9年</t>
    <rPh sb="0" eb="2">
      <t>ヘイセイ</t>
    </rPh>
    <rPh sb="3" eb="4">
      <t>ネン</t>
    </rPh>
    <phoneticPr fontId="15"/>
  </si>
  <si>
    <t>平成10年</t>
    <rPh sb="0" eb="2">
      <t>ヘイセイ</t>
    </rPh>
    <rPh sb="4" eb="5">
      <t>ネン</t>
    </rPh>
    <phoneticPr fontId="15"/>
  </si>
  <si>
    <t>平成11年</t>
    <rPh sb="0" eb="2">
      <t>ヘイセイ</t>
    </rPh>
    <rPh sb="4" eb="5">
      <t>ネン</t>
    </rPh>
    <phoneticPr fontId="15"/>
  </si>
  <si>
    <t>平成12年</t>
    <rPh sb="0" eb="2">
      <t>ヘイセイ</t>
    </rPh>
    <rPh sb="4" eb="5">
      <t>ネン</t>
    </rPh>
    <phoneticPr fontId="15"/>
  </si>
  <si>
    <t>平成13年</t>
    <rPh sb="0" eb="2">
      <t>ヘイセイ</t>
    </rPh>
    <rPh sb="4" eb="5">
      <t>ネン</t>
    </rPh>
    <phoneticPr fontId="15"/>
  </si>
  <si>
    <t>平成14年</t>
    <rPh sb="0" eb="2">
      <t>ヘイセイ</t>
    </rPh>
    <rPh sb="4" eb="5">
      <t>ネン</t>
    </rPh>
    <phoneticPr fontId="15"/>
  </si>
  <si>
    <t>平成15年</t>
    <rPh sb="0" eb="2">
      <t>ヘイセイ</t>
    </rPh>
    <rPh sb="4" eb="5">
      <t>ネン</t>
    </rPh>
    <phoneticPr fontId="15"/>
  </si>
  <si>
    <t>平成16年</t>
    <rPh sb="0" eb="2">
      <t>ヘイセイ</t>
    </rPh>
    <rPh sb="4" eb="5">
      <t>ネン</t>
    </rPh>
    <phoneticPr fontId="15"/>
  </si>
  <si>
    <t>平成17年</t>
    <rPh sb="0" eb="2">
      <t>ヘイセイ</t>
    </rPh>
    <rPh sb="4" eb="5">
      <t>ネン</t>
    </rPh>
    <phoneticPr fontId="15"/>
  </si>
  <si>
    <t>平成18年</t>
    <rPh sb="0" eb="2">
      <t>ヘイセイ</t>
    </rPh>
    <rPh sb="4" eb="5">
      <t>ネン</t>
    </rPh>
    <phoneticPr fontId="15"/>
  </si>
  <si>
    <t>平成19年</t>
    <rPh sb="0" eb="2">
      <t>ヘイセイ</t>
    </rPh>
    <rPh sb="4" eb="5">
      <t>ネン</t>
    </rPh>
    <phoneticPr fontId="15"/>
  </si>
  <si>
    <t>平成20年</t>
    <rPh sb="0" eb="2">
      <t>ヘイセイ</t>
    </rPh>
    <rPh sb="4" eb="5">
      <t>ネン</t>
    </rPh>
    <phoneticPr fontId="15"/>
  </si>
  <si>
    <t>平成21年</t>
    <rPh sb="0" eb="2">
      <t>ヘイセイ</t>
    </rPh>
    <rPh sb="4" eb="5">
      <t>ネン</t>
    </rPh>
    <phoneticPr fontId="15"/>
  </si>
  <si>
    <t>平成22年</t>
    <rPh sb="0" eb="2">
      <t>ヘイセイ</t>
    </rPh>
    <rPh sb="4" eb="5">
      <t>ネン</t>
    </rPh>
    <phoneticPr fontId="15"/>
  </si>
  <si>
    <t>平成23年</t>
    <rPh sb="0" eb="2">
      <t>ヘイセイ</t>
    </rPh>
    <rPh sb="4" eb="5">
      <t>ネン</t>
    </rPh>
    <phoneticPr fontId="15"/>
  </si>
  <si>
    <t>平成24年</t>
    <rPh sb="0" eb="2">
      <t>ヘイセイ</t>
    </rPh>
    <rPh sb="4" eb="5">
      <t>ネン</t>
    </rPh>
    <phoneticPr fontId="15"/>
  </si>
  <si>
    <t>平成25年</t>
    <rPh sb="0" eb="2">
      <t>ヘイセイ</t>
    </rPh>
    <rPh sb="4" eb="5">
      <t>ネン</t>
    </rPh>
    <phoneticPr fontId="15"/>
  </si>
  <si>
    <t>平成26年</t>
    <rPh sb="0" eb="2">
      <t>ヘイセイ</t>
    </rPh>
    <rPh sb="4" eb="5">
      <t>ネン</t>
    </rPh>
    <phoneticPr fontId="15"/>
  </si>
  <si>
    <t>平成28年</t>
    <rPh sb="0" eb="2">
      <t>ヘイセイ</t>
    </rPh>
    <rPh sb="4" eb="5">
      <t>ネン</t>
    </rPh>
    <phoneticPr fontId="15"/>
  </si>
  <si>
    <t>平成29年</t>
    <rPh sb="0" eb="2">
      <t>ヘイセイ</t>
    </rPh>
    <rPh sb="4" eb="5">
      <t>ネン</t>
    </rPh>
    <phoneticPr fontId="15"/>
  </si>
  <si>
    <t>平成30年</t>
    <rPh sb="0" eb="2">
      <t>ヘイセイ</t>
    </rPh>
    <rPh sb="4" eb="5">
      <t>ネン</t>
    </rPh>
    <phoneticPr fontId="15"/>
  </si>
  <si>
    <t>令和5年</t>
    <rPh sb="0" eb="2">
      <t>レイワ</t>
    </rPh>
    <rPh sb="3" eb="4">
      <t>ネン</t>
    </rPh>
    <phoneticPr fontId="1"/>
  </si>
  <si>
    <t>x</t>
  </si>
  <si>
    <t>令和元年度</t>
    <rPh sb="0" eb="2">
      <t>レイワ</t>
    </rPh>
    <rPh sb="2" eb="4">
      <t>ガンネン</t>
    </rPh>
    <rPh sb="4" eb="5">
      <t>ド</t>
    </rPh>
    <phoneticPr fontId="15"/>
  </si>
  <si>
    <t>令和２年度</t>
    <rPh sb="0" eb="2">
      <t>レイワ</t>
    </rPh>
    <rPh sb="3" eb="5">
      <t>ネンド</t>
    </rPh>
    <rPh sb="4" eb="5">
      <t>ド</t>
    </rPh>
    <phoneticPr fontId="15"/>
  </si>
  <si>
    <t>市町内農業産出額</t>
    <rPh sb="2" eb="3">
      <t>ナイ</t>
    </rPh>
    <rPh sb="3" eb="5">
      <t>ノウギョウ</t>
    </rPh>
    <rPh sb="5" eb="8">
      <t>サンシュツガク</t>
    </rPh>
    <phoneticPr fontId="33"/>
  </si>
  <si>
    <t>（単位：百万円）</t>
    <rPh sb="1" eb="3">
      <t>タンイ</t>
    </rPh>
    <rPh sb="4" eb="5">
      <t>ヒャク</t>
    </rPh>
    <rPh sb="5" eb="7">
      <t>マンエン</t>
    </rPh>
    <phoneticPr fontId="15"/>
  </si>
  <si>
    <t>平成2年</t>
    <rPh sb="0" eb="2">
      <t>ヘイセイ</t>
    </rPh>
    <rPh sb="3" eb="4">
      <t>ネン</t>
    </rPh>
    <phoneticPr fontId="15"/>
  </si>
  <si>
    <t>平成3年</t>
    <rPh sb="0" eb="2">
      <t>ヘイセイ</t>
    </rPh>
    <rPh sb="3" eb="4">
      <t>ネン</t>
    </rPh>
    <phoneticPr fontId="15"/>
  </si>
  <si>
    <t>平成4年</t>
    <rPh sb="0" eb="2">
      <t>ヘイセイ</t>
    </rPh>
    <rPh sb="3" eb="4">
      <t>ネン</t>
    </rPh>
    <phoneticPr fontId="15"/>
  </si>
  <si>
    <t>平成5年</t>
    <rPh sb="0" eb="2">
      <t>ヘイセイ</t>
    </rPh>
    <rPh sb="3" eb="4">
      <t>ネン</t>
    </rPh>
    <phoneticPr fontId="15"/>
  </si>
  <si>
    <t>平成6年</t>
    <rPh sb="0" eb="2">
      <t>ヘイセイ</t>
    </rPh>
    <rPh sb="3" eb="4">
      <t>ネン</t>
    </rPh>
    <phoneticPr fontId="15"/>
  </si>
  <si>
    <t>平成27年</t>
    <rPh sb="0" eb="2">
      <t>ヘイセイ</t>
    </rPh>
    <rPh sb="4" eb="5">
      <t>ネン</t>
    </rPh>
    <phoneticPr fontId="15"/>
  </si>
  <si>
    <t>令和元年</t>
    <rPh sb="0" eb="2">
      <t>レイワ</t>
    </rPh>
    <rPh sb="2" eb="4">
      <t>ガンネン</t>
    </rPh>
    <phoneticPr fontId="15"/>
  </si>
  <si>
    <t>令和２年</t>
    <rPh sb="0" eb="2">
      <t>レイワ</t>
    </rPh>
    <rPh sb="3" eb="4">
      <t>ネン</t>
    </rPh>
    <phoneticPr fontId="15"/>
  </si>
  <si>
    <t>令和３年</t>
    <rPh sb="0" eb="2">
      <t>レイワ</t>
    </rPh>
    <rPh sb="3" eb="4">
      <t>ネン</t>
    </rPh>
    <phoneticPr fontId="15"/>
  </si>
  <si>
    <t>令和４年</t>
    <rPh sb="0" eb="2">
      <t>レイワ</t>
    </rPh>
    <rPh sb="3" eb="4">
      <t>ネン</t>
    </rPh>
    <phoneticPr fontId="15"/>
  </si>
  <si>
    <t>西脇市</t>
    <phoneticPr fontId="15"/>
  </si>
  <si>
    <t>三木市</t>
    <phoneticPr fontId="15"/>
  </si>
  <si>
    <t>佐用町</t>
    <phoneticPr fontId="15"/>
  </si>
  <si>
    <t>豊岡市</t>
    <phoneticPr fontId="15"/>
  </si>
  <si>
    <t>丹波篠山市</t>
    <phoneticPr fontId="33"/>
  </si>
  <si>
    <t>洲本市</t>
    <phoneticPr fontId="15"/>
  </si>
  <si>
    <t>（資料）兵庫県統計課「兵庫県市町民経済計算」及び推計資料</t>
    <rPh sb="1" eb="3">
      <t>シリョウ</t>
    </rPh>
    <rPh sb="4" eb="7">
      <t>ヒョウゴケン</t>
    </rPh>
    <rPh sb="7" eb="9">
      <t>トウケイ</t>
    </rPh>
    <rPh sb="9" eb="10">
      <t>カ</t>
    </rPh>
    <rPh sb="11" eb="14">
      <t>ヒョウゴケン</t>
    </rPh>
    <rPh sb="14" eb="15">
      <t>シ</t>
    </rPh>
    <rPh sb="15" eb="17">
      <t>チョウミン</t>
    </rPh>
    <rPh sb="17" eb="19">
      <t>ケイザイ</t>
    </rPh>
    <rPh sb="19" eb="21">
      <t>ケイサン</t>
    </rPh>
    <rPh sb="22" eb="23">
      <t>オヨ</t>
    </rPh>
    <rPh sb="24" eb="26">
      <t>スイケイ</t>
    </rPh>
    <rPh sb="26" eb="28">
      <t>シリョウ</t>
    </rPh>
    <phoneticPr fontId="1"/>
  </si>
  <si>
    <t>市町別農業産出額（農林水産省HP/eStat）</t>
    <phoneticPr fontId="15"/>
  </si>
  <si>
    <t>http://www.maff.go.jp/j/tokei/kouhyou/sityoson_sansyutu/index.html</t>
  </si>
  <si>
    <t>丹波篠山市</t>
    <rPh sb="0" eb="2">
      <t>タンバ</t>
    </rPh>
    <phoneticPr fontId="56"/>
  </si>
  <si>
    <t>経済構造実態調査</t>
    <rPh sb="0" eb="8">
      <t>ケイザイコウゾウジッタイチョウサ</t>
    </rPh>
    <phoneticPr fontId="15"/>
  </si>
  <si>
    <t>市町内建設業工事費予定額</t>
    <rPh sb="2" eb="3">
      <t>ナイ</t>
    </rPh>
    <rPh sb="3" eb="5">
      <t>ケンセツ</t>
    </rPh>
    <rPh sb="5" eb="6">
      <t>ノウギョウ</t>
    </rPh>
    <rPh sb="6" eb="9">
      <t>コウジヒ</t>
    </rPh>
    <rPh sb="9" eb="12">
      <t>ヨテイガク</t>
    </rPh>
    <phoneticPr fontId="33"/>
  </si>
  <si>
    <t>（単位：万円）</t>
    <rPh sb="1" eb="3">
      <t>タンイ</t>
    </rPh>
    <rPh sb="4" eb="6">
      <t>マンエン</t>
    </rPh>
    <phoneticPr fontId="15"/>
  </si>
  <si>
    <t>平成2年度</t>
    <rPh sb="0" eb="2">
      <t>ヘイセイ</t>
    </rPh>
    <rPh sb="3" eb="5">
      <t>ネンド</t>
    </rPh>
    <phoneticPr fontId="15"/>
  </si>
  <si>
    <t>平成3年度</t>
    <rPh sb="0" eb="2">
      <t>ヘイセイ</t>
    </rPh>
    <rPh sb="3" eb="5">
      <t>ネンド</t>
    </rPh>
    <phoneticPr fontId="15"/>
  </si>
  <si>
    <t>平成4年度</t>
    <rPh sb="0" eb="2">
      <t>ヘイセイ</t>
    </rPh>
    <rPh sb="3" eb="5">
      <t>ネンド</t>
    </rPh>
    <phoneticPr fontId="15"/>
  </si>
  <si>
    <t>平成5年度</t>
    <rPh sb="0" eb="2">
      <t>ヘイセイ</t>
    </rPh>
    <rPh sb="3" eb="5">
      <t>ネンド</t>
    </rPh>
    <phoneticPr fontId="15"/>
  </si>
  <si>
    <t>平成6年度</t>
    <rPh sb="0" eb="2">
      <t>ヘイセイ</t>
    </rPh>
    <rPh sb="3" eb="5">
      <t>ネンド</t>
    </rPh>
    <phoneticPr fontId="15"/>
  </si>
  <si>
    <t>平成7年度</t>
    <rPh sb="0" eb="2">
      <t>ヘイセイ</t>
    </rPh>
    <rPh sb="3" eb="5">
      <t>ネンド</t>
    </rPh>
    <phoneticPr fontId="15"/>
  </si>
  <si>
    <t>平成8年度</t>
    <rPh sb="0" eb="2">
      <t>ヘイセイ</t>
    </rPh>
    <rPh sb="3" eb="5">
      <t>ネンド</t>
    </rPh>
    <phoneticPr fontId="15"/>
  </si>
  <si>
    <t>平成9年度</t>
    <rPh sb="0" eb="2">
      <t>ヘイセイ</t>
    </rPh>
    <rPh sb="3" eb="5">
      <t>ネンド</t>
    </rPh>
    <phoneticPr fontId="15"/>
  </si>
  <si>
    <t>平成10年度</t>
    <rPh sb="0" eb="2">
      <t>ヘイセイ</t>
    </rPh>
    <rPh sb="4" eb="6">
      <t>ネンド</t>
    </rPh>
    <phoneticPr fontId="15"/>
  </si>
  <si>
    <t>平成11年度</t>
    <rPh sb="0" eb="2">
      <t>ヘイセイ</t>
    </rPh>
    <rPh sb="4" eb="6">
      <t>ネンド</t>
    </rPh>
    <phoneticPr fontId="15"/>
  </si>
  <si>
    <t>平成12年度</t>
    <rPh sb="0" eb="2">
      <t>ヘイセイ</t>
    </rPh>
    <rPh sb="4" eb="6">
      <t>ネンド</t>
    </rPh>
    <phoneticPr fontId="15"/>
  </si>
  <si>
    <t>平成13年度</t>
    <rPh sb="0" eb="2">
      <t>ヘイセイ</t>
    </rPh>
    <rPh sb="4" eb="6">
      <t>ネンド</t>
    </rPh>
    <phoneticPr fontId="15"/>
  </si>
  <si>
    <t>平成14年度</t>
    <rPh sb="0" eb="2">
      <t>ヘイセイ</t>
    </rPh>
    <rPh sb="4" eb="6">
      <t>ネンド</t>
    </rPh>
    <phoneticPr fontId="15"/>
  </si>
  <si>
    <t>平成15年度</t>
    <rPh sb="0" eb="2">
      <t>ヘイセイ</t>
    </rPh>
    <rPh sb="4" eb="6">
      <t>ネンド</t>
    </rPh>
    <phoneticPr fontId="15"/>
  </si>
  <si>
    <t>平成16年度</t>
    <rPh sb="0" eb="2">
      <t>ヘイセイ</t>
    </rPh>
    <rPh sb="4" eb="6">
      <t>ネンド</t>
    </rPh>
    <phoneticPr fontId="15"/>
  </si>
  <si>
    <t>平成17年度</t>
    <rPh sb="0" eb="2">
      <t>ヘイセイ</t>
    </rPh>
    <rPh sb="4" eb="6">
      <t>ネンド</t>
    </rPh>
    <phoneticPr fontId="15"/>
  </si>
  <si>
    <t>平成20年度</t>
    <rPh sb="0" eb="2">
      <t>ヘイセイ</t>
    </rPh>
    <rPh sb="4" eb="6">
      <t>ネンド</t>
    </rPh>
    <phoneticPr fontId="15"/>
  </si>
  <si>
    <t>平成21年度</t>
    <rPh sb="0" eb="2">
      <t>ヘイセイ</t>
    </rPh>
    <rPh sb="4" eb="6">
      <t>ネンド</t>
    </rPh>
    <phoneticPr fontId="15"/>
  </si>
  <si>
    <t>令和元年度</t>
    <rPh sb="0" eb="5">
      <t>レイワガンネンド</t>
    </rPh>
    <phoneticPr fontId="15"/>
  </si>
  <si>
    <t>市町内卸売小売業年間販売額</t>
    <rPh sb="2" eb="3">
      <t>ナイ</t>
    </rPh>
    <rPh sb="3" eb="5">
      <t>オロシウリ</t>
    </rPh>
    <rPh sb="5" eb="7">
      <t>コウリ</t>
    </rPh>
    <rPh sb="7" eb="8">
      <t>ノウギョウ</t>
    </rPh>
    <rPh sb="8" eb="10">
      <t>ネンカン</t>
    </rPh>
    <rPh sb="10" eb="13">
      <t>ハンバイガク</t>
    </rPh>
    <phoneticPr fontId="33"/>
  </si>
  <si>
    <t>(単位：万円）</t>
    <rPh sb="1" eb="3">
      <t>タンイ</t>
    </rPh>
    <rPh sb="4" eb="6">
      <t>マンエン</t>
    </rPh>
    <phoneticPr fontId="15"/>
  </si>
  <si>
    <t>　</t>
    <phoneticPr fontId="15"/>
  </si>
  <si>
    <t>(単位：百万円）</t>
    <rPh sb="1" eb="3">
      <t>タンイ</t>
    </rPh>
    <rPh sb="4" eb="7">
      <t>ヒャクマンエン</t>
    </rPh>
    <phoneticPr fontId="15"/>
  </si>
  <si>
    <t>令和2年</t>
    <rPh sb="0" eb="2">
      <t>レイワ</t>
    </rPh>
    <rPh sb="3" eb="4">
      <t>ネン</t>
    </rPh>
    <phoneticPr fontId="15"/>
  </si>
  <si>
    <t>卸売業</t>
  </si>
  <si>
    <t>小売業</t>
  </si>
  <si>
    <t>年間販売額</t>
    <rPh sb="0" eb="2">
      <t>ネンカン</t>
    </rPh>
    <phoneticPr fontId="15"/>
  </si>
  <si>
    <t>年間販売額</t>
    <rPh sb="0" eb="2">
      <t>ネンカン</t>
    </rPh>
    <rPh sb="2" eb="5">
      <t>ハンバイガク</t>
    </rPh>
    <phoneticPr fontId="15"/>
  </si>
  <si>
    <t>H3商業統計</t>
    <rPh sb="2" eb="4">
      <t>ショウギョウ</t>
    </rPh>
    <rPh sb="4" eb="6">
      <t>トウケイ</t>
    </rPh>
    <phoneticPr fontId="15"/>
  </si>
  <si>
    <t>H6商業統計</t>
    <rPh sb="2" eb="4">
      <t>ショウギョウ</t>
    </rPh>
    <rPh sb="4" eb="6">
      <t>トウケイ</t>
    </rPh>
    <phoneticPr fontId="15"/>
  </si>
  <si>
    <t>H9商業統計</t>
    <rPh sb="2" eb="4">
      <t>ショウギョウ</t>
    </rPh>
    <rPh sb="4" eb="6">
      <t>トウケイ</t>
    </rPh>
    <phoneticPr fontId="13"/>
  </si>
  <si>
    <t>H11商業統計</t>
    <rPh sb="3" eb="5">
      <t>ショウギョウ</t>
    </rPh>
    <rPh sb="5" eb="7">
      <t>トウケイ</t>
    </rPh>
    <phoneticPr fontId="33"/>
  </si>
  <si>
    <t>H14商業統計</t>
    <rPh sb="3" eb="5">
      <t>ショウギョウ</t>
    </rPh>
    <rPh sb="5" eb="7">
      <t>トウケイ</t>
    </rPh>
    <phoneticPr fontId="33"/>
  </si>
  <si>
    <t>H16商業統計</t>
    <rPh sb="3" eb="5">
      <t>ショウギョウ</t>
    </rPh>
    <rPh sb="5" eb="7">
      <t>トウケイ</t>
    </rPh>
    <phoneticPr fontId="33"/>
  </si>
  <si>
    <t>H19商業統計</t>
    <rPh sb="3" eb="5">
      <t>ショウギョウ</t>
    </rPh>
    <rPh sb="5" eb="7">
      <t>トウケイ</t>
    </rPh>
    <phoneticPr fontId="33"/>
  </si>
  <si>
    <t>H23経済ｾﾝｻｽ</t>
    <rPh sb="3" eb="5">
      <t>ケイザイ</t>
    </rPh>
    <phoneticPr fontId="15"/>
  </si>
  <si>
    <t>H26商業統計（確報）</t>
    <rPh sb="3" eb="5">
      <t>ショウギョウ</t>
    </rPh>
    <rPh sb="5" eb="7">
      <t>トウケイ</t>
    </rPh>
    <rPh sb="8" eb="10">
      <t>カクホウ</t>
    </rPh>
    <phoneticPr fontId="15"/>
  </si>
  <si>
    <t>H28経済ｾﾝｻｽ</t>
    <rPh sb="3" eb="5">
      <t>ケイザイ</t>
    </rPh>
    <phoneticPr fontId="15"/>
  </si>
  <si>
    <t>R3経済ｾﾝｻｽ</t>
    <rPh sb="2" eb="4">
      <t>ケイザイ</t>
    </rPh>
    <phoneticPr fontId="15"/>
  </si>
  <si>
    <t>吉川町</t>
  </si>
  <si>
    <t>社町</t>
  </si>
  <si>
    <t>滝野町</t>
  </si>
  <si>
    <t>東条町</t>
  </si>
  <si>
    <t>中町</t>
  </si>
  <si>
    <t>加美町</t>
  </si>
  <si>
    <t>八千代町</t>
  </si>
  <si>
    <t>黒田庄町</t>
  </si>
  <si>
    <t>家島町</t>
  </si>
  <si>
    <t>夢前町</t>
  </si>
  <si>
    <t>神崎町</t>
  </si>
  <si>
    <t>香寺町</t>
  </si>
  <si>
    <t>大河内町</t>
  </si>
  <si>
    <t>龍野市</t>
  </si>
  <si>
    <t>新宮町</t>
  </si>
  <si>
    <t>揖保川町</t>
  </si>
  <si>
    <t>御津町</t>
  </si>
  <si>
    <t>上月町</t>
  </si>
  <si>
    <t>南光町</t>
  </si>
  <si>
    <t>三日月町</t>
  </si>
  <si>
    <t>山崎町</t>
  </si>
  <si>
    <t>安富町</t>
  </si>
  <si>
    <t>一宮町</t>
  </si>
  <si>
    <t>波賀町</t>
  </si>
  <si>
    <t>千種町</t>
  </si>
  <si>
    <t>城崎町</t>
  </si>
  <si>
    <t>竹野町</t>
  </si>
  <si>
    <t>香住町</t>
  </si>
  <si>
    <t>日高町</t>
  </si>
  <si>
    <t>出石町</t>
  </si>
  <si>
    <t>但東町</t>
  </si>
  <si>
    <t>村岡町</t>
  </si>
  <si>
    <t>浜坂町</t>
  </si>
  <si>
    <t>美方町</t>
  </si>
  <si>
    <t>温泉町</t>
  </si>
  <si>
    <t>八鹿町</t>
  </si>
  <si>
    <t>養父町</t>
  </si>
  <si>
    <t>大屋町</t>
  </si>
  <si>
    <t>関宮町</t>
  </si>
  <si>
    <t>生野町</t>
  </si>
  <si>
    <t>和田山町</t>
  </si>
  <si>
    <t>山東町</t>
  </si>
  <si>
    <t>朝来町</t>
  </si>
  <si>
    <t>柏原町</t>
  </si>
  <si>
    <t>氷上町</t>
  </si>
  <si>
    <t>青垣町</t>
  </si>
  <si>
    <t>春日町</t>
  </si>
  <si>
    <t>山南町</t>
  </si>
  <si>
    <t>市島町</t>
  </si>
  <si>
    <t>津名町</t>
  </si>
  <si>
    <t>淡路町</t>
  </si>
  <si>
    <t>北淡町</t>
  </si>
  <si>
    <t>五色町</t>
  </si>
  <si>
    <t>東浦町</t>
  </si>
  <si>
    <t>緑町</t>
  </si>
  <si>
    <t>西淡町</t>
  </si>
  <si>
    <t>三原町</t>
  </si>
  <si>
    <t>南淡町</t>
  </si>
  <si>
    <t>ｼﾞｬﾊﾟﾝﾌﾛｰﾗ2000補正（東浦町・淡路町）</t>
    <rPh sb="14" eb="16">
      <t>ホセイ</t>
    </rPh>
    <rPh sb="17" eb="19">
      <t>ヒガシウラ</t>
    </rPh>
    <rPh sb="19" eb="20">
      <t>マチ</t>
    </rPh>
    <rPh sb="21" eb="23">
      <t>アワジ</t>
    </rPh>
    <rPh sb="23" eb="24">
      <t>マチ</t>
    </rPh>
    <phoneticPr fontId="15"/>
  </si>
  <si>
    <t>小売業</t>
    <rPh sb="0" eb="3">
      <t>コウリギョウ</t>
    </rPh>
    <phoneticPr fontId="15"/>
  </si>
  <si>
    <t>土産物代</t>
    <rPh sb="0" eb="3">
      <t>ミヤゲモノ</t>
    </rPh>
    <rPh sb="3" eb="4">
      <t>ダイ</t>
    </rPh>
    <phoneticPr fontId="15"/>
  </si>
  <si>
    <t>人数</t>
    <rPh sb="0" eb="2">
      <t>ニンズウ</t>
    </rPh>
    <phoneticPr fontId="15"/>
  </si>
  <si>
    <t>付加価値率</t>
    <rPh sb="0" eb="2">
      <t>フカ</t>
    </rPh>
    <rPh sb="2" eb="4">
      <t>カチ</t>
    </rPh>
    <rPh sb="4" eb="5">
      <t>リツ</t>
    </rPh>
    <phoneticPr fontId="15"/>
  </si>
  <si>
    <t>付加価値額</t>
    <rPh sb="0" eb="2">
      <t>フカ</t>
    </rPh>
    <rPh sb="2" eb="5">
      <t>カチガク</t>
    </rPh>
    <phoneticPr fontId="15"/>
  </si>
  <si>
    <t>観光客入込数</t>
    <rPh sb="0" eb="3">
      <t>カンコウキャク</t>
    </rPh>
    <rPh sb="3" eb="6">
      <t>イリコミスウ</t>
    </rPh>
    <phoneticPr fontId="15"/>
  </si>
  <si>
    <t>（単位：千人）</t>
    <rPh sb="1" eb="3">
      <t>タンイ</t>
    </rPh>
    <rPh sb="4" eb="5">
      <t>セン</t>
    </rPh>
    <rPh sb="5" eb="6">
      <t>ニン</t>
    </rPh>
    <phoneticPr fontId="15"/>
  </si>
  <si>
    <t>（資料）兵庫県産業労働部「観光動態調査」</t>
    <rPh sb="1" eb="3">
      <t>シリョウ</t>
    </rPh>
    <rPh sb="4" eb="7">
      <t>ヒョウゴケン</t>
    </rPh>
    <rPh sb="7" eb="12">
      <t>サンギョウロウドウブ</t>
    </rPh>
    <rPh sb="13" eb="15">
      <t>カンコウ</t>
    </rPh>
    <rPh sb="15" eb="17">
      <t>ドウタイ</t>
    </rPh>
    <rPh sb="17" eb="19">
      <t>チョウサ</t>
    </rPh>
    <phoneticPr fontId="15"/>
  </si>
  <si>
    <t>日帰り</t>
    <rPh sb="0" eb="2">
      <t>ヒガエ</t>
    </rPh>
    <phoneticPr fontId="1"/>
  </si>
  <si>
    <t>市町別総人口の推移</t>
    <rPh sb="0" eb="2">
      <t>シチョウ</t>
    </rPh>
    <rPh sb="2" eb="3">
      <t>ベツ</t>
    </rPh>
    <rPh sb="3" eb="4">
      <t>ソウ</t>
    </rPh>
    <rPh sb="4" eb="6">
      <t>ジンコウ</t>
    </rPh>
    <rPh sb="7" eb="9">
      <t>スイイ</t>
    </rPh>
    <phoneticPr fontId="15"/>
  </si>
  <si>
    <t xml:space="preserve"> （単位：人）</t>
    <rPh sb="2" eb="4">
      <t>タンイ</t>
    </rPh>
    <rPh sb="5" eb="6">
      <t>ニン</t>
    </rPh>
    <phoneticPr fontId="15"/>
  </si>
  <si>
    <t>昭和45年</t>
    <rPh sb="0" eb="2">
      <t>ショウワ</t>
    </rPh>
    <rPh sb="4" eb="5">
      <t>ネン</t>
    </rPh>
    <phoneticPr fontId="33"/>
  </si>
  <si>
    <t>昭和46年</t>
    <rPh sb="0" eb="2">
      <t>ショウワ</t>
    </rPh>
    <rPh sb="4" eb="5">
      <t>ネン</t>
    </rPh>
    <phoneticPr fontId="33"/>
  </si>
  <si>
    <t>昭和47年</t>
    <rPh sb="0" eb="2">
      <t>ショウワ</t>
    </rPh>
    <rPh sb="4" eb="5">
      <t>ネン</t>
    </rPh>
    <phoneticPr fontId="33"/>
  </si>
  <si>
    <t>昭和48年</t>
    <rPh sb="0" eb="2">
      <t>ショウワ</t>
    </rPh>
    <rPh sb="4" eb="5">
      <t>ネン</t>
    </rPh>
    <phoneticPr fontId="33"/>
  </si>
  <si>
    <t>昭和49年</t>
    <rPh sb="0" eb="2">
      <t>ショウワ</t>
    </rPh>
    <rPh sb="4" eb="5">
      <t>ネン</t>
    </rPh>
    <phoneticPr fontId="33"/>
  </si>
  <si>
    <t>昭和50年</t>
    <rPh sb="0" eb="2">
      <t>ショウワ</t>
    </rPh>
    <rPh sb="4" eb="5">
      <t>ネン</t>
    </rPh>
    <phoneticPr fontId="33"/>
  </si>
  <si>
    <t>昭和51年</t>
    <rPh sb="0" eb="2">
      <t>ショウワ</t>
    </rPh>
    <rPh sb="4" eb="5">
      <t>ネン</t>
    </rPh>
    <phoneticPr fontId="33"/>
  </si>
  <si>
    <t>昭和52年</t>
    <rPh sb="0" eb="2">
      <t>ショウワ</t>
    </rPh>
    <rPh sb="4" eb="5">
      <t>ネン</t>
    </rPh>
    <phoneticPr fontId="33"/>
  </si>
  <si>
    <t>昭和53年</t>
    <rPh sb="0" eb="2">
      <t>ショウワ</t>
    </rPh>
    <rPh sb="4" eb="5">
      <t>ネン</t>
    </rPh>
    <phoneticPr fontId="33"/>
  </si>
  <si>
    <t>昭和54年</t>
    <rPh sb="0" eb="2">
      <t>ショウワ</t>
    </rPh>
    <rPh sb="4" eb="5">
      <t>ネン</t>
    </rPh>
    <phoneticPr fontId="33"/>
  </si>
  <si>
    <t>昭和55年</t>
    <rPh sb="0" eb="2">
      <t>ショウワ</t>
    </rPh>
    <rPh sb="4" eb="5">
      <t>ネン</t>
    </rPh>
    <phoneticPr fontId="33"/>
  </si>
  <si>
    <t>昭和56年</t>
    <rPh sb="0" eb="2">
      <t>ショウワ</t>
    </rPh>
    <rPh sb="4" eb="5">
      <t>ネン</t>
    </rPh>
    <phoneticPr fontId="33"/>
  </si>
  <si>
    <t>昭和57年</t>
    <rPh sb="0" eb="2">
      <t>ショウワ</t>
    </rPh>
    <rPh sb="4" eb="5">
      <t>ネン</t>
    </rPh>
    <phoneticPr fontId="33"/>
  </si>
  <si>
    <t>昭和58年</t>
    <rPh sb="0" eb="2">
      <t>ショウワ</t>
    </rPh>
    <rPh sb="4" eb="5">
      <t>ネン</t>
    </rPh>
    <phoneticPr fontId="33"/>
  </si>
  <si>
    <t>昭和59年</t>
    <rPh sb="0" eb="2">
      <t>ショウワ</t>
    </rPh>
    <rPh sb="4" eb="5">
      <t>ネン</t>
    </rPh>
    <phoneticPr fontId="33"/>
  </si>
  <si>
    <t>昭和60年</t>
    <rPh sb="0" eb="2">
      <t>ショウワ</t>
    </rPh>
    <rPh sb="4" eb="5">
      <t>ネン</t>
    </rPh>
    <phoneticPr fontId="33"/>
  </si>
  <si>
    <t>昭和61年</t>
    <phoneticPr fontId="15"/>
  </si>
  <si>
    <t>昭和62年</t>
    <phoneticPr fontId="15"/>
  </si>
  <si>
    <t>昭和63年</t>
    <phoneticPr fontId="15"/>
  </si>
  <si>
    <t>平成元年</t>
    <phoneticPr fontId="15"/>
  </si>
  <si>
    <t>平成２年</t>
    <phoneticPr fontId="15"/>
  </si>
  <si>
    <t>平成３年</t>
    <phoneticPr fontId="15"/>
  </si>
  <si>
    <t>平成４年</t>
    <phoneticPr fontId="15"/>
  </si>
  <si>
    <t>平成５年度</t>
  </si>
  <si>
    <t>平成６年度</t>
  </si>
  <si>
    <t>平成７年</t>
    <phoneticPr fontId="15"/>
  </si>
  <si>
    <t>平成８年</t>
    <phoneticPr fontId="15"/>
  </si>
  <si>
    <t>平成９年</t>
    <phoneticPr fontId="15"/>
  </si>
  <si>
    <t>平成10年</t>
    <phoneticPr fontId="15"/>
  </si>
  <si>
    <t>平成11年</t>
    <rPh sb="0" eb="2">
      <t>ヘイセイ</t>
    </rPh>
    <rPh sb="4" eb="5">
      <t>ネン</t>
    </rPh>
    <phoneticPr fontId="33"/>
  </si>
  <si>
    <t>平成12年</t>
    <rPh sb="0" eb="2">
      <t>ヘイセイ</t>
    </rPh>
    <rPh sb="4" eb="5">
      <t>ネン</t>
    </rPh>
    <phoneticPr fontId="33"/>
  </si>
  <si>
    <t>平成13年</t>
    <rPh sb="0" eb="2">
      <t>ヘイセイ</t>
    </rPh>
    <rPh sb="4" eb="5">
      <t>ネン</t>
    </rPh>
    <phoneticPr fontId="33"/>
  </si>
  <si>
    <t>平成14年</t>
    <rPh sb="0" eb="2">
      <t>ヘイセイ</t>
    </rPh>
    <rPh sb="4" eb="5">
      <t>ネン</t>
    </rPh>
    <phoneticPr fontId="33"/>
  </si>
  <si>
    <t>平成15年</t>
    <rPh sb="0" eb="2">
      <t>ヘイセイ</t>
    </rPh>
    <rPh sb="4" eb="5">
      <t>ネン</t>
    </rPh>
    <phoneticPr fontId="33"/>
  </si>
  <si>
    <t>平成16年</t>
    <rPh sb="0" eb="2">
      <t>ヘイセイ</t>
    </rPh>
    <rPh sb="4" eb="5">
      <t>ネン</t>
    </rPh>
    <phoneticPr fontId="33"/>
  </si>
  <si>
    <t>平成17年</t>
    <rPh sb="0" eb="2">
      <t>ヘイセイ</t>
    </rPh>
    <rPh sb="4" eb="5">
      <t>ネン</t>
    </rPh>
    <phoneticPr fontId="33"/>
  </si>
  <si>
    <t>平成18年</t>
    <rPh sb="0" eb="2">
      <t>ヘイセイ</t>
    </rPh>
    <rPh sb="4" eb="5">
      <t>ネン</t>
    </rPh>
    <phoneticPr fontId="33"/>
  </si>
  <si>
    <t>平成19年</t>
    <rPh sb="0" eb="2">
      <t>ヘイセイ</t>
    </rPh>
    <rPh sb="4" eb="5">
      <t>ネン</t>
    </rPh>
    <phoneticPr fontId="33"/>
  </si>
  <si>
    <t>平成20年</t>
    <rPh sb="0" eb="2">
      <t>ヘイセイ</t>
    </rPh>
    <rPh sb="4" eb="5">
      <t>ネン</t>
    </rPh>
    <phoneticPr fontId="33"/>
  </si>
  <si>
    <t>平成21年</t>
    <rPh sb="0" eb="2">
      <t>ヘイセイ</t>
    </rPh>
    <rPh sb="4" eb="5">
      <t>ネン</t>
    </rPh>
    <phoneticPr fontId="33"/>
  </si>
  <si>
    <t>平成22年</t>
    <rPh sb="0" eb="2">
      <t>ヘイセイ</t>
    </rPh>
    <rPh sb="4" eb="5">
      <t>ネン</t>
    </rPh>
    <phoneticPr fontId="33"/>
  </si>
  <si>
    <t>平成23年</t>
    <rPh sb="0" eb="2">
      <t>ヘイセイ</t>
    </rPh>
    <rPh sb="4" eb="5">
      <t>ネン</t>
    </rPh>
    <phoneticPr fontId="33"/>
  </si>
  <si>
    <t>平成24年</t>
    <rPh sb="0" eb="2">
      <t>ヘイセイ</t>
    </rPh>
    <rPh sb="4" eb="5">
      <t>ネン</t>
    </rPh>
    <phoneticPr fontId="33"/>
  </si>
  <si>
    <t>平成25年</t>
    <rPh sb="0" eb="2">
      <t>ヘイセイ</t>
    </rPh>
    <rPh sb="4" eb="5">
      <t>ネン</t>
    </rPh>
    <phoneticPr fontId="33"/>
  </si>
  <si>
    <r>
      <t>平成2</t>
    </r>
    <r>
      <rPr>
        <sz val="10.5"/>
        <color theme="1"/>
        <rFont val="ＭＳ Ｐゴシック"/>
        <family val="3"/>
        <charset val="128"/>
      </rPr>
      <t>6</t>
    </r>
    <r>
      <rPr>
        <sz val="10.5"/>
        <rFont val="ＭＳ Ｐゴシック"/>
        <family val="3"/>
        <charset val="128"/>
      </rPr>
      <t>年</t>
    </r>
    <rPh sb="0" eb="2">
      <t>ヘイセイ</t>
    </rPh>
    <rPh sb="4" eb="5">
      <t>ネン</t>
    </rPh>
    <phoneticPr fontId="33"/>
  </si>
  <si>
    <t>平成27年</t>
    <rPh sb="0" eb="2">
      <t>ヘイセイ</t>
    </rPh>
    <rPh sb="4" eb="5">
      <t>ネン</t>
    </rPh>
    <phoneticPr fontId="33"/>
  </si>
  <si>
    <r>
      <t>平成28</t>
    </r>
    <r>
      <rPr>
        <sz val="10.5"/>
        <rFont val="ＭＳ Ｐゴシック"/>
        <family val="3"/>
        <charset val="128"/>
      </rPr>
      <t>年</t>
    </r>
    <rPh sb="0" eb="2">
      <t>ヘイセイ</t>
    </rPh>
    <rPh sb="4" eb="5">
      <t>ネン</t>
    </rPh>
    <phoneticPr fontId="33"/>
  </si>
  <si>
    <t>平成29年</t>
    <rPh sb="0" eb="2">
      <t>ヘイセイ</t>
    </rPh>
    <rPh sb="4" eb="5">
      <t>ネン</t>
    </rPh>
    <phoneticPr fontId="33"/>
  </si>
  <si>
    <t>平成30年</t>
    <rPh sb="0" eb="2">
      <t>ヘイセイ</t>
    </rPh>
    <rPh sb="4" eb="5">
      <t>ネン</t>
    </rPh>
    <phoneticPr fontId="33"/>
  </si>
  <si>
    <t>令和元年</t>
    <rPh sb="0" eb="2">
      <t>レイワ</t>
    </rPh>
    <rPh sb="2" eb="3">
      <t>ガン</t>
    </rPh>
    <rPh sb="3" eb="4">
      <t>ネン</t>
    </rPh>
    <phoneticPr fontId="33"/>
  </si>
  <si>
    <t>令和2年</t>
    <rPh sb="0" eb="2">
      <t>レイワ</t>
    </rPh>
    <rPh sb="3" eb="4">
      <t>ネン</t>
    </rPh>
    <phoneticPr fontId="33"/>
  </si>
  <si>
    <t>令和3年</t>
    <rPh sb="0" eb="2">
      <t>レイワ</t>
    </rPh>
    <rPh sb="3" eb="4">
      <t>ネン</t>
    </rPh>
    <phoneticPr fontId="33"/>
  </si>
  <si>
    <t>令和4年</t>
    <rPh sb="0" eb="2">
      <t>レイワ</t>
    </rPh>
    <rPh sb="3" eb="4">
      <t>ネン</t>
    </rPh>
    <phoneticPr fontId="33"/>
  </si>
  <si>
    <t>令和5年</t>
    <rPh sb="0" eb="2">
      <t>レイワ</t>
    </rPh>
    <rPh sb="3" eb="4">
      <t>ネン</t>
    </rPh>
    <phoneticPr fontId="33"/>
  </si>
  <si>
    <t>令和6年</t>
    <rPh sb="0" eb="2">
      <t>レイワ</t>
    </rPh>
    <rPh sb="3" eb="4">
      <t>ネン</t>
    </rPh>
    <phoneticPr fontId="33"/>
  </si>
  <si>
    <t>R1.10.1</t>
    <phoneticPr fontId="1"/>
  </si>
  <si>
    <t>R2.10.1</t>
    <phoneticPr fontId="1"/>
  </si>
  <si>
    <t>R3.10.1</t>
    <phoneticPr fontId="1"/>
  </si>
  <si>
    <t>R4.10.1</t>
    <phoneticPr fontId="1"/>
  </si>
  <si>
    <t>R5.10.1</t>
    <phoneticPr fontId="1"/>
  </si>
  <si>
    <t>R6.10.1</t>
    <phoneticPr fontId="1"/>
  </si>
  <si>
    <t>神戸地域</t>
    <rPh sb="0" eb="2">
      <t>コウベ</t>
    </rPh>
    <rPh sb="2" eb="4">
      <t>チイキ</t>
    </rPh>
    <phoneticPr fontId="15"/>
  </si>
  <si>
    <t>丹波篠山市</t>
    <rPh sb="0" eb="2">
      <t>タンバ</t>
    </rPh>
    <phoneticPr fontId="15"/>
  </si>
  <si>
    <t>就業者総数</t>
    <rPh sb="0" eb="3">
      <t>シュウギョウシャ</t>
    </rPh>
    <rPh sb="3" eb="5">
      <t>ソウスウ</t>
    </rPh>
    <phoneticPr fontId="15"/>
  </si>
  <si>
    <t>就業地ベース</t>
    <rPh sb="0" eb="2">
      <t>シュウギョウ</t>
    </rPh>
    <rPh sb="2" eb="3">
      <t>チ</t>
    </rPh>
    <phoneticPr fontId="15"/>
  </si>
  <si>
    <t>昭和55年度</t>
    <rPh sb="0" eb="2">
      <t>ショウワ</t>
    </rPh>
    <rPh sb="4" eb="6">
      <t>ネンド</t>
    </rPh>
    <phoneticPr fontId="15"/>
  </si>
  <si>
    <t>昭和56年度</t>
    <rPh sb="0" eb="2">
      <t>ショウワ</t>
    </rPh>
    <rPh sb="4" eb="6">
      <t>ネンド</t>
    </rPh>
    <phoneticPr fontId="15"/>
  </si>
  <si>
    <t>昭和57年度</t>
    <rPh sb="0" eb="2">
      <t>ショウワ</t>
    </rPh>
    <rPh sb="4" eb="6">
      <t>ネンド</t>
    </rPh>
    <phoneticPr fontId="15"/>
  </si>
  <si>
    <t>昭和58年度</t>
    <rPh sb="0" eb="2">
      <t>ショウワ</t>
    </rPh>
    <rPh sb="4" eb="6">
      <t>ネンド</t>
    </rPh>
    <phoneticPr fontId="15"/>
  </si>
  <si>
    <t>昭和59年度</t>
    <rPh sb="0" eb="2">
      <t>ショウワ</t>
    </rPh>
    <rPh sb="4" eb="6">
      <t>ネンド</t>
    </rPh>
    <phoneticPr fontId="15"/>
  </si>
  <si>
    <t>昭和60年度</t>
    <rPh sb="0" eb="2">
      <t>ショウワ</t>
    </rPh>
    <rPh sb="4" eb="6">
      <t>ネンド</t>
    </rPh>
    <phoneticPr fontId="15"/>
  </si>
  <si>
    <t>昭和61年度</t>
    <rPh sb="0" eb="2">
      <t>ショウワ</t>
    </rPh>
    <rPh sb="4" eb="6">
      <t>ネンド</t>
    </rPh>
    <phoneticPr fontId="15"/>
  </si>
  <si>
    <t>昭和62年度</t>
    <rPh sb="0" eb="2">
      <t>ショウワ</t>
    </rPh>
    <rPh sb="4" eb="6">
      <t>ネンド</t>
    </rPh>
    <phoneticPr fontId="15"/>
  </si>
  <si>
    <t>昭和63年度</t>
    <rPh sb="0" eb="2">
      <t>ショウワ</t>
    </rPh>
    <rPh sb="4" eb="6">
      <t>ネンド</t>
    </rPh>
    <phoneticPr fontId="15"/>
  </si>
  <si>
    <t>平成元年度</t>
    <rPh sb="0" eb="2">
      <t>ヘイセイ</t>
    </rPh>
    <rPh sb="2" eb="5">
      <t>ガンネンド</t>
    </rPh>
    <phoneticPr fontId="15"/>
  </si>
  <si>
    <t>表　市町別観光GDP（実質：2015年基準）時系列</t>
    <rPh sb="0" eb="1">
      <t>ヒョウ</t>
    </rPh>
    <rPh sb="2" eb="4">
      <t>シチョウ</t>
    </rPh>
    <rPh sb="4" eb="5">
      <t>ベツ</t>
    </rPh>
    <rPh sb="5" eb="7">
      <t>カンコウ</t>
    </rPh>
    <rPh sb="11" eb="13">
      <t>ジッシツ</t>
    </rPh>
    <rPh sb="18" eb="19">
      <t>ネン</t>
    </rPh>
    <rPh sb="19" eb="21">
      <t>キジュン</t>
    </rPh>
    <rPh sb="22" eb="25">
      <t>ジケイレツ</t>
    </rPh>
    <phoneticPr fontId="15"/>
  </si>
  <si>
    <t>2024/12/19試算</t>
    <rPh sb="10" eb="12">
      <t>シサン</t>
    </rPh>
    <phoneticPr fontId="44"/>
  </si>
  <si>
    <t>令和元年度</t>
    <rPh sb="0" eb="2">
      <t>レイワ</t>
    </rPh>
    <rPh sb="2" eb="3">
      <t>ガン</t>
    </rPh>
    <rPh sb="3" eb="5">
      <t>ネンド</t>
    </rPh>
    <phoneticPr fontId="1"/>
  </si>
  <si>
    <t>構成比(%)</t>
    <rPh sb="0" eb="3">
      <t>コウセイヒ</t>
    </rPh>
    <phoneticPr fontId="1"/>
  </si>
  <si>
    <t>(資料）兵庫県観光統計研究会（2022)「観光客動態調査」資料等により推計</t>
    <rPh sb="1" eb="3">
      <t>シリョウ</t>
    </rPh>
    <rPh sb="4" eb="7">
      <t>ヒョウゴケン</t>
    </rPh>
    <rPh sb="7" eb="9">
      <t>カンコウ</t>
    </rPh>
    <rPh sb="9" eb="11">
      <t>トウケイ</t>
    </rPh>
    <rPh sb="11" eb="13">
      <t>ケンキュウ</t>
    </rPh>
    <rPh sb="13" eb="14">
      <t>カイ</t>
    </rPh>
    <rPh sb="21" eb="24">
      <t>カンコウキャク</t>
    </rPh>
    <rPh sb="24" eb="26">
      <t>ドウタイ</t>
    </rPh>
    <rPh sb="26" eb="28">
      <t>チョウサ</t>
    </rPh>
    <rPh sb="29" eb="31">
      <t>シリョウ</t>
    </rPh>
    <rPh sb="31" eb="32">
      <t>トウ</t>
    </rPh>
    <rPh sb="35" eb="37">
      <t>スイケイ</t>
    </rPh>
    <phoneticPr fontId="1"/>
  </si>
  <si>
    <t>GDPデフレーター</t>
    <phoneticPr fontId="44"/>
  </si>
  <si>
    <t>地域別GDPデフレーター</t>
    <rPh sb="0" eb="3">
      <t>チイキベツ</t>
    </rPh>
    <phoneticPr fontId="44"/>
  </si>
  <si>
    <t>阪神地域</t>
  </si>
  <si>
    <t>調整係数（県平均=100)</t>
    <rPh sb="0" eb="2">
      <t>チョウセイ</t>
    </rPh>
    <rPh sb="2" eb="4">
      <t>ケイスウ</t>
    </rPh>
    <rPh sb="5" eb="6">
      <t>ケン</t>
    </rPh>
    <rPh sb="6" eb="8">
      <t>ヘイキン</t>
    </rPh>
    <phoneticPr fontId="15"/>
  </si>
  <si>
    <t>表　市町別観光GDP（実質：2015年基準）時系列(補正後）</t>
    <rPh sb="0" eb="1">
      <t>ヒョウ</t>
    </rPh>
    <rPh sb="2" eb="4">
      <t>シチョウ</t>
    </rPh>
    <rPh sb="4" eb="5">
      <t>ベツ</t>
    </rPh>
    <rPh sb="5" eb="7">
      <t>カンコウ</t>
    </rPh>
    <rPh sb="11" eb="13">
      <t>ジッシツ</t>
    </rPh>
    <rPh sb="18" eb="19">
      <t>ネン</t>
    </rPh>
    <rPh sb="19" eb="21">
      <t>キジュン</t>
    </rPh>
    <rPh sb="22" eb="25">
      <t>ジケイレツ</t>
    </rPh>
    <rPh sb="26" eb="29">
      <t>ホセイゴ</t>
    </rPh>
    <phoneticPr fontId="15"/>
  </si>
  <si>
    <t>実質兵庫県観光GDP</t>
    <rPh sb="0" eb="2">
      <t>ジッシツ</t>
    </rPh>
    <rPh sb="2" eb="5">
      <t>ヒョウゴケン</t>
    </rPh>
    <rPh sb="5" eb="7">
      <t>カンコウ</t>
    </rPh>
    <phoneticPr fontId="44"/>
  </si>
  <si>
    <t>2024/12/19試算</t>
  </si>
  <si>
    <t>2024年</t>
    <rPh sb="4" eb="5">
      <t>ネン</t>
    </rPh>
    <phoneticPr fontId="1"/>
  </si>
  <si>
    <t>上向き</t>
    <rPh sb="0" eb="2">
      <t>ウワム</t>
    </rPh>
    <phoneticPr fontId="1"/>
  </si>
  <si>
    <t>下向き</t>
    <rPh sb="0" eb="2">
      <t>シタム</t>
    </rPh>
    <phoneticPr fontId="1"/>
  </si>
  <si>
    <t>2023年</t>
    <rPh sb="4" eb="5">
      <t>ネン</t>
    </rPh>
    <phoneticPr fontId="1"/>
  </si>
  <si>
    <t>年期</t>
    <rPh sb="0" eb="2">
      <t>ネンキ</t>
    </rPh>
    <phoneticPr fontId="1"/>
  </si>
  <si>
    <t>名目GDP</t>
    <rPh sb="0" eb="2">
      <t>メイモク</t>
    </rPh>
    <phoneticPr fontId="1"/>
  </si>
  <si>
    <t>実質GDP</t>
    <rPh sb="0" eb="2">
      <t>ジッシツ</t>
    </rPh>
    <phoneticPr fontId="1"/>
  </si>
  <si>
    <t>農業</t>
    <rPh sb="0" eb="2">
      <t>ノウギョウ</t>
    </rPh>
    <phoneticPr fontId="1"/>
  </si>
  <si>
    <t>製造業</t>
    <rPh sb="0" eb="3">
      <t>セイゾウギョウ</t>
    </rPh>
    <phoneticPr fontId="1"/>
  </si>
  <si>
    <t>商業</t>
    <rPh sb="0" eb="2">
      <t>ショウギョウ</t>
    </rPh>
    <phoneticPr fontId="1"/>
  </si>
  <si>
    <t>観光</t>
    <rPh sb="0" eb="2">
      <t>カンコウ</t>
    </rPh>
    <phoneticPr fontId="1"/>
  </si>
  <si>
    <t>就業者</t>
    <rPh sb="0" eb="3">
      <t>シュウギョウシャ</t>
    </rPh>
    <phoneticPr fontId="1"/>
  </si>
  <si>
    <t>2022年</t>
    <rPh sb="4" eb="5">
      <t>ネン</t>
    </rPh>
    <phoneticPr fontId="1"/>
  </si>
  <si>
    <t>〇</t>
    <phoneticPr fontId="1"/>
  </si>
  <si>
    <t>令和5年</t>
    <rPh sb="0" eb="2">
      <t>レイワ</t>
    </rPh>
    <rPh sb="3" eb="4">
      <t>ネン</t>
    </rPh>
    <phoneticPr fontId="15"/>
  </si>
  <si>
    <t>速報</t>
    <rPh sb="0" eb="2">
      <t>ソクホウ</t>
    </rPh>
    <phoneticPr fontId="1"/>
  </si>
  <si>
    <t>↑</t>
    <phoneticPr fontId="1"/>
  </si>
  <si>
    <t>↓</t>
    <phoneticPr fontId="1"/>
  </si>
  <si>
    <t>見通し</t>
    <rPh sb="0" eb="2">
      <t>ミトオ</t>
    </rPh>
    <phoneticPr fontId="1"/>
  </si>
  <si>
    <t>備考</t>
    <rPh sb="0" eb="2">
      <t>ビコウ</t>
    </rPh>
    <phoneticPr fontId="1"/>
  </si>
  <si>
    <t>生産農業所得統計</t>
    <rPh sb="0" eb="2">
      <t>セイサン</t>
    </rPh>
    <rPh sb="2" eb="4">
      <t>ノウギョウ</t>
    </rPh>
    <rPh sb="4" eb="6">
      <t>ショトク</t>
    </rPh>
    <rPh sb="6" eb="8">
      <t>トウケイ</t>
    </rPh>
    <phoneticPr fontId="1"/>
  </si>
  <si>
    <t>経済構造実態調査</t>
    <rPh sb="0" eb="2">
      <t>ケイザイ</t>
    </rPh>
    <rPh sb="2" eb="4">
      <t>コウゾウ</t>
    </rPh>
    <rPh sb="4" eb="6">
      <t>ジッタイ</t>
    </rPh>
    <rPh sb="6" eb="8">
      <t>チョウサ</t>
    </rPh>
    <phoneticPr fontId="1"/>
  </si>
  <si>
    <t>観光動態調査</t>
    <rPh sb="0" eb="2">
      <t>カンコウ</t>
    </rPh>
    <rPh sb="2" eb="4">
      <t>ドウタイ</t>
    </rPh>
    <rPh sb="4" eb="6">
      <t>チョウサ</t>
    </rPh>
    <phoneticPr fontId="1"/>
  </si>
  <si>
    <t>市町民経済計算等</t>
    <rPh sb="0" eb="3">
      <t>シチョウミン</t>
    </rPh>
    <rPh sb="3" eb="5">
      <t>ケイザイ</t>
    </rPh>
    <rPh sb="5" eb="7">
      <t>ケイサン</t>
    </rPh>
    <rPh sb="7" eb="8">
      <t>トウ</t>
    </rPh>
    <phoneticPr fontId="1"/>
  </si>
  <si>
    <t>基調判断</t>
    <rPh sb="0" eb="2">
      <t>キチョウ</t>
    </rPh>
    <rPh sb="2" eb="4">
      <t>ハンダン</t>
    </rPh>
    <phoneticPr fontId="1"/>
  </si>
  <si>
    <t>東播磨地域項目別トレンド・基調判断整理表</t>
    <rPh sb="0" eb="3">
      <t>ヒガシハリマ</t>
    </rPh>
    <rPh sb="3" eb="5">
      <t>チイキ</t>
    </rPh>
    <rPh sb="5" eb="8">
      <t>コウモクベツ</t>
    </rPh>
    <rPh sb="13" eb="15">
      <t>キチョウ</t>
    </rPh>
    <rPh sb="15" eb="17">
      <t>ハンダン</t>
    </rPh>
    <rPh sb="17" eb="20">
      <t>セイリヒョウ</t>
    </rPh>
    <phoneticPr fontId="1"/>
  </si>
  <si>
    <t>推計</t>
    <rPh sb="0" eb="2">
      <t>スイケイ</t>
    </rPh>
    <phoneticPr fontId="1"/>
  </si>
  <si>
    <t>暫定</t>
    <rPh sb="0" eb="2">
      <t>ザンテイ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</si>
</sst>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Red]\-#,##0.0"/>
    <numFmt numFmtId="177" formatCode="#,##0.0;&quot;▲ &quot;#,##0.0"/>
    <numFmt numFmtId="178" formatCode="#,##0;&quot;▲ &quot;#,##0"/>
    <numFmt numFmtId="179" formatCode="#&quot;¥&quot;\!\ ###&quot;¥&quot;\!\ ##0"/>
    <numFmt numFmtId="180" formatCode="m\.d"/>
    <numFmt numFmtId="181" formatCode="#,##0.00;&quot;▲ &quot;#,##0.00"/>
    <numFmt numFmtId="182" formatCode="0.000%"/>
    <numFmt numFmtId="183" formatCode="#,##0.000;[Red]\-#,##0.000"/>
    <numFmt numFmtId="184" formatCode="#,##0_ "/>
    <numFmt numFmtId="185" formatCode="#,##0;&quot;△ &quot;#,##0"/>
    <numFmt numFmtId="186" formatCode="&quot;市&quot;&quot;川&quot;&quot;市&quot;"/>
    <numFmt numFmtId="187" formatCode="0;&quot;▲ &quot;0"/>
    <numFmt numFmtId="188" formatCode="0.0"/>
    <numFmt numFmtId="189" formatCode="0_);[Red]\(0\)"/>
    <numFmt numFmtId="190" formatCode="#,##0_ ;[Red]\-#,##0\ "/>
    <numFmt numFmtId="191" formatCode="#,##0.00000;[Red]\-#,##0.00000"/>
  </numFmts>
  <fonts count="5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5"/>
      <color theme="1"/>
      <name val="ＭＳ Ｐゴシック"/>
      <family val="3"/>
      <charset val="128"/>
    </font>
    <font>
      <b/>
      <sz val="11"/>
      <color theme="1"/>
      <name val="ＭＳ Ｐゴシック"/>
      <family val="3"/>
      <charset val="128"/>
    </font>
    <font>
      <sz val="11"/>
      <color theme="1"/>
      <name val="游ゴシック"/>
      <family val="2"/>
      <charset val="128"/>
      <scheme val="minor"/>
    </font>
    <font>
      <sz val="10"/>
      <color theme="1"/>
      <name val="ＭＳ Ｐゴシック"/>
      <family val="3"/>
      <charset val="128"/>
    </font>
    <font>
      <sz val="8"/>
      <name val="ＭＳ ゴシック"/>
      <family val="3"/>
      <charset val="128"/>
    </font>
    <font>
      <b/>
      <sz val="9"/>
      <name val="ＭＳ Ｐゴシック"/>
      <family val="3"/>
      <charset val="128"/>
    </font>
    <font>
      <sz val="11"/>
      <name val="ＭＳ Ｐゴシック"/>
      <family val="3"/>
      <charset val="128"/>
    </font>
    <font>
      <sz val="14"/>
      <name val="明朝"/>
      <family val="1"/>
      <charset val="128"/>
    </font>
    <font>
      <sz val="9"/>
      <name val="ＭＳ Ｐゴシック"/>
      <family val="3"/>
      <charset val="128"/>
    </font>
    <font>
      <sz val="8"/>
      <name val="ＭＳ Ｐゴシック"/>
      <family val="3"/>
      <charset val="128"/>
    </font>
    <font>
      <sz val="7"/>
      <name val="ＭＳ Ｐ明朝"/>
      <family val="1"/>
      <charset val="128"/>
    </font>
    <font>
      <sz val="7"/>
      <name val="ＭＳ Ｐゴシック"/>
      <family val="3"/>
      <charset val="128"/>
    </font>
    <font>
      <sz val="6"/>
      <name val="ＭＳ Ｐゴシック"/>
      <family val="3"/>
      <charset val="128"/>
    </font>
    <font>
      <b/>
      <sz val="10"/>
      <name val="ＭＳ Ｐゴシック"/>
      <family val="3"/>
      <charset val="128"/>
    </font>
    <font>
      <sz val="7"/>
      <name val="Terminal"/>
      <family val="3"/>
      <charset val="255"/>
    </font>
    <font>
      <sz val="10"/>
      <name val="ＭＳ Ｐゴシック"/>
      <family val="3"/>
      <charset val="128"/>
    </font>
    <font>
      <sz val="10.5"/>
      <name val="ＭＳ Ｐゴシック"/>
      <family val="3"/>
      <charset val="128"/>
    </font>
    <font>
      <sz val="10.5"/>
      <color indexed="63"/>
      <name val="ＭＳ Ｐゴシック"/>
      <family val="3"/>
      <charset val="128"/>
    </font>
    <font>
      <b/>
      <sz val="10.5"/>
      <color indexed="63"/>
      <name val="ＭＳ Ｐゴシック"/>
      <family val="3"/>
      <charset val="128"/>
    </font>
    <font>
      <sz val="9"/>
      <name val="ＭＳ 明朝"/>
      <family val="1"/>
      <charset val="128"/>
    </font>
    <font>
      <b/>
      <sz val="10.5"/>
      <name val="ＭＳ Ｐゴシック"/>
      <family val="3"/>
      <charset val="128"/>
    </font>
    <font>
      <sz val="12"/>
      <name val="ＭＳ Ｐゴシック"/>
      <family val="3"/>
      <charset val="128"/>
    </font>
    <font>
      <sz val="10"/>
      <color indexed="63"/>
      <name val="ＭＳ Ｐゴシック"/>
      <family val="3"/>
      <charset val="128"/>
    </font>
    <font>
      <sz val="11"/>
      <color indexed="8"/>
      <name val="ＭＳ Ｐゴシック"/>
      <family val="3"/>
      <charset val="128"/>
    </font>
    <font>
      <sz val="7"/>
      <name val="明朝"/>
      <family val="1"/>
      <charset val="128"/>
    </font>
    <font>
      <sz val="6"/>
      <name val="游ゴシック"/>
      <family val="3"/>
      <charset val="128"/>
    </font>
    <font>
      <b/>
      <sz val="11"/>
      <color indexed="63"/>
      <name val="ＭＳ Ｐゴシック"/>
      <family val="3"/>
      <charset val="128"/>
    </font>
    <font>
      <sz val="11"/>
      <color indexed="63"/>
      <name val="ＭＳ Ｐゴシック"/>
      <family val="3"/>
      <charset val="128"/>
    </font>
    <font>
      <b/>
      <sz val="11"/>
      <color indexed="8"/>
      <name val="ＭＳ Ｐゴシック"/>
      <family val="3"/>
      <charset val="128"/>
    </font>
    <font>
      <sz val="10"/>
      <color indexed="8"/>
      <name val="ＭＳ Ｐゴシック"/>
      <family val="3"/>
      <charset val="128"/>
    </font>
    <font>
      <sz val="6"/>
      <name val="ＭＳ Ｐ明朝"/>
      <family val="1"/>
      <charset val="128"/>
    </font>
    <font>
      <b/>
      <sz val="11"/>
      <name val="ＭＳ Ｐゴシック"/>
      <family val="3"/>
      <charset val="128"/>
    </font>
    <font>
      <sz val="11"/>
      <color theme="1"/>
      <name val="游ゴシック"/>
      <family val="3"/>
      <charset val="128"/>
      <scheme val="minor"/>
    </font>
    <font>
      <sz val="11"/>
      <color indexed="10"/>
      <name val="ＭＳ Ｐゴシック"/>
      <family val="3"/>
      <charset val="128"/>
    </font>
    <font>
      <sz val="11"/>
      <color rgb="FFFF0000"/>
      <name val="ＭＳ Ｐゴシック"/>
      <family val="3"/>
      <charset val="128"/>
    </font>
    <font>
      <b/>
      <sz val="10"/>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6"/>
      <name val="ＭＳ Ｐゴシック"/>
      <family val="3"/>
      <charset val="128"/>
    </font>
    <font>
      <sz val="9"/>
      <color theme="1"/>
      <name val="ＭＳ Ｐゴシック"/>
      <family val="3"/>
      <charset val="128"/>
    </font>
    <font>
      <sz val="6"/>
      <name val="MS Gothic"/>
      <family val="2"/>
      <charset val="128"/>
    </font>
    <font>
      <sz val="6"/>
      <name val="游ゴシック"/>
      <family val="2"/>
      <charset val="128"/>
    </font>
    <font>
      <sz val="9"/>
      <color indexed="63"/>
      <name val="ＭＳ Ｐゴシック"/>
      <family val="3"/>
      <charset val="128"/>
    </font>
    <font>
      <b/>
      <sz val="10"/>
      <name val="游ゴシック"/>
      <family val="3"/>
      <charset val="128"/>
      <scheme val="minor"/>
    </font>
    <font>
      <b/>
      <sz val="10"/>
      <color rgb="FF000000"/>
      <name val="游ゴシック"/>
      <family val="3"/>
      <charset val="128"/>
      <scheme val="minor"/>
    </font>
    <font>
      <sz val="10"/>
      <name val="游ゴシック"/>
      <family val="3"/>
      <charset val="128"/>
      <scheme val="minor"/>
    </font>
    <font>
      <sz val="10"/>
      <color rgb="FF000000"/>
      <name val="游ゴシック"/>
      <family val="3"/>
      <charset val="128"/>
      <scheme val="minor"/>
    </font>
    <font>
      <sz val="6"/>
      <name val="ＭＳ 明朝"/>
      <family val="2"/>
      <charset val="128"/>
    </font>
    <font>
      <sz val="9"/>
      <name val="游ゴシック"/>
      <family val="3"/>
      <charset val="128"/>
      <scheme val="minor"/>
    </font>
    <font>
      <sz val="10"/>
      <color theme="1"/>
      <name val="ＭＳゴシック"/>
      <family val="3"/>
      <charset val="128"/>
    </font>
    <font>
      <i/>
      <sz val="11"/>
      <name val="ＭＳ Ｐゴシック"/>
      <family val="3"/>
      <charset val="128"/>
    </font>
    <font>
      <strike/>
      <sz val="11"/>
      <name val="ＭＳ Ｐゴシック"/>
      <family val="3"/>
      <charset val="128"/>
    </font>
    <font>
      <sz val="6"/>
      <name val="游ゴシック"/>
      <family val="3"/>
      <charset val="128"/>
      <scheme val="minor"/>
    </font>
    <font>
      <sz val="11"/>
      <color rgb="FF0070C0"/>
      <name val="ＭＳ Ｐゴシック"/>
      <family val="3"/>
      <charset val="128"/>
    </font>
    <font>
      <sz val="11"/>
      <color rgb="FF00B0F0"/>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theme="0" tint="-0.14999847407452621"/>
        <bgColor indexed="64"/>
      </patternFill>
    </fill>
    <fill>
      <patternFill patternType="solid">
        <fgColor theme="9" tint="0.39997558519241921"/>
        <bgColor indexed="64"/>
      </patternFill>
    </fill>
  </fills>
  <borders count="87">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dotted">
        <color indexed="64"/>
      </top>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thin">
        <color indexed="64"/>
      </top>
      <bottom style="thin">
        <color indexed="64"/>
      </bottom>
      <diagonal/>
    </border>
  </borders>
  <cellStyleXfs count="15">
    <xf numFmtId="0" fontId="0" fillId="0" borderId="0">
      <alignment vertical="center"/>
    </xf>
    <xf numFmtId="38" fontId="5" fillId="0" borderId="0" applyFont="0" applyFill="0" applyBorder="0" applyAlignment="0" applyProtection="0">
      <alignment vertical="center"/>
    </xf>
    <xf numFmtId="0" fontId="7" fillId="0" borderId="0"/>
    <xf numFmtId="38" fontId="9" fillId="0" borderId="0" applyFont="0" applyFill="0" applyBorder="0" applyAlignment="0" applyProtection="0"/>
    <xf numFmtId="37" fontId="10" fillId="0" borderId="0"/>
    <xf numFmtId="38" fontId="9" fillId="0" borderId="0" applyFont="0" applyFill="0" applyBorder="0" applyAlignment="0" applyProtection="0">
      <alignment vertical="center"/>
    </xf>
    <xf numFmtId="0" fontId="22" fillId="0" borderId="0"/>
    <xf numFmtId="0" fontId="24" fillId="0" borderId="0"/>
    <xf numFmtId="0" fontId="26" fillId="0" borderId="0"/>
    <xf numFmtId="0" fontId="9" fillId="0" borderId="0"/>
    <xf numFmtId="9" fontId="5" fillId="0" borderId="0" applyFont="0" applyFill="0" applyBorder="0" applyAlignment="0" applyProtection="0">
      <alignment vertical="center"/>
    </xf>
    <xf numFmtId="0" fontId="35"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cellStyleXfs>
  <cellXfs count="1672">
    <xf numFmtId="0" fontId="0" fillId="0" borderId="0" xfId="0">
      <alignment vertical="center"/>
    </xf>
    <xf numFmtId="0" fontId="2" fillId="0" borderId="0" xfId="0" applyFont="1">
      <alignment vertical="center"/>
    </xf>
    <xf numFmtId="0" fontId="2" fillId="0" borderId="9" xfId="0" applyFont="1" applyBorder="1">
      <alignment vertical="center"/>
    </xf>
    <xf numFmtId="0" fontId="3" fillId="0" borderId="9" xfId="0" applyFont="1" applyBorder="1" applyAlignment="1">
      <alignment horizontal="center" vertical="center"/>
    </xf>
    <xf numFmtId="0" fontId="2" fillId="0" borderId="10" xfId="0" applyFont="1" applyBorder="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4" fillId="0" borderId="0" xfId="0" applyFont="1">
      <alignment vertical="center"/>
    </xf>
    <xf numFmtId="38" fontId="2" fillId="0" borderId="0" xfId="1" applyFont="1">
      <alignment vertical="center"/>
    </xf>
    <xf numFmtId="38" fontId="2" fillId="3" borderId="0" xfId="1" applyFont="1" applyFill="1">
      <alignment vertical="center"/>
    </xf>
    <xf numFmtId="176" fontId="2" fillId="0" borderId="0" xfId="1" applyNumberFormat="1" applyFont="1">
      <alignment vertical="center"/>
    </xf>
    <xf numFmtId="0" fontId="2" fillId="3" borderId="0" xfId="0" applyFont="1" applyFill="1">
      <alignment vertical="center"/>
    </xf>
    <xf numFmtId="0" fontId="3"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6" borderId="0" xfId="0" applyFont="1" applyFill="1">
      <alignment vertical="center"/>
    </xf>
    <xf numFmtId="38" fontId="2" fillId="6" borderId="0" xfId="1" applyFont="1" applyFill="1">
      <alignment vertical="center"/>
    </xf>
    <xf numFmtId="0" fontId="2" fillId="3" borderId="9" xfId="0" applyFont="1" applyFill="1" applyBorder="1">
      <alignment vertical="center"/>
    </xf>
    <xf numFmtId="0" fontId="2" fillId="3" borderId="10" xfId="0" applyFont="1" applyFill="1" applyBorder="1" applyAlignment="1">
      <alignment horizontal="center" vertical="center"/>
    </xf>
    <xf numFmtId="176" fontId="2" fillId="0" borderId="10" xfId="1" applyNumberFormat="1" applyFont="1" applyBorder="1">
      <alignment vertical="center"/>
    </xf>
    <xf numFmtId="38" fontId="2" fillId="0" borderId="10" xfId="1" applyFont="1" applyBorder="1">
      <alignment vertical="center"/>
    </xf>
    <xf numFmtId="0" fontId="2" fillId="0" borderId="0" xfId="0" applyFont="1" applyAlignment="1">
      <alignment horizontal="center" vertical="center"/>
    </xf>
    <xf numFmtId="38" fontId="2" fillId="0" borderId="0" xfId="0" applyNumberFormat="1" applyFont="1">
      <alignment vertical="center"/>
    </xf>
    <xf numFmtId="38" fontId="2" fillId="2" borderId="0" xfId="1" applyFont="1" applyFill="1" applyBorder="1">
      <alignment vertical="center"/>
    </xf>
    <xf numFmtId="38" fontId="2" fillId="2" borderId="10" xfId="1" applyFont="1" applyFill="1" applyBorder="1">
      <alignment vertical="center"/>
    </xf>
    <xf numFmtId="0" fontId="2" fillId="4" borderId="0" xfId="0" applyFont="1" applyFill="1">
      <alignment vertical="center"/>
    </xf>
    <xf numFmtId="176" fontId="2" fillId="0" borderId="0" xfId="1" applyNumberFormat="1" applyFont="1" applyBorder="1">
      <alignment vertical="center"/>
    </xf>
    <xf numFmtId="176" fontId="2" fillId="4" borderId="0" xfId="1" applyNumberFormat="1" applyFont="1" applyFill="1" applyBorder="1">
      <alignment vertical="center"/>
    </xf>
    <xf numFmtId="0" fontId="2" fillId="3" borderId="10" xfId="0" applyFont="1" applyFill="1" applyBorder="1">
      <alignment vertical="center"/>
    </xf>
    <xf numFmtId="38" fontId="2" fillId="3" borderId="9" xfId="1" applyFont="1" applyFill="1" applyBorder="1">
      <alignment vertical="center"/>
    </xf>
    <xf numFmtId="38" fontId="2" fillId="3" borderId="0" xfId="1" applyFont="1" applyFill="1" applyBorder="1">
      <alignment vertical="center"/>
    </xf>
    <xf numFmtId="38" fontId="2" fillId="6" borderId="9" xfId="1" applyFont="1" applyFill="1" applyBorder="1">
      <alignment vertical="center"/>
    </xf>
    <xf numFmtId="38" fontId="2" fillId="6" borderId="0" xfId="1" applyFont="1" applyFill="1" applyBorder="1">
      <alignment vertical="center"/>
    </xf>
    <xf numFmtId="38" fontId="2" fillId="6" borderId="10" xfId="1" applyFont="1" applyFill="1" applyBorder="1">
      <alignment vertical="center"/>
    </xf>
    <xf numFmtId="38" fontId="2" fillId="0" borderId="9" xfId="1" applyFont="1" applyBorder="1">
      <alignment vertical="center"/>
    </xf>
    <xf numFmtId="38" fontId="2" fillId="0" borderId="0" xfId="1" applyFont="1" applyBorder="1">
      <alignment vertical="center"/>
    </xf>
    <xf numFmtId="176" fontId="2" fillId="2" borderId="0" xfId="1" applyNumberFormat="1" applyFont="1" applyFill="1" applyBorder="1">
      <alignment vertical="center"/>
    </xf>
    <xf numFmtId="0" fontId="2" fillId="0" borderId="11" xfId="0" applyFont="1" applyBorder="1" applyAlignment="1">
      <alignment horizontal="center" vertical="center"/>
    </xf>
    <xf numFmtId="0" fontId="2" fillId="0" borderId="0" xfId="0" applyFont="1" applyAlignment="1">
      <alignment horizontal="right" vertical="center"/>
    </xf>
    <xf numFmtId="38" fontId="2" fillId="4" borderId="9" xfId="1" applyFont="1" applyFill="1" applyBorder="1">
      <alignment vertical="center"/>
    </xf>
    <xf numFmtId="38" fontId="2" fillId="4" borderId="0" xfId="1" applyFont="1" applyFill="1" applyBorder="1">
      <alignment vertical="center"/>
    </xf>
    <xf numFmtId="0" fontId="2" fillId="6" borderId="0" xfId="0" applyFont="1" applyFill="1" applyAlignment="1">
      <alignment horizontal="right" vertical="center"/>
    </xf>
    <xf numFmtId="0" fontId="2" fillId="6" borderId="0" xfId="0" applyFont="1" applyFill="1" applyAlignment="1">
      <alignment horizontal="center" vertical="center"/>
    </xf>
    <xf numFmtId="38" fontId="2" fillId="2" borderId="9" xfId="1" applyFont="1" applyFill="1" applyBorder="1">
      <alignment vertical="center"/>
    </xf>
    <xf numFmtId="0" fontId="2" fillId="3" borderId="11" xfId="0" applyFont="1" applyFill="1" applyBorder="1">
      <alignment vertical="center"/>
    </xf>
    <xf numFmtId="0" fontId="2" fillId="4" borderId="11" xfId="0" applyFont="1" applyFill="1" applyBorder="1">
      <alignment vertical="center"/>
    </xf>
    <xf numFmtId="0" fontId="2" fillId="4" borderId="11" xfId="0" applyFont="1" applyFill="1" applyBorder="1" applyAlignment="1">
      <alignment horizontal="center" vertical="center"/>
    </xf>
    <xf numFmtId="176" fontId="2" fillId="4" borderId="11" xfId="1" applyNumberFormat="1" applyFont="1" applyFill="1" applyBorder="1">
      <alignment vertical="center"/>
    </xf>
    <xf numFmtId="176" fontId="2" fillId="0" borderId="9" xfId="1" applyNumberFormat="1" applyFont="1" applyBorder="1">
      <alignment vertical="center"/>
    </xf>
    <xf numFmtId="176" fontId="2" fillId="6" borderId="9" xfId="1" applyNumberFormat="1" applyFont="1" applyFill="1" applyBorder="1">
      <alignment vertical="center"/>
    </xf>
    <xf numFmtId="176" fontId="2" fillId="6" borderId="0" xfId="1" applyNumberFormat="1" applyFont="1" applyFill="1" applyBorder="1">
      <alignment vertical="center"/>
    </xf>
    <xf numFmtId="176" fontId="2" fillId="6" borderId="10" xfId="1" applyNumberFormat="1" applyFont="1" applyFill="1" applyBorder="1">
      <alignment vertical="center"/>
    </xf>
    <xf numFmtId="177" fontId="2" fillId="0" borderId="0" xfId="0" applyNumberFormat="1" applyFont="1">
      <alignment vertical="center"/>
    </xf>
    <xf numFmtId="38" fontId="2" fillId="3" borderId="11" xfId="1" applyFont="1" applyFill="1" applyBorder="1">
      <alignment vertical="center"/>
    </xf>
    <xf numFmtId="38" fontId="2" fillId="0" borderId="9" xfId="0" applyNumberFormat="1" applyFont="1" applyBorder="1">
      <alignment vertical="center"/>
    </xf>
    <xf numFmtId="0" fontId="16" fillId="0" borderId="0" xfId="0" applyFont="1">
      <alignment vertical="center"/>
    </xf>
    <xf numFmtId="0" fontId="18" fillId="0" borderId="0" xfId="0" applyFont="1">
      <alignment vertical="center"/>
    </xf>
    <xf numFmtId="0" fontId="18" fillId="0" borderId="0" xfId="0" quotePrefix="1" applyFont="1" applyAlignment="1">
      <alignment horizontal="right"/>
    </xf>
    <xf numFmtId="0" fontId="18" fillId="0" borderId="0" xfId="0" applyFont="1" applyAlignment="1">
      <alignment horizontal="left"/>
    </xf>
    <xf numFmtId="0" fontId="18" fillId="0" borderId="16" xfId="0" applyFont="1" applyBorder="1" applyAlignment="1">
      <alignment horizontal="left"/>
    </xf>
    <xf numFmtId="0" fontId="18" fillId="0" borderId="16" xfId="0" applyFont="1" applyBorder="1" applyAlignment="1">
      <alignment horizontal="center"/>
    </xf>
    <xf numFmtId="178" fontId="19" fillId="0" borderId="0" xfId="1" applyNumberFormat="1" applyFont="1" applyBorder="1" applyAlignment="1"/>
    <xf numFmtId="178" fontId="19" fillId="6" borderId="0" xfId="1" applyNumberFormat="1" applyFont="1" applyFill="1" applyBorder="1" applyAlignment="1"/>
    <xf numFmtId="178" fontId="19" fillId="7" borderId="0" xfId="1" applyNumberFormat="1" applyFont="1" applyFill="1" applyBorder="1" applyAlignment="1"/>
    <xf numFmtId="178" fontId="19" fillId="0" borderId="15" xfId="1" applyNumberFormat="1" applyFont="1" applyBorder="1" applyAlignment="1"/>
    <xf numFmtId="178" fontId="19" fillId="0" borderId="21" xfId="0" applyNumberFormat="1" applyFont="1" applyBorder="1">
      <alignment vertical="center"/>
    </xf>
    <xf numFmtId="177" fontId="19" fillId="0" borderId="21" xfId="0" applyNumberFormat="1" applyFont="1" applyBorder="1">
      <alignment vertical="center"/>
    </xf>
    <xf numFmtId="0" fontId="19" fillId="0" borderId="0" xfId="0" applyFont="1">
      <alignment vertical="center"/>
    </xf>
    <xf numFmtId="178" fontId="19" fillId="9" borderId="0" xfId="1" applyNumberFormat="1" applyFont="1" applyFill="1" applyBorder="1" applyAlignment="1"/>
    <xf numFmtId="178" fontId="19" fillId="0" borderId="0" xfId="1" applyNumberFormat="1" applyFont="1" applyBorder="1" applyAlignment="1">
      <alignment horizontal="right"/>
    </xf>
    <xf numFmtId="0" fontId="19" fillId="0" borderId="15" xfId="0" applyFont="1" applyBorder="1">
      <alignment vertical="center"/>
    </xf>
    <xf numFmtId="178" fontId="19" fillId="6" borderId="15" xfId="1" applyNumberFormat="1" applyFont="1" applyFill="1" applyBorder="1" applyAlignment="1"/>
    <xf numFmtId="178" fontId="18" fillId="7" borderId="0" xfId="1" applyNumberFormat="1" applyFont="1" applyFill="1" applyBorder="1" applyAlignment="1"/>
    <xf numFmtId="178" fontId="18" fillId="7" borderId="15" xfId="1" applyNumberFormat="1" applyFont="1" applyFill="1" applyBorder="1" applyAlignment="1"/>
    <xf numFmtId="0" fontId="18" fillId="0" borderId="15" xfId="0" applyFont="1" applyBorder="1">
      <alignment vertical="center"/>
    </xf>
    <xf numFmtId="178" fontId="18" fillId="0" borderId="0" xfId="1" applyNumberFormat="1" applyFont="1" applyBorder="1" applyAlignment="1"/>
    <xf numFmtId="178" fontId="18" fillId="6" borderId="0" xfId="1" applyNumberFormat="1" applyFont="1" applyFill="1" applyBorder="1" applyAlignment="1"/>
    <xf numFmtId="178" fontId="18" fillId="0" borderId="15" xfId="1" applyNumberFormat="1" applyFont="1" applyBorder="1" applyAlignment="1"/>
    <xf numFmtId="0" fontId="18" fillId="0" borderId="22" xfId="0" applyFont="1" applyBorder="1" applyAlignment="1">
      <alignment horizontal="left"/>
    </xf>
    <xf numFmtId="38" fontId="18" fillId="0" borderId="10" xfId="1" applyFont="1" applyBorder="1" applyAlignment="1"/>
    <xf numFmtId="38" fontId="18" fillId="6" borderId="10" xfId="1" applyFont="1" applyFill="1" applyBorder="1" applyAlignment="1"/>
    <xf numFmtId="38" fontId="18" fillId="0" borderId="23" xfId="1" applyFont="1" applyBorder="1" applyAlignment="1"/>
    <xf numFmtId="0" fontId="18" fillId="0" borderId="16" xfId="0" applyFont="1" applyBorder="1">
      <alignment vertical="center"/>
    </xf>
    <xf numFmtId="38" fontId="18" fillId="0" borderId="0" xfId="1" applyFont="1" applyBorder="1" applyAlignment="1"/>
    <xf numFmtId="38" fontId="18" fillId="9" borderId="0" xfId="1" applyFont="1" applyFill="1" applyBorder="1" applyAlignment="1"/>
    <xf numFmtId="38" fontId="18" fillId="0" borderId="0" xfId="1" applyFont="1" applyAlignment="1"/>
    <xf numFmtId="38" fontId="18" fillId="9" borderId="0" xfId="1" applyFont="1" applyFill="1" applyAlignment="1"/>
    <xf numFmtId="38" fontId="18" fillId="10" borderId="0" xfId="1" applyFont="1" applyFill="1" applyAlignment="1"/>
    <xf numFmtId="178" fontId="18" fillId="0" borderId="0" xfId="0" applyNumberFormat="1" applyFont="1">
      <alignment vertical="center"/>
    </xf>
    <xf numFmtId="178" fontId="18" fillId="10" borderId="0" xfId="0" applyNumberFormat="1" applyFont="1" applyFill="1">
      <alignment vertical="center"/>
    </xf>
    <xf numFmtId="38" fontId="18" fillId="0" borderId="0" xfId="0" applyNumberFormat="1" applyFont="1">
      <alignment vertical="center"/>
    </xf>
    <xf numFmtId="0" fontId="23" fillId="0" borderId="0" xfId="0" applyFont="1">
      <alignment vertical="center"/>
    </xf>
    <xf numFmtId="0" fontId="20" fillId="0" borderId="0" xfId="0" applyFont="1">
      <alignment vertical="center"/>
    </xf>
    <xf numFmtId="0" fontId="21" fillId="0" borderId="0" xfId="0" applyFont="1">
      <alignment vertical="center"/>
    </xf>
    <xf numFmtId="0" fontId="21" fillId="6" borderId="0" xfId="0" applyFont="1" applyFill="1">
      <alignment vertical="center"/>
    </xf>
    <xf numFmtId="38" fontId="20" fillId="0" borderId="0" xfId="0" applyNumberFormat="1" applyFont="1">
      <alignment vertical="center"/>
    </xf>
    <xf numFmtId="0" fontId="20" fillId="0" borderId="0" xfId="0" applyFont="1" applyAlignment="1">
      <alignment horizontal="center" vertical="center"/>
    </xf>
    <xf numFmtId="0" fontId="20" fillId="6" borderId="0" xfId="0" applyFont="1" applyFill="1" applyAlignment="1">
      <alignment horizontal="center" vertical="center"/>
    </xf>
    <xf numFmtId="0" fontId="20" fillId="0" borderId="14" xfId="0" applyFont="1" applyBorder="1" applyAlignment="1">
      <alignment horizontal="center" vertical="center" wrapText="1"/>
    </xf>
    <xf numFmtId="0" fontId="20" fillId="0" borderId="21" xfId="0" applyFont="1" applyBorder="1">
      <alignment vertical="center"/>
    </xf>
    <xf numFmtId="0" fontId="20" fillId="0" borderId="15" xfId="0" applyFont="1" applyBorder="1">
      <alignment vertical="center"/>
    </xf>
    <xf numFmtId="38" fontId="20" fillId="0" borderId="21" xfId="5" applyFont="1" applyFill="1" applyBorder="1">
      <alignment vertical="center"/>
    </xf>
    <xf numFmtId="38" fontId="20" fillId="0" borderId="0" xfId="5" applyFont="1" applyFill="1" applyBorder="1">
      <alignment vertical="center"/>
    </xf>
    <xf numFmtId="38" fontId="20" fillId="8" borderId="21" xfId="1" applyFont="1" applyFill="1" applyBorder="1">
      <alignment vertical="center"/>
    </xf>
    <xf numFmtId="178" fontId="20" fillId="0" borderId="21" xfId="5" applyNumberFormat="1" applyFont="1" applyFill="1" applyBorder="1">
      <alignment vertical="center"/>
    </xf>
    <xf numFmtId="38" fontId="20" fillId="0" borderId="20" xfId="5" applyFont="1" applyFill="1" applyBorder="1">
      <alignment vertical="center"/>
    </xf>
    <xf numFmtId="38" fontId="20" fillId="0" borderId="0" xfId="5" applyFont="1" applyFill="1" applyBorder="1" applyAlignment="1" applyProtection="1"/>
    <xf numFmtId="38" fontId="20" fillId="0" borderId="0" xfId="5" applyFont="1" applyFill="1" applyBorder="1" applyAlignment="1" applyProtection="1">
      <protection locked="0"/>
    </xf>
    <xf numFmtId="38" fontId="20" fillId="0" borderId="21" xfId="1" applyFont="1" applyFill="1" applyBorder="1">
      <alignment vertical="center"/>
    </xf>
    <xf numFmtId="38" fontId="20" fillId="0" borderId="0" xfId="5" applyFont="1" applyFill="1" applyBorder="1" applyAlignment="1" applyProtection="1">
      <alignment horizontal="right"/>
    </xf>
    <xf numFmtId="3" fontId="19" fillId="0" borderId="0" xfId="5" applyNumberFormat="1" applyFont="1" applyFill="1" applyBorder="1" applyAlignment="1" applyProtection="1">
      <alignment vertical="center"/>
    </xf>
    <xf numFmtId="3" fontId="19" fillId="0" borderId="21" xfId="5" applyNumberFormat="1" applyFont="1" applyFill="1" applyBorder="1" applyAlignment="1" applyProtection="1">
      <alignment vertical="center"/>
    </xf>
    <xf numFmtId="38" fontId="19" fillId="0" borderId="21" xfId="1" applyFont="1" applyFill="1" applyBorder="1" applyAlignment="1" applyProtection="1">
      <alignment vertical="center"/>
    </xf>
    <xf numFmtId="38" fontId="19" fillId="0" borderId="15" xfId="1" applyFont="1" applyFill="1" applyBorder="1" applyAlignment="1" applyProtection="1">
      <alignment vertical="center"/>
    </xf>
    <xf numFmtId="178" fontId="20" fillId="7" borderId="21" xfId="5" applyNumberFormat="1" applyFont="1" applyFill="1" applyBorder="1">
      <alignment vertical="center"/>
    </xf>
    <xf numFmtId="178" fontId="20" fillId="6" borderId="21" xfId="5" applyNumberFormat="1" applyFont="1" applyFill="1" applyBorder="1">
      <alignment vertical="center"/>
    </xf>
    <xf numFmtId="38" fontId="20" fillId="0" borderId="0" xfId="5" applyFont="1" applyFill="1" applyBorder="1" applyAlignment="1"/>
    <xf numFmtId="38" fontId="19" fillId="8" borderId="15" xfId="1" applyFont="1" applyFill="1" applyBorder="1" applyAlignment="1" applyProtection="1">
      <alignment vertical="center"/>
    </xf>
    <xf numFmtId="38" fontId="19" fillId="8" borderId="21" xfId="1" applyFont="1" applyFill="1" applyBorder="1" applyAlignment="1" applyProtection="1">
      <alignment vertical="center"/>
    </xf>
    <xf numFmtId="38" fontId="19" fillId="6" borderId="15" xfId="1" applyFont="1" applyFill="1" applyBorder="1" applyAlignment="1" applyProtection="1">
      <alignment vertical="center"/>
    </xf>
    <xf numFmtId="38" fontId="20" fillId="0" borderId="13" xfId="1" applyFont="1" applyFill="1" applyBorder="1" applyAlignment="1"/>
    <xf numFmtId="178" fontId="20" fillId="0" borderId="13" xfId="5" applyNumberFormat="1" applyFont="1" applyFill="1" applyBorder="1">
      <alignment vertical="center"/>
    </xf>
    <xf numFmtId="57" fontId="20" fillId="0" borderId="0" xfId="0" applyNumberFormat="1" applyFont="1">
      <alignment vertical="center"/>
    </xf>
    <xf numFmtId="0" fontId="25" fillId="0" borderId="0" xfId="0" applyFont="1" applyAlignment="1">
      <alignment horizontal="center" vertical="center"/>
    </xf>
    <xf numFmtId="0" fontId="20" fillId="0" borderId="19" xfId="0" applyFont="1" applyBorder="1">
      <alignment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lignment vertical="center"/>
    </xf>
    <xf numFmtId="3" fontId="20" fillId="0" borderId="11" xfId="0" applyNumberFormat="1" applyFont="1" applyBorder="1">
      <alignment vertical="center"/>
    </xf>
    <xf numFmtId="3" fontId="20" fillId="0" borderId="12" xfId="0" applyNumberFormat="1" applyFont="1" applyBorder="1">
      <alignment vertical="center"/>
    </xf>
    <xf numFmtId="178" fontId="20" fillId="0" borderId="19" xfId="5" applyNumberFormat="1" applyFont="1" applyFill="1" applyBorder="1">
      <alignment vertical="center"/>
    </xf>
    <xf numFmtId="178" fontId="20" fillId="0" borderId="0" xfId="0" applyNumberFormat="1" applyFont="1">
      <alignment vertical="center"/>
    </xf>
    <xf numFmtId="3" fontId="20" fillId="0" borderId="0" xfId="0" applyNumberFormat="1" applyFont="1">
      <alignment vertical="center"/>
    </xf>
    <xf numFmtId="3" fontId="20" fillId="0" borderId="15" xfId="0" applyNumberFormat="1" applyFont="1" applyBorder="1">
      <alignment vertical="center"/>
    </xf>
    <xf numFmtId="38" fontId="20" fillId="0" borderId="15" xfId="0" applyNumberFormat="1" applyFont="1" applyBorder="1">
      <alignment vertical="center"/>
    </xf>
    <xf numFmtId="0" fontId="20" fillId="0" borderId="16" xfId="0" applyFont="1" applyBorder="1">
      <alignment vertical="center"/>
    </xf>
    <xf numFmtId="38" fontId="20" fillId="0" borderId="10" xfId="0" applyNumberFormat="1" applyFont="1" applyBorder="1">
      <alignment vertical="center"/>
    </xf>
    <xf numFmtId="38" fontId="20" fillId="0" borderId="23" xfId="0" applyNumberFormat="1" applyFont="1" applyBorder="1">
      <alignment vertical="center"/>
    </xf>
    <xf numFmtId="178" fontId="20" fillId="0" borderId="16" xfId="5" applyNumberFormat="1" applyFont="1" applyFill="1" applyBorder="1">
      <alignment vertical="center"/>
    </xf>
    <xf numFmtId="176" fontId="20" fillId="0" borderId="11" xfId="5" applyNumberFormat="1" applyFont="1" applyFill="1" applyBorder="1">
      <alignment vertical="center"/>
    </xf>
    <xf numFmtId="176" fontId="20" fillId="0" borderId="12" xfId="5" applyNumberFormat="1" applyFont="1" applyFill="1" applyBorder="1">
      <alignment vertical="center"/>
    </xf>
    <xf numFmtId="176" fontId="20" fillId="0" borderId="19" xfId="5" applyNumberFormat="1" applyFont="1" applyFill="1" applyBorder="1">
      <alignment vertical="center"/>
    </xf>
    <xf numFmtId="176" fontId="20" fillId="0" borderId="0" xfId="5" applyNumberFormat="1" applyFont="1" applyFill="1" applyBorder="1">
      <alignment vertical="center"/>
    </xf>
    <xf numFmtId="176" fontId="20" fillId="0" borderId="15" xfId="5" applyNumberFormat="1" applyFont="1" applyFill="1" applyBorder="1">
      <alignment vertical="center"/>
    </xf>
    <xf numFmtId="176" fontId="20" fillId="0" borderId="21" xfId="5" applyNumberFormat="1" applyFont="1" applyFill="1" applyBorder="1">
      <alignment vertical="center"/>
    </xf>
    <xf numFmtId="176" fontId="20" fillId="0" borderId="10" xfId="5" applyNumberFormat="1" applyFont="1" applyFill="1" applyBorder="1">
      <alignment vertical="center"/>
    </xf>
    <xf numFmtId="176" fontId="20" fillId="0" borderId="23" xfId="5" applyNumberFormat="1" applyFont="1" applyFill="1" applyBorder="1">
      <alignment vertical="center"/>
    </xf>
    <xf numFmtId="176" fontId="20" fillId="0" borderId="16" xfId="5" applyNumberFormat="1" applyFont="1" applyFill="1" applyBorder="1">
      <alignment vertical="center"/>
    </xf>
    <xf numFmtId="0" fontId="3" fillId="0" borderId="0" xfId="0" applyFont="1">
      <alignment vertical="center"/>
    </xf>
    <xf numFmtId="0" fontId="19" fillId="0" borderId="0" xfId="0" quotePrefix="1" applyFont="1" applyAlignment="1">
      <alignment horizontal="right"/>
    </xf>
    <xf numFmtId="0" fontId="19" fillId="0" borderId="0" xfId="0" applyFont="1" applyAlignment="1">
      <alignment horizontal="left"/>
    </xf>
    <xf numFmtId="0" fontId="19" fillId="0" borderId="0" xfId="9" applyFont="1"/>
    <xf numFmtId="178" fontId="19" fillId="3" borderId="0" xfId="1" applyNumberFormat="1" applyFont="1" applyFill="1" applyBorder="1" applyAlignment="1"/>
    <xf numFmtId="38" fontId="20" fillId="6" borderId="0" xfId="5" applyFont="1" applyFill="1" applyBorder="1">
      <alignment vertical="center"/>
    </xf>
    <xf numFmtId="0" fontId="19" fillId="0" borderId="10" xfId="9" applyFont="1" applyBorder="1"/>
    <xf numFmtId="178" fontId="19" fillId="0" borderId="10" xfId="1" applyNumberFormat="1" applyFont="1" applyBorder="1" applyAlignment="1"/>
    <xf numFmtId="178" fontId="19" fillId="3" borderId="10" xfId="1" applyNumberFormat="1" applyFont="1" applyFill="1" applyBorder="1" applyAlignment="1"/>
    <xf numFmtId="178" fontId="19" fillId="6" borderId="10" xfId="1" applyNumberFormat="1" applyFont="1" applyFill="1" applyBorder="1" applyAlignment="1"/>
    <xf numFmtId="38" fontId="20" fillId="6" borderId="10" xfId="5" applyFont="1" applyFill="1" applyBorder="1">
      <alignment vertical="center"/>
    </xf>
    <xf numFmtId="178" fontId="19" fillId="0" borderId="23" xfId="1" applyNumberFormat="1" applyFont="1" applyBorder="1" applyAlignment="1"/>
    <xf numFmtId="178" fontId="19" fillId="9" borderId="10" xfId="1" applyNumberFormat="1" applyFont="1" applyFill="1" applyBorder="1" applyAlignment="1"/>
    <xf numFmtId="178" fontId="19" fillId="3" borderId="0" xfId="1" applyNumberFormat="1" applyFont="1" applyFill="1" applyBorder="1" applyAlignment="1">
      <alignment horizontal="right"/>
    </xf>
    <xf numFmtId="178" fontId="19" fillId="3" borderId="10" xfId="1" applyNumberFormat="1" applyFont="1" applyFill="1" applyBorder="1" applyAlignment="1">
      <alignment horizontal="right"/>
    </xf>
    <xf numFmtId="178" fontId="19" fillId="0" borderId="10" xfId="1" applyNumberFormat="1" applyFont="1" applyBorder="1" applyAlignment="1">
      <alignment horizontal="right"/>
    </xf>
    <xf numFmtId="178" fontId="19" fillId="6" borderId="23" xfId="1" applyNumberFormat="1" applyFont="1" applyFill="1" applyBorder="1" applyAlignment="1"/>
    <xf numFmtId="0" fontId="19" fillId="7" borderId="0" xfId="9" applyFont="1" applyFill="1"/>
    <xf numFmtId="178" fontId="19" fillId="7" borderId="15" xfId="1" applyNumberFormat="1" applyFont="1" applyFill="1" applyBorder="1" applyAlignment="1"/>
    <xf numFmtId="0" fontId="19" fillId="7" borderId="10" xfId="9" applyFont="1" applyFill="1" applyBorder="1"/>
    <xf numFmtId="178" fontId="19" fillId="7" borderId="10" xfId="1" applyNumberFormat="1" applyFont="1" applyFill="1" applyBorder="1" applyAlignment="1"/>
    <xf numFmtId="178" fontId="19" fillId="7" borderId="23" xfId="1" applyNumberFormat="1" applyFont="1" applyFill="1" applyBorder="1" applyAlignment="1"/>
    <xf numFmtId="38" fontId="19" fillId="0" borderId="10" xfId="1" applyFont="1" applyBorder="1" applyAlignment="1"/>
    <xf numFmtId="38" fontId="19" fillId="6" borderId="10" xfId="1" applyFont="1" applyFill="1" applyBorder="1" applyAlignment="1"/>
    <xf numFmtId="38" fontId="19" fillId="0" borderId="23" xfId="1" applyFont="1" applyBorder="1" applyAlignment="1"/>
    <xf numFmtId="38" fontId="19" fillId="0" borderId="0" xfId="1" applyFont="1" applyBorder="1" applyAlignment="1"/>
    <xf numFmtId="38" fontId="19" fillId="9" borderId="0" xfId="1" applyFont="1" applyFill="1" applyBorder="1" applyAlignment="1"/>
    <xf numFmtId="38" fontId="19" fillId="0" borderId="0" xfId="1" applyFont="1" applyAlignment="1"/>
    <xf numFmtId="38" fontId="19" fillId="9" borderId="0" xfId="1" applyFont="1" applyFill="1" applyAlignment="1"/>
    <xf numFmtId="38" fontId="19" fillId="0" borderId="0" xfId="0" applyNumberFormat="1" applyFont="1">
      <alignment vertical="center"/>
    </xf>
    <xf numFmtId="176" fontId="19" fillId="0" borderId="0" xfId="1" applyNumberFormat="1" applyFont="1" applyBorder="1" applyAlignment="1"/>
    <xf numFmtId="176" fontId="19" fillId="3" borderId="0" xfId="1" applyNumberFormat="1" applyFont="1" applyFill="1" applyBorder="1" applyAlignment="1"/>
    <xf numFmtId="176" fontId="19" fillId="0" borderId="15" xfId="1" applyNumberFormat="1" applyFont="1" applyBorder="1" applyAlignment="1"/>
    <xf numFmtId="176" fontId="19" fillId="0" borderId="10" xfId="1" applyNumberFormat="1" applyFont="1" applyBorder="1" applyAlignment="1"/>
    <xf numFmtId="176" fontId="19" fillId="3" borderId="10" xfId="1" applyNumberFormat="1" applyFont="1" applyFill="1" applyBorder="1" applyAlignment="1"/>
    <xf numFmtId="176" fontId="19" fillId="0" borderId="23" xfId="1" applyNumberFormat="1" applyFont="1" applyBorder="1" applyAlignment="1"/>
    <xf numFmtId="176" fontId="19" fillId="7" borderId="0" xfId="1" applyNumberFormat="1" applyFont="1" applyFill="1" applyBorder="1" applyAlignment="1"/>
    <xf numFmtId="176" fontId="19" fillId="7" borderId="15" xfId="1" applyNumberFormat="1" applyFont="1" applyFill="1" applyBorder="1" applyAlignment="1"/>
    <xf numFmtId="176" fontId="19" fillId="7" borderId="10" xfId="1" applyNumberFormat="1" applyFont="1" applyFill="1" applyBorder="1" applyAlignment="1"/>
    <xf numFmtId="176" fontId="19" fillId="7" borderId="23" xfId="1" applyNumberFormat="1" applyFont="1" applyFill="1" applyBorder="1" applyAlignment="1"/>
    <xf numFmtId="49" fontId="30" fillId="6" borderId="10" xfId="2" applyNumberFormat="1" applyFont="1" applyFill="1" applyBorder="1" applyAlignment="1">
      <alignment horizontal="right"/>
    </xf>
    <xf numFmtId="0" fontId="2" fillId="6" borderId="0" xfId="0" applyFont="1" applyFill="1" applyAlignment="1"/>
    <xf numFmtId="178" fontId="2" fillId="0" borderId="0" xfId="0" applyNumberFormat="1" applyFont="1">
      <alignment vertical="center"/>
    </xf>
    <xf numFmtId="49" fontId="26" fillId="6" borderId="0" xfId="0" applyNumberFormat="1" applyFont="1" applyFill="1" applyAlignment="1"/>
    <xf numFmtId="49" fontId="31" fillId="6" borderId="0" xfId="0" applyNumberFormat="1" applyFont="1" applyFill="1" applyAlignment="1"/>
    <xf numFmtId="178" fontId="26" fillId="6" borderId="0" xfId="0" applyNumberFormat="1" applyFont="1" applyFill="1" applyAlignment="1"/>
    <xf numFmtId="49" fontId="32" fillId="6" borderId="0" xfId="0" applyNumberFormat="1" applyFont="1" applyFill="1" applyAlignment="1">
      <alignment horizontal="center"/>
    </xf>
    <xf numFmtId="49" fontId="26" fillId="0" borderId="0" xfId="0" applyNumberFormat="1" applyFont="1" applyAlignment="1"/>
    <xf numFmtId="178" fontId="2" fillId="6" borderId="35" xfId="3" applyNumberFormat="1" applyFont="1" applyFill="1" applyBorder="1" applyAlignment="1"/>
    <xf numFmtId="49" fontId="30" fillId="6" borderId="41" xfId="2" applyNumberFormat="1" applyFont="1" applyFill="1" applyBorder="1" applyAlignment="1">
      <alignment horizontal="right"/>
    </xf>
    <xf numFmtId="178" fontId="2" fillId="6" borderId="42" xfId="3" applyNumberFormat="1" applyFont="1" applyFill="1" applyBorder="1" applyAlignment="1"/>
    <xf numFmtId="178" fontId="2" fillId="6" borderId="43" xfId="3" applyNumberFormat="1" applyFont="1" applyFill="1" applyBorder="1" applyAlignment="1"/>
    <xf numFmtId="178" fontId="2" fillId="7" borderId="41" xfId="3" applyNumberFormat="1" applyFont="1" applyFill="1" applyBorder="1" applyAlignment="1"/>
    <xf numFmtId="178" fontId="2" fillId="6" borderId="44" xfId="3" applyNumberFormat="1" applyFont="1" applyFill="1" applyBorder="1" applyAlignment="1"/>
    <xf numFmtId="178" fontId="2" fillId="7" borderId="45" xfId="3" applyNumberFormat="1" applyFont="1" applyFill="1" applyBorder="1" applyAlignment="1"/>
    <xf numFmtId="177" fontId="2" fillId="6" borderId="46" xfId="3" applyNumberFormat="1" applyFont="1" applyFill="1" applyBorder="1" applyAlignment="1"/>
    <xf numFmtId="49" fontId="30" fillId="6" borderId="37" xfId="2" applyNumberFormat="1" applyFont="1" applyFill="1" applyBorder="1" applyAlignment="1">
      <alignment horizontal="right"/>
    </xf>
    <xf numFmtId="178" fontId="2" fillId="6" borderId="21" xfId="3" applyNumberFormat="1" applyFont="1" applyFill="1" applyBorder="1" applyAlignment="1"/>
    <xf numFmtId="178" fontId="2" fillId="6" borderId="20" xfId="3" applyNumberFormat="1" applyFont="1" applyFill="1" applyBorder="1" applyAlignment="1"/>
    <xf numFmtId="178" fontId="2" fillId="7" borderId="37" xfId="3" applyNumberFormat="1" applyFont="1" applyFill="1" applyBorder="1" applyAlignment="1"/>
    <xf numFmtId="178" fontId="2" fillId="6" borderId="15" xfId="3" applyNumberFormat="1" applyFont="1" applyFill="1" applyBorder="1" applyAlignment="1"/>
    <xf numFmtId="178" fontId="2" fillId="7" borderId="0" xfId="3" applyNumberFormat="1" applyFont="1" applyFill="1" applyBorder="1" applyAlignment="1"/>
    <xf numFmtId="49" fontId="30" fillId="6" borderId="50" xfId="2" applyNumberFormat="1" applyFont="1" applyFill="1" applyBorder="1" applyAlignment="1">
      <alignment horizontal="right"/>
    </xf>
    <xf numFmtId="178" fontId="2" fillId="6" borderId="51" xfId="3" applyNumberFormat="1" applyFont="1" applyFill="1" applyBorder="1" applyAlignment="1"/>
    <xf numFmtId="178" fontId="2" fillId="6" borderId="52" xfId="3" applyNumberFormat="1" applyFont="1" applyFill="1" applyBorder="1" applyAlignment="1"/>
    <xf numFmtId="178" fontId="2" fillId="7" borderId="50" xfId="3" applyNumberFormat="1" applyFont="1" applyFill="1" applyBorder="1" applyAlignment="1"/>
    <xf numFmtId="178" fontId="2" fillId="6" borderId="53" xfId="3" applyNumberFormat="1" applyFont="1" applyFill="1" applyBorder="1" applyAlignment="1"/>
    <xf numFmtId="178" fontId="2" fillId="7" borderId="54" xfId="3" applyNumberFormat="1" applyFont="1" applyFill="1" applyBorder="1" applyAlignment="1"/>
    <xf numFmtId="49" fontId="30" fillId="6" borderId="29" xfId="2" applyNumberFormat="1" applyFont="1" applyFill="1" applyBorder="1" applyAlignment="1">
      <alignment horizontal="right"/>
    </xf>
    <xf numFmtId="178" fontId="2" fillId="6" borderId="16" xfId="3" applyNumberFormat="1" applyFont="1" applyFill="1" applyBorder="1" applyAlignment="1"/>
    <xf numFmtId="178" fontId="2" fillId="6" borderId="22" xfId="3" applyNumberFormat="1" applyFont="1" applyFill="1" applyBorder="1" applyAlignment="1"/>
    <xf numFmtId="178" fontId="2" fillId="7" borderId="29" xfId="3" applyNumberFormat="1" applyFont="1" applyFill="1" applyBorder="1" applyAlignment="1"/>
    <xf numFmtId="178" fontId="2" fillId="6" borderId="23" xfId="3" applyNumberFormat="1" applyFont="1" applyFill="1" applyBorder="1" applyAlignment="1"/>
    <xf numFmtId="178" fontId="2" fillId="7" borderId="10" xfId="3" applyNumberFormat="1" applyFont="1" applyFill="1" applyBorder="1" applyAlignment="1"/>
    <xf numFmtId="0" fontId="30" fillId="6" borderId="41" xfId="0" applyFont="1" applyFill="1" applyBorder="1" applyAlignment="1">
      <alignment horizontal="right"/>
    </xf>
    <xf numFmtId="179" fontId="30" fillId="6" borderId="41" xfId="6" applyNumberFormat="1" applyFont="1" applyFill="1" applyBorder="1" applyAlignment="1">
      <alignment horizontal="right"/>
    </xf>
    <xf numFmtId="49" fontId="30" fillId="6" borderId="8" xfId="2" applyNumberFormat="1" applyFont="1" applyFill="1" applyBorder="1" applyAlignment="1">
      <alignment horizontal="right"/>
    </xf>
    <xf numFmtId="178" fontId="2" fillId="6" borderId="55" xfId="3" applyNumberFormat="1" applyFont="1" applyFill="1" applyBorder="1" applyAlignment="1"/>
    <xf numFmtId="178" fontId="2" fillId="6" borderId="56" xfId="3" applyNumberFormat="1" applyFont="1" applyFill="1" applyBorder="1" applyAlignment="1"/>
    <xf numFmtId="178" fontId="2" fillId="7" borderId="8" xfId="3" applyNumberFormat="1" applyFont="1" applyFill="1" applyBorder="1" applyAlignment="1"/>
    <xf numFmtId="178" fontId="2" fillId="6" borderId="57" xfId="3" applyNumberFormat="1" applyFont="1" applyFill="1" applyBorder="1" applyAlignment="1"/>
    <xf numFmtId="178" fontId="2" fillId="7" borderId="3" xfId="3" applyNumberFormat="1" applyFont="1" applyFill="1" applyBorder="1" applyAlignment="1"/>
    <xf numFmtId="0" fontId="2" fillId="0" borderId="0" xfId="0" applyFont="1" applyAlignment="1"/>
    <xf numFmtId="0" fontId="2" fillId="0" borderId="17"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49" fontId="29" fillId="6" borderId="0" xfId="2" applyNumberFormat="1" applyFont="1" applyFill="1"/>
    <xf numFmtId="176" fontId="2" fillId="0" borderId="19" xfId="1" applyNumberFormat="1" applyFont="1" applyBorder="1">
      <alignment vertical="center"/>
    </xf>
    <xf numFmtId="176" fontId="2" fillId="0" borderId="21" xfId="1" applyNumberFormat="1" applyFont="1" applyBorder="1">
      <alignment vertical="center"/>
    </xf>
    <xf numFmtId="176" fontId="2" fillId="0" borderId="16" xfId="1" applyNumberFormat="1" applyFont="1" applyBorder="1">
      <alignment vertical="center"/>
    </xf>
    <xf numFmtId="49" fontId="30" fillId="6" borderId="0" xfId="2" applyNumberFormat="1" applyFont="1" applyFill="1" applyAlignment="1">
      <alignment horizontal="right"/>
    </xf>
    <xf numFmtId="0" fontId="30" fillId="6" borderId="0" xfId="0" applyFont="1" applyFill="1" applyAlignment="1">
      <alignment horizontal="right"/>
    </xf>
    <xf numFmtId="0" fontId="29" fillId="4" borderId="0" xfId="0" applyFont="1" applyFill="1" applyAlignment="1"/>
    <xf numFmtId="0" fontId="29" fillId="4" borderId="0" xfId="0" applyFont="1" applyFill="1" applyAlignment="1">
      <alignment horizontal="left"/>
    </xf>
    <xf numFmtId="179" fontId="29" fillId="4" borderId="0" xfId="6" applyNumberFormat="1" applyFont="1" applyFill="1" applyAlignment="1">
      <alignment horizontal="left"/>
    </xf>
    <xf numFmtId="179" fontId="30" fillId="6" borderId="0" xfId="6" applyNumberFormat="1" applyFont="1" applyFill="1" applyAlignment="1">
      <alignment horizontal="right"/>
    </xf>
    <xf numFmtId="179" fontId="29" fillId="4" borderId="0" xfId="6" applyNumberFormat="1" applyFont="1" applyFill="1"/>
    <xf numFmtId="0" fontId="29" fillId="2" borderId="0" xfId="0" applyFont="1" applyFill="1" applyAlignment="1"/>
    <xf numFmtId="0" fontId="2" fillId="5" borderId="0" xfId="0" applyFont="1" applyFill="1">
      <alignment vertical="center"/>
    </xf>
    <xf numFmtId="0" fontId="2" fillId="5" borderId="0" xfId="0" applyFont="1" applyFill="1" applyAlignment="1">
      <alignment horizontal="right" vertical="center"/>
    </xf>
    <xf numFmtId="182" fontId="2" fillId="5" borderId="0" xfId="10" applyNumberFormat="1" applyFont="1" applyFill="1" applyBorder="1">
      <alignment vertical="center"/>
    </xf>
    <xf numFmtId="182" fontId="2" fillId="6" borderId="0" xfId="10" applyNumberFormat="1" applyFont="1" applyFill="1" applyBorder="1">
      <alignment vertical="center"/>
    </xf>
    <xf numFmtId="38" fontId="9" fillId="9" borderId="0" xfId="1" applyFont="1" applyFill="1" applyBorder="1" applyAlignment="1">
      <alignment vertical="center"/>
    </xf>
    <xf numFmtId="38" fontId="9" fillId="9" borderId="10" xfId="1" applyFont="1" applyFill="1" applyBorder="1" applyAlignment="1">
      <alignment vertical="center"/>
    </xf>
    <xf numFmtId="38" fontId="34" fillId="9" borderId="0" xfId="1" applyFont="1" applyFill="1" applyBorder="1" applyAlignment="1">
      <alignment vertical="center"/>
    </xf>
    <xf numFmtId="183" fontId="2" fillId="0" borderId="0" xfId="1" applyNumberFormat="1" applyFont="1" applyBorder="1">
      <alignment vertical="center"/>
    </xf>
    <xf numFmtId="183" fontId="2" fillId="0" borderId="10" xfId="1" applyNumberFormat="1" applyFont="1" applyBorder="1">
      <alignment vertical="center"/>
    </xf>
    <xf numFmtId="0" fontId="20" fillId="6" borderId="12" xfId="0" applyFont="1" applyFill="1" applyBorder="1" applyAlignment="1">
      <alignment horizontal="center" vertical="center" wrapText="1"/>
    </xf>
    <xf numFmtId="180" fontId="20" fillId="7" borderId="15" xfId="0" applyNumberFormat="1" applyFont="1" applyFill="1" applyBorder="1" applyAlignment="1">
      <alignment horizontal="center" vertical="center"/>
    </xf>
    <xf numFmtId="0" fontId="20" fillId="6" borderId="12" xfId="8" applyFont="1" applyFill="1" applyBorder="1" applyAlignment="1">
      <alignment horizontal="center" vertical="center" wrapText="1"/>
    </xf>
    <xf numFmtId="0" fontId="2" fillId="0" borderId="9" xfId="0" applyFont="1" applyBorder="1" applyAlignment="1"/>
    <xf numFmtId="178" fontId="2" fillId="0" borderId="9" xfId="0" applyNumberFormat="1" applyFont="1" applyBorder="1">
      <alignment vertical="center"/>
    </xf>
    <xf numFmtId="0" fontId="2" fillId="0" borderId="10" xfId="0" applyFont="1" applyBorder="1" applyAlignment="1"/>
    <xf numFmtId="178" fontId="2" fillId="0" borderId="10" xfId="0" applyNumberFormat="1" applyFont="1" applyBorder="1">
      <alignment vertical="center"/>
    </xf>
    <xf numFmtId="0" fontId="2" fillId="0" borderId="11" xfId="0" applyFont="1" applyBorder="1" applyAlignment="1"/>
    <xf numFmtId="178" fontId="2" fillId="0" borderId="11" xfId="0" applyNumberFormat="1" applyFont="1" applyBorder="1">
      <alignment vertical="center"/>
    </xf>
    <xf numFmtId="176" fontId="2" fillId="0" borderId="11" xfId="1" applyNumberFormat="1" applyFont="1" applyBorder="1">
      <alignment vertical="center"/>
    </xf>
    <xf numFmtId="178" fontId="2" fillId="6" borderId="9" xfId="3" applyNumberFormat="1" applyFont="1" applyFill="1" applyBorder="1" applyAlignment="1"/>
    <xf numFmtId="177" fontId="2" fillId="6" borderId="9" xfId="3" applyNumberFormat="1" applyFont="1" applyFill="1" applyBorder="1" applyAlignment="1"/>
    <xf numFmtId="178" fontId="2" fillId="6" borderId="10" xfId="3" applyNumberFormat="1" applyFont="1" applyFill="1" applyBorder="1" applyAlignment="1"/>
    <xf numFmtId="177" fontId="2" fillId="6" borderId="10" xfId="3" applyNumberFormat="1" applyFont="1" applyFill="1" applyBorder="1" applyAlignment="1"/>
    <xf numFmtId="178" fontId="2" fillId="6" borderId="11" xfId="3" applyNumberFormat="1" applyFont="1" applyFill="1" applyBorder="1" applyAlignment="1"/>
    <xf numFmtId="177" fontId="2" fillId="6" borderId="11" xfId="3" applyNumberFormat="1" applyFont="1" applyFill="1" applyBorder="1" applyAlignment="1"/>
    <xf numFmtId="0" fontId="2" fillId="6" borderId="11" xfId="0" applyFont="1" applyFill="1" applyBorder="1" applyAlignment="1">
      <alignment horizontal="center" vertical="center"/>
    </xf>
    <xf numFmtId="0" fontId="2" fillId="6" borderId="10" xfId="0" applyFont="1" applyFill="1" applyBorder="1" applyAlignment="1">
      <alignment horizontal="center" vertical="center"/>
    </xf>
    <xf numFmtId="38" fontId="2" fillId="6" borderId="22" xfId="1" applyFont="1" applyFill="1" applyBorder="1">
      <alignment vertical="center"/>
    </xf>
    <xf numFmtId="38" fontId="2" fillId="6" borderId="11" xfId="1" applyFont="1" applyFill="1" applyBorder="1">
      <alignment vertical="center"/>
    </xf>
    <xf numFmtId="0" fontId="4" fillId="6" borderId="0" xfId="0" applyFont="1" applyFill="1">
      <alignment vertical="center"/>
    </xf>
    <xf numFmtId="38" fontId="2" fillId="6" borderId="12" xfId="1" applyFont="1" applyFill="1" applyBorder="1">
      <alignment vertical="center"/>
    </xf>
    <xf numFmtId="38" fontId="2" fillId="4" borderId="11" xfId="1" applyFont="1" applyFill="1" applyBorder="1">
      <alignment vertical="center"/>
    </xf>
    <xf numFmtId="38" fontId="2" fillId="6" borderId="0" xfId="0" applyNumberFormat="1" applyFont="1" applyFill="1">
      <alignment vertical="center"/>
    </xf>
    <xf numFmtId="38" fontId="2" fillId="0" borderId="11" xfId="1" applyFont="1" applyBorder="1">
      <alignment vertical="center"/>
    </xf>
    <xf numFmtId="178" fontId="19" fillId="0" borderId="0" xfId="0" applyNumberFormat="1" applyFont="1">
      <alignment vertical="center"/>
    </xf>
    <xf numFmtId="177" fontId="19" fillId="0" borderId="0" xfId="0" applyNumberFormat="1" applyFont="1">
      <alignment vertical="center"/>
    </xf>
    <xf numFmtId="0" fontId="2" fillId="0" borderId="0" xfId="0" applyFont="1" applyAlignment="1">
      <alignment horizontal="center" vertical="center" wrapText="1"/>
    </xf>
    <xf numFmtId="0" fontId="2" fillId="6" borderId="21" xfId="0" applyFont="1" applyFill="1" applyBorder="1">
      <alignment vertical="center"/>
    </xf>
    <xf numFmtId="0" fontId="2" fillId="6" borderId="9" xfId="0" applyFont="1" applyFill="1" applyBorder="1">
      <alignment vertical="center"/>
    </xf>
    <xf numFmtId="0" fontId="2" fillId="6" borderId="16" xfId="0" applyFont="1" applyFill="1" applyBorder="1" applyAlignment="1">
      <alignment horizontal="center" vertical="center"/>
    </xf>
    <xf numFmtId="0" fontId="2" fillId="6" borderId="17" xfId="0" applyFont="1" applyFill="1" applyBorder="1">
      <alignment vertical="center"/>
    </xf>
    <xf numFmtId="38" fontId="2" fillId="6" borderId="13" xfId="1" applyFont="1" applyFill="1" applyBorder="1">
      <alignment vertical="center"/>
    </xf>
    <xf numFmtId="38" fontId="2" fillId="6" borderId="21" xfId="1" applyFont="1" applyFill="1" applyBorder="1">
      <alignment vertical="center"/>
    </xf>
    <xf numFmtId="38" fontId="2" fillId="6" borderId="10" xfId="1" applyFont="1" applyFill="1" applyBorder="1" applyAlignment="1">
      <alignment horizontal="center" vertical="center"/>
    </xf>
    <xf numFmtId="0" fontId="2" fillId="6" borderId="18" xfId="0" applyFont="1" applyFill="1" applyBorder="1">
      <alignment vertical="center"/>
    </xf>
    <xf numFmtId="0" fontId="2" fillId="6" borderId="22" xfId="0" applyFont="1" applyFill="1" applyBorder="1" applyAlignment="1">
      <alignment horizontal="center" vertical="center"/>
    </xf>
    <xf numFmtId="38" fontId="2" fillId="6" borderId="20" xfId="1" applyFont="1" applyFill="1" applyBorder="1">
      <alignment vertical="center"/>
    </xf>
    <xf numFmtId="38" fontId="2" fillId="6" borderId="14" xfId="1" applyFont="1" applyFill="1" applyBorder="1">
      <alignment vertical="center"/>
    </xf>
    <xf numFmtId="38" fontId="2" fillId="6" borderId="15" xfId="1" applyFont="1" applyFill="1" applyBorder="1">
      <alignment vertical="center"/>
    </xf>
    <xf numFmtId="38" fontId="2" fillId="6" borderId="17" xfId="1" applyFont="1" applyFill="1" applyBorder="1">
      <alignment vertical="center"/>
    </xf>
    <xf numFmtId="38" fontId="2" fillId="6" borderId="22" xfId="1" applyFont="1" applyFill="1" applyBorder="1" applyAlignment="1">
      <alignment horizontal="center" vertical="center"/>
    </xf>
    <xf numFmtId="0" fontId="2" fillId="6" borderId="19" xfId="0" applyFont="1" applyFill="1" applyBorder="1" applyAlignment="1">
      <alignment horizontal="center" vertical="center"/>
    </xf>
    <xf numFmtId="0" fontId="2" fillId="0" borderId="20" xfId="0" applyFont="1" applyBorder="1">
      <alignment vertical="center"/>
    </xf>
    <xf numFmtId="0" fontId="2" fillId="0" borderId="14" xfId="0" applyFont="1" applyBorder="1">
      <alignment vertical="center"/>
    </xf>
    <xf numFmtId="0" fontId="2" fillId="0" borderId="22" xfId="0" applyFont="1" applyBorder="1">
      <alignment vertical="center"/>
    </xf>
    <xf numFmtId="0" fontId="2" fillId="0" borderId="15" xfId="0" applyFont="1" applyBorder="1">
      <alignment vertical="center"/>
    </xf>
    <xf numFmtId="0" fontId="2" fillId="0" borderId="19" xfId="0" applyFont="1" applyBorder="1" applyAlignment="1">
      <alignment horizontal="center" vertical="center"/>
    </xf>
    <xf numFmtId="38" fontId="2" fillId="0" borderId="21" xfId="0" applyNumberFormat="1" applyFont="1" applyBorder="1">
      <alignment vertical="center"/>
    </xf>
    <xf numFmtId="178" fontId="2" fillId="0" borderId="21" xfId="0" applyNumberFormat="1" applyFont="1" applyBorder="1">
      <alignment vertical="center"/>
    </xf>
    <xf numFmtId="0" fontId="2" fillId="0" borderId="21"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8" fontId="2" fillId="0" borderId="20" xfId="0" applyNumberFormat="1" applyFont="1" applyBorder="1">
      <alignment vertical="center"/>
    </xf>
    <xf numFmtId="0" fontId="6" fillId="6" borderId="0" xfId="0" applyFont="1" applyFill="1">
      <alignment vertical="center"/>
    </xf>
    <xf numFmtId="0" fontId="2" fillId="6" borderId="38" xfId="0" applyFont="1" applyFill="1" applyBorder="1" applyAlignment="1">
      <alignment horizontal="center" vertical="center"/>
    </xf>
    <xf numFmtId="0" fontId="2" fillId="6" borderId="48"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6" xfId="0" applyFont="1" applyFill="1" applyBorder="1" applyAlignment="1">
      <alignment horizontal="center" vertical="center"/>
    </xf>
    <xf numFmtId="0" fontId="6" fillId="6" borderId="60" xfId="0" applyFont="1" applyFill="1" applyBorder="1" applyAlignment="1">
      <alignment horizontal="center" vertical="center"/>
    </xf>
    <xf numFmtId="0" fontId="6" fillId="6" borderId="58" xfId="0" applyFont="1" applyFill="1" applyBorder="1" applyAlignment="1">
      <alignment horizontal="center" vertical="center"/>
    </xf>
    <xf numFmtId="0" fontId="2" fillId="2" borderId="17"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0" borderId="18" xfId="0" applyFont="1" applyBorder="1" applyAlignment="1">
      <alignment horizontal="center" vertical="center"/>
    </xf>
    <xf numFmtId="0" fontId="2" fillId="4" borderId="14" xfId="0" applyFont="1" applyFill="1" applyBorder="1">
      <alignment vertical="center"/>
    </xf>
    <xf numFmtId="0" fontId="2" fillId="4" borderId="12" xfId="0" applyFont="1" applyFill="1" applyBorder="1" applyAlignment="1">
      <alignment horizontal="center" vertical="center"/>
    </xf>
    <xf numFmtId="0" fontId="2" fillId="3" borderId="12" xfId="0" applyFont="1" applyFill="1" applyBorder="1">
      <alignment vertical="center"/>
    </xf>
    <xf numFmtId="0" fontId="2" fillId="3" borderId="15" xfId="0" applyFont="1" applyFill="1" applyBorder="1">
      <alignment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right" vertical="center"/>
    </xf>
    <xf numFmtId="0" fontId="2" fillId="4" borderId="14" xfId="0" applyFont="1" applyFill="1" applyBorder="1" applyAlignment="1">
      <alignment horizontal="right" vertical="center"/>
    </xf>
    <xf numFmtId="0" fontId="2" fillId="0" borderId="17" xfId="0" applyFont="1" applyBorder="1" applyAlignment="1">
      <alignment horizontal="right" vertical="center"/>
    </xf>
    <xf numFmtId="0" fontId="2" fillId="0" borderId="23" xfId="0" applyFont="1" applyBorder="1" applyAlignment="1">
      <alignment horizontal="center" vertical="center"/>
    </xf>
    <xf numFmtId="0" fontId="2" fillId="3" borderId="11" xfId="0" applyFont="1" applyFill="1" applyBorder="1" applyAlignment="1">
      <alignment horizontal="center" vertical="center"/>
    </xf>
    <xf numFmtId="0" fontId="3" fillId="4" borderId="18" xfId="0" applyFont="1" applyFill="1" applyBorder="1" applyAlignment="1">
      <alignment horizontal="center" vertical="center"/>
    </xf>
    <xf numFmtId="0" fontId="2" fillId="4" borderId="23" xfId="0" applyFont="1" applyFill="1" applyBorder="1" applyAlignment="1">
      <alignment horizontal="center" vertical="center"/>
    </xf>
    <xf numFmtId="0" fontId="2" fillId="0" borderId="22" xfId="0" applyFont="1" applyBorder="1" applyAlignment="1">
      <alignment horizontal="right" vertical="center"/>
    </xf>
    <xf numFmtId="176" fontId="2" fillId="0" borderId="12" xfId="1" applyNumberFormat="1" applyFont="1" applyBorder="1">
      <alignment vertical="center"/>
    </xf>
    <xf numFmtId="0" fontId="4" fillId="0" borderId="14" xfId="0" applyFont="1" applyBorder="1">
      <alignment vertical="center"/>
    </xf>
    <xf numFmtId="177" fontId="2" fillId="6" borderId="0" xfId="0" applyNumberFormat="1" applyFont="1" applyFill="1">
      <alignment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6" xfId="0" applyFont="1" applyFill="1" applyBorder="1" applyAlignment="1">
      <alignment horizontal="center" vertical="center"/>
    </xf>
    <xf numFmtId="0" fontId="2" fillId="4" borderId="13" xfId="0" applyFont="1" applyFill="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56" fontId="2" fillId="0" borderId="21" xfId="0" applyNumberFormat="1" applyFont="1" applyBorder="1" applyAlignment="1">
      <alignment horizontal="center" vertical="center"/>
    </xf>
    <xf numFmtId="177" fontId="2" fillId="0" borderId="13" xfId="0" applyNumberFormat="1" applyFont="1" applyBorder="1">
      <alignment vertical="center"/>
    </xf>
    <xf numFmtId="177" fontId="2" fillId="0" borderId="21" xfId="0" applyNumberFormat="1" applyFont="1" applyBorder="1">
      <alignment vertical="center"/>
    </xf>
    <xf numFmtId="177" fontId="2" fillId="0" borderId="16" xfId="0" applyNumberFormat="1" applyFont="1" applyBorder="1">
      <alignment vertical="center"/>
    </xf>
    <xf numFmtId="177" fontId="2" fillId="0" borderId="15" xfId="0" applyNumberFormat="1" applyFont="1" applyBorder="1">
      <alignment vertical="center"/>
    </xf>
    <xf numFmtId="0" fontId="2" fillId="0" borderId="16" xfId="0" applyFont="1" applyBorder="1">
      <alignment vertical="center"/>
    </xf>
    <xf numFmtId="177" fontId="2" fillId="0" borderId="19" xfId="0" applyNumberFormat="1" applyFont="1" applyBorder="1">
      <alignment vertical="center"/>
    </xf>
    <xf numFmtId="0" fontId="2" fillId="0" borderId="13" xfId="0" applyFont="1" applyBorder="1">
      <alignment vertical="center"/>
    </xf>
    <xf numFmtId="177" fontId="2" fillId="0" borderId="14" xfId="0" applyNumberFormat="1" applyFont="1" applyBorder="1">
      <alignment vertical="center"/>
    </xf>
    <xf numFmtId="38" fontId="2" fillId="0" borderId="20" xfId="0" applyNumberFormat="1" applyFont="1" applyBorder="1">
      <alignment vertical="center"/>
    </xf>
    <xf numFmtId="176" fontId="2" fillId="6" borderId="15" xfId="1" applyNumberFormat="1" applyFont="1" applyFill="1" applyBorder="1">
      <alignment vertical="center"/>
    </xf>
    <xf numFmtId="176" fontId="2" fillId="6" borderId="23" xfId="1" applyNumberFormat="1" applyFont="1" applyFill="1" applyBorder="1">
      <alignment vertical="center"/>
    </xf>
    <xf numFmtId="176" fontId="2" fillId="0" borderId="20" xfId="1" applyNumberFormat="1" applyFont="1" applyBorder="1">
      <alignment vertical="center"/>
    </xf>
    <xf numFmtId="176" fontId="2" fillId="0" borderId="22" xfId="1" applyNumberFormat="1" applyFont="1" applyBorder="1">
      <alignment vertical="center"/>
    </xf>
    <xf numFmtId="0" fontId="2" fillId="6" borderId="22" xfId="11" applyFont="1" applyFill="1" applyBorder="1">
      <alignment vertical="center"/>
    </xf>
    <xf numFmtId="0" fontId="2" fillId="6" borderId="23" xfId="11" applyFont="1" applyFill="1" applyBorder="1" applyAlignment="1">
      <alignment vertical="center" wrapText="1"/>
    </xf>
    <xf numFmtId="49" fontId="9" fillId="6" borderId="20" xfId="0" applyNumberFormat="1" applyFont="1" applyFill="1" applyBorder="1" applyAlignment="1"/>
    <xf numFmtId="0" fontId="9" fillId="6" borderId="15" xfId="0" applyFont="1" applyFill="1" applyBorder="1" applyAlignment="1"/>
    <xf numFmtId="178" fontId="2" fillId="6" borderId="9" xfId="0" applyNumberFormat="1" applyFont="1" applyFill="1" applyBorder="1" applyAlignment="1">
      <alignment horizontal="center" vertical="center"/>
    </xf>
    <xf numFmtId="0" fontId="2" fillId="6" borderId="10"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3" xfId="0" applyFont="1" applyFill="1" applyBorder="1" applyAlignment="1">
      <alignment horizontal="center" vertical="center"/>
    </xf>
    <xf numFmtId="176" fontId="2" fillId="0" borderId="17" xfId="1" applyNumberFormat="1" applyFont="1" applyBorder="1">
      <alignment vertical="center"/>
    </xf>
    <xf numFmtId="176" fontId="2" fillId="0" borderId="14" xfId="1" applyNumberFormat="1" applyFont="1" applyBorder="1">
      <alignment vertical="center"/>
    </xf>
    <xf numFmtId="176" fontId="2" fillId="0" borderId="13" xfId="1" applyNumberFormat="1" applyFont="1" applyBorder="1">
      <alignment vertical="center"/>
    </xf>
    <xf numFmtId="0" fontId="11" fillId="11" borderId="0" xfId="0" applyFont="1" applyFill="1">
      <alignment vertical="center"/>
    </xf>
    <xf numFmtId="0" fontId="36" fillId="11" borderId="0" xfId="0" applyFont="1" applyFill="1">
      <alignment vertical="center"/>
    </xf>
    <xf numFmtId="0" fontId="16" fillId="11" borderId="2" xfId="0" applyFont="1" applyFill="1" applyBorder="1" applyAlignment="1">
      <alignment horizontal="left" vertical="center"/>
    </xf>
    <xf numFmtId="0" fontId="18" fillId="11" borderId="25" xfId="0" applyFont="1" applyFill="1" applyBorder="1">
      <alignment vertical="center"/>
    </xf>
    <xf numFmtId="0" fontId="18" fillId="11" borderId="33" xfId="0" applyFont="1" applyFill="1" applyBorder="1">
      <alignment vertical="center"/>
    </xf>
    <xf numFmtId="0" fontId="18" fillId="11" borderId="34" xfId="0" applyFont="1" applyFill="1" applyBorder="1">
      <alignment vertical="center"/>
    </xf>
    <xf numFmtId="0" fontId="18" fillId="11" borderId="20" xfId="0" applyFont="1" applyFill="1" applyBorder="1">
      <alignment vertical="center"/>
    </xf>
    <xf numFmtId="0" fontId="18" fillId="11" borderId="21" xfId="0" applyFont="1" applyFill="1" applyBorder="1">
      <alignment vertical="center"/>
    </xf>
    <xf numFmtId="0" fontId="37" fillId="0" borderId="0" xfId="0" applyFont="1" applyAlignment="1"/>
    <xf numFmtId="0" fontId="38" fillId="11" borderId="20" xfId="0" applyFont="1" applyFill="1" applyBorder="1">
      <alignment vertical="center"/>
    </xf>
    <xf numFmtId="0" fontId="18" fillId="11" borderId="22" xfId="0" applyFont="1" applyFill="1" applyBorder="1">
      <alignment vertical="center"/>
    </xf>
    <xf numFmtId="0" fontId="18" fillId="11" borderId="16" xfId="0" applyFont="1" applyFill="1" applyBorder="1">
      <alignment vertical="center"/>
    </xf>
    <xf numFmtId="0" fontId="18" fillId="11" borderId="17" xfId="0" applyFont="1" applyFill="1" applyBorder="1">
      <alignment vertical="center"/>
    </xf>
    <xf numFmtId="0" fontId="18" fillId="11" borderId="19" xfId="0" applyFont="1" applyFill="1" applyBorder="1">
      <alignment vertical="center"/>
    </xf>
    <xf numFmtId="177" fontId="18" fillId="0" borderId="0" xfId="0" applyNumberFormat="1" applyFont="1">
      <alignment vertical="center"/>
    </xf>
    <xf numFmtId="0" fontId="18" fillId="11" borderId="0" xfId="0" applyFont="1" applyFill="1">
      <alignment vertical="center"/>
    </xf>
    <xf numFmtId="0" fontId="40" fillId="0" borderId="0" xfId="0" applyFont="1">
      <alignment vertical="center"/>
    </xf>
    <xf numFmtId="0" fontId="18" fillId="11" borderId="9" xfId="0" applyFont="1" applyFill="1" applyBorder="1" applyAlignment="1">
      <alignment horizontal="center" vertical="center"/>
    </xf>
    <xf numFmtId="0" fontId="18" fillId="0" borderId="0" xfId="0" applyFont="1" applyAlignment="1">
      <alignment horizontal="center" vertical="center"/>
    </xf>
    <xf numFmtId="3" fontId="18" fillId="0" borderId="0" xfId="0" applyNumberFormat="1" applyFont="1">
      <alignment vertical="center"/>
    </xf>
    <xf numFmtId="0" fontId="11" fillId="0" borderId="0" xfId="0" applyFont="1">
      <alignment vertical="center"/>
    </xf>
    <xf numFmtId="0" fontId="18" fillId="0" borderId="0" xfId="0" quotePrefix="1" applyFont="1" applyAlignment="1" applyProtection="1">
      <alignment horizontal="center" vertical="center"/>
      <protection locked="0"/>
    </xf>
    <xf numFmtId="0" fontId="18" fillId="9" borderId="0" xfId="0" applyFont="1" applyFill="1" applyAlignment="1">
      <alignment horizontal="center" vertical="center"/>
    </xf>
    <xf numFmtId="184" fontId="18" fillId="0" borderId="0" xfId="0" applyNumberFormat="1" applyFont="1">
      <alignment vertical="center"/>
    </xf>
    <xf numFmtId="0" fontId="2" fillId="11" borderId="0" xfId="0" applyFont="1" applyFill="1">
      <alignment vertical="center"/>
    </xf>
    <xf numFmtId="38" fontId="2" fillId="11" borderId="0" xfId="0" applyNumberFormat="1" applyFont="1" applyFill="1">
      <alignment vertical="center"/>
    </xf>
    <xf numFmtId="177" fontId="2" fillId="12" borderId="0" xfId="0" applyNumberFormat="1" applyFont="1" applyFill="1">
      <alignment vertical="center"/>
    </xf>
    <xf numFmtId="177" fontId="2" fillId="12" borderId="10" xfId="0" applyNumberFormat="1" applyFont="1" applyFill="1" applyBorder="1">
      <alignment vertical="center"/>
    </xf>
    <xf numFmtId="177" fontId="2" fillId="11" borderId="10" xfId="0" applyNumberFormat="1" applyFont="1" applyFill="1" applyBorder="1">
      <alignment vertical="center"/>
    </xf>
    <xf numFmtId="177" fontId="2" fillId="0" borderId="10" xfId="0" applyNumberFormat="1" applyFont="1" applyBorder="1">
      <alignment vertical="center"/>
    </xf>
    <xf numFmtId="177" fontId="2" fillId="12" borderId="9" xfId="0" applyNumberFormat="1" applyFont="1" applyFill="1" applyBorder="1">
      <alignment vertical="center"/>
    </xf>
    <xf numFmtId="177" fontId="2" fillId="11" borderId="9" xfId="0" applyNumberFormat="1" applyFont="1" applyFill="1" applyBorder="1">
      <alignment vertical="center"/>
    </xf>
    <xf numFmtId="177" fontId="2" fillId="12" borderId="0" xfId="0" applyNumberFormat="1" applyFont="1" applyFill="1" applyAlignment="1">
      <alignment horizontal="right" vertical="center"/>
    </xf>
    <xf numFmtId="177" fontId="2" fillId="12" borderId="9" xfId="0" applyNumberFormat="1" applyFont="1" applyFill="1" applyBorder="1" applyAlignment="1">
      <alignment horizontal="right" vertical="center"/>
    </xf>
    <xf numFmtId="177" fontId="2" fillId="12" borderId="10" xfId="0" applyNumberFormat="1" applyFont="1" applyFill="1" applyBorder="1" applyAlignment="1">
      <alignment horizontal="right" vertical="center"/>
    </xf>
    <xf numFmtId="178" fontId="2" fillId="12" borderId="9" xfId="0" applyNumberFormat="1" applyFont="1" applyFill="1" applyBorder="1" applyAlignment="1">
      <alignment horizontal="center" vertical="center"/>
    </xf>
    <xf numFmtId="178" fontId="2" fillId="11" borderId="9" xfId="0" applyNumberFormat="1" applyFont="1" applyFill="1" applyBorder="1" applyAlignment="1">
      <alignment horizontal="center" vertical="center"/>
    </xf>
    <xf numFmtId="178" fontId="2" fillId="12" borderId="0" xfId="0" applyNumberFormat="1" applyFont="1" applyFill="1" applyAlignment="1">
      <alignment horizontal="center" vertical="center"/>
    </xf>
    <xf numFmtId="178" fontId="2" fillId="12" borderId="10" xfId="0" applyNumberFormat="1" applyFont="1" applyFill="1" applyBorder="1" applyAlignment="1">
      <alignment horizontal="center" vertical="center"/>
    </xf>
    <xf numFmtId="178" fontId="2" fillId="11" borderId="10" xfId="0" applyNumberFormat="1" applyFont="1" applyFill="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21" fillId="0" borderId="0" xfId="2" applyFont="1"/>
    <xf numFmtId="0" fontId="20" fillId="0" borderId="0" xfId="7" applyFont="1"/>
    <xf numFmtId="57" fontId="25" fillId="0" borderId="0" xfId="0" applyNumberFormat="1" applyFont="1">
      <alignment vertical="center"/>
    </xf>
    <xf numFmtId="57" fontId="25" fillId="7" borderId="0" xfId="0" applyNumberFormat="1" applyFont="1" applyFill="1">
      <alignment vertical="center"/>
    </xf>
    <xf numFmtId="0" fontId="20" fillId="9" borderId="0" xfId="0" applyFont="1" applyFill="1">
      <alignment vertical="center"/>
    </xf>
    <xf numFmtId="0" fontId="20" fillId="0" borderId="0" xfId="2" applyFont="1"/>
    <xf numFmtId="0" fontId="20" fillId="0" borderId="0" xfId="0" applyFont="1" applyAlignment="1">
      <alignment horizontal="center"/>
    </xf>
    <xf numFmtId="0" fontId="20" fillId="0" borderId="13" xfId="0" applyFont="1" applyBorder="1" applyAlignment="1">
      <alignment horizontal="center" vertical="center" wrapText="1"/>
    </xf>
    <xf numFmtId="0" fontId="20" fillId="0" borderId="11" xfId="0" applyFont="1" applyBorder="1" applyAlignment="1">
      <alignment horizontal="center" vertical="center" wrapText="1"/>
    </xf>
    <xf numFmtId="0" fontId="20" fillId="7" borderId="13"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4" xfId="0" applyFont="1" applyFill="1" applyBorder="1" applyAlignment="1">
      <alignment horizontal="center" vertical="center" wrapText="1"/>
    </xf>
    <xf numFmtId="180" fontId="20" fillId="0" borderId="13" xfId="0" applyNumberFormat="1" applyFont="1" applyBorder="1" applyAlignment="1">
      <alignment horizontal="center" vertical="center"/>
    </xf>
    <xf numFmtId="180" fontId="20" fillId="0" borderId="14" xfId="0" applyNumberFormat="1" applyFont="1" applyBorder="1" applyAlignment="1">
      <alignment horizontal="center" vertical="center"/>
    </xf>
    <xf numFmtId="180" fontId="20" fillId="0" borderId="11" xfId="0" applyNumberFormat="1" applyFont="1" applyBorder="1" applyAlignment="1">
      <alignment horizontal="center" vertical="center"/>
    </xf>
    <xf numFmtId="180" fontId="20" fillId="9" borderId="13" xfId="0" applyNumberFormat="1" applyFont="1" applyFill="1" applyBorder="1" applyAlignment="1">
      <alignment horizontal="center" vertical="center"/>
    </xf>
    <xf numFmtId="180" fontId="20" fillId="9" borderId="14" xfId="0" applyNumberFormat="1" applyFont="1" applyFill="1" applyBorder="1" applyAlignment="1">
      <alignment horizontal="center" vertical="center"/>
    </xf>
    <xf numFmtId="180" fontId="20" fillId="7" borderId="13" xfId="0" applyNumberFormat="1" applyFont="1" applyFill="1" applyBorder="1" applyAlignment="1">
      <alignment horizontal="center" vertical="center"/>
    </xf>
    <xf numFmtId="180" fontId="20" fillId="6" borderId="15" xfId="0" applyNumberFormat="1" applyFont="1" applyFill="1" applyBorder="1" applyAlignment="1">
      <alignment horizontal="center" vertical="center"/>
    </xf>
    <xf numFmtId="180" fontId="20" fillId="6" borderId="21" xfId="0" applyNumberFormat="1" applyFont="1" applyFill="1" applyBorder="1" applyAlignment="1">
      <alignment horizontal="center" vertical="center"/>
    </xf>
    <xf numFmtId="180" fontId="20" fillId="7" borderId="21" xfId="0" applyNumberFormat="1" applyFont="1" applyFill="1" applyBorder="1" applyAlignment="1">
      <alignment horizontal="center" vertical="center"/>
    </xf>
    <xf numFmtId="0" fontId="20" fillId="9" borderId="0" xfId="0" applyFont="1" applyFill="1" applyAlignment="1">
      <alignment horizontal="center" vertical="center"/>
    </xf>
    <xf numFmtId="180" fontId="20" fillId="6" borderId="14" xfId="0" applyNumberFormat="1" applyFont="1" applyFill="1" applyBorder="1" applyAlignment="1">
      <alignment horizontal="center" vertical="center"/>
    </xf>
    <xf numFmtId="0" fontId="20" fillId="0" borderId="13" xfId="8" applyFont="1" applyBorder="1" applyAlignment="1">
      <alignment horizontal="center" vertical="center" wrapText="1"/>
    </xf>
    <xf numFmtId="0" fontId="20" fillId="0" borderId="14" xfId="8" applyFont="1" applyBorder="1" applyAlignment="1">
      <alignment horizontal="center" vertical="center" wrapText="1"/>
    </xf>
    <xf numFmtId="0" fontId="20" fillId="0" borderId="11" xfId="8" applyFont="1" applyBorder="1" applyAlignment="1">
      <alignment horizontal="center" vertical="center" wrapText="1"/>
    </xf>
    <xf numFmtId="0" fontId="20" fillId="6" borderId="13" xfId="8" applyFont="1" applyFill="1" applyBorder="1" applyAlignment="1">
      <alignment horizontal="center" vertical="center" wrapText="1"/>
    </xf>
    <xf numFmtId="0" fontId="20" fillId="7" borderId="13" xfId="8" applyFont="1" applyFill="1" applyBorder="1" applyAlignment="1">
      <alignment horizontal="center" vertical="center" wrapText="1"/>
    </xf>
    <xf numFmtId="0" fontId="20" fillId="6" borderId="14" xfId="8" applyFont="1" applyFill="1" applyBorder="1" applyAlignment="1">
      <alignment horizontal="center" vertical="center" wrapText="1"/>
    </xf>
    <xf numFmtId="0" fontId="20" fillId="0" borderId="20" xfId="7" applyFont="1" applyBorder="1" applyProtection="1">
      <protection locked="0"/>
    </xf>
    <xf numFmtId="0" fontId="20" fillId="0" borderId="15" xfId="7" applyFont="1" applyBorder="1" applyProtection="1">
      <protection locked="0"/>
    </xf>
    <xf numFmtId="0" fontId="20" fillId="0" borderId="0" xfId="7" applyFont="1" applyProtection="1">
      <protection locked="0"/>
    </xf>
    <xf numFmtId="38" fontId="20" fillId="0" borderId="0" xfId="7" applyNumberFormat="1" applyFont="1" applyProtection="1">
      <protection locked="0"/>
    </xf>
    <xf numFmtId="0" fontId="20" fillId="7" borderId="21" xfId="0" applyFont="1" applyFill="1" applyBorder="1">
      <alignment vertical="center"/>
    </xf>
    <xf numFmtId="0" fontId="20" fillId="0" borderId="20" xfId="0" applyFont="1" applyBorder="1">
      <alignment vertical="center"/>
    </xf>
    <xf numFmtId="178" fontId="20" fillId="0" borderId="21" xfId="0" applyNumberFormat="1" applyFont="1" applyBorder="1">
      <alignment vertical="center"/>
    </xf>
    <xf numFmtId="0" fontId="21" fillId="0" borderId="20" xfId="2" applyFont="1" applyBorder="1"/>
    <xf numFmtId="49" fontId="21" fillId="0" borderId="15" xfId="2" applyNumberFormat="1" applyFont="1" applyBorder="1"/>
    <xf numFmtId="3" fontId="20" fillId="0" borderId="0" xfId="7" applyNumberFormat="1" applyFont="1"/>
    <xf numFmtId="38" fontId="20" fillId="7" borderId="21" xfId="1" applyFont="1" applyFill="1" applyBorder="1">
      <alignment vertical="center"/>
    </xf>
    <xf numFmtId="181" fontId="20" fillId="9" borderId="0" xfId="0" applyNumberFormat="1" applyFont="1" applyFill="1">
      <alignment vertical="center"/>
    </xf>
    <xf numFmtId="178" fontId="20" fillId="3" borderId="21" xfId="0" applyNumberFormat="1" applyFont="1" applyFill="1" applyBorder="1">
      <alignment vertical="center"/>
    </xf>
    <xf numFmtId="0" fontId="21" fillId="0" borderId="20" xfId="6" applyFont="1" applyBorder="1"/>
    <xf numFmtId="49" fontId="21" fillId="0" borderId="15" xfId="2" applyNumberFormat="1" applyFont="1" applyBorder="1" applyAlignment="1">
      <alignment horizontal="right"/>
    </xf>
    <xf numFmtId="38" fontId="19" fillId="7" borderId="15" xfId="1" applyFont="1" applyFill="1" applyBorder="1" applyAlignment="1" applyProtection="1">
      <alignment vertical="center"/>
    </xf>
    <xf numFmtId="0" fontId="21" fillId="0" borderId="20" xfId="6" applyFont="1" applyBorder="1" applyAlignment="1">
      <alignment horizontal="right"/>
    </xf>
    <xf numFmtId="0" fontId="21" fillId="0" borderId="15" xfId="0" applyFont="1" applyBorder="1" applyAlignment="1"/>
    <xf numFmtId="0" fontId="21" fillId="0" borderId="15" xfId="0" applyFont="1" applyBorder="1" applyAlignment="1">
      <alignment horizontal="left"/>
    </xf>
    <xf numFmtId="179" fontId="21" fillId="0" borderId="15" xfId="6" applyNumberFormat="1" applyFont="1" applyBorder="1" applyAlignment="1">
      <alignment horizontal="left"/>
    </xf>
    <xf numFmtId="0" fontId="21" fillId="0" borderId="15" xfId="2" applyFont="1" applyBorder="1"/>
    <xf numFmtId="179" fontId="21" fillId="0" borderId="15" xfId="6" applyNumberFormat="1" applyFont="1" applyBorder="1"/>
    <xf numFmtId="0" fontId="20" fillId="0" borderId="14" xfId="7" applyFont="1" applyBorder="1" applyProtection="1">
      <protection locked="0"/>
    </xf>
    <xf numFmtId="0" fontId="20" fillId="0" borderId="11" xfId="0" applyFont="1" applyBorder="1">
      <alignment vertical="center"/>
    </xf>
    <xf numFmtId="3" fontId="20" fillId="0" borderId="11" xfId="7" applyNumberFormat="1" applyFont="1" applyBorder="1"/>
    <xf numFmtId="3" fontId="20" fillId="0" borderId="13" xfId="7" applyNumberFormat="1" applyFont="1" applyBorder="1"/>
    <xf numFmtId="38" fontId="20" fillId="7" borderId="13" xfId="1" applyFont="1" applyFill="1" applyBorder="1" applyAlignment="1"/>
    <xf numFmtId="178" fontId="20" fillId="7" borderId="13" xfId="5" applyNumberFormat="1" applyFont="1" applyFill="1" applyBorder="1">
      <alignment vertical="center"/>
    </xf>
    <xf numFmtId="3" fontId="20" fillId="0" borderId="14" xfId="7" applyNumberFormat="1" applyFont="1" applyBorder="1"/>
    <xf numFmtId="178" fontId="20" fillId="0" borderId="13" xfId="0" applyNumberFormat="1" applyFont="1" applyBorder="1">
      <alignment vertical="center"/>
    </xf>
    <xf numFmtId="0" fontId="20" fillId="0" borderId="0" xfId="0" applyFont="1" applyAlignment="1">
      <alignment horizontal="center" vertical="center" wrapText="1"/>
    </xf>
    <xf numFmtId="0" fontId="18" fillId="0" borderId="23" xfId="0" applyFont="1" applyBorder="1" applyAlignment="1">
      <alignment horizontal="center" vertical="center"/>
    </xf>
    <xf numFmtId="0" fontId="18" fillId="0" borderId="16" xfId="0" applyFont="1" applyBorder="1" applyAlignment="1">
      <alignment horizontal="center" vertical="center"/>
    </xf>
    <xf numFmtId="0" fontId="18" fillId="6" borderId="16" xfId="0" applyFont="1" applyFill="1" applyBorder="1" applyAlignment="1">
      <alignment horizontal="center" vertical="center"/>
    </xf>
    <xf numFmtId="0" fontId="18" fillId="0" borderId="22" xfId="0" applyFont="1" applyBorder="1" applyAlignment="1">
      <alignment horizontal="center" vertical="center"/>
    </xf>
    <xf numFmtId="0" fontId="19" fillId="0" borderId="20" xfId="0" applyFont="1" applyBorder="1" applyAlignment="1">
      <alignment horizontal="left"/>
    </xf>
    <xf numFmtId="0" fontId="19" fillId="0" borderId="15" xfId="0" applyFont="1" applyBorder="1" applyAlignment="1">
      <alignment horizontal="left"/>
    </xf>
    <xf numFmtId="177" fontId="19" fillId="0" borderId="15" xfId="1" applyNumberFormat="1" applyFont="1" applyBorder="1" applyAlignment="1"/>
    <xf numFmtId="178" fontId="19" fillId="0" borderId="20" xfId="0" applyNumberFormat="1" applyFont="1" applyBorder="1">
      <alignment vertical="center"/>
    </xf>
    <xf numFmtId="0" fontId="21" fillId="0" borderId="21" xfId="0" applyFont="1" applyBorder="1" applyAlignment="1"/>
    <xf numFmtId="0" fontId="19" fillId="6" borderId="20" xfId="0" applyFont="1" applyFill="1" applyBorder="1" applyAlignment="1">
      <alignment horizontal="left"/>
    </xf>
    <xf numFmtId="0" fontId="19" fillId="6" borderId="15" xfId="0" applyFont="1" applyFill="1" applyBorder="1" applyAlignment="1">
      <alignment horizontal="left"/>
    </xf>
    <xf numFmtId="0" fontId="21" fillId="0" borderId="21" xfId="0" applyFont="1" applyBorder="1" applyAlignment="1">
      <alignment horizontal="left"/>
    </xf>
    <xf numFmtId="0" fontId="18" fillId="7" borderId="20" xfId="0" applyFont="1" applyFill="1" applyBorder="1" applyAlignment="1">
      <alignment horizontal="center"/>
    </xf>
    <xf numFmtId="0" fontId="18" fillId="7" borderId="15" xfId="0" applyFont="1" applyFill="1" applyBorder="1" applyAlignment="1">
      <alignment horizontal="left"/>
    </xf>
    <xf numFmtId="178" fontId="19" fillId="7" borderId="20" xfId="0" applyNumberFormat="1" applyFont="1" applyFill="1" applyBorder="1">
      <alignment vertical="center"/>
    </xf>
    <xf numFmtId="177" fontId="19" fillId="7" borderId="21" xfId="0" applyNumberFormat="1" applyFont="1" applyFill="1" applyBorder="1">
      <alignment vertical="center"/>
    </xf>
    <xf numFmtId="179" fontId="21" fillId="0" borderId="21" xfId="6" applyNumberFormat="1" applyFont="1" applyBorder="1" applyAlignment="1">
      <alignment horizontal="left"/>
    </xf>
    <xf numFmtId="0" fontId="21" fillId="0" borderId="21" xfId="2" applyFont="1" applyBorder="1"/>
    <xf numFmtId="177" fontId="19" fillId="7" borderId="15" xfId="1" applyNumberFormat="1" applyFont="1" applyFill="1" applyBorder="1" applyAlignment="1"/>
    <xf numFmtId="179" fontId="21" fillId="0" borderId="21" xfId="6" applyNumberFormat="1" applyFont="1" applyBorder="1"/>
    <xf numFmtId="0" fontId="18" fillId="0" borderId="20" xfId="0" applyFont="1" applyBorder="1" applyAlignment="1">
      <alignment horizontal="left"/>
    </xf>
    <xf numFmtId="0" fontId="18" fillId="0" borderId="15" xfId="0" applyFont="1" applyBorder="1" applyAlignment="1">
      <alignment horizontal="left"/>
    </xf>
    <xf numFmtId="0" fontId="18" fillId="0" borderId="23" xfId="0" applyFont="1" applyBorder="1" applyAlignment="1">
      <alignment horizontal="left"/>
    </xf>
    <xf numFmtId="0" fontId="18" fillId="0" borderId="22" xfId="0" applyFont="1" applyBorder="1">
      <alignment vertical="center"/>
    </xf>
    <xf numFmtId="178" fontId="18" fillId="0" borderId="0" xfId="1" applyNumberFormat="1" applyFont="1" applyAlignment="1"/>
    <xf numFmtId="177" fontId="18" fillId="0" borderId="0" xfId="1" applyNumberFormat="1" applyFont="1" applyAlignment="1"/>
    <xf numFmtId="0" fontId="16" fillId="0" borderId="0" xfId="2" applyFont="1"/>
    <xf numFmtId="0" fontId="18" fillId="0" borderId="0" xfId="2" applyFont="1"/>
    <xf numFmtId="57" fontId="25" fillId="8" borderId="0" xfId="0" applyNumberFormat="1" applyFont="1" applyFill="1">
      <alignment vertical="center"/>
    </xf>
    <xf numFmtId="0" fontId="18" fillId="6" borderId="0" xfId="2" applyFont="1" applyFill="1" applyAlignment="1">
      <alignment horizontal="center"/>
    </xf>
    <xf numFmtId="0" fontId="8" fillId="0" borderId="0" xfId="2" applyFont="1"/>
    <xf numFmtId="0" fontId="18" fillId="0" borderId="10" xfId="2" applyFont="1" applyBorder="1"/>
    <xf numFmtId="0" fontId="25" fillId="6" borderId="0" xfId="0" applyFont="1" applyFill="1">
      <alignment vertical="center"/>
    </xf>
    <xf numFmtId="0" fontId="18" fillId="0" borderId="0" xfId="2" applyFont="1" applyAlignment="1">
      <alignment horizontal="center"/>
    </xf>
    <xf numFmtId="0" fontId="11" fillId="0" borderId="0" xfId="2" applyFont="1"/>
    <xf numFmtId="0" fontId="18" fillId="0" borderId="13" xfId="0" applyFont="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25" fillId="7" borderId="14"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18" fillId="0" borderId="19" xfId="2" applyFont="1" applyBorder="1" applyAlignment="1">
      <alignment horizontal="center" vertical="center" wrapText="1"/>
    </xf>
    <xf numFmtId="0" fontId="18" fillId="7" borderId="19" xfId="2" applyFont="1" applyFill="1" applyBorder="1" applyAlignment="1">
      <alignment horizontal="center" vertical="center" wrapText="1"/>
    </xf>
    <xf numFmtId="0" fontId="11" fillId="0" borderId="0" xfId="2" applyFont="1" applyAlignment="1">
      <alignment horizontal="center" vertical="center" wrapText="1"/>
    </xf>
    <xf numFmtId="180" fontId="18" fillId="0" borderId="13" xfId="0" applyNumberFormat="1" applyFont="1" applyBorder="1" applyAlignment="1">
      <alignment horizontal="center" vertical="center"/>
    </xf>
    <xf numFmtId="180" fontId="18" fillId="0" borderId="14" xfId="0" applyNumberFormat="1" applyFont="1" applyBorder="1" applyAlignment="1">
      <alignment horizontal="center" vertical="center"/>
    </xf>
    <xf numFmtId="180" fontId="25" fillId="0" borderId="14" xfId="0" applyNumberFormat="1" applyFont="1" applyBorder="1" applyAlignment="1">
      <alignment horizontal="center" vertical="center"/>
    </xf>
    <xf numFmtId="180" fontId="25" fillId="6" borderId="14" xfId="0" applyNumberFormat="1" applyFont="1" applyFill="1" applyBorder="1" applyAlignment="1">
      <alignment horizontal="center" vertical="center"/>
    </xf>
    <xf numFmtId="180" fontId="25" fillId="6" borderId="13" xfId="0" applyNumberFormat="1" applyFont="1" applyFill="1" applyBorder="1" applyAlignment="1">
      <alignment horizontal="center" vertical="center"/>
    </xf>
    <xf numFmtId="180" fontId="25" fillId="7" borderId="14" xfId="0" applyNumberFormat="1" applyFont="1" applyFill="1" applyBorder="1" applyAlignment="1">
      <alignment horizontal="center" vertical="center"/>
    </xf>
    <xf numFmtId="180" fontId="25" fillId="7" borderId="13" xfId="0" applyNumberFormat="1" applyFont="1" applyFill="1" applyBorder="1" applyAlignment="1">
      <alignment horizontal="center" vertical="center"/>
    </xf>
    <xf numFmtId="57" fontId="18" fillId="0" borderId="21" xfId="2" applyNumberFormat="1" applyFont="1" applyBorder="1" applyAlignment="1">
      <alignment horizontal="center" vertical="center" wrapText="1"/>
    </xf>
    <xf numFmtId="57" fontId="18" fillId="7" borderId="21" xfId="2" applyNumberFormat="1" applyFont="1" applyFill="1" applyBorder="1" applyAlignment="1">
      <alignment horizontal="center" vertical="center" wrapText="1"/>
    </xf>
    <xf numFmtId="57" fontId="11" fillId="0" borderId="0" xfId="2" applyNumberFormat="1" applyFont="1" applyAlignment="1">
      <alignment horizontal="center" vertical="center" wrapText="1"/>
    </xf>
    <xf numFmtId="0" fontId="18" fillId="0" borderId="13" xfId="8" applyFont="1" applyBorder="1" applyAlignment="1">
      <alignment horizontal="center" vertical="center" wrapText="1"/>
    </xf>
    <xf numFmtId="0" fontId="18" fillId="0" borderId="14" xfId="8" applyFont="1" applyBorder="1" applyAlignment="1">
      <alignment horizontal="center" vertical="center" wrapText="1"/>
    </xf>
    <xf numFmtId="0" fontId="25" fillId="6" borderId="13" xfId="8" applyFont="1" applyFill="1" applyBorder="1" applyAlignment="1">
      <alignment horizontal="center" vertical="center" wrapText="1"/>
    </xf>
    <xf numFmtId="0" fontId="25" fillId="7" borderId="13" xfId="8" applyFont="1" applyFill="1" applyBorder="1" applyAlignment="1">
      <alignment horizontal="center" vertical="center" wrapText="1"/>
    </xf>
    <xf numFmtId="0" fontId="18" fillId="0" borderId="11" xfId="8" applyFont="1" applyBorder="1" applyAlignment="1">
      <alignment horizontal="center" vertical="center" wrapText="1"/>
    </xf>
    <xf numFmtId="0" fontId="11" fillId="0" borderId="10" xfId="2" applyFont="1" applyBorder="1" applyAlignment="1">
      <alignment horizontal="right"/>
    </xf>
    <xf numFmtId="0" fontId="18" fillId="0" borderId="0" xfId="2" applyFont="1" applyAlignment="1">
      <alignment horizontal="right" vertical="center"/>
    </xf>
    <xf numFmtId="0" fontId="18" fillId="0" borderId="18" xfId="2" applyFont="1" applyBorder="1" applyAlignment="1">
      <alignment horizontal="right" vertical="center"/>
    </xf>
    <xf numFmtId="0" fontId="11" fillId="0" borderId="0" xfId="2" applyFont="1" applyAlignment="1">
      <alignment horizontal="right"/>
    </xf>
    <xf numFmtId="49" fontId="16" fillId="0" borderId="15" xfId="2" applyNumberFormat="1" applyFont="1" applyBorder="1"/>
    <xf numFmtId="178" fontId="18" fillId="0" borderId="0" xfId="2" applyNumberFormat="1" applyFont="1"/>
    <xf numFmtId="0" fontId="16" fillId="0" borderId="0" xfId="6" applyFont="1"/>
    <xf numFmtId="0" fontId="18" fillId="0" borderId="0" xfId="6" applyFont="1"/>
    <xf numFmtId="49" fontId="18" fillId="0" borderId="15" xfId="2" applyNumberFormat="1" applyFont="1" applyBorder="1" applyAlignment="1">
      <alignment horizontal="right"/>
    </xf>
    <xf numFmtId="38" fontId="19" fillId="0" borderId="0" xfId="1" applyFont="1" applyFill="1" applyBorder="1" applyAlignment="1" applyProtection="1">
      <alignment vertical="center"/>
    </xf>
    <xf numFmtId="38" fontId="19" fillId="7" borderId="0" xfId="1" applyFont="1" applyFill="1" applyBorder="1" applyAlignment="1" applyProtection="1">
      <alignment vertical="center"/>
    </xf>
    <xf numFmtId="0" fontId="18" fillId="0" borderId="0" xfId="6" applyFont="1" applyAlignment="1">
      <alignment horizontal="right"/>
    </xf>
    <xf numFmtId="0" fontId="16" fillId="0" borderId="15" xfId="0" applyFont="1" applyBorder="1" applyAlignment="1"/>
    <xf numFmtId="49" fontId="18" fillId="0" borderId="15" xfId="2" applyNumberFormat="1" applyFont="1" applyBorder="1"/>
    <xf numFmtId="0" fontId="18" fillId="0" borderId="15" xfId="2" applyFont="1" applyBorder="1"/>
    <xf numFmtId="38" fontId="19" fillId="6" borderId="0" xfId="1" applyFont="1" applyFill="1" applyBorder="1" applyAlignment="1" applyProtection="1">
      <alignment vertical="center"/>
    </xf>
    <xf numFmtId="38" fontId="20" fillId="0" borderId="0" xfId="1" applyFont="1" applyFill="1" applyBorder="1" applyAlignment="1"/>
    <xf numFmtId="178" fontId="20" fillId="0" borderId="0" xfId="1" applyNumberFormat="1" applyFont="1" applyFill="1" applyBorder="1" applyAlignment="1"/>
    <xf numFmtId="0" fontId="18" fillId="0" borderId="10" xfId="6" applyFont="1" applyBorder="1"/>
    <xf numFmtId="49" fontId="18" fillId="0" borderId="23" xfId="2" applyNumberFormat="1" applyFont="1" applyBorder="1"/>
    <xf numFmtId="38" fontId="18" fillId="0" borderId="0" xfId="5" applyFont="1" applyFill="1" applyBorder="1" applyAlignment="1" applyProtection="1">
      <alignment horizontal="left"/>
    </xf>
    <xf numFmtId="37" fontId="18" fillId="0" borderId="0" xfId="0" applyNumberFormat="1" applyFont="1" applyAlignment="1"/>
    <xf numFmtId="0" fontId="18" fillId="0" borderId="0" xfId="0" applyFont="1" applyAlignment="1" applyProtection="1">
      <protection locked="0"/>
    </xf>
    <xf numFmtId="0" fontId="18" fillId="0" borderId="0" xfId="0" applyFont="1" applyAlignment="1"/>
    <xf numFmtId="0" fontId="23" fillId="6" borderId="0" xfId="0" applyFont="1" applyFill="1">
      <alignment vertical="center"/>
    </xf>
    <xf numFmtId="0" fontId="18" fillId="6" borderId="20" xfId="2" applyFont="1" applyFill="1" applyBorder="1"/>
    <xf numFmtId="38" fontId="19" fillId="6" borderId="15" xfId="5" applyFont="1" applyFill="1" applyBorder="1" applyAlignment="1">
      <alignment vertical="center"/>
    </xf>
    <xf numFmtId="177" fontId="2" fillId="6" borderId="19" xfId="1" applyNumberFormat="1" applyFont="1" applyFill="1" applyBorder="1">
      <alignment vertical="center"/>
    </xf>
    <xf numFmtId="0" fontId="18" fillId="6" borderId="20" xfId="6" applyFont="1" applyFill="1" applyBorder="1"/>
    <xf numFmtId="177" fontId="2" fillId="6" borderId="21" xfId="1" applyNumberFormat="1" applyFont="1" applyFill="1" applyBorder="1">
      <alignment vertical="center"/>
    </xf>
    <xf numFmtId="0" fontId="6" fillId="6" borderId="20" xfId="0" applyFont="1" applyFill="1" applyBorder="1">
      <alignment vertical="center"/>
    </xf>
    <xf numFmtId="177" fontId="2" fillId="6" borderId="16" xfId="1" applyNumberFormat="1" applyFont="1" applyFill="1" applyBorder="1">
      <alignment vertical="center"/>
    </xf>
    <xf numFmtId="0" fontId="6" fillId="6" borderId="17" xfId="0" applyFont="1" applyFill="1" applyBorder="1">
      <alignment vertical="center"/>
    </xf>
    <xf numFmtId="38" fontId="19" fillId="6" borderId="18" xfId="5" applyFont="1" applyFill="1" applyBorder="1" applyAlignment="1">
      <alignment vertical="center"/>
    </xf>
    <xf numFmtId="0" fontId="16" fillId="6" borderId="20" xfId="2" applyFont="1" applyFill="1" applyBorder="1"/>
    <xf numFmtId="0" fontId="18" fillId="6" borderId="22" xfId="6" applyFont="1" applyFill="1" applyBorder="1"/>
    <xf numFmtId="38" fontId="19" fillId="6" borderId="23" xfId="5" applyFont="1" applyFill="1" applyBorder="1" applyAlignment="1">
      <alignment vertical="center"/>
    </xf>
    <xf numFmtId="57" fontId="2" fillId="6" borderId="0" xfId="0" quotePrefix="1" applyNumberFormat="1" applyFont="1" applyFill="1" applyAlignment="1">
      <alignment horizontal="right" vertical="center"/>
    </xf>
    <xf numFmtId="38" fontId="2" fillId="0" borderId="17" xfId="0" applyNumberFormat="1" applyFont="1" applyBorder="1">
      <alignment vertical="center"/>
    </xf>
    <xf numFmtId="38" fontId="2" fillId="0" borderId="18" xfId="0" applyNumberFormat="1" applyFont="1" applyBorder="1">
      <alignment vertical="center"/>
    </xf>
    <xf numFmtId="38" fontId="2" fillId="0" borderId="15" xfId="0" applyNumberFormat="1" applyFont="1" applyBorder="1">
      <alignment vertical="center"/>
    </xf>
    <xf numFmtId="0" fontId="2" fillId="7" borderId="12" xfId="0" applyFont="1" applyFill="1" applyBorder="1">
      <alignment vertical="center"/>
    </xf>
    <xf numFmtId="38" fontId="2" fillId="7" borderId="14" xfId="0" applyNumberFormat="1" applyFont="1" applyFill="1" applyBorder="1">
      <alignment vertical="center"/>
    </xf>
    <xf numFmtId="38" fontId="2" fillId="7" borderId="11" xfId="0" applyNumberFormat="1" applyFont="1" applyFill="1" applyBorder="1">
      <alignment vertical="center"/>
    </xf>
    <xf numFmtId="38" fontId="2" fillId="7" borderId="12" xfId="0" applyNumberFormat="1" applyFont="1" applyFill="1" applyBorder="1">
      <alignment vertical="center"/>
    </xf>
    <xf numFmtId="38" fontId="2" fillId="7" borderId="22" xfId="0" applyNumberFormat="1" applyFont="1" applyFill="1" applyBorder="1">
      <alignment vertical="center"/>
    </xf>
    <xf numFmtId="38" fontId="2" fillId="7" borderId="10" xfId="0" applyNumberFormat="1" applyFont="1" applyFill="1" applyBorder="1">
      <alignment vertical="center"/>
    </xf>
    <xf numFmtId="38" fontId="2" fillId="7" borderId="23" xfId="0" applyNumberFormat="1" applyFont="1" applyFill="1" applyBorder="1">
      <alignment vertical="center"/>
    </xf>
    <xf numFmtId="0" fontId="34" fillId="6" borderId="0" xfId="0" applyFont="1" applyFill="1" applyAlignment="1">
      <alignment horizontal="left" vertical="center"/>
    </xf>
    <xf numFmtId="0" fontId="42" fillId="6" borderId="0" xfId="0" applyFont="1" applyFill="1" applyAlignment="1">
      <alignment horizontal="centerContinuous" vertical="center"/>
    </xf>
    <xf numFmtId="38" fontId="9" fillId="0" borderId="12" xfId="1" applyFont="1" applyFill="1" applyBorder="1" applyAlignment="1" applyProtection="1">
      <alignment vertical="center"/>
    </xf>
    <xf numFmtId="38" fontId="9" fillId="0" borderId="11" xfId="1" applyFont="1" applyFill="1" applyBorder="1" applyAlignment="1" applyProtection="1">
      <alignment vertical="center"/>
    </xf>
    <xf numFmtId="38" fontId="2" fillId="6" borderId="71" xfId="1" applyFont="1" applyFill="1" applyBorder="1" applyAlignment="1" applyProtection="1">
      <alignment vertical="center"/>
    </xf>
    <xf numFmtId="38" fontId="2" fillId="6" borderId="72" xfId="1" applyFont="1" applyFill="1" applyBorder="1" applyAlignment="1" applyProtection="1">
      <alignment vertical="center"/>
    </xf>
    <xf numFmtId="38" fontId="2" fillId="7" borderId="71" xfId="1" applyFont="1" applyFill="1" applyBorder="1" applyAlignment="1" applyProtection="1">
      <alignment vertical="center"/>
    </xf>
    <xf numFmtId="38" fontId="2" fillId="7" borderId="72" xfId="1" applyFont="1" applyFill="1" applyBorder="1" applyAlignment="1" applyProtection="1">
      <alignment vertical="center"/>
    </xf>
    <xf numFmtId="0" fontId="6" fillId="6" borderId="0" xfId="0" applyFont="1" applyFill="1" applyAlignment="1">
      <alignment horizontal="center" vertical="center"/>
    </xf>
    <xf numFmtId="0" fontId="37" fillId="0" borderId="0" xfId="0" applyFont="1">
      <alignment vertical="center"/>
    </xf>
    <xf numFmtId="38" fontId="2" fillId="6" borderId="5" xfId="1" applyFont="1" applyFill="1" applyBorder="1" applyAlignment="1">
      <alignment horizontal="center" vertical="center"/>
    </xf>
    <xf numFmtId="0" fontId="2" fillId="6" borderId="34" xfId="0" applyFont="1" applyFill="1" applyBorder="1" applyAlignment="1">
      <alignment horizontal="center" vertical="center" wrapText="1"/>
    </xf>
    <xf numFmtId="0" fontId="2" fillId="6" borderId="28" xfId="0" applyFont="1" applyFill="1" applyBorder="1" applyAlignment="1">
      <alignment horizontal="center" vertical="center"/>
    </xf>
    <xf numFmtId="38" fontId="2" fillId="6" borderId="2" xfId="1" applyFont="1" applyFill="1" applyBorder="1" applyAlignment="1">
      <alignment horizontal="center" vertical="center"/>
    </xf>
    <xf numFmtId="0" fontId="2" fillId="6" borderId="34" xfId="0" applyFont="1" applyFill="1" applyBorder="1" applyAlignment="1">
      <alignment horizontal="center" vertical="center"/>
    </xf>
    <xf numFmtId="38" fontId="2" fillId="0" borderId="5" xfId="1" applyFont="1" applyFill="1" applyBorder="1" applyAlignment="1">
      <alignment horizontal="center" vertic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38" fontId="2" fillId="7" borderId="5" xfId="1" applyFont="1" applyFill="1" applyBorder="1" applyAlignment="1">
      <alignment horizontal="center" vertical="center"/>
    </xf>
    <xf numFmtId="0" fontId="2" fillId="7" borderId="34" xfId="0" applyFont="1" applyFill="1" applyBorder="1" applyAlignment="1">
      <alignment horizontal="center" vertical="center" wrapText="1"/>
    </xf>
    <xf numFmtId="0" fontId="2" fillId="7" borderId="28" xfId="0" applyFont="1" applyFill="1" applyBorder="1" applyAlignment="1">
      <alignment horizontal="center" vertical="center"/>
    </xf>
    <xf numFmtId="38" fontId="2" fillId="6" borderId="67" xfId="1" applyFont="1" applyFill="1" applyBorder="1" applyAlignment="1">
      <alignment horizontal="center" vertical="center"/>
    </xf>
    <xf numFmtId="0" fontId="2" fillId="6" borderId="62" xfId="0" applyFont="1" applyFill="1" applyBorder="1" applyAlignment="1">
      <alignment horizontal="center" vertical="center"/>
    </xf>
    <xf numFmtId="0" fontId="2" fillId="6" borderId="32" xfId="0" applyFont="1" applyFill="1" applyBorder="1" applyAlignment="1">
      <alignment horizontal="center" vertical="center"/>
    </xf>
    <xf numFmtId="38" fontId="2" fillId="6" borderId="57" xfId="1" applyFont="1" applyFill="1" applyBorder="1" applyAlignment="1">
      <alignment horizontal="center" vertical="center"/>
    </xf>
    <xf numFmtId="0" fontId="2" fillId="6" borderId="68" xfId="0" applyFont="1" applyFill="1" applyBorder="1" applyAlignment="1">
      <alignment horizontal="center" vertical="center"/>
    </xf>
    <xf numFmtId="38" fontId="2" fillId="0" borderId="67" xfId="1" applyFont="1" applyFill="1" applyBorder="1" applyAlignment="1">
      <alignment horizontal="center" vertical="center"/>
    </xf>
    <xf numFmtId="0" fontId="2" fillId="0" borderId="62" xfId="0" applyFont="1" applyBorder="1" applyAlignment="1">
      <alignment horizontal="center" vertical="center"/>
    </xf>
    <xf numFmtId="0" fontId="2" fillId="0" borderId="68" xfId="0" applyFont="1" applyBorder="1" applyAlignment="1">
      <alignment horizontal="center" vertical="center"/>
    </xf>
    <xf numFmtId="38" fontId="2" fillId="7" borderId="67" xfId="1" applyFont="1" applyFill="1" applyBorder="1" applyAlignment="1">
      <alignment horizontal="center" vertical="center"/>
    </xf>
    <xf numFmtId="0" fontId="2" fillId="7" borderId="62"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71"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35" xfId="0" applyFont="1" applyFill="1" applyBorder="1" applyAlignment="1">
      <alignment horizontal="center" vertical="center"/>
    </xf>
    <xf numFmtId="38" fontId="2" fillId="6" borderId="35" xfId="1" applyFont="1" applyFill="1" applyBorder="1">
      <alignment vertical="center"/>
    </xf>
    <xf numFmtId="38" fontId="2" fillId="6" borderId="16" xfId="1" applyFont="1" applyFill="1" applyBorder="1">
      <alignment vertical="center"/>
    </xf>
    <xf numFmtId="38" fontId="2" fillId="6" borderId="59" xfId="1" applyFont="1" applyFill="1" applyBorder="1">
      <alignment vertical="center"/>
    </xf>
    <xf numFmtId="38" fontId="2" fillId="6" borderId="23" xfId="1" applyFont="1" applyFill="1" applyBorder="1">
      <alignment vertical="center"/>
    </xf>
    <xf numFmtId="38" fontId="2" fillId="0" borderId="16" xfId="1" applyFont="1" applyFill="1" applyBorder="1">
      <alignment vertical="center"/>
    </xf>
    <xf numFmtId="38" fontId="2" fillId="7" borderId="16" xfId="1" applyFont="1" applyFill="1" applyBorder="1">
      <alignment vertical="center"/>
    </xf>
    <xf numFmtId="176" fontId="2" fillId="6" borderId="35" xfId="1" applyNumberFormat="1" applyFont="1" applyFill="1" applyBorder="1">
      <alignment vertical="center"/>
    </xf>
    <xf numFmtId="176" fontId="2" fillId="6" borderId="16" xfId="1" applyNumberFormat="1" applyFont="1" applyFill="1" applyBorder="1">
      <alignment vertical="center"/>
    </xf>
    <xf numFmtId="38" fontId="2" fillId="6" borderId="61" xfId="1" applyFont="1" applyFill="1" applyBorder="1">
      <alignment vertical="center"/>
    </xf>
    <xf numFmtId="38" fontId="2" fillId="6" borderId="71" xfId="1" applyFont="1" applyFill="1" applyBorder="1">
      <alignment vertical="center"/>
    </xf>
    <xf numFmtId="38" fontId="2" fillId="0" borderId="35" xfId="1" applyFont="1" applyFill="1" applyBorder="1">
      <alignment vertical="center"/>
    </xf>
    <xf numFmtId="38" fontId="2" fillId="0" borderId="14" xfId="1" applyFont="1" applyFill="1" applyBorder="1">
      <alignment vertical="center"/>
    </xf>
    <xf numFmtId="38" fontId="2" fillId="7" borderId="61" xfId="1" applyFont="1" applyFill="1" applyBorder="1">
      <alignment vertical="center"/>
    </xf>
    <xf numFmtId="176" fontId="2" fillId="6" borderId="13" xfId="1" applyNumberFormat="1" applyFont="1" applyFill="1" applyBorder="1">
      <alignment vertical="center"/>
    </xf>
    <xf numFmtId="38" fontId="2" fillId="0" borderId="39" xfId="1" applyFont="1" applyFill="1" applyBorder="1">
      <alignment vertical="center"/>
    </xf>
    <xf numFmtId="38" fontId="2" fillId="0" borderId="21" xfId="1" applyFont="1" applyFill="1" applyBorder="1">
      <alignment vertical="center"/>
    </xf>
    <xf numFmtId="38" fontId="2" fillId="0" borderId="17" xfId="1" applyFont="1" applyFill="1" applyBorder="1">
      <alignment vertical="center"/>
    </xf>
    <xf numFmtId="38" fontId="2" fillId="6" borderId="39" xfId="1" applyFont="1" applyFill="1" applyBorder="1">
      <alignment vertical="center"/>
    </xf>
    <xf numFmtId="38" fontId="2" fillId="6" borderId="60" xfId="1" applyFont="1" applyFill="1" applyBorder="1">
      <alignment vertical="center"/>
    </xf>
    <xf numFmtId="38" fontId="2" fillId="7" borderId="21" xfId="1" applyFont="1" applyFill="1" applyBorder="1">
      <alignment vertical="center"/>
    </xf>
    <xf numFmtId="38" fontId="2" fillId="7" borderId="60" xfId="1" applyFont="1" applyFill="1" applyBorder="1">
      <alignment vertical="center"/>
    </xf>
    <xf numFmtId="38" fontId="2" fillId="0" borderId="71" xfId="1" applyFont="1" applyFill="1" applyBorder="1">
      <alignment vertical="center"/>
    </xf>
    <xf numFmtId="38" fontId="2" fillId="0" borderId="13" xfId="1" applyFont="1" applyFill="1" applyBorder="1">
      <alignment vertical="center"/>
    </xf>
    <xf numFmtId="38" fontId="2" fillId="0" borderId="14" xfId="1" applyFont="1" applyFill="1" applyBorder="1" applyProtection="1">
      <alignment vertical="center"/>
    </xf>
    <xf numFmtId="38" fontId="2" fillId="6" borderId="61" xfId="1" applyFont="1" applyFill="1" applyBorder="1" applyProtection="1">
      <alignment vertical="center"/>
    </xf>
    <xf numFmtId="38" fontId="2" fillId="7" borderId="13" xfId="1" applyFont="1" applyFill="1" applyBorder="1">
      <alignment vertical="center"/>
    </xf>
    <xf numFmtId="38" fontId="2" fillId="7" borderId="61" xfId="1" applyFont="1" applyFill="1" applyBorder="1" applyProtection="1">
      <alignment vertical="center"/>
    </xf>
    <xf numFmtId="38" fontId="2" fillId="0" borderId="22" xfId="1" applyFont="1" applyFill="1" applyBorder="1">
      <alignment vertical="center"/>
    </xf>
    <xf numFmtId="38" fontId="2" fillId="7" borderId="59" xfId="1" applyFont="1" applyFill="1" applyBorder="1">
      <alignment vertical="center"/>
    </xf>
    <xf numFmtId="186" fontId="2" fillId="6" borderId="14" xfId="0" applyNumberFormat="1" applyFont="1" applyFill="1" applyBorder="1" applyAlignment="1">
      <alignment horizontal="center" vertical="center"/>
    </xf>
    <xf numFmtId="0" fontId="2" fillId="6" borderId="49" xfId="0" applyFont="1" applyFill="1" applyBorder="1" applyAlignment="1">
      <alignment horizontal="center" vertical="center"/>
    </xf>
    <xf numFmtId="38" fontId="2" fillId="6" borderId="19" xfId="1" applyFont="1" applyFill="1" applyBorder="1">
      <alignment vertical="center"/>
    </xf>
    <xf numFmtId="38" fontId="2" fillId="6" borderId="18" xfId="1" applyFont="1" applyFill="1" applyBorder="1">
      <alignment vertical="center"/>
    </xf>
    <xf numFmtId="38" fontId="2" fillId="6" borderId="49" xfId="1" applyFont="1" applyFill="1" applyBorder="1">
      <alignment vertical="center"/>
    </xf>
    <xf numFmtId="176" fontId="2" fillId="6" borderId="39" xfId="1" applyNumberFormat="1" applyFont="1" applyFill="1" applyBorder="1">
      <alignment vertical="center"/>
    </xf>
    <xf numFmtId="176" fontId="2" fillId="6" borderId="21" xfId="1" applyNumberFormat="1" applyFont="1" applyFill="1" applyBorder="1">
      <alignment vertical="center"/>
    </xf>
    <xf numFmtId="176" fontId="2" fillId="6" borderId="19" xfId="1" applyNumberFormat="1" applyFont="1" applyFill="1" applyBorder="1">
      <alignment vertical="center"/>
    </xf>
    <xf numFmtId="38" fontId="2" fillId="6" borderId="73" xfId="1" applyFont="1" applyFill="1" applyBorder="1">
      <alignment vertical="center"/>
    </xf>
    <xf numFmtId="38" fontId="2" fillId="6" borderId="63" xfId="1" applyFont="1" applyFill="1" applyBorder="1">
      <alignment vertical="center"/>
    </xf>
    <xf numFmtId="38" fontId="2" fillId="6" borderId="64" xfId="1" applyFont="1" applyFill="1" applyBorder="1">
      <alignment vertical="center"/>
    </xf>
    <xf numFmtId="38" fontId="2" fillId="6" borderId="65" xfId="1" applyFont="1" applyFill="1" applyBorder="1">
      <alignment vertical="center"/>
    </xf>
    <xf numFmtId="38" fontId="2" fillId="6" borderId="74" xfId="1" applyFont="1" applyFill="1" applyBorder="1">
      <alignment vertical="center"/>
    </xf>
    <xf numFmtId="38" fontId="2" fillId="6" borderId="1" xfId="1" applyFont="1" applyFill="1" applyBorder="1">
      <alignment vertical="center"/>
    </xf>
    <xf numFmtId="38" fontId="2" fillId="0" borderId="73" xfId="1" applyFont="1" applyFill="1" applyBorder="1">
      <alignment vertical="center"/>
    </xf>
    <xf numFmtId="38" fontId="2" fillId="0" borderId="63" xfId="1" applyFont="1" applyFill="1" applyBorder="1">
      <alignment vertical="center"/>
    </xf>
    <xf numFmtId="38" fontId="2" fillId="0" borderId="4" xfId="1" applyFont="1" applyFill="1" applyBorder="1">
      <alignment vertical="center"/>
    </xf>
    <xf numFmtId="176" fontId="2" fillId="6" borderId="73" xfId="1" applyNumberFormat="1" applyFont="1" applyFill="1" applyBorder="1">
      <alignment vertical="center"/>
    </xf>
    <xf numFmtId="176" fontId="2" fillId="6" borderId="63" xfId="1" applyNumberFormat="1" applyFont="1" applyFill="1" applyBorder="1">
      <alignment vertical="center"/>
    </xf>
    <xf numFmtId="176" fontId="2" fillId="0" borderId="63" xfId="1" applyNumberFormat="1" applyFont="1" applyBorder="1">
      <alignment vertical="center"/>
    </xf>
    <xf numFmtId="176" fontId="2" fillId="0" borderId="74" xfId="1" applyNumberFormat="1" applyFont="1" applyBorder="1">
      <alignment vertical="center"/>
    </xf>
    <xf numFmtId="38" fontId="2" fillId="6" borderId="9" xfId="1" applyFont="1" applyFill="1" applyBorder="1" applyAlignment="1">
      <alignment horizontal="center" vertical="center"/>
    </xf>
    <xf numFmtId="0" fontId="2" fillId="6" borderId="11" xfId="0" applyFont="1" applyFill="1" applyBorder="1" applyAlignment="1">
      <alignment horizontal="center" vertical="center" wrapText="1"/>
    </xf>
    <xf numFmtId="38" fontId="2" fillId="6" borderId="17" xfId="1" applyFont="1" applyFill="1" applyBorder="1" applyAlignment="1">
      <alignment horizontal="center" vertical="center"/>
    </xf>
    <xf numFmtId="0" fontId="2" fillId="6" borderId="12" xfId="0" applyFont="1" applyFill="1" applyBorder="1" applyAlignment="1">
      <alignment horizontal="center" vertical="center"/>
    </xf>
    <xf numFmtId="38" fontId="2" fillId="0" borderId="17" xfId="1" applyFont="1" applyFill="1" applyBorder="1" applyAlignment="1">
      <alignment horizontal="center" vertical="center"/>
    </xf>
    <xf numFmtId="0" fontId="2" fillId="0" borderId="11" xfId="0" applyFont="1" applyBorder="1" applyAlignment="1">
      <alignment horizontal="center" vertical="center" wrapText="1"/>
    </xf>
    <xf numFmtId="38" fontId="2" fillId="0" borderId="22" xfId="1" applyFont="1" applyFill="1" applyBorder="1" applyAlignment="1">
      <alignment horizontal="center" vertical="center"/>
    </xf>
    <xf numFmtId="0" fontId="2" fillId="6" borderId="21"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5" xfId="0" applyFont="1" applyFill="1" applyBorder="1" applyAlignment="1">
      <alignment horizontal="center" vertical="center"/>
    </xf>
    <xf numFmtId="176" fontId="2" fillId="6" borderId="17" xfId="1" applyNumberFormat="1" applyFont="1" applyFill="1" applyBorder="1">
      <alignment vertical="center"/>
    </xf>
    <xf numFmtId="176" fontId="2" fillId="6" borderId="20" xfId="1" applyNumberFormat="1" applyFont="1" applyFill="1" applyBorder="1">
      <alignment vertical="center"/>
    </xf>
    <xf numFmtId="38" fontId="2" fillId="0" borderId="11" xfId="0" applyNumberFormat="1" applyFont="1" applyBorder="1">
      <alignment vertical="center"/>
    </xf>
    <xf numFmtId="38" fontId="2" fillId="0" borderId="13" xfId="0" applyNumberFormat="1" applyFont="1" applyBorder="1">
      <alignment vertical="center"/>
    </xf>
    <xf numFmtId="38" fontId="2" fillId="0" borderId="14" xfId="0" applyNumberFormat="1" applyFont="1" applyBorder="1">
      <alignment vertical="center"/>
    </xf>
    <xf numFmtId="38" fontId="2" fillId="0" borderId="12" xfId="0" applyNumberFormat="1" applyFont="1" applyBorder="1">
      <alignment vertical="center"/>
    </xf>
    <xf numFmtId="176" fontId="2" fillId="6" borderId="14" xfId="1" applyNumberFormat="1" applyFont="1" applyFill="1" applyBorder="1">
      <alignment vertical="center"/>
    </xf>
    <xf numFmtId="176" fontId="2" fillId="6" borderId="11" xfId="1" applyNumberFormat="1" applyFont="1" applyFill="1" applyBorder="1">
      <alignment vertical="center"/>
    </xf>
    <xf numFmtId="0" fontId="19" fillId="0" borderId="18" xfId="0" applyFont="1" applyBorder="1" applyAlignment="1">
      <alignment horizontal="center" vertical="center"/>
    </xf>
    <xf numFmtId="0" fontId="19" fillId="0" borderId="15" xfId="0" applyFont="1" applyBorder="1" applyAlignment="1">
      <alignment horizontal="center" vertical="center"/>
    </xf>
    <xf numFmtId="0" fontId="19" fillId="0" borderId="23" xfId="0" applyFont="1" applyBorder="1" applyAlignment="1">
      <alignment horizontal="center" vertical="center"/>
    </xf>
    <xf numFmtId="0" fontId="11" fillId="7" borderId="0" xfId="0" applyFont="1" applyFill="1">
      <alignment vertical="center"/>
    </xf>
    <xf numFmtId="0" fontId="19" fillId="0" borderId="16" xfId="0" applyFont="1" applyBorder="1" applyAlignment="1">
      <alignment horizontal="center" vertical="center"/>
    </xf>
    <xf numFmtId="0" fontId="19" fillId="3" borderId="16" xfId="0" applyFont="1" applyFill="1" applyBorder="1" applyAlignment="1">
      <alignment horizontal="center" vertical="center"/>
    </xf>
    <xf numFmtId="0" fontId="19" fillId="6" borderId="16" xfId="0" applyFont="1" applyFill="1" applyBorder="1" applyAlignment="1">
      <alignment horizontal="center" vertical="center"/>
    </xf>
    <xf numFmtId="0" fontId="19" fillId="0" borderId="22" xfId="0" applyFont="1" applyBorder="1" applyAlignment="1">
      <alignment horizontal="center" vertical="center"/>
    </xf>
    <xf numFmtId="38" fontId="19" fillId="0" borderId="20" xfId="1" applyFont="1" applyBorder="1">
      <alignment vertical="center"/>
    </xf>
    <xf numFmtId="38" fontId="19" fillId="0" borderId="21" xfId="1" applyFont="1" applyBorder="1" applyAlignment="1">
      <alignment horizontal="right" vertical="center"/>
    </xf>
    <xf numFmtId="0" fontId="19" fillId="0" borderId="22" xfId="0" applyFont="1" applyBorder="1" applyAlignment="1">
      <alignment horizontal="left"/>
    </xf>
    <xf numFmtId="0" fontId="19" fillId="0" borderId="23" xfId="0" applyFont="1" applyBorder="1" applyAlignment="1">
      <alignment horizontal="left"/>
    </xf>
    <xf numFmtId="38" fontId="19" fillId="0" borderId="22" xfId="1" applyFont="1" applyBorder="1">
      <alignment vertical="center"/>
    </xf>
    <xf numFmtId="38" fontId="19" fillId="0" borderId="16" xfId="1" applyFont="1" applyBorder="1" applyAlignment="1">
      <alignment horizontal="right" vertical="center"/>
    </xf>
    <xf numFmtId="0" fontId="19" fillId="3" borderId="0" xfId="0" applyFont="1" applyFill="1">
      <alignment vertical="center"/>
    </xf>
    <xf numFmtId="0" fontId="19" fillId="6" borderId="0" xfId="0" applyFont="1" applyFill="1">
      <alignment vertical="center"/>
    </xf>
    <xf numFmtId="0" fontId="19" fillId="6" borderId="22" xfId="0" applyFont="1" applyFill="1" applyBorder="1" applyAlignment="1">
      <alignment horizontal="left"/>
    </xf>
    <xf numFmtId="0" fontId="19" fillId="6" borderId="23" xfId="0" applyFont="1" applyFill="1" applyBorder="1" applyAlignment="1">
      <alignment horizontal="left"/>
    </xf>
    <xf numFmtId="0" fontId="19" fillId="7" borderId="20" xfId="0" applyFont="1" applyFill="1" applyBorder="1" applyAlignment="1">
      <alignment horizontal="center"/>
    </xf>
    <xf numFmtId="0" fontId="19" fillId="7" borderId="15" xfId="0" applyFont="1" applyFill="1" applyBorder="1" applyAlignment="1">
      <alignment horizontal="left"/>
    </xf>
    <xf numFmtId="0" fontId="19" fillId="7" borderId="22" xfId="0" applyFont="1" applyFill="1" applyBorder="1" applyAlignment="1">
      <alignment horizontal="center"/>
    </xf>
    <xf numFmtId="0" fontId="19" fillId="7" borderId="23" xfId="0" applyFont="1" applyFill="1" applyBorder="1" applyAlignment="1">
      <alignment horizontal="left"/>
    </xf>
    <xf numFmtId="38" fontId="19" fillId="0" borderId="20" xfId="1" applyFont="1" applyBorder="1" applyAlignment="1">
      <alignment horizontal="right" vertical="center"/>
    </xf>
    <xf numFmtId="38" fontId="19" fillId="0" borderId="22" xfId="1" applyFont="1" applyBorder="1" applyAlignment="1">
      <alignment horizontal="right" vertical="center"/>
    </xf>
    <xf numFmtId="0" fontId="19" fillId="0" borderId="10" xfId="0" applyFont="1" applyBorder="1" applyAlignment="1">
      <alignment horizontal="left"/>
    </xf>
    <xf numFmtId="38" fontId="19" fillId="0" borderId="0" xfId="1" applyFont="1" applyAlignment="1">
      <alignment horizontal="right" vertical="center"/>
    </xf>
    <xf numFmtId="0" fontId="19" fillId="0" borderId="23" xfId="0" applyFont="1" applyBorder="1" applyAlignment="1">
      <alignment horizontal="center" vertical="top"/>
    </xf>
    <xf numFmtId="0" fontId="19" fillId="0" borderId="16" xfId="0" applyFont="1" applyBorder="1" applyAlignment="1">
      <alignment horizontal="center" vertical="top"/>
    </xf>
    <xf numFmtId="0" fontId="19" fillId="3" borderId="16" xfId="0" applyFont="1" applyFill="1" applyBorder="1" applyAlignment="1">
      <alignment horizontal="center" vertical="top"/>
    </xf>
    <xf numFmtId="0" fontId="19" fillId="6" borderId="16" xfId="0" applyFont="1" applyFill="1" applyBorder="1" applyAlignment="1">
      <alignment horizontal="center" vertical="top"/>
    </xf>
    <xf numFmtId="0" fontId="19" fillId="0" borderId="22" xfId="0" applyFont="1" applyBorder="1" applyAlignment="1">
      <alignment horizontal="center" vertical="top"/>
    </xf>
    <xf numFmtId="0" fontId="19" fillId="0" borderId="21" xfId="0" applyFont="1" applyBorder="1" applyAlignment="1">
      <alignment horizontal="center" vertical="top"/>
    </xf>
    <xf numFmtId="176" fontId="19" fillId="0" borderId="21" xfId="1" applyNumberFormat="1" applyFont="1" applyBorder="1">
      <alignment vertical="center"/>
    </xf>
    <xf numFmtId="176" fontId="19" fillId="0" borderId="16" xfId="1" applyNumberFormat="1" applyFont="1" applyBorder="1">
      <alignment vertical="center"/>
    </xf>
    <xf numFmtId="0" fontId="19" fillId="0" borderId="21" xfId="0" applyFont="1" applyBorder="1">
      <alignment vertical="center"/>
    </xf>
    <xf numFmtId="0" fontId="19" fillId="0" borderId="16" xfId="0" applyFont="1" applyBorder="1">
      <alignment vertical="center"/>
    </xf>
    <xf numFmtId="0" fontId="19" fillId="0" borderId="0" xfId="0" applyFont="1" applyAlignment="1"/>
    <xf numFmtId="0" fontId="19" fillId="0" borderId="0" xfId="0" applyFont="1" applyAlignment="1">
      <alignment horizontal="center" vertical="center"/>
    </xf>
    <xf numFmtId="0" fontId="19" fillId="0" borderId="0" xfId="0" applyFont="1" applyAlignment="1">
      <alignment horizontal="center"/>
    </xf>
    <xf numFmtId="0" fontId="19" fillId="7" borderId="0" xfId="0" applyFont="1" applyFill="1" applyAlignment="1"/>
    <xf numFmtId="0" fontId="19" fillId="6" borderId="9" xfId="0" applyFont="1" applyFill="1" applyBorder="1" applyAlignment="1">
      <alignment horizontal="center" vertical="center"/>
    </xf>
    <xf numFmtId="0" fontId="19" fillId="8" borderId="9" xfId="0" applyFont="1" applyFill="1" applyBorder="1" applyAlignment="1">
      <alignment horizontal="center" vertical="center"/>
    </xf>
    <xf numFmtId="0" fontId="19" fillId="0" borderId="9" xfId="0" applyFont="1" applyBorder="1" applyAlignment="1">
      <alignment horizontal="center" vertical="center"/>
    </xf>
    <xf numFmtId="0" fontId="19" fillId="6" borderId="10" xfId="0" applyFont="1" applyFill="1" applyBorder="1" applyAlignment="1">
      <alignment horizontal="center" vertical="center"/>
    </xf>
    <xf numFmtId="187" fontId="19" fillId="6" borderId="10" xfId="0" applyNumberFormat="1" applyFont="1" applyFill="1" applyBorder="1" applyAlignment="1">
      <alignment horizontal="center" vertical="center"/>
    </xf>
    <xf numFmtId="0" fontId="19" fillId="0" borderId="10" xfId="0" applyFont="1" applyBorder="1" applyAlignment="1">
      <alignment horizontal="center" vertical="center"/>
    </xf>
    <xf numFmtId="0" fontId="21" fillId="3" borderId="20" xfId="2" applyFont="1" applyFill="1" applyBorder="1"/>
    <xf numFmtId="49" fontId="21" fillId="3" borderId="15" xfId="2" applyNumberFormat="1" applyFont="1" applyFill="1" applyBorder="1"/>
    <xf numFmtId="0" fontId="21" fillId="3" borderId="20" xfId="6" applyFont="1" applyFill="1" applyBorder="1"/>
    <xf numFmtId="0" fontId="20" fillId="0" borderId="20" xfId="6" applyFont="1" applyBorder="1"/>
    <xf numFmtId="49" fontId="20" fillId="0" borderId="15" xfId="2" applyNumberFormat="1" applyFont="1" applyBorder="1" applyAlignment="1">
      <alignment horizontal="right"/>
    </xf>
    <xf numFmtId="0" fontId="20" fillId="0" borderId="20" xfId="6" applyFont="1" applyBorder="1" applyAlignment="1">
      <alignment horizontal="right"/>
    </xf>
    <xf numFmtId="0" fontId="21" fillId="3" borderId="15" xfId="0" applyFont="1" applyFill="1" applyBorder="1" applyAlignment="1"/>
    <xf numFmtId="49" fontId="20" fillId="0" borderId="15" xfId="2" applyNumberFormat="1" applyFont="1" applyBorder="1"/>
    <xf numFmtId="0" fontId="21" fillId="3" borderId="15" xfId="0" applyFont="1" applyFill="1" applyBorder="1" applyAlignment="1">
      <alignment horizontal="left"/>
    </xf>
    <xf numFmtId="0" fontId="20" fillId="0" borderId="20" xfId="2" applyFont="1" applyBorder="1"/>
    <xf numFmtId="0" fontId="20" fillId="0" borderId="15" xfId="0" applyFont="1" applyBorder="1" applyAlignment="1">
      <alignment horizontal="left"/>
    </xf>
    <xf numFmtId="179" fontId="21" fillId="3" borderId="15" xfId="6" applyNumberFormat="1" applyFont="1" applyFill="1" applyBorder="1" applyAlignment="1">
      <alignment horizontal="left"/>
    </xf>
    <xf numFmtId="179" fontId="20" fillId="0" borderId="15" xfId="6" applyNumberFormat="1" applyFont="1" applyBorder="1" applyAlignment="1">
      <alignment horizontal="left"/>
    </xf>
    <xf numFmtId="0" fontId="21" fillId="3" borderId="15" xfId="2" applyFont="1" applyFill="1" applyBorder="1"/>
    <xf numFmtId="179" fontId="21" fillId="3" borderId="15" xfId="6" applyNumberFormat="1" applyFont="1" applyFill="1" applyBorder="1"/>
    <xf numFmtId="179" fontId="20" fillId="0" borderId="15" xfId="6" applyNumberFormat="1" applyFont="1" applyBorder="1"/>
    <xf numFmtId="178" fontId="2" fillId="3" borderId="0" xfId="1" applyNumberFormat="1" applyFont="1" applyFill="1">
      <alignment vertical="center"/>
    </xf>
    <xf numFmtId="178" fontId="2" fillId="0" borderId="0" xfId="1" applyNumberFormat="1" applyFont="1">
      <alignment vertical="center"/>
    </xf>
    <xf numFmtId="0" fontId="9" fillId="6" borderId="0" xfId="0" applyFont="1" applyFill="1" applyAlignment="1"/>
    <xf numFmtId="38" fontId="9" fillId="6" borderId="0" xfId="1" applyFont="1" applyFill="1" applyBorder="1" applyAlignment="1"/>
    <xf numFmtId="38" fontId="9" fillId="6" borderId="14" xfId="1" applyFont="1" applyFill="1" applyBorder="1" applyAlignment="1">
      <alignment horizontal="center"/>
    </xf>
    <xf numFmtId="38" fontId="9" fillId="6" borderId="12" xfId="1" applyFont="1" applyFill="1" applyBorder="1" applyAlignment="1"/>
    <xf numFmtId="178" fontId="2" fillId="6" borderId="17" xfId="0" applyNumberFormat="1" applyFont="1" applyFill="1" applyBorder="1" applyAlignment="1">
      <alignment horizontal="center" vertical="center"/>
    </xf>
    <xf numFmtId="178" fontId="2" fillId="6" borderId="18" xfId="0" applyNumberFormat="1" applyFont="1" applyFill="1" applyBorder="1" applyAlignment="1">
      <alignment horizontal="center" vertical="center"/>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38" fontId="2" fillId="6" borderId="0" xfId="1" applyFont="1" applyFill="1" applyBorder="1" applyAlignment="1">
      <alignment vertical="center"/>
    </xf>
    <xf numFmtId="38" fontId="2" fillId="6" borderId="20" xfId="1" applyFont="1" applyFill="1" applyBorder="1" applyAlignment="1">
      <alignment vertical="center"/>
    </xf>
    <xf numFmtId="38" fontId="2" fillId="6" borderId="15" xfId="1" applyFont="1" applyFill="1" applyBorder="1" applyAlignment="1">
      <alignment vertical="center"/>
    </xf>
    <xf numFmtId="38" fontId="2" fillId="6" borderId="11" xfId="1" applyFont="1" applyFill="1" applyBorder="1" applyAlignment="1">
      <alignment vertical="center"/>
    </xf>
    <xf numFmtId="38" fontId="2" fillId="6" borderId="14" xfId="1" applyFont="1" applyFill="1" applyBorder="1" applyAlignment="1">
      <alignment vertical="center"/>
    </xf>
    <xf numFmtId="38" fontId="2" fillId="6" borderId="12" xfId="1" applyFont="1" applyFill="1" applyBorder="1" applyAlignment="1">
      <alignment vertical="center"/>
    </xf>
    <xf numFmtId="38" fontId="2" fillId="0" borderId="17" xfId="1" applyFont="1" applyBorder="1">
      <alignment vertical="center"/>
    </xf>
    <xf numFmtId="38" fontId="2" fillId="0" borderId="20" xfId="1" applyFont="1" applyBorder="1">
      <alignment vertical="center"/>
    </xf>
    <xf numFmtId="38" fontId="2" fillId="0" borderId="14" xfId="1" applyFont="1" applyBorder="1">
      <alignment vertical="center"/>
    </xf>
    <xf numFmtId="38" fontId="2" fillId="6" borderId="17" xfId="1" applyFont="1" applyFill="1" applyBorder="1" applyAlignment="1">
      <alignment vertical="center"/>
    </xf>
    <xf numFmtId="38" fontId="2" fillId="6" borderId="9" xfId="1" applyFont="1" applyFill="1" applyBorder="1" applyAlignment="1">
      <alignment vertical="center"/>
    </xf>
    <xf numFmtId="38" fontId="2" fillId="6" borderId="18" xfId="1" applyFont="1" applyFill="1" applyBorder="1" applyAlignment="1">
      <alignment vertical="center"/>
    </xf>
    <xf numFmtId="14" fontId="2" fillId="4" borderId="0" xfId="0" applyNumberFormat="1" applyFont="1" applyFill="1">
      <alignment vertical="center"/>
    </xf>
    <xf numFmtId="14" fontId="43" fillId="4" borderId="0" xfId="0" applyNumberFormat="1" applyFont="1" applyFill="1">
      <alignment vertical="center"/>
    </xf>
    <xf numFmtId="14" fontId="43" fillId="6" borderId="0" xfId="0" applyNumberFormat="1" applyFont="1" applyFill="1">
      <alignment vertical="center"/>
    </xf>
    <xf numFmtId="0" fontId="9" fillId="4" borderId="0" xfId="0" applyFont="1" applyFill="1" applyAlignment="1"/>
    <xf numFmtId="178" fontId="2" fillId="2" borderId="17" xfId="0" applyNumberFormat="1" applyFont="1" applyFill="1" applyBorder="1" applyAlignment="1">
      <alignment horizontal="center" vertical="center"/>
    </xf>
    <xf numFmtId="178" fontId="2" fillId="2" borderId="9"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178" fontId="2" fillId="4" borderId="17" xfId="0" applyNumberFormat="1" applyFont="1" applyFill="1" applyBorder="1" applyAlignment="1">
      <alignment horizontal="center" vertical="center"/>
    </xf>
    <xf numFmtId="178" fontId="2" fillId="4" borderId="9" xfId="0" applyNumberFormat="1" applyFont="1" applyFill="1" applyBorder="1" applyAlignment="1">
      <alignment horizontal="center" vertical="center"/>
    </xf>
    <xf numFmtId="178" fontId="2" fillId="4" borderId="18" xfId="0" applyNumberFormat="1"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3" xfId="0" applyFont="1" applyFill="1" applyBorder="1" applyAlignment="1">
      <alignment horizontal="center" vertical="center" wrapText="1"/>
    </xf>
    <xf numFmtId="38" fontId="2" fillId="2" borderId="20" xfId="1" applyFont="1" applyFill="1" applyBorder="1" applyAlignment="1">
      <alignment vertical="center"/>
    </xf>
    <xf numFmtId="38" fontId="2" fillId="2" borderId="0" xfId="1" applyFont="1" applyFill="1" applyBorder="1" applyAlignment="1">
      <alignment vertical="center"/>
    </xf>
    <xf numFmtId="38" fontId="2" fillId="2" borderId="14" xfId="1" applyFont="1" applyFill="1" applyBorder="1" applyAlignment="1">
      <alignment vertical="center"/>
    </xf>
    <xf numFmtId="38" fontId="2" fillId="2" borderId="11" xfId="1" applyFont="1" applyFill="1" applyBorder="1" applyAlignment="1">
      <alignment vertical="center"/>
    </xf>
    <xf numFmtId="38" fontId="2" fillId="2" borderId="12" xfId="1" applyFont="1" applyFill="1" applyBorder="1" applyAlignment="1">
      <alignment vertical="center"/>
    </xf>
    <xf numFmtId="0" fontId="6" fillId="0" borderId="18" xfId="0" applyFont="1" applyBorder="1" applyAlignment="1">
      <alignment vertical="center" shrinkToFit="1"/>
    </xf>
    <xf numFmtId="0" fontId="6" fillId="0" borderId="15" xfId="0" applyFont="1" applyBorder="1" applyAlignment="1">
      <alignment vertical="center" shrinkToFit="1"/>
    </xf>
    <xf numFmtId="57" fontId="2" fillId="7" borderId="0" xfId="0" applyNumberFormat="1" applyFont="1" applyFill="1" applyAlignment="1">
      <alignment horizontal="center" vertical="center"/>
    </xf>
    <xf numFmtId="0" fontId="2" fillId="7" borderId="9" xfId="0" applyFont="1" applyFill="1" applyBorder="1">
      <alignment vertical="center"/>
    </xf>
    <xf numFmtId="0" fontId="2" fillId="7" borderId="0" xfId="0" applyFont="1" applyFill="1" applyAlignment="1">
      <alignment horizontal="center" vertical="center"/>
    </xf>
    <xf numFmtId="38" fontId="2" fillId="7" borderId="0" xfId="1" applyFont="1" applyFill="1" applyBorder="1">
      <alignment vertical="center"/>
    </xf>
    <xf numFmtId="38" fontId="2" fillId="7" borderId="10" xfId="1" applyFont="1" applyFill="1" applyBorder="1">
      <alignment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38" fontId="2" fillId="0" borderId="71" xfId="1" applyFont="1" applyFill="1" applyBorder="1" applyAlignment="1" applyProtection="1">
      <alignment vertical="center"/>
    </xf>
    <xf numFmtId="38" fontId="2" fillId="0" borderId="72" xfId="1" applyFont="1" applyFill="1" applyBorder="1" applyAlignment="1" applyProtection="1">
      <alignment vertical="center"/>
    </xf>
    <xf numFmtId="38" fontId="2" fillId="7" borderId="10" xfId="5" applyFont="1" applyFill="1" applyBorder="1" applyAlignment="1" applyProtection="1">
      <alignment vertical="center"/>
    </xf>
    <xf numFmtId="38" fontId="2" fillId="7" borderId="16" xfId="5" applyFont="1" applyFill="1" applyBorder="1" applyAlignment="1" applyProtection="1">
      <alignment vertical="center"/>
    </xf>
    <xf numFmtId="38" fontId="2" fillId="0" borderId="61" xfId="1" applyFont="1" applyFill="1" applyBorder="1">
      <alignment vertical="center"/>
    </xf>
    <xf numFmtId="38" fontId="2" fillId="0" borderId="60" xfId="1" applyFont="1" applyFill="1" applyBorder="1">
      <alignment vertical="center"/>
    </xf>
    <xf numFmtId="38" fontId="2" fillId="0" borderId="61" xfId="1" applyFont="1" applyFill="1" applyBorder="1" applyProtection="1">
      <alignment vertical="center"/>
    </xf>
    <xf numFmtId="38" fontId="2" fillId="0" borderId="59" xfId="1" applyFont="1" applyFill="1" applyBorder="1">
      <alignment vertical="center"/>
    </xf>
    <xf numFmtId="38" fontId="2" fillId="0" borderId="1" xfId="1" applyFont="1" applyFill="1" applyBorder="1">
      <alignment vertical="center"/>
    </xf>
    <xf numFmtId="14" fontId="6" fillId="13" borderId="0" xfId="0" applyNumberFormat="1" applyFont="1" applyFill="1">
      <alignment vertical="center"/>
    </xf>
    <xf numFmtId="38" fontId="2" fillId="7" borderId="5" xfId="5" applyFont="1" applyFill="1" applyBorder="1" applyAlignment="1">
      <alignment horizontal="center" vertical="center"/>
    </xf>
    <xf numFmtId="38" fontId="2" fillId="7" borderId="6" xfId="5" applyFont="1" applyFill="1" applyBorder="1" applyAlignment="1">
      <alignment horizontal="center" vertical="center"/>
    </xf>
    <xf numFmtId="0" fontId="2" fillId="7" borderId="75" xfId="0" applyFont="1" applyFill="1" applyBorder="1" applyAlignment="1">
      <alignment horizontal="center" vertical="center"/>
    </xf>
    <xf numFmtId="38" fontId="2" fillId="7" borderId="10" xfId="5" applyFont="1" applyFill="1" applyBorder="1">
      <alignment vertical="center"/>
    </xf>
    <xf numFmtId="38" fontId="2" fillId="7" borderId="16" xfId="5" applyFont="1" applyFill="1" applyBorder="1">
      <alignment vertical="center"/>
    </xf>
    <xf numFmtId="38" fontId="2" fillId="13" borderId="16" xfId="1" applyFont="1" applyFill="1" applyBorder="1">
      <alignment vertical="center"/>
    </xf>
    <xf numFmtId="38" fontId="9" fillId="13" borderId="33" xfId="5" applyFont="1" applyFill="1" applyBorder="1" applyAlignment="1" applyProtection="1">
      <alignment horizontal="right" vertical="center"/>
      <protection locked="0"/>
    </xf>
    <xf numFmtId="38" fontId="2" fillId="7" borderId="0" xfId="5" applyFont="1" applyFill="1" applyBorder="1">
      <alignment vertical="center"/>
    </xf>
    <xf numFmtId="38" fontId="2" fillId="7" borderId="21" xfId="5" applyFont="1" applyFill="1" applyBorder="1">
      <alignment vertical="center"/>
    </xf>
    <xf numFmtId="38" fontId="2" fillId="7" borderId="10" xfId="5" applyFont="1" applyFill="1" applyBorder="1" applyProtection="1">
      <alignment vertical="center"/>
    </xf>
    <xf numFmtId="38" fontId="2" fillId="7" borderId="16" xfId="5" applyFont="1" applyFill="1" applyBorder="1" applyProtection="1">
      <alignment vertical="center"/>
    </xf>
    <xf numFmtId="38" fontId="2" fillId="13" borderId="63" xfId="1" applyFont="1" applyFill="1" applyBorder="1">
      <alignment vertical="center"/>
    </xf>
    <xf numFmtId="38" fontId="2" fillId="13" borderId="4" xfId="5" applyFont="1" applyFill="1" applyBorder="1">
      <alignment vertical="center"/>
    </xf>
    <xf numFmtId="38" fontId="2" fillId="13" borderId="63" xfId="5" applyFont="1" applyFill="1" applyBorder="1">
      <alignment vertical="center"/>
    </xf>
    <xf numFmtId="38" fontId="2" fillId="6" borderId="17" xfId="5" applyFont="1" applyFill="1" applyBorder="1" applyAlignment="1">
      <alignment horizontal="center" vertical="center"/>
    </xf>
    <xf numFmtId="38" fontId="2" fillId="6" borderId="22" xfId="5" applyFont="1" applyFill="1" applyBorder="1" applyAlignment="1">
      <alignment horizontal="center" vertical="center"/>
    </xf>
    <xf numFmtId="38" fontId="2" fillId="7" borderId="20" xfId="0" applyNumberFormat="1" applyFont="1" applyFill="1" applyBorder="1">
      <alignment vertical="center"/>
    </xf>
    <xf numFmtId="38" fontId="2" fillId="7" borderId="21" xfId="0" applyNumberFormat="1" applyFont="1" applyFill="1" applyBorder="1">
      <alignment vertical="center"/>
    </xf>
    <xf numFmtId="38" fontId="2" fillId="7" borderId="0" xfId="0" applyNumberFormat="1" applyFont="1" applyFill="1">
      <alignment vertical="center"/>
    </xf>
    <xf numFmtId="38" fontId="2" fillId="7" borderId="13" xfId="0" applyNumberFormat="1" applyFont="1" applyFill="1" applyBorder="1">
      <alignment vertical="center"/>
    </xf>
    <xf numFmtId="0" fontId="18" fillId="7" borderId="0" xfId="2" applyFont="1" applyFill="1" applyAlignment="1">
      <alignment horizontal="center"/>
    </xf>
    <xf numFmtId="57" fontId="25" fillId="6" borderId="0" xfId="0" applyNumberFormat="1" applyFont="1" applyFill="1">
      <alignment vertical="center"/>
    </xf>
    <xf numFmtId="0" fontId="25" fillId="7" borderId="0" xfId="0" applyFont="1" applyFill="1" applyAlignment="1">
      <alignment horizontal="center" vertical="center"/>
    </xf>
    <xf numFmtId="180" fontId="20" fillId="6" borderId="19" xfId="0" applyNumberFormat="1" applyFont="1" applyFill="1" applyBorder="1" applyAlignment="1">
      <alignment horizontal="center" vertical="center"/>
    </xf>
    <xf numFmtId="0" fontId="46" fillId="8" borderId="0" xfId="0" applyFont="1" applyFill="1" applyAlignment="1">
      <alignment vertical="center" wrapText="1"/>
    </xf>
    <xf numFmtId="14" fontId="20" fillId="0" borderId="0" xfId="0" applyNumberFormat="1" applyFont="1">
      <alignment vertical="center"/>
    </xf>
    <xf numFmtId="38" fontId="20" fillId="0" borderId="15" xfId="1" applyFont="1" applyFill="1" applyBorder="1">
      <alignment vertical="center"/>
    </xf>
    <xf numFmtId="0" fontId="47" fillId="0" borderId="0" xfId="0" applyFont="1" applyAlignment="1">
      <alignment horizontal="center" vertical="center"/>
    </xf>
    <xf numFmtId="3" fontId="48" fillId="7" borderId="0" xfId="0" applyNumberFormat="1" applyFont="1" applyFill="1">
      <alignment vertical="center"/>
    </xf>
    <xf numFmtId="0" fontId="47" fillId="0" borderId="0" xfId="0" applyFont="1" applyAlignment="1">
      <alignment horizontal="center"/>
    </xf>
    <xf numFmtId="3" fontId="47" fillId="7" borderId="0" xfId="0" applyNumberFormat="1" applyFont="1" applyFill="1">
      <alignment vertical="center"/>
    </xf>
    <xf numFmtId="0" fontId="49" fillId="0" borderId="0" xfId="0" applyFont="1" applyAlignment="1">
      <alignment horizontal="right" vertical="center"/>
    </xf>
    <xf numFmtId="3" fontId="49" fillId="7" borderId="0" xfId="0" applyNumberFormat="1" applyFont="1" applyFill="1">
      <alignment vertical="center"/>
    </xf>
    <xf numFmtId="0" fontId="49" fillId="0" borderId="0" xfId="0" applyFont="1" applyAlignment="1">
      <alignment horizontal="center" vertical="center"/>
    </xf>
    <xf numFmtId="3" fontId="50" fillId="7" borderId="0" xfId="0" applyNumberFormat="1" applyFont="1" applyFill="1">
      <alignment vertical="center"/>
    </xf>
    <xf numFmtId="0" fontId="50" fillId="0" borderId="0" xfId="0" applyFont="1" applyAlignment="1">
      <alignment horizontal="center" vertical="center"/>
    </xf>
    <xf numFmtId="0" fontId="47" fillId="0" borderId="0" xfId="0" applyFont="1" applyAlignment="1">
      <alignment horizontal="left" vertical="center"/>
    </xf>
    <xf numFmtId="0" fontId="47" fillId="0" borderId="0" xfId="0" applyFont="1">
      <alignment vertical="center"/>
    </xf>
    <xf numFmtId="178" fontId="20" fillId="0" borderId="0" xfId="1" applyNumberFormat="1" applyFont="1">
      <alignment vertical="center"/>
    </xf>
    <xf numFmtId="177" fontId="20" fillId="0" borderId="0" xfId="1" applyNumberFormat="1" applyFont="1">
      <alignment vertical="center"/>
    </xf>
    <xf numFmtId="0" fontId="6" fillId="4" borderId="0" xfId="0" applyFont="1" applyFill="1">
      <alignment vertical="center"/>
    </xf>
    <xf numFmtId="0" fontId="9" fillId="9" borderId="0" xfId="0" applyFont="1" applyFill="1">
      <alignment vertical="center"/>
    </xf>
    <xf numFmtId="0" fontId="30" fillId="6" borderId="0" xfId="0" applyFont="1" applyFill="1">
      <alignment vertical="center"/>
    </xf>
    <xf numFmtId="0" fontId="6" fillId="4" borderId="0" xfId="0" applyFont="1" applyFill="1" applyAlignment="1">
      <alignment horizontal="center" vertical="center"/>
    </xf>
    <xf numFmtId="0" fontId="18" fillId="9" borderId="0" xfId="0" applyFont="1" applyFill="1">
      <alignment vertical="center"/>
    </xf>
    <xf numFmtId="3" fontId="11" fillId="0" borderId="0" xfId="2" applyNumberFormat="1" applyFont="1"/>
    <xf numFmtId="0" fontId="18" fillId="3" borderId="13" xfId="0" applyFont="1" applyFill="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180" fontId="18" fillId="7" borderId="13" xfId="0" applyNumberFormat="1" applyFont="1" applyFill="1" applyBorder="1" applyAlignment="1">
      <alignment horizontal="center" vertical="center"/>
    </xf>
    <xf numFmtId="180" fontId="18" fillId="3" borderId="13" xfId="0" applyNumberFormat="1" applyFont="1" applyFill="1" applyBorder="1" applyAlignment="1">
      <alignment horizontal="center" vertical="center"/>
    </xf>
    <xf numFmtId="57" fontId="18" fillId="0" borderId="20" xfId="2" applyNumberFormat="1" applyFont="1" applyBorder="1" applyAlignment="1">
      <alignment horizontal="center" vertical="center" wrapText="1"/>
    </xf>
    <xf numFmtId="57" fontId="18" fillId="0" borderId="15" xfId="2" applyNumberFormat="1" applyFont="1" applyBorder="1" applyAlignment="1">
      <alignment horizontal="center" vertical="center" wrapText="1"/>
    </xf>
    <xf numFmtId="57" fontId="11" fillId="8" borderId="0" xfId="2" applyNumberFormat="1" applyFont="1" applyFill="1" applyAlignment="1">
      <alignment horizontal="center" vertical="center" wrapText="1"/>
    </xf>
    <xf numFmtId="0" fontId="18" fillId="7" borderId="13" xfId="8" applyFont="1" applyFill="1" applyBorder="1" applyAlignment="1">
      <alignment horizontal="center" vertical="center" wrapText="1"/>
    </xf>
    <xf numFmtId="0" fontId="18" fillId="3" borderId="13" xfId="8" applyFont="1" applyFill="1" applyBorder="1" applyAlignment="1">
      <alignment horizontal="center" vertical="center" wrapText="1"/>
    </xf>
    <xf numFmtId="0" fontId="25" fillId="6" borderId="14" xfId="8" applyFont="1" applyFill="1" applyBorder="1" applyAlignment="1">
      <alignment horizontal="center" vertical="center" wrapText="1"/>
    </xf>
    <xf numFmtId="0" fontId="25" fillId="6" borderId="12" xfId="8" applyFont="1" applyFill="1" applyBorder="1" applyAlignment="1">
      <alignment horizontal="center" vertical="center" wrapText="1"/>
    </xf>
    <xf numFmtId="14" fontId="11" fillId="0" borderId="10" xfId="2" applyNumberFormat="1" applyFont="1" applyBorder="1" applyAlignment="1">
      <alignment horizontal="right"/>
    </xf>
    <xf numFmtId="38" fontId="19" fillId="0" borderId="0" xfId="5" applyFont="1" applyFill="1" applyBorder="1" applyAlignment="1">
      <alignment horizontal="right" vertical="center" wrapText="1"/>
    </xf>
    <xf numFmtId="38" fontId="19" fillId="3" borderId="0" xfId="5" applyFont="1" applyFill="1" applyBorder="1" applyAlignment="1">
      <alignment horizontal="right" vertical="center" wrapText="1"/>
    </xf>
    <xf numFmtId="0" fontId="19" fillId="0" borderId="0" xfId="2" applyFont="1" applyAlignment="1">
      <alignment horizontal="right"/>
    </xf>
    <xf numFmtId="38" fontId="19" fillId="0" borderId="0" xfId="1" applyFont="1" applyFill="1" applyBorder="1" applyAlignment="1">
      <alignment horizontal="right"/>
    </xf>
    <xf numFmtId="0" fontId="19" fillId="7" borderId="21" xfId="2" applyFont="1" applyFill="1" applyBorder="1" applyAlignment="1">
      <alignment horizontal="right"/>
    </xf>
    <xf numFmtId="0" fontId="19" fillId="0" borderId="20" xfId="2" applyFont="1" applyBorder="1" applyAlignment="1">
      <alignment horizontal="right"/>
    </xf>
    <xf numFmtId="0" fontId="19" fillId="0" borderId="15" xfId="2" applyFont="1" applyBorder="1" applyAlignment="1">
      <alignment horizontal="right"/>
    </xf>
    <xf numFmtId="0" fontId="19" fillId="0" borderId="21" xfId="2" applyFont="1" applyBorder="1" applyAlignment="1">
      <alignment horizontal="right"/>
    </xf>
    <xf numFmtId="3" fontId="19" fillId="0" borderId="0" xfId="5" applyNumberFormat="1" applyFont="1" applyFill="1" applyBorder="1" applyAlignment="1" applyProtection="1"/>
    <xf numFmtId="38" fontId="20" fillId="7" borderId="21" xfId="1" applyFont="1" applyFill="1" applyBorder="1" applyAlignment="1"/>
    <xf numFmtId="178" fontId="19" fillId="0" borderId="0" xfId="1" applyNumberFormat="1" applyFont="1" applyFill="1" applyBorder="1" applyAlignment="1"/>
    <xf numFmtId="178" fontId="19" fillId="0" borderId="0" xfId="2" applyNumberFormat="1" applyFont="1"/>
    <xf numFmtId="178" fontId="19" fillId="0" borderId="20" xfId="2" applyNumberFormat="1" applyFont="1" applyBorder="1"/>
    <xf numFmtId="178" fontId="19" fillId="0" borderId="15" xfId="2" applyNumberFormat="1" applyFont="1" applyBorder="1"/>
    <xf numFmtId="178" fontId="19" fillId="0" borderId="21" xfId="2" applyNumberFormat="1" applyFont="1" applyBorder="1"/>
    <xf numFmtId="3" fontId="19" fillId="0" borderId="0" xfId="5" applyNumberFormat="1" applyFont="1" applyFill="1" applyBorder="1" applyAlignment="1" applyProtection="1">
      <protection locked="0"/>
    </xf>
    <xf numFmtId="178" fontId="20" fillId="0" borderId="20" xfId="1" applyNumberFormat="1" applyFont="1" applyFill="1" applyBorder="1" applyAlignment="1"/>
    <xf numFmtId="3" fontId="49" fillId="0" borderId="0" xfId="0" applyNumberFormat="1" applyFont="1" applyAlignment="1"/>
    <xf numFmtId="3" fontId="19" fillId="3" borderId="0" xfId="5" applyNumberFormat="1" applyFont="1" applyFill="1" applyBorder="1" applyAlignment="1" applyProtection="1">
      <protection locked="0"/>
    </xf>
    <xf numFmtId="3" fontId="19" fillId="0" borderId="0" xfId="5" applyNumberFormat="1" applyFont="1" applyFill="1" applyBorder="1" applyAlignment="1"/>
    <xf numFmtId="38" fontId="19" fillId="0" borderId="0" xfId="2" applyNumberFormat="1" applyFont="1"/>
    <xf numFmtId="38" fontId="19" fillId="0" borderId="0" xfId="5" applyFont="1" applyFill="1" applyBorder="1" applyAlignment="1" applyProtection="1"/>
    <xf numFmtId="38" fontId="19" fillId="0" borderId="0" xfId="1" applyFont="1" applyFill="1" applyBorder="1" applyAlignment="1" applyProtection="1"/>
    <xf numFmtId="178" fontId="19" fillId="7" borderId="21" xfId="2" applyNumberFormat="1" applyFont="1" applyFill="1" applyBorder="1"/>
    <xf numFmtId="3" fontId="19" fillId="3" borderId="0" xfId="0" applyNumberFormat="1" applyFont="1" applyFill="1">
      <alignment vertical="center"/>
    </xf>
    <xf numFmtId="3" fontId="19" fillId="0" borderId="0" xfId="0" applyNumberFormat="1" applyFont="1">
      <alignment vertical="center"/>
    </xf>
    <xf numFmtId="3" fontId="19" fillId="0" borderId="0" xfId="0" applyNumberFormat="1" applyFont="1" applyAlignment="1"/>
    <xf numFmtId="3" fontId="19" fillId="8" borderId="0" xfId="5" applyNumberFormat="1" applyFont="1" applyFill="1" applyBorder="1" applyAlignment="1" applyProtection="1">
      <alignment horizontal="right"/>
      <protection locked="0"/>
    </xf>
    <xf numFmtId="185" fontId="19" fillId="0" borderId="0" xfId="2" applyNumberFormat="1" applyFont="1"/>
    <xf numFmtId="3" fontId="49" fillId="0" borderId="0" xfId="0" applyNumberFormat="1" applyFont="1" applyAlignment="1">
      <alignment horizontal="right"/>
    </xf>
    <xf numFmtId="3" fontId="19" fillId="3" borderId="0" xfId="5" applyNumberFormat="1" applyFont="1" applyFill="1" applyBorder="1" applyAlignment="1" applyProtection="1">
      <alignment horizontal="right"/>
      <protection locked="0"/>
    </xf>
    <xf numFmtId="3" fontId="19" fillId="0" borderId="0" xfId="5" applyNumberFormat="1" applyFont="1" applyFill="1" applyBorder="1" applyAlignment="1" applyProtection="1">
      <alignment horizontal="right"/>
      <protection locked="0"/>
    </xf>
    <xf numFmtId="0" fontId="19" fillId="0" borderId="0" xfId="6" applyFont="1"/>
    <xf numFmtId="49" fontId="19" fillId="0" borderId="15" xfId="2" applyNumberFormat="1" applyFont="1" applyBorder="1"/>
    <xf numFmtId="3" fontId="19" fillId="3" borderId="0" xfId="5" applyNumberFormat="1" applyFont="1" applyFill="1" applyBorder="1" applyAlignment="1" applyProtection="1"/>
    <xf numFmtId="0" fontId="19" fillId="0" borderId="0" xfId="2" applyFont="1"/>
    <xf numFmtId="3" fontId="19" fillId="8" borderId="0" xfId="5" applyNumberFormat="1" applyFont="1" applyFill="1" applyBorder="1" applyAlignment="1" applyProtection="1"/>
    <xf numFmtId="0" fontId="23" fillId="0" borderId="0" xfId="2" applyFont="1"/>
    <xf numFmtId="0" fontId="23" fillId="0" borderId="15" xfId="0" applyFont="1" applyBorder="1" applyAlignment="1"/>
    <xf numFmtId="0" fontId="23" fillId="0" borderId="15" xfId="0" applyFont="1" applyBorder="1" applyAlignment="1">
      <alignment horizontal="left"/>
    </xf>
    <xf numFmtId="3" fontId="19" fillId="0" borderId="0" xfId="2" applyNumberFormat="1" applyFont="1"/>
    <xf numFmtId="3" fontId="19" fillId="3" borderId="0" xfId="2" applyNumberFormat="1" applyFont="1" applyFill="1"/>
    <xf numFmtId="38" fontId="19" fillId="8" borderId="0" xfId="5" applyFont="1" applyFill="1" applyBorder="1" applyAlignment="1" applyProtection="1"/>
    <xf numFmtId="38" fontId="19" fillId="7" borderId="0" xfId="1" applyFont="1" applyFill="1" applyBorder="1" applyAlignment="1" applyProtection="1"/>
    <xf numFmtId="0" fontId="52" fillId="0" borderId="0" xfId="0" applyFont="1" applyAlignment="1">
      <alignment horizontal="center" vertical="center"/>
    </xf>
    <xf numFmtId="179" fontId="23" fillId="0" borderId="15" xfId="6" applyNumberFormat="1" applyFont="1" applyBorder="1" applyAlignment="1">
      <alignment horizontal="left"/>
    </xf>
    <xf numFmtId="178" fontId="20" fillId="7" borderId="21" xfId="1" applyNumberFormat="1" applyFont="1" applyFill="1" applyBorder="1" applyAlignment="1"/>
    <xf numFmtId="3" fontId="19" fillId="0" borderId="0" xfId="12" applyNumberFormat="1" applyFont="1" applyAlignment="1"/>
    <xf numFmtId="0" fontId="23" fillId="0" borderId="15" xfId="2" applyFont="1" applyBorder="1"/>
    <xf numFmtId="38" fontId="19" fillId="0" borderId="0" xfId="1" applyFont="1" applyFill="1" applyBorder="1" applyAlignment="1"/>
    <xf numFmtId="179" fontId="23" fillId="0" borderId="15" xfId="6" applyNumberFormat="1" applyFont="1" applyBorder="1"/>
    <xf numFmtId="38" fontId="19" fillId="0" borderId="10" xfId="5" applyFont="1" applyFill="1" applyBorder="1" applyAlignment="1"/>
    <xf numFmtId="38" fontId="19" fillId="0" borderId="10" xfId="5" applyFont="1" applyFill="1" applyBorder="1" applyAlignment="1" applyProtection="1"/>
    <xf numFmtId="0" fontId="19" fillId="0" borderId="10" xfId="2" applyFont="1" applyBorder="1"/>
    <xf numFmtId="38" fontId="19" fillId="0" borderId="10" xfId="1" applyFont="1" applyFill="1" applyBorder="1" applyAlignment="1"/>
    <xf numFmtId="0" fontId="19" fillId="7" borderId="16" xfId="2" applyFont="1" applyFill="1" applyBorder="1"/>
    <xf numFmtId="178" fontId="19" fillId="0" borderId="10" xfId="2" applyNumberFormat="1" applyFont="1" applyBorder="1"/>
    <xf numFmtId="178" fontId="19" fillId="0" borderId="22" xfId="2" applyNumberFormat="1" applyFont="1" applyBorder="1"/>
    <xf numFmtId="178" fontId="19" fillId="0" borderId="23" xfId="2" applyNumberFormat="1" applyFont="1" applyBorder="1"/>
    <xf numFmtId="178" fontId="19" fillId="0" borderId="16" xfId="2" applyNumberFormat="1" applyFont="1" applyBorder="1"/>
    <xf numFmtId="178" fontId="11" fillId="0" borderId="0" xfId="2" applyNumberFormat="1" applyFont="1"/>
    <xf numFmtId="57" fontId="19" fillId="0" borderId="0" xfId="0" applyNumberFormat="1" applyFont="1">
      <alignment vertical="center"/>
    </xf>
    <xf numFmtId="0" fontId="19" fillId="3" borderId="9" xfId="0" applyFont="1" applyFill="1" applyBorder="1" applyAlignment="1">
      <alignment horizontal="center" vertical="center"/>
    </xf>
    <xf numFmtId="0" fontId="19" fillId="7" borderId="9" xfId="0" applyFont="1" applyFill="1" applyBorder="1" applyAlignment="1">
      <alignment horizontal="center" vertical="center"/>
    </xf>
    <xf numFmtId="0" fontId="3" fillId="0" borderId="9" xfId="0" applyFont="1" applyBorder="1" applyAlignment="1">
      <alignment horizontal="center"/>
    </xf>
    <xf numFmtId="0" fontId="19" fillId="3" borderId="10" xfId="0" applyFont="1" applyFill="1" applyBorder="1" applyAlignment="1">
      <alignment horizontal="center" vertical="center"/>
    </xf>
    <xf numFmtId="0" fontId="19" fillId="7" borderId="10" xfId="0" applyFont="1" applyFill="1" applyBorder="1" applyAlignment="1">
      <alignment horizontal="center" vertical="center"/>
    </xf>
    <xf numFmtId="0" fontId="21" fillId="7" borderId="20" xfId="2" applyFont="1" applyFill="1" applyBorder="1"/>
    <xf numFmtId="49" fontId="20" fillId="7" borderId="15" xfId="2" applyNumberFormat="1" applyFont="1" applyFill="1" applyBorder="1"/>
    <xf numFmtId="38" fontId="2" fillId="7" borderId="0" xfId="1" applyFont="1" applyFill="1">
      <alignment vertical="center"/>
    </xf>
    <xf numFmtId="178" fontId="2" fillId="7" borderId="0" xfId="1" applyNumberFormat="1" applyFont="1" applyFill="1">
      <alignment vertical="center"/>
    </xf>
    <xf numFmtId="0" fontId="2" fillId="3" borderId="17" xfId="0" applyFont="1" applyFill="1" applyBorder="1">
      <alignment vertical="center"/>
    </xf>
    <xf numFmtId="0" fontId="2" fillId="3" borderId="20" xfId="0" applyFont="1" applyFill="1" applyBorder="1">
      <alignment vertical="center"/>
    </xf>
    <xf numFmtId="0" fontId="2" fillId="6" borderId="24" xfId="0" applyFont="1" applyFill="1" applyBorder="1" applyAlignment="1">
      <alignment horizontal="center" vertical="center"/>
    </xf>
    <xf numFmtId="0" fontId="2" fillId="6" borderId="2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2" xfId="0" applyFont="1" applyFill="1" applyBorder="1" applyAlignment="1">
      <alignment horizontal="center" vertical="center"/>
    </xf>
    <xf numFmtId="0" fontId="2" fillId="0" borderId="31" xfId="0" applyFont="1" applyBorder="1" applyAlignment="1">
      <alignment horizontal="center" vertical="center"/>
    </xf>
    <xf numFmtId="177" fontId="2" fillId="0" borderId="9" xfId="0" applyNumberFormat="1" applyFont="1" applyBorder="1">
      <alignment vertical="center"/>
    </xf>
    <xf numFmtId="49" fontId="29" fillId="4" borderId="0" xfId="2" applyNumberFormat="1" applyFont="1" applyFill="1"/>
    <xf numFmtId="38" fontId="2" fillId="4" borderId="0" xfId="1" applyFont="1" applyFill="1">
      <alignment vertical="center"/>
    </xf>
    <xf numFmtId="178" fontId="2" fillId="4" borderId="0" xfId="1" applyNumberFormat="1" applyFont="1" applyFill="1">
      <alignment vertical="center"/>
    </xf>
    <xf numFmtId="176" fontId="2" fillId="4" borderId="0" xfId="1" applyNumberFormat="1" applyFont="1" applyFill="1">
      <alignment vertical="center"/>
    </xf>
    <xf numFmtId="177" fontId="2" fillId="4" borderId="0" xfId="0" applyNumberFormat="1" applyFont="1" applyFill="1">
      <alignment vertical="center"/>
    </xf>
    <xf numFmtId="0" fontId="29" fillId="4" borderId="0" xfId="2" applyFont="1" applyFill="1"/>
    <xf numFmtId="178" fontId="2" fillId="0" borderId="10" xfId="1" applyNumberFormat="1" applyFont="1" applyBorder="1">
      <alignment vertical="center"/>
    </xf>
    <xf numFmtId="0" fontId="2" fillId="0" borderId="0" xfId="0" applyFont="1" applyAlignment="1">
      <alignment vertical="center" wrapText="1"/>
    </xf>
    <xf numFmtId="0" fontId="2" fillId="0" borderId="10" xfId="0" applyFont="1" applyBorder="1" applyAlignment="1">
      <alignment vertical="center" wrapText="1"/>
    </xf>
    <xf numFmtId="188" fontId="2" fillId="0" borderId="0" xfId="0" applyNumberFormat="1" applyFont="1">
      <alignment vertical="center"/>
    </xf>
    <xf numFmtId="188" fontId="2" fillId="0" borderId="10" xfId="0" applyNumberFormat="1" applyFont="1" applyBorder="1">
      <alignment vertical="center"/>
    </xf>
    <xf numFmtId="0" fontId="34" fillId="6" borderId="0" xfId="2" applyFont="1" applyFill="1"/>
    <xf numFmtId="0" fontId="34" fillId="6" borderId="0" xfId="0" applyFont="1" applyFill="1" applyAlignment="1"/>
    <xf numFmtId="0" fontId="9" fillId="6" borderId="0" xfId="0" applyFont="1" applyFill="1" applyAlignment="1">
      <alignment horizontal="center"/>
    </xf>
    <xf numFmtId="0" fontId="9" fillId="0" borderId="0" xfId="0" applyFont="1" applyAlignment="1"/>
    <xf numFmtId="38" fontId="9" fillId="6" borderId="0" xfId="13" applyFont="1" applyFill="1" applyBorder="1"/>
    <xf numFmtId="0" fontId="9" fillId="6" borderId="0" xfId="0" applyFont="1" applyFill="1" applyAlignment="1">
      <alignment horizontal="right"/>
    </xf>
    <xf numFmtId="0" fontId="18" fillId="6" borderId="0" xfId="0" applyFont="1" applyFill="1" applyAlignment="1"/>
    <xf numFmtId="38" fontId="9" fillId="6" borderId="9" xfId="13" applyFont="1" applyFill="1" applyBorder="1" applyAlignment="1">
      <alignment vertical="center"/>
    </xf>
    <xf numFmtId="38" fontId="9" fillId="6" borderId="9" xfId="13" applyFont="1" applyFill="1" applyBorder="1" applyAlignment="1">
      <alignment horizontal="right" vertical="center"/>
    </xf>
    <xf numFmtId="189" fontId="9" fillId="6" borderId="9" xfId="0" applyNumberFormat="1" applyFont="1" applyFill="1" applyBorder="1">
      <alignment vertical="center"/>
    </xf>
    <xf numFmtId="187" fontId="9" fillId="6" borderId="9" xfId="0" applyNumberFormat="1" applyFont="1" applyFill="1" applyBorder="1" applyAlignment="1"/>
    <xf numFmtId="0" fontId="9" fillId="6" borderId="9" xfId="0" applyFont="1" applyFill="1" applyBorder="1" applyAlignment="1"/>
    <xf numFmtId="38" fontId="9" fillId="6" borderId="0" xfId="13" applyFont="1" applyFill="1" applyBorder="1" applyAlignment="1">
      <alignment vertical="center"/>
    </xf>
    <xf numFmtId="0" fontId="9" fillId="6" borderId="0" xfId="0" applyFont="1" applyFill="1" applyAlignment="1">
      <alignment horizontal="center" vertical="center"/>
    </xf>
    <xf numFmtId="38" fontId="9" fillId="6" borderId="0" xfId="13" applyFont="1" applyFill="1" applyBorder="1" applyAlignment="1">
      <alignment horizontal="center"/>
    </xf>
    <xf numFmtId="38" fontId="9" fillId="6" borderId="10" xfId="13" applyFont="1" applyFill="1" applyBorder="1" applyAlignment="1">
      <alignment vertical="center"/>
    </xf>
    <xf numFmtId="0" fontId="9" fillId="6" borderId="10" xfId="0" applyFont="1" applyFill="1" applyBorder="1" applyAlignment="1"/>
    <xf numFmtId="38" fontId="9" fillId="6" borderId="10" xfId="13" applyFont="1" applyFill="1" applyBorder="1"/>
    <xf numFmtId="0" fontId="9" fillId="6" borderId="0" xfId="2" applyFont="1" applyFill="1"/>
    <xf numFmtId="49" fontId="34" fillId="6" borderId="0" xfId="2" applyNumberFormat="1" applyFont="1" applyFill="1"/>
    <xf numFmtId="38" fontId="9" fillId="6" borderId="0" xfId="1" applyFont="1" applyFill="1" applyAlignment="1"/>
    <xf numFmtId="177" fontId="9" fillId="6" borderId="0" xfId="13" applyNumberFormat="1" applyFont="1" applyFill="1"/>
    <xf numFmtId="49" fontId="9" fillId="6" borderId="0" xfId="2" applyNumberFormat="1" applyFont="1" applyFill="1"/>
    <xf numFmtId="0" fontId="9" fillId="6" borderId="0" xfId="6" applyFont="1" applyFill="1"/>
    <xf numFmtId="0" fontId="34" fillId="6" borderId="0" xfId="0" applyFont="1" applyFill="1" applyAlignment="1">
      <alignment horizontal="left"/>
    </xf>
    <xf numFmtId="179" fontId="34" fillId="6" borderId="0" xfId="6" applyNumberFormat="1" applyFont="1" applyFill="1" applyAlignment="1">
      <alignment horizontal="left"/>
    </xf>
    <xf numFmtId="179" fontId="34" fillId="6" borderId="0" xfId="6" applyNumberFormat="1" applyFont="1" applyFill="1"/>
    <xf numFmtId="0" fontId="9" fillId="6" borderId="10" xfId="6" applyFont="1" applyFill="1" applyBorder="1"/>
    <xf numFmtId="49" fontId="9" fillId="6" borderId="10" xfId="2" applyNumberFormat="1" applyFont="1" applyFill="1" applyBorder="1"/>
    <xf numFmtId="38" fontId="9" fillId="6" borderId="10" xfId="1" applyFont="1" applyFill="1" applyBorder="1" applyAlignment="1"/>
    <xf numFmtId="177" fontId="9" fillId="6" borderId="10" xfId="13" applyNumberFormat="1" applyFont="1" applyFill="1" applyBorder="1"/>
    <xf numFmtId="177" fontId="9" fillId="6" borderId="0" xfId="13" applyNumberFormat="1" applyFont="1" applyFill="1" applyBorder="1"/>
    <xf numFmtId="38" fontId="9" fillId="6" borderId="9" xfId="13" applyFont="1" applyFill="1" applyBorder="1" applyAlignment="1">
      <alignment horizontal="center" vertical="center"/>
    </xf>
    <xf numFmtId="0" fontId="9" fillId="6" borderId="9" xfId="2" applyFont="1" applyFill="1" applyBorder="1"/>
    <xf numFmtId="49" fontId="34" fillId="6" borderId="9" xfId="2" applyNumberFormat="1" applyFont="1" applyFill="1" applyBorder="1"/>
    <xf numFmtId="187" fontId="9" fillId="6" borderId="0" xfId="0" applyNumberFormat="1" applyFont="1" applyFill="1" applyAlignment="1"/>
    <xf numFmtId="0" fontId="18" fillId="11" borderId="17" xfId="0" applyFont="1" applyFill="1" applyBorder="1" applyAlignment="1">
      <alignment horizontal="center" vertical="center"/>
    </xf>
    <xf numFmtId="0" fontId="2" fillId="6" borderId="7" xfId="0" applyFont="1" applyFill="1" applyBorder="1" applyAlignment="1">
      <alignment horizontal="center" vertical="center"/>
    </xf>
    <xf numFmtId="178" fontId="2" fillId="6" borderId="37" xfId="3" applyNumberFormat="1" applyFont="1" applyFill="1" applyBorder="1" applyAlignment="1"/>
    <xf numFmtId="178" fontId="2" fillId="6" borderId="41" xfId="3" applyNumberFormat="1" applyFont="1" applyFill="1" applyBorder="1" applyAlignment="1"/>
    <xf numFmtId="178" fontId="2" fillId="6" borderId="50" xfId="3" applyNumberFormat="1" applyFont="1" applyFill="1" applyBorder="1" applyAlignment="1"/>
    <xf numFmtId="178" fontId="2" fillId="6" borderId="29" xfId="3" applyNumberFormat="1" applyFont="1" applyFill="1" applyBorder="1" applyAlignment="1"/>
    <xf numFmtId="178" fontId="2" fillId="6" borderId="8" xfId="3" applyNumberFormat="1" applyFont="1" applyFill="1" applyBorder="1" applyAlignment="1"/>
    <xf numFmtId="177" fontId="2" fillId="6" borderId="76" xfId="3" applyNumberFormat="1" applyFont="1" applyFill="1" applyBorder="1" applyAlignment="1"/>
    <xf numFmtId="177" fontId="2" fillId="6" borderId="77" xfId="3" applyNumberFormat="1" applyFont="1" applyFill="1" applyBorder="1" applyAlignment="1"/>
    <xf numFmtId="178" fontId="2" fillId="4" borderId="45" xfId="3" applyNumberFormat="1" applyFont="1" applyFill="1" applyBorder="1" applyAlignment="1"/>
    <xf numFmtId="178" fontId="2" fillId="4" borderId="0" xfId="3" applyNumberFormat="1" applyFont="1" applyFill="1" applyBorder="1" applyAlignment="1"/>
    <xf numFmtId="178" fontId="2" fillId="4" borderId="54" xfId="3" applyNumberFormat="1" applyFont="1" applyFill="1" applyBorder="1" applyAlignment="1"/>
    <xf numFmtId="178" fontId="2" fillId="4" borderId="10" xfId="3" applyNumberFormat="1" applyFont="1" applyFill="1" applyBorder="1" applyAlignment="1"/>
    <xf numFmtId="178" fontId="2" fillId="4" borderId="3" xfId="3" applyNumberFormat="1" applyFont="1" applyFill="1" applyBorder="1" applyAlignment="1"/>
    <xf numFmtId="178" fontId="2" fillId="4" borderId="16" xfId="3" applyNumberFormat="1" applyFont="1" applyFill="1" applyBorder="1" applyAlignment="1"/>
    <xf numFmtId="178" fontId="2" fillId="4" borderId="21" xfId="3" applyNumberFormat="1" applyFont="1" applyFill="1" applyBorder="1" applyAlignment="1"/>
    <xf numFmtId="178" fontId="2" fillId="4" borderId="42" xfId="3" applyNumberFormat="1" applyFont="1" applyFill="1" applyBorder="1" applyAlignment="1"/>
    <xf numFmtId="178" fontId="2" fillId="4" borderId="51" xfId="3" applyNumberFormat="1" applyFont="1" applyFill="1" applyBorder="1" applyAlignment="1"/>
    <xf numFmtId="178" fontId="2" fillId="4" borderId="55" xfId="3" applyNumberFormat="1" applyFont="1" applyFill="1" applyBorder="1" applyAlignment="1"/>
    <xf numFmtId="179" fontId="29" fillId="2" borderId="47" xfId="6" applyNumberFormat="1" applyFont="1" applyFill="1" applyBorder="1"/>
    <xf numFmtId="178" fontId="2" fillId="2" borderId="19" xfId="3" applyNumberFormat="1" applyFont="1" applyFill="1" applyBorder="1" applyAlignment="1"/>
    <xf numFmtId="178" fontId="2" fillId="2" borderId="17" xfId="3" applyNumberFormat="1" applyFont="1" applyFill="1" applyBorder="1" applyAlignment="1"/>
    <xf numFmtId="178" fontId="2" fillId="2" borderId="47" xfId="3" applyNumberFormat="1" applyFont="1" applyFill="1" applyBorder="1" applyAlignment="1"/>
    <xf numFmtId="178" fontId="2" fillId="2" borderId="18" xfId="3" applyNumberFormat="1" applyFont="1" applyFill="1" applyBorder="1" applyAlignment="1"/>
    <xf numFmtId="178" fontId="2" fillId="2" borderId="48" xfId="3" applyNumberFormat="1" applyFont="1" applyFill="1" applyBorder="1" applyAlignment="1"/>
    <xf numFmtId="178" fontId="2" fillId="2" borderId="9" xfId="3" applyNumberFormat="1" applyFont="1" applyFill="1" applyBorder="1" applyAlignment="1"/>
    <xf numFmtId="178" fontId="2" fillId="2" borderId="21" xfId="3" applyNumberFormat="1" applyFont="1" applyFill="1" applyBorder="1" applyAlignment="1"/>
    <xf numFmtId="177" fontId="2" fillId="2" borderId="40" xfId="0" applyNumberFormat="1" applyFont="1" applyFill="1" applyBorder="1">
      <alignment vertical="center"/>
    </xf>
    <xf numFmtId="0" fontId="29" fillId="2" borderId="37" xfId="2" applyFont="1" applyFill="1" applyBorder="1"/>
    <xf numFmtId="178" fontId="2" fillId="2" borderId="20" xfId="3" applyNumberFormat="1" applyFont="1" applyFill="1" applyBorder="1" applyAlignment="1"/>
    <xf numFmtId="178" fontId="2" fillId="2" borderId="37" xfId="3" applyNumberFormat="1" applyFont="1" applyFill="1" applyBorder="1" applyAlignment="1"/>
    <xf numFmtId="178" fontId="2" fillId="2" borderId="15" xfId="3" applyNumberFormat="1" applyFont="1" applyFill="1" applyBorder="1" applyAlignment="1"/>
    <xf numFmtId="178" fontId="2" fillId="2" borderId="38" xfId="3" applyNumberFormat="1" applyFont="1" applyFill="1" applyBorder="1" applyAlignment="1"/>
    <xf numFmtId="178" fontId="2" fillId="2" borderId="0" xfId="3" applyNumberFormat="1" applyFont="1" applyFill="1" applyBorder="1" applyAlignment="1"/>
    <xf numFmtId="179" fontId="29" fillId="2" borderId="47" xfId="6" applyNumberFormat="1" applyFont="1" applyFill="1" applyBorder="1" applyAlignment="1">
      <alignment horizontal="left"/>
    </xf>
    <xf numFmtId="0" fontId="29" fillId="2" borderId="37" xfId="0" applyFont="1" applyFill="1" applyBorder="1" applyAlignment="1">
      <alignment horizontal="left"/>
    </xf>
    <xf numFmtId="0" fontId="29" fillId="2" borderId="47" xfId="0" applyFont="1" applyFill="1" applyBorder="1" applyAlignment="1">
      <alignment horizontal="left"/>
    </xf>
    <xf numFmtId="177" fontId="2" fillId="6" borderId="79" xfId="3" applyNumberFormat="1" applyFont="1" applyFill="1" applyBorder="1" applyAlignment="1"/>
    <xf numFmtId="0" fontId="30" fillId="6" borderId="80" xfId="0" applyFont="1" applyFill="1" applyBorder="1" applyAlignment="1">
      <alignment horizontal="right"/>
    </xf>
    <xf numFmtId="178" fontId="2" fillId="6" borderId="81" xfId="3" applyNumberFormat="1" applyFont="1" applyFill="1" applyBorder="1" applyAlignment="1"/>
    <xf numFmtId="178" fontId="2" fillId="4" borderId="81" xfId="3" applyNumberFormat="1" applyFont="1" applyFill="1" applyBorder="1" applyAlignment="1"/>
    <xf numFmtId="178" fontId="2" fillId="6" borderId="82" xfId="3" applyNumberFormat="1" applyFont="1" applyFill="1" applyBorder="1" applyAlignment="1"/>
    <xf numFmtId="178" fontId="2" fillId="6" borderId="80" xfId="3" applyNumberFormat="1" applyFont="1" applyFill="1" applyBorder="1" applyAlignment="1"/>
    <xf numFmtId="178" fontId="2" fillId="6" borderId="83" xfId="3" applyNumberFormat="1" applyFont="1" applyFill="1" applyBorder="1" applyAlignment="1"/>
    <xf numFmtId="178" fontId="2" fillId="4" borderId="84" xfId="3" applyNumberFormat="1" applyFont="1" applyFill="1" applyBorder="1" applyAlignment="1"/>
    <xf numFmtId="178" fontId="2" fillId="7" borderId="80" xfId="3" applyNumberFormat="1" applyFont="1" applyFill="1" applyBorder="1" applyAlignment="1"/>
    <xf numFmtId="178" fontId="2" fillId="7" borderId="84" xfId="3" applyNumberFormat="1" applyFont="1" applyFill="1" applyBorder="1" applyAlignment="1"/>
    <xf numFmtId="177" fontId="2" fillId="6" borderId="85" xfId="3" applyNumberFormat="1" applyFont="1" applyFill="1" applyBorder="1" applyAlignment="1"/>
    <xf numFmtId="0" fontId="29" fillId="2" borderId="61" xfId="0" applyFont="1" applyFill="1" applyBorder="1" applyAlignment="1">
      <alignment horizontal="left"/>
    </xf>
    <xf numFmtId="178" fontId="2" fillId="2" borderId="13" xfId="3" applyNumberFormat="1" applyFont="1" applyFill="1" applyBorder="1" applyAlignment="1"/>
    <xf numFmtId="178" fontId="2" fillId="2" borderId="14" xfId="3" applyNumberFormat="1" applyFont="1" applyFill="1" applyBorder="1" applyAlignment="1"/>
    <xf numFmtId="178" fontId="2" fillId="2" borderId="86" xfId="3" applyNumberFormat="1" applyFont="1" applyFill="1" applyBorder="1" applyAlignment="1"/>
    <xf numFmtId="178" fontId="2" fillId="2" borderId="12" xfId="3" applyNumberFormat="1" applyFont="1" applyFill="1" applyBorder="1" applyAlignment="1"/>
    <xf numFmtId="178" fontId="2" fillId="2" borderId="78" xfId="3" applyNumberFormat="1" applyFont="1" applyFill="1" applyBorder="1" applyAlignment="1"/>
    <xf numFmtId="178" fontId="2" fillId="2" borderId="11" xfId="3" applyNumberFormat="1" applyFont="1" applyFill="1" applyBorder="1" applyAlignment="1"/>
    <xf numFmtId="0" fontId="29" fillId="2" borderId="47" xfId="0" applyFont="1" applyFill="1" applyBorder="1" applyAlignment="1"/>
    <xf numFmtId="0" fontId="29" fillId="2" borderId="37" xfId="0" applyFont="1" applyFill="1" applyBorder="1" applyAlignment="1"/>
    <xf numFmtId="49" fontId="29" fillId="2" borderId="37" xfId="2" applyNumberFormat="1" applyFont="1" applyFill="1" applyBorder="1"/>
    <xf numFmtId="49" fontId="29" fillId="2" borderId="29" xfId="2" applyNumberFormat="1" applyFont="1" applyFill="1" applyBorder="1"/>
    <xf numFmtId="178" fontId="2" fillId="2" borderId="16" xfId="3" applyNumberFormat="1" applyFont="1" applyFill="1" applyBorder="1" applyAlignment="1"/>
    <xf numFmtId="178" fontId="2" fillId="2" borderId="22" xfId="3" applyNumberFormat="1" applyFont="1" applyFill="1" applyBorder="1" applyAlignment="1"/>
    <xf numFmtId="178" fontId="2" fillId="2" borderId="29" xfId="3" applyNumberFormat="1" applyFont="1" applyFill="1" applyBorder="1" applyAlignment="1"/>
    <xf numFmtId="178" fontId="2" fillId="2" borderId="23" xfId="3" applyNumberFormat="1" applyFont="1" applyFill="1" applyBorder="1" applyAlignment="1"/>
    <xf numFmtId="178" fontId="2" fillId="2" borderId="30" xfId="3" applyNumberFormat="1" applyFont="1" applyFill="1" applyBorder="1" applyAlignment="1"/>
    <xf numFmtId="178" fontId="2" fillId="2" borderId="10" xfId="3" applyNumberFormat="1" applyFont="1" applyFill="1" applyBorder="1" applyAlignment="1"/>
    <xf numFmtId="177" fontId="2" fillId="2" borderId="36" xfId="0" applyNumberFormat="1" applyFont="1" applyFill="1" applyBorder="1">
      <alignment vertical="center"/>
    </xf>
    <xf numFmtId="0" fontId="2" fillId="4" borderId="25"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57" xfId="0" applyFont="1" applyBorder="1" applyAlignment="1">
      <alignment horizontal="center" vertical="center"/>
    </xf>
    <xf numFmtId="0" fontId="2" fillId="4" borderId="55" xfId="0" applyFont="1" applyFill="1" applyBorder="1" applyAlignment="1">
      <alignment horizontal="center" vertical="center"/>
    </xf>
    <xf numFmtId="0" fontId="2" fillId="0" borderId="56" xfId="0" applyFont="1" applyBorder="1" applyAlignment="1">
      <alignment horizontal="center" vertical="center"/>
    </xf>
    <xf numFmtId="0" fontId="2" fillId="6"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3" xfId="0" applyFont="1" applyFill="1" applyBorder="1" applyAlignment="1">
      <alignment horizontal="center" vertical="center"/>
    </xf>
    <xf numFmtId="178" fontId="2" fillId="2" borderId="39" xfId="3" applyNumberFormat="1" applyFont="1" applyFill="1" applyBorder="1" applyAlignment="1"/>
    <xf numFmtId="178" fontId="2" fillId="2" borderId="49" xfId="3" applyNumberFormat="1" applyFont="1" applyFill="1" applyBorder="1" applyAlignment="1"/>
    <xf numFmtId="178" fontId="2" fillId="6" borderId="39" xfId="3" applyNumberFormat="1" applyFont="1" applyFill="1" applyBorder="1" applyAlignment="1"/>
    <xf numFmtId="178" fontId="2" fillId="2" borderId="71" xfId="3" applyNumberFormat="1" applyFont="1" applyFill="1" applyBorder="1" applyAlignment="1"/>
    <xf numFmtId="177" fontId="2" fillId="2" borderId="72" xfId="0" applyNumberFormat="1" applyFont="1" applyFill="1" applyBorder="1">
      <alignment vertical="center"/>
    </xf>
    <xf numFmtId="178" fontId="2" fillId="6" borderId="67" xfId="3" applyNumberFormat="1" applyFont="1" applyFill="1" applyBorder="1" applyAlignment="1"/>
    <xf numFmtId="0" fontId="2" fillId="2" borderId="9" xfId="0" applyFont="1" applyFill="1" applyBorder="1">
      <alignment vertical="center"/>
    </xf>
    <xf numFmtId="0" fontId="2" fillId="2" borderId="10" xfId="0" applyFont="1" applyFill="1" applyBorder="1">
      <alignment vertical="center"/>
    </xf>
    <xf numFmtId="38" fontId="2" fillId="2" borderId="0" xfId="1" applyFont="1" applyFill="1">
      <alignment vertical="center"/>
    </xf>
    <xf numFmtId="176" fontId="2" fillId="4" borderId="21" xfId="1" applyNumberFormat="1" applyFont="1" applyFill="1" applyBorder="1">
      <alignment vertical="center"/>
    </xf>
    <xf numFmtId="176" fontId="2" fillId="4" borderId="13" xfId="1" applyNumberFormat="1" applyFont="1" applyFill="1" applyBorder="1">
      <alignment vertical="center"/>
    </xf>
    <xf numFmtId="0" fontId="6" fillId="4" borderId="13" xfId="0" applyFont="1" applyFill="1" applyBorder="1">
      <alignment vertical="center"/>
    </xf>
    <xf numFmtId="0" fontId="6" fillId="6" borderId="61" xfId="0"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11" borderId="10" xfId="0" applyNumberFormat="1" applyFont="1" applyFill="1" applyBorder="1" applyAlignment="1">
      <alignment horizontal="center" vertical="center"/>
    </xf>
    <xf numFmtId="177" fontId="2" fillId="11" borderId="0" xfId="0" applyNumberFormat="1" applyFont="1" applyFill="1">
      <alignment vertical="center"/>
    </xf>
    <xf numFmtId="0" fontId="18" fillId="11" borderId="0" xfId="0" applyFont="1" applyFill="1" applyAlignment="1">
      <alignment horizontal="center" vertical="center"/>
    </xf>
    <xf numFmtId="0" fontId="18" fillId="11" borderId="18" xfId="0" applyFont="1" applyFill="1" applyBorder="1" applyAlignment="1">
      <alignment horizontal="center" vertical="center"/>
    </xf>
    <xf numFmtId="38" fontId="2" fillId="6" borderId="0" xfId="1" applyFont="1" applyFill="1" applyBorder="1" applyAlignment="1">
      <alignment horizontal="right" vertical="center"/>
    </xf>
    <xf numFmtId="38" fontId="2" fillId="6" borderId="15" xfId="1" applyFont="1" applyFill="1" applyBorder="1" applyAlignment="1">
      <alignment horizontal="right" vertical="center"/>
    </xf>
    <xf numFmtId="38" fontId="2" fillId="6" borderId="10" xfId="1" applyFont="1" applyFill="1" applyBorder="1" applyAlignment="1">
      <alignment horizontal="right" vertical="center"/>
    </xf>
    <xf numFmtId="38" fontId="2" fillId="6" borderId="23" xfId="1" applyFont="1" applyFill="1" applyBorder="1" applyAlignment="1">
      <alignment horizontal="right" vertical="center"/>
    </xf>
    <xf numFmtId="38" fontId="9" fillId="6" borderId="9" xfId="1" applyFont="1" applyFill="1" applyBorder="1" applyAlignment="1">
      <alignment horizontal="right" vertical="center"/>
    </xf>
    <xf numFmtId="38" fontId="9" fillId="6" borderId="18" xfId="1" applyFont="1" applyFill="1" applyBorder="1" applyAlignment="1">
      <alignment horizontal="right" vertical="center"/>
    </xf>
    <xf numFmtId="38" fontId="9" fillId="6" borderId="15" xfId="1" applyFont="1" applyFill="1" applyBorder="1" applyAlignment="1">
      <alignment horizontal="right" vertical="center"/>
    </xf>
    <xf numFmtId="38" fontId="9" fillId="6" borderId="0" xfId="1" applyFont="1" applyFill="1" applyBorder="1" applyAlignment="1">
      <alignment horizontal="right" vertical="center"/>
    </xf>
    <xf numFmtId="38" fontId="9" fillId="6" borderId="10" xfId="1" applyFont="1" applyFill="1" applyBorder="1" applyAlignment="1">
      <alignment horizontal="right" vertical="center"/>
    </xf>
    <xf numFmtId="38" fontId="9" fillId="6" borderId="23" xfId="1" applyFont="1" applyFill="1" applyBorder="1" applyAlignment="1">
      <alignment horizontal="right" vertical="center"/>
    </xf>
    <xf numFmtId="38" fontId="18" fillId="6" borderId="9" xfId="1" applyFont="1" applyFill="1" applyBorder="1" applyAlignment="1">
      <alignment horizontal="right" vertical="center"/>
    </xf>
    <xf numFmtId="38" fontId="18" fillId="6" borderId="10" xfId="1" applyFont="1" applyFill="1" applyBorder="1" applyAlignment="1">
      <alignment horizontal="right" vertical="center"/>
    </xf>
    <xf numFmtId="38" fontId="2" fillId="6" borderId="9" xfId="1" applyFont="1" applyFill="1" applyBorder="1" applyAlignment="1">
      <alignment horizontal="right" vertical="center"/>
    </xf>
    <xf numFmtId="38" fontId="2" fillId="6" borderId="18" xfId="1" applyFont="1" applyFill="1" applyBorder="1" applyAlignment="1">
      <alignment horizontal="right" vertical="center"/>
    </xf>
    <xf numFmtId="0" fontId="2" fillId="11" borderId="17" xfId="0" applyFont="1" applyFill="1" applyBorder="1" applyAlignment="1">
      <alignment horizontal="center" vertical="center" shrinkToFit="1"/>
    </xf>
    <xf numFmtId="0" fontId="2" fillId="11" borderId="9" xfId="0" applyFont="1" applyFill="1" applyBorder="1" applyAlignment="1">
      <alignment horizontal="center" vertical="center" shrinkToFit="1"/>
    </xf>
    <xf numFmtId="0" fontId="2" fillId="11" borderId="18" xfId="0" applyFont="1" applyFill="1" applyBorder="1" applyAlignment="1">
      <alignment horizontal="center" vertical="center" shrinkToFit="1"/>
    </xf>
    <xf numFmtId="0" fontId="2" fillId="9" borderId="18"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11" borderId="19" xfId="0" applyFont="1" applyFill="1" applyBorder="1" applyAlignment="1">
      <alignment horizontal="center" vertical="center" shrinkToFit="1"/>
    </xf>
    <xf numFmtId="0" fontId="2" fillId="12" borderId="15" xfId="0" applyFont="1" applyFill="1" applyBorder="1" applyAlignment="1">
      <alignment horizontal="center" vertical="center" shrinkToFit="1"/>
    </xf>
    <xf numFmtId="0" fontId="2" fillId="12" borderId="21" xfId="0" applyFont="1" applyFill="1" applyBorder="1" applyAlignment="1">
      <alignment horizontal="center" vertical="center" shrinkToFit="1"/>
    </xf>
    <xf numFmtId="0" fontId="2" fillId="12" borderId="20" xfId="0" applyFont="1" applyFill="1" applyBorder="1" applyAlignment="1">
      <alignment horizontal="center" vertical="center" shrinkToFit="1"/>
    </xf>
    <xf numFmtId="178" fontId="2" fillId="11" borderId="0" xfId="0" applyNumberFormat="1" applyFont="1" applyFill="1" applyAlignment="1">
      <alignment horizontal="center" vertical="center"/>
    </xf>
    <xf numFmtId="38" fontId="18" fillId="6" borderId="0" xfId="1" applyFont="1" applyFill="1" applyBorder="1" applyAlignment="1">
      <alignment horizontal="right" vertical="center"/>
    </xf>
    <xf numFmtId="177" fontId="2" fillId="11" borderId="18" xfId="0" applyNumberFormat="1" applyFont="1" applyFill="1" applyBorder="1">
      <alignment vertical="center"/>
    </xf>
    <xf numFmtId="177" fontId="2" fillId="11" borderId="15" xfId="0" applyNumberFormat="1" applyFont="1" applyFill="1" applyBorder="1">
      <alignment vertical="center"/>
    </xf>
    <xf numFmtId="178" fontId="2" fillId="11" borderId="15" xfId="0" applyNumberFormat="1" applyFont="1" applyFill="1" applyBorder="1" applyAlignment="1">
      <alignment horizontal="center" vertical="center"/>
    </xf>
    <xf numFmtId="177" fontId="18" fillId="12" borderId="10" xfId="0" applyNumberFormat="1" applyFont="1" applyFill="1" applyBorder="1">
      <alignment vertical="center"/>
    </xf>
    <xf numFmtId="177" fontId="18" fillId="12" borderId="10" xfId="0" applyNumberFormat="1" applyFont="1" applyFill="1" applyBorder="1" applyAlignment="1">
      <alignment horizontal="center" vertical="center"/>
    </xf>
    <xf numFmtId="177" fontId="2" fillId="3" borderId="9" xfId="0" applyNumberFormat="1" applyFont="1" applyFill="1" applyBorder="1" applyAlignment="1">
      <alignment horizontal="right" vertical="center"/>
    </xf>
    <xf numFmtId="177" fontId="2" fillId="11" borderId="23" xfId="0" applyNumberFormat="1" applyFont="1" applyFill="1" applyBorder="1">
      <alignment vertical="center"/>
    </xf>
    <xf numFmtId="3" fontId="11" fillId="11" borderId="21" xfId="0" applyNumberFormat="1" applyFont="1" applyFill="1" applyBorder="1">
      <alignment vertical="center"/>
    </xf>
    <xf numFmtId="3" fontId="11" fillId="11" borderId="21" xfId="0" applyNumberFormat="1" applyFont="1" applyFill="1" applyBorder="1" applyAlignment="1">
      <alignment horizontal="left" vertical="top" wrapText="1"/>
    </xf>
    <xf numFmtId="0" fontId="14" fillId="11" borderId="21" xfId="0" applyFont="1" applyFill="1" applyBorder="1" applyAlignment="1">
      <alignment horizontal="left" vertical="top" wrapText="1"/>
    </xf>
    <xf numFmtId="3" fontId="11" fillId="11" borderId="19" xfId="0" applyNumberFormat="1" applyFont="1" applyFill="1" applyBorder="1">
      <alignment vertical="center"/>
    </xf>
    <xf numFmtId="3" fontId="11" fillId="11" borderId="16" xfId="0" applyNumberFormat="1" applyFont="1" applyFill="1" applyBorder="1">
      <alignment vertical="center"/>
    </xf>
    <xf numFmtId="49" fontId="39" fillId="11" borderId="21" xfId="0" applyNumberFormat="1" applyFont="1" applyFill="1" applyBorder="1" applyAlignment="1">
      <alignment horizontal="left" vertical="center"/>
    </xf>
    <xf numFmtId="49" fontId="11" fillId="11" borderId="21" xfId="0" applyNumberFormat="1" applyFont="1" applyFill="1" applyBorder="1" applyAlignment="1">
      <alignment horizontal="left" vertical="center"/>
    </xf>
    <xf numFmtId="3" fontId="11" fillId="0" borderId="19" xfId="0" applyNumberFormat="1" applyFont="1" applyBorder="1">
      <alignment vertical="center"/>
    </xf>
    <xf numFmtId="3" fontId="11" fillId="0" borderId="21" xfId="0" applyNumberFormat="1" applyFont="1" applyBorder="1">
      <alignment vertical="center"/>
    </xf>
    <xf numFmtId="3" fontId="11" fillId="0" borderId="21" xfId="0" applyNumberFormat="1" applyFont="1" applyBorder="1" applyAlignment="1">
      <alignment horizontal="left" vertical="center" wrapText="1"/>
    </xf>
    <xf numFmtId="3" fontId="11" fillId="0" borderId="21" xfId="0" applyNumberFormat="1" applyFont="1" applyBorder="1" applyAlignment="1">
      <alignment horizontal="left" vertical="top" wrapText="1"/>
    </xf>
    <xf numFmtId="3" fontId="12" fillId="11" borderId="21" xfId="0" applyNumberFormat="1" applyFont="1" applyFill="1" applyBorder="1">
      <alignment vertical="center"/>
    </xf>
    <xf numFmtId="3" fontId="14" fillId="11" borderId="21" xfId="0" applyNumberFormat="1" applyFont="1" applyFill="1" applyBorder="1" applyAlignment="1">
      <alignment vertical="top" wrapText="1" shrinkToFit="1"/>
    </xf>
    <xf numFmtId="0" fontId="14" fillId="11" borderId="21" xfId="0" applyFont="1" applyFill="1" applyBorder="1" applyAlignment="1">
      <alignment vertical="top" wrapText="1" shrinkToFit="1"/>
    </xf>
    <xf numFmtId="3" fontId="11" fillId="11" borderId="21" xfId="0" applyNumberFormat="1" applyFont="1" applyFill="1" applyBorder="1" applyAlignment="1">
      <alignment horizontal="left" vertical="top" shrinkToFit="1"/>
    </xf>
    <xf numFmtId="3" fontId="14" fillId="11" borderId="21" xfId="0" applyNumberFormat="1" applyFont="1" applyFill="1" applyBorder="1" applyAlignment="1">
      <alignment vertical="center" shrinkToFit="1"/>
    </xf>
    <xf numFmtId="57" fontId="11" fillId="11" borderId="19" xfId="0" applyNumberFormat="1" applyFont="1" applyFill="1" applyBorder="1">
      <alignment vertical="center"/>
    </xf>
    <xf numFmtId="49" fontId="11" fillId="11" borderId="21" xfId="0" applyNumberFormat="1" applyFont="1" applyFill="1" applyBorder="1">
      <alignment vertical="center"/>
    </xf>
    <xf numFmtId="3" fontId="39" fillId="11" borderId="21" xfId="0" applyNumberFormat="1" applyFont="1" applyFill="1" applyBorder="1">
      <alignment vertical="center"/>
    </xf>
    <xf numFmtId="3" fontId="41" fillId="11" borderId="21" xfId="0" applyNumberFormat="1" applyFont="1" applyFill="1" applyBorder="1" applyAlignment="1">
      <alignment horizontal="left" vertical="center"/>
    </xf>
    <xf numFmtId="0" fontId="41" fillId="11" borderId="21" xfId="0" applyFont="1" applyFill="1" applyBorder="1" applyAlignment="1">
      <alignment horizontal="left" vertical="center"/>
    </xf>
    <xf numFmtId="0" fontId="41" fillId="11" borderId="16" xfId="0" applyFont="1" applyFill="1" applyBorder="1" applyAlignment="1">
      <alignment horizontal="left" vertical="center"/>
    </xf>
    <xf numFmtId="3" fontId="11" fillId="11" borderId="21" xfId="0" applyNumberFormat="1" applyFont="1" applyFill="1" applyBorder="1" applyAlignment="1">
      <alignment vertical="center" shrinkToFit="1"/>
    </xf>
    <xf numFmtId="0" fontId="18" fillId="11" borderId="21" xfId="0" applyFont="1" applyFill="1" applyBorder="1" applyAlignment="1">
      <alignment horizontal="right" vertical="center"/>
    </xf>
    <xf numFmtId="3" fontId="11" fillId="11" borderId="21" xfId="0" applyNumberFormat="1" applyFont="1" applyFill="1" applyBorder="1" applyAlignment="1">
      <alignment horizontal="left" vertical="center"/>
    </xf>
    <xf numFmtId="0" fontId="2" fillId="11" borderId="21" xfId="0" applyFont="1" applyFill="1" applyBorder="1">
      <alignment vertical="center"/>
    </xf>
    <xf numFmtId="0" fontId="11" fillId="11" borderId="21" xfId="0" applyFont="1" applyFill="1" applyBorder="1">
      <alignment vertical="center"/>
    </xf>
    <xf numFmtId="3" fontId="11" fillId="11" borderId="16" xfId="0" applyNumberFormat="1" applyFont="1" applyFill="1" applyBorder="1" applyAlignment="1">
      <alignment vertical="center" shrinkToFit="1"/>
    </xf>
    <xf numFmtId="178" fontId="2" fillId="11" borderId="18" xfId="0" applyNumberFormat="1" applyFont="1" applyFill="1" applyBorder="1" applyAlignment="1">
      <alignment horizontal="center" vertical="center"/>
    </xf>
    <xf numFmtId="178" fontId="2" fillId="11" borderId="23" xfId="0" applyNumberFormat="1" applyFont="1" applyFill="1" applyBorder="1" applyAlignment="1">
      <alignment horizontal="center" vertical="center"/>
    </xf>
    <xf numFmtId="49" fontId="11" fillId="11" borderId="16" xfId="0" applyNumberFormat="1" applyFont="1" applyFill="1" applyBorder="1" applyAlignment="1">
      <alignment horizontal="left" vertical="center"/>
    </xf>
    <xf numFmtId="0" fontId="18" fillId="11" borderId="21" xfId="0" applyFont="1" applyFill="1" applyBorder="1" applyAlignment="1">
      <alignment horizontal="center" vertical="center"/>
    </xf>
    <xf numFmtId="0" fontId="24" fillId="11" borderId="0" xfId="0" applyFont="1" applyFill="1" applyAlignment="1">
      <alignment horizontal="left" vertical="center"/>
    </xf>
    <xf numFmtId="0" fontId="2" fillId="3" borderId="14" xfId="0" applyFont="1" applyFill="1" applyBorder="1">
      <alignment vertical="center"/>
    </xf>
    <xf numFmtId="38" fontId="2" fillId="0" borderId="13" xfId="1" applyFont="1" applyBorder="1">
      <alignment vertical="center"/>
    </xf>
    <xf numFmtId="176" fontId="2" fillId="3" borderId="0" xfId="1" applyNumberFormat="1" applyFont="1" applyFill="1" applyBorder="1">
      <alignment vertical="center"/>
    </xf>
    <xf numFmtId="176" fontId="2" fillId="4" borderId="10" xfId="1" applyNumberFormat="1" applyFont="1" applyFill="1" applyBorder="1">
      <alignment vertical="center"/>
    </xf>
    <xf numFmtId="38" fontId="2" fillId="2" borderId="11" xfId="1" applyFont="1" applyFill="1" applyBorder="1">
      <alignment vertical="center"/>
    </xf>
    <xf numFmtId="0" fontId="2" fillId="4" borderId="14" xfId="0" quotePrefix="1" applyFont="1" applyFill="1" applyBorder="1" applyAlignment="1">
      <alignment horizontal="center" vertical="center"/>
    </xf>
    <xf numFmtId="177" fontId="2" fillId="0" borderId="20" xfId="0" applyNumberFormat="1" applyFont="1" applyBorder="1">
      <alignment vertical="center"/>
    </xf>
    <xf numFmtId="178" fontId="2" fillId="0" borderId="14" xfId="0" applyNumberFormat="1" applyFont="1" applyBorder="1">
      <alignment vertical="center"/>
    </xf>
    <xf numFmtId="38" fontId="2" fillId="3" borderId="17" xfId="1" applyFont="1" applyFill="1" applyBorder="1">
      <alignment vertical="center"/>
    </xf>
    <xf numFmtId="38" fontId="2" fillId="3" borderId="20" xfId="1" applyFont="1" applyFill="1" applyBorder="1">
      <alignment vertical="center"/>
    </xf>
    <xf numFmtId="38" fontId="2" fillId="3" borderId="22" xfId="1" applyFont="1" applyFill="1" applyBorder="1">
      <alignment vertical="center"/>
    </xf>
    <xf numFmtId="0" fontId="2" fillId="3" borderId="21" xfId="0" applyFont="1" applyFill="1" applyBorder="1">
      <alignment vertical="center"/>
    </xf>
    <xf numFmtId="38" fontId="2" fillId="0" borderId="21" xfId="1" applyFont="1" applyBorder="1">
      <alignment vertical="center"/>
    </xf>
    <xf numFmtId="38" fontId="2" fillId="3" borderId="13" xfId="1" applyFont="1" applyFill="1" applyBorder="1">
      <alignment vertical="center"/>
    </xf>
    <xf numFmtId="176" fontId="2" fillId="3" borderId="11" xfId="1" applyNumberFormat="1" applyFont="1" applyFill="1" applyBorder="1">
      <alignment vertical="center"/>
    </xf>
    <xf numFmtId="38" fontId="2" fillId="3" borderId="21" xfId="1" applyFont="1" applyFill="1" applyBorder="1">
      <alignment vertical="center"/>
    </xf>
    <xf numFmtId="38" fontId="2" fillId="4" borderId="21" xfId="1" applyFont="1" applyFill="1" applyBorder="1">
      <alignment vertical="center"/>
    </xf>
    <xf numFmtId="0" fontId="2" fillId="3" borderId="19" xfId="0" applyFont="1" applyFill="1" applyBorder="1">
      <alignment vertical="center"/>
    </xf>
    <xf numFmtId="176" fontId="2" fillId="3" borderId="13" xfId="1" applyNumberFormat="1" applyFont="1" applyFill="1" applyBorder="1">
      <alignment vertical="center"/>
    </xf>
    <xf numFmtId="0" fontId="2" fillId="3" borderId="13" xfId="0" applyFont="1" applyFill="1" applyBorder="1">
      <alignment vertical="center"/>
    </xf>
    <xf numFmtId="0" fontId="2" fillId="4" borderId="17" xfId="0" quotePrefix="1" applyFont="1" applyFill="1" applyBorder="1" applyAlignment="1">
      <alignment horizontal="center" vertical="center"/>
    </xf>
    <xf numFmtId="178" fontId="2" fillId="0" borderId="17" xfId="0" applyNumberFormat="1" applyFont="1" applyBorder="1">
      <alignment vertical="center"/>
    </xf>
    <xf numFmtId="178" fontId="2" fillId="0" borderId="22" xfId="0" applyNumberFormat="1" applyFont="1" applyBorder="1">
      <alignment vertical="center"/>
    </xf>
    <xf numFmtId="178" fontId="2" fillId="0" borderId="19" xfId="0" applyNumberFormat="1" applyFont="1" applyBorder="1">
      <alignment vertical="center"/>
    </xf>
    <xf numFmtId="178" fontId="2" fillId="0" borderId="13" xfId="0" applyNumberFormat="1" applyFont="1" applyBorder="1">
      <alignment vertical="center"/>
    </xf>
    <xf numFmtId="38" fontId="2" fillId="0" borderId="19" xfId="1" applyFont="1" applyBorder="1">
      <alignment vertical="center"/>
    </xf>
    <xf numFmtId="38" fontId="2" fillId="0" borderId="16" xfId="1" applyFont="1" applyBorder="1">
      <alignment vertical="center"/>
    </xf>
    <xf numFmtId="178" fontId="2" fillId="3" borderId="17" xfId="0" applyNumberFormat="1" applyFont="1" applyFill="1" applyBorder="1">
      <alignment vertical="center"/>
    </xf>
    <xf numFmtId="177" fontId="2" fillId="3" borderId="19" xfId="0" applyNumberFormat="1" applyFont="1" applyFill="1" applyBorder="1">
      <alignment vertical="center"/>
    </xf>
    <xf numFmtId="178" fontId="2" fillId="3" borderId="20" xfId="0" applyNumberFormat="1" applyFont="1" applyFill="1" applyBorder="1">
      <alignment vertical="center"/>
    </xf>
    <xf numFmtId="177" fontId="2" fillId="3" borderId="21" xfId="0" applyNumberFormat="1" applyFont="1" applyFill="1" applyBorder="1">
      <alignment vertical="center"/>
    </xf>
    <xf numFmtId="178" fontId="2" fillId="3" borderId="14" xfId="0" applyNumberFormat="1" applyFont="1" applyFill="1" applyBorder="1">
      <alignment vertical="center"/>
    </xf>
    <xf numFmtId="177" fontId="2" fillId="3" borderId="13" xfId="0" applyNumberFormat="1" applyFont="1" applyFill="1" applyBorder="1">
      <alignment vertical="center"/>
    </xf>
    <xf numFmtId="38" fontId="2" fillId="3" borderId="19" xfId="1" applyFont="1" applyFill="1" applyBorder="1">
      <alignment vertical="center"/>
    </xf>
    <xf numFmtId="38" fontId="2" fillId="3" borderId="16" xfId="1" applyFont="1" applyFill="1" applyBorder="1">
      <alignment vertical="center"/>
    </xf>
    <xf numFmtId="176" fontId="2" fillId="4" borderId="16" xfId="1" applyNumberFormat="1" applyFont="1" applyFill="1" applyBorder="1">
      <alignment vertical="center"/>
    </xf>
    <xf numFmtId="38" fontId="2" fillId="2" borderId="21" xfId="1" applyFont="1" applyFill="1" applyBorder="1">
      <alignment vertical="center"/>
    </xf>
    <xf numFmtId="38" fontId="2" fillId="2" borderId="19" xfId="1" applyFont="1" applyFill="1" applyBorder="1">
      <alignment vertical="center"/>
    </xf>
    <xf numFmtId="38" fontId="2" fillId="2" borderId="16" xfId="1" applyFont="1" applyFill="1" applyBorder="1">
      <alignment vertical="center"/>
    </xf>
    <xf numFmtId="176" fontId="2" fillId="2" borderId="21" xfId="1" applyNumberFormat="1" applyFont="1" applyFill="1" applyBorder="1">
      <alignment vertical="center"/>
    </xf>
    <xf numFmtId="38" fontId="2" fillId="2" borderId="13" xfId="1" applyFont="1" applyFill="1" applyBorder="1">
      <alignment vertical="center"/>
    </xf>
    <xf numFmtId="0" fontId="2" fillId="4" borderId="14" xfId="0" applyFont="1" applyFill="1" applyBorder="1" applyAlignment="1">
      <alignment horizontal="center" vertical="center"/>
    </xf>
    <xf numFmtId="0" fontId="2" fillId="4" borderId="13" xfId="0" applyFont="1" applyFill="1" applyBorder="1">
      <alignment vertical="center"/>
    </xf>
    <xf numFmtId="38" fontId="2" fillId="6" borderId="13" xfId="0" applyNumberFormat="1" applyFont="1" applyFill="1" applyBorder="1">
      <alignment vertical="center"/>
    </xf>
    <xf numFmtId="38" fontId="2" fillId="6" borderId="11" xfId="0" applyNumberFormat="1" applyFont="1" applyFill="1" applyBorder="1">
      <alignment vertical="center"/>
    </xf>
    <xf numFmtId="178" fontId="2" fillId="3" borderId="22" xfId="0" applyNumberFormat="1" applyFont="1" applyFill="1" applyBorder="1">
      <alignment vertical="center"/>
    </xf>
    <xf numFmtId="177" fontId="2" fillId="3" borderId="16" xfId="0" applyNumberFormat="1" applyFont="1" applyFill="1" applyBorder="1">
      <alignment vertical="center"/>
    </xf>
    <xf numFmtId="37" fontId="53" fillId="4" borderId="21" xfId="0" applyNumberFormat="1" applyFont="1" applyFill="1" applyBorder="1" applyAlignment="1">
      <alignment horizontal="right" vertical="top"/>
    </xf>
    <xf numFmtId="38" fontId="2" fillId="4" borderId="13" xfId="1" applyFont="1" applyFill="1" applyBorder="1">
      <alignment vertical="center"/>
    </xf>
    <xf numFmtId="178" fontId="2" fillId="6" borderId="13" xfId="0" applyNumberFormat="1" applyFont="1" applyFill="1" applyBorder="1">
      <alignment vertical="center"/>
    </xf>
    <xf numFmtId="0" fontId="2" fillId="2" borderId="13" xfId="0" applyFont="1" applyFill="1" applyBorder="1" applyAlignment="1">
      <alignment horizontal="center" vertical="center"/>
    </xf>
    <xf numFmtId="0" fontId="2" fillId="4" borderId="19" xfId="0" applyFont="1" applyFill="1" applyBorder="1" applyAlignment="1">
      <alignment horizontal="center" vertical="center"/>
    </xf>
    <xf numFmtId="176" fontId="2" fillId="3" borderId="9" xfId="1" applyNumberFormat="1" applyFont="1" applyFill="1" applyBorder="1">
      <alignment vertical="center"/>
    </xf>
    <xf numFmtId="176" fontId="2" fillId="3" borderId="19" xfId="1" applyNumberFormat="1" applyFont="1" applyFill="1" applyBorder="1">
      <alignment vertical="center"/>
    </xf>
    <xf numFmtId="176" fontId="2" fillId="3" borderId="21" xfId="1" applyNumberFormat="1" applyFont="1" applyFill="1" applyBorder="1">
      <alignment vertical="center"/>
    </xf>
    <xf numFmtId="38" fontId="2" fillId="3" borderId="18" xfId="1" applyFont="1" applyFill="1" applyBorder="1">
      <alignment vertical="center"/>
    </xf>
    <xf numFmtId="38" fontId="2" fillId="3" borderId="15" xfId="1" applyFont="1" applyFill="1" applyBorder="1">
      <alignment vertical="center"/>
    </xf>
    <xf numFmtId="38" fontId="2" fillId="3" borderId="10" xfId="1" applyFont="1" applyFill="1" applyBorder="1">
      <alignment vertical="center"/>
    </xf>
    <xf numFmtId="38" fontId="2" fillId="3" borderId="23" xfId="1" applyFont="1" applyFill="1" applyBorder="1">
      <alignment vertical="center"/>
    </xf>
    <xf numFmtId="176" fontId="2" fillId="3" borderId="14" xfId="1" applyNumberFormat="1" applyFont="1" applyFill="1" applyBorder="1">
      <alignment vertical="center"/>
    </xf>
    <xf numFmtId="177" fontId="2" fillId="0" borderId="18" xfId="0" applyNumberFormat="1" applyFont="1" applyBorder="1">
      <alignment vertical="center"/>
    </xf>
    <xf numFmtId="176" fontId="2" fillId="0" borderId="21" xfId="1" applyNumberFormat="1" applyFont="1" applyBorder="1" applyAlignment="1">
      <alignment horizontal="center" vertical="center"/>
    </xf>
    <xf numFmtId="176" fontId="2" fillId="2" borderId="10" xfId="1" applyNumberFormat="1" applyFont="1" applyFill="1" applyBorder="1">
      <alignment vertical="center"/>
    </xf>
    <xf numFmtId="176" fontId="2" fillId="2" borderId="16" xfId="1" applyNumberFormat="1" applyFont="1" applyFill="1" applyBorder="1">
      <alignment vertical="center"/>
    </xf>
    <xf numFmtId="38" fontId="19" fillId="0" borderId="19" xfId="1" applyFont="1" applyBorder="1">
      <alignment vertical="center"/>
    </xf>
    <xf numFmtId="38" fontId="19" fillId="0" borderId="21" xfId="1" applyFont="1" applyBorder="1">
      <alignment vertical="center"/>
    </xf>
    <xf numFmtId="38" fontId="19" fillId="0" borderId="16" xfId="1" applyFont="1" applyBorder="1">
      <alignment vertical="center"/>
    </xf>
    <xf numFmtId="176" fontId="2" fillId="0" borderId="19" xfId="1" applyNumberFormat="1" applyFont="1" applyBorder="1" applyAlignment="1">
      <alignment horizontal="center" vertical="center"/>
    </xf>
    <xf numFmtId="0" fontId="6" fillId="4" borderId="61" xfId="0" applyFont="1" applyFill="1" applyBorder="1" applyAlignment="1">
      <alignment horizontal="center" vertical="center"/>
    </xf>
    <xf numFmtId="0" fontId="2" fillId="0" borderId="12" xfId="0" applyFont="1" applyBorder="1">
      <alignment vertical="center"/>
    </xf>
    <xf numFmtId="177" fontId="2" fillId="0" borderId="22" xfId="0" applyNumberFormat="1" applyFont="1" applyBorder="1">
      <alignment vertical="center"/>
    </xf>
    <xf numFmtId="38" fontId="2" fillId="3" borderId="13" xfId="0" applyNumberFormat="1" applyFont="1" applyFill="1" applyBorder="1">
      <alignment vertical="center"/>
    </xf>
    <xf numFmtId="177" fontId="2" fillId="0" borderId="12" xfId="0" applyNumberFormat="1" applyFont="1" applyBorder="1">
      <alignment vertical="center"/>
    </xf>
    <xf numFmtId="38" fontId="2" fillId="0" borderId="12" xfId="1" applyFont="1" applyBorder="1">
      <alignment vertical="center"/>
    </xf>
    <xf numFmtId="181" fontId="2" fillId="0" borderId="14" xfId="0" applyNumberFormat="1" applyFont="1" applyBorder="1">
      <alignment vertical="center"/>
    </xf>
    <xf numFmtId="0" fontId="2" fillId="2" borderId="14" xfId="0" applyFont="1" applyFill="1" applyBorder="1" applyAlignment="1">
      <alignment horizontal="right" vertical="center"/>
    </xf>
    <xf numFmtId="57" fontId="19" fillId="0" borderId="9" xfId="2" applyNumberFormat="1" applyFont="1" applyBorder="1" applyAlignment="1">
      <alignment horizontal="center" vertical="center" wrapText="1"/>
    </xf>
    <xf numFmtId="0" fontId="23" fillId="0" borderId="0" xfId="0" applyFont="1" applyAlignment="1"/>
    <xf numFmtId="0" fontId="3" fillId="0" borderId="0" xfId="0" applyFont="1" applyAlignment="1"/>
    <xf numFmtId="57" fontId="19" fillId="0" borderId="0" xfId="0" applyNumberFormat="1" applyFont="1" applyAlignment="1"/>
    <xf numFmtId="57" fontId="3" fillId="0" borderId="0" xfId="0" applyNumberFormat="1" applyFont="1" applyAlignment="1"/>
    <xf numFmtId="0" fontId="3" fillId="0" borderId="9" xfId="0" applyFont="1" applyBorder="1" applyAlignment="1"/>
    <xf numFmtId="0" fontId="19" fillId="6" borderId="9" xfId="0" applyFont="1" applyFill="1" applyBorder="1" applyAlignment="1">
      <alignment horizontal="center"/>
    </xf>
    <xf numFmtId="0" fontId="19" fillId="8" borderId="9" xfId="0" applyFont="1" applyFill="1" applyBorder="1" applyAlignment="1">
      <alignment horizontal="center"/>
    </xf>
    <xf numFmtId="38" fontId="19" fillId="6" borderId="9" xfId="3" applyFont="1" applyFill="1" applyBorder="1" applyAlignment="1">
      <alignment horizontal="center"/>
    </xf>
    <xf numFmtId="0" fontId="19" fillId="0" borderId="9" xfId="0" applyFont="1" applyBorder="1" applyAlignment="1">
      <alignment horizontal="center"/>
    </xf>
    <xf numFmtId="0" fontId="19" fillId="6" borderId="0" xfId="0" applyFont="1" applyFill="1" applyAlignment="1"/>
    <xf numFmtId="0" fontId="19" fillId="6" borderId="0" xfId="0" applyFont="1" applyFill="1" applyAlignment="1">
      <alignment horizontal="center" vertical="center"/>
    </xf>
    <xf numFmtId="0" fontId="19" fillId="6" borderId="0" xfId="0" applyFont="1" applyFill="1" applyAlignment="1">
      <alignment horizontal="center"/>
    </xf>
    <xf numFmtId="0" fontId="19" fillId="8" borderId="0" xfId="0" applyFont="1" applyFill="1" applyAlignment="1">
      <alignment horizontal="center"/>
    </xf>
    <xf numFmtId="0" fontId="19" fillId="0" borderId="10" xfId="0" applyFont="1" applyBorder="1" applyAlignment="1">
      <alignment horizontal="center"/>
    </xf>
    <xf numFmtId="0" fontId="19" fillId="7" borderId="0" xfId="0" applyFont="1" applyFill="1" applyAlignment="1">
      <alignment horizontal="center" vertical="center"/>
    </xf>
    <xf numFmtId="0" fontId="34" fillId="0" borderId="0" xfId="0" applyFont="1" applyAlignment="1"/>
    <xf numFmtId="0" fontId="54" fillId="0" borderId="11" xfId="0" applyFont="1" applyBorder="1" applyAlignment="1"/>
    <xf numFmtId="0" fontId="11" fillId="0" borderId="9" xfId="0" applyFont="1" applyBorder="1" applyAlignment="1"/>
    <xf numFmtId="0" fontId="55" fillId="0" borderId="0" xfId="0" applyFont="1" applyAlignment="1"/>
    <xf numFmtId="0" fontId="54" fillId="0" borderId="0" xfId="0" applyFont="1" applyAlignment="1"/>
    <xf numFmtId="187" fontId="19" fillId="6" borderId="10" xfId="13" applyNumberFormat="1" applyFont="1" applyFill="1" applyBorder="1" applyAlignment="1">
      <alignment horizontal="center" vertical="center"/>
    </xf>
    <xf numFmtId="38" fontId="18" fillId="3" borderId="0" xfId="13" applyFont="1" applyFill="1" applyAlignment="1">
      <alignment vertical="center"/>
    </xf>
    <xf numFmtId="0" fontId="43" fillId="0" borderId="0" xfId="0" applyFont="1" applyAlignment="1">
      <alignment horizontal="right" vertical="center"/>
    </xf>
    <xf numFmtId="38" fontId="11" fillId="0" borderId="0" xfId="13" applyFont="1" applyAlignment="1">
      <alignment vertical="center"/>
    </xf>
    <xf numFmtId="0" fontId="57" fillId="3" borderId="9" xfId="0" applyFont="1" applyFill="1" applyBorder="1" applyAlignment="1">
      <alignment horizontal="center" vertical="center"/>
    </xf>
    <xf numFmtId="38" fontId="34" fillId="6" borderId="0" xfId="13" applyFont="1" applyFill="1"/>
    <xf numFmtId="38" fontId="9" fillId="6" borderId="0" xfId="13" applyFont="1" applyFill="1"/>
    <xf numFmtId="0" fontId="58" fillId="6" borderId="0" xfId="0" applyFont="1" applyFill="1" applyAlignment="1"/>
    <xf numFmtId="38" fontId="9" fillId="0" borderId="0" xfId="13" applyFont="1" applyFill="1" applyBorder="1"/>
    <xf numFmtId="38" fontId="9" fillId="0" borderId="0" xfId="13" applyFont="1"/>
    <xf numFmtId="38" fontId="9" fillId="6" borderId="0" xfId="13" applyFont="1" applyFill="1" applyAlignment="1">
      <alignment horizontal="center"/>
    </xf>
    <xf numFmtId="38" fontId="9" fillId="6" borderId="0" xfId="13" applyFont="1" applyFill="1" applyBorder="1" applyProtection="1"/>
    <xf numFmtId="38" fontId="11" fillId="6" borderId="0" xfId="13" applyFont="1" applyFill="1" applyBorder="1" applyAlignment="1" applyProtection="1">
      <alignment horizontal="right"/>
    </xf>
    <xf numFmtId="38" fontId="9" fillId="6" borderId="17" xfId="13" applyFont="1" applyFill="1" applyBorder="1"/>
    <xf numFmtId="38" fontId="9" fillId="6" borderId="9" xfId="13" applyFont="1" applyFill="1" applyBorder="1"/>
    <xf numFmtId="38" fontId="9" fillId="0" borderId="17" xfId="13" applyFont="1" applyFill="1" applyBorder="1"/>
    <xf numFmtId="38" fontId="9" fillId="0" borderId="18" xfId="13" applyFont="1" applyFill="1" applyBorder="1"/>
    <xf numFmtId="38" fontId="9" fillId="0" borderId="9" xfId="13" applyFont="1" applyFill="1" applyBorder="1"/>
    <xf numFmtId="38" fontId="9" fillId="6" borderId="18" xfId="13" applyFont="1" applyFill="1" applyBorder="1"/>
    <xf numFmtId="38" fontId="9" fillId="6" borderId="17" xfId="13" applyFont="1" applyFill="1" applyBorder="1" applyAlignment="1">
      <alignment horizontal="center" vertical="center"/>
    </xf>
    <xf numFmtId="187" fontId="9" fillId="6" borderId="20" xfId="13" applyNumberFormat="1" applyFont="1" applyFill="1" applyBorder="1"/>
    <xf numFmtId="187" fontId="9" fillId="6" borderId="0" xfId="13" applyNumberFormat="1" applyFont="1" applyFill="1" applyBorder="1"/>
    <xf numFmtId="187" fontId="9" fillId="0" borderId="20" xfId="13" applyNumberFormat="1" applyFont="1" applyFill="1" applyBorder="1"/>
    <xf numFmtId="187" fontId="9" fillId="0" borderId="15" xfId="13" applyNumberFormat="1" applyFont="1" applyFill="1" applyBorder="1"/>
    <xf numFmtId="187" fontId="9" fillId="0" borderId="0" xfId="13" applyNumberFormat="1" applyFont="1" applyFill="1" applyBorder="1"/>
    <xf numFmtId="187" fontId="9" fillId="6" borderId="15" xfId="13" applyNumberFormat="1" applyFont="1" applyFill="1" applyBorder="1"/>
    <xf numFmtId="187" fontId="9" fillId="6" borderId="0" xfId="13" applyNumberFormat="1" applyFont="1" applyFill="1" applyBorder="1" applyAlignment="1">
      <alignment horizontal="center"/>
    </xf>
    <xf numFmtId="187" fontId="9" fillId="6" borderId="20" xfId="13" applyNumberFormat="1" applyFont="1" applyFill="1" applyBorder="1" applyAlignment="1">
      <alignment horizontal="center"/>
    </xf>
    <xf numFmtId="38" fontId="9" fillId="6" borderId="20" xfId="13" applyFont="1" applyFill="1" applyBorder="1"/>
    <xf numFmtId="38" fontId="9" fillId="0" borderId="20" xfId="13" applyFont="1" applyFill="1" applyBorder="1" applyAlignment="1">
      <alignment horizontal="center"/>
    </xf>
    <xf numFmtId="38" fontId="9" fillId="0" borderId="15" xfId="13" applyFont="1" applyFill="1" applyBorder="1" applyAlignment="1">
      <alignment horizontal="center"/>
    </xf>
    <xf numFmtId="38" fontId="9" fillId="0" borderId="0" xfId="13" applyFont="1" applyFill="1" applyBorder="1" applyAlignment="1">
      <alignment horizontal="center"/>
    </xf>
    <xf numFmtId="38" fontId="9" fillId="6" borderId="20" xfId="13" applyFont="1" applyFill="1" applyBorder="1" applyAlignment="1">
      <alignment horizontal="center"/>
    </xf>
    <xf numFmtId="38" fontId="9" fillId="6" borderId="15" xfId="13" applyFont="1" applyFill="1" applyBorder="1" applyAlignment="1">
      <alignment horizontal="center"/>
    </xf>
    <xf numFmtId="38" fontId="9" fillId="6" borderId="22" xfId="13" applyFont="1" applyFill="1" applyBorder="1"/>
    <xf numFmtId="38" fontId="9" fillId="0" borderId="22" xfId="13" applyFont="1" applyFill="1" applyBorder="1" applyAlignment="1">
      <alignment horizontal="center"/>
    </xf>
    <xf numFmtId="38" fontId="9" fillId="0" borderId="23" xfId="13" applyFont="1" applyFill="1" applyBorder="1" applyAlignment="1">
      <alignment horizontal="center"/>
    </xf>
    <xf numFmtId="38" fontId="9" fillId="0" borderId="10" xfId="13" applyFont="1" applyFill="1" applyBorder="1" applyAlignment="1">
      <alignment horizontal="center"/>
    </xf>
    <xf numFmtId="38" fontId="9" fillId="6" borderId="10" xfId="13" applyFont="1" applyFill="1" applyBorder="1" applyAlignment="1">
      <alignment horizontal="center"/>
    </xf>
    <xf numFmtId="38" fontId="9" fillId="6" borderId="22" xfId="13" applyFont="1" applyFill="1" applyBorder="1" applyAlignment="1">
      <alignment horizontal="center"/>
    </xf>
    <xf numFmtId="38" fontId="9" fillId="6" borderId="23" xfId="13" applyFont="1" applyFill="1" applyBorder="1" applyAlignment="1">
      <alignment horizontal="center"/>
    </xf>
    <xf numFmtId="38" fontId="9" fillId="0" borderId="0" xfId="13" applyFont="1" applyFill="1" applyBorder="1" applyAlignment="1">
      <alignment horizontal="left"/>
    </xf>
    <xf numFmtId="38" fontId="9" fillId="0" borderId="20" xfId="13" applyFont="1" applyFill="1" applyBorder="1" applyAlignment="1" applyProtection="1">
      <alignment horizontal="center"/>
    </xf>
    <xf numFmtId="38" fontId="9" fillId="0" borderId="15" xfId="13" applyFont="1" applyFill="1" applyBorder="1" applyAlignment="1" applyProtection="1">
      <alignment horizontal="center"/>
    </xf>
    <xf numFmtId="38" fontId="9" fillId="0" borderId="14" xfId="13" applyFont="1" applyFill="1" applyBorder="1" applyAlignment="1">
      <alignment horizontal="center"/>
    </xf>
    <xf numFmtId="38" fontId="9" fillId="0" borderId="12" xfId="13" applyFont="1" applyFill="1" applyBorder="1" applyAlignment="1">
      <alignment horizontal="center"/>
    </xf>
    <xf numFmtId="38" fontId="9" fillId="6" borderId="11" xfId="13" applyFont="1" applyFill="1" applyBorder="1" applyAlignment="1">
      <alignment horizontal="center"/>
    </xf>
    <xf numFmtId="38" fontId="9" fillId="6" borderId="14" xfId="13" applyFont="1" applyFill="1" applyBorder="1" applyAlignment="1">
      <alignment horizontal="center"/>
    </xf>
    <xf numFmtId="38" fontId="9" fillId="6" borderId="12" xfId="13" applyFont="1" applyFill="1" applyBorder="1" applyAlignment="1">
      <alignment horizontal="center"/>
    </xf>
    <xf numFmtId="38" fontId="9" fillId="0" borderId="20" xfId="13" applyFont="1" applyFill="1" applyBorder="1" applyProtection="1"/>
    <xf numFmtId="38" fontId="9" fillId="0" borderId="15" xfId="13" applyFont="1" applyFill="1" applyBorder="1" applyProtection="1"/>
    <xf numFmtId="38" fontId="9" fillId="0" borderId="0" xfId="13" applyFont="1" applyFill="1" applyBorder="1" applyProtection="1"/>
    <xf numFmtId="38" fontId="9" fillId="0" borderId="22" xfId="13" applyFont="1" applyFill="1" applyBorder="1" applyProtection="1"/>
    <xf numFmtId="38" fontId="9" fillId="0" borderId="23" xfId="13" applyFont="1" applyFill="1" applyBorder="1" applyProtection="1"/>
    <xf numFmtId="38" fontId="9" fillId="0" borderId="10" xfId="13" applyFont="1" applyFill="1" applyBorder="1" applyProtection="1"/>
    <xf numFmtId="38" fontId="9" fillId="6" borderId="11" xfId="13" applyFont="1" applyFill="1" applyBorder="1"/>
    <xf numFmtId="38" fontId="9" fillId="0" borderId="14" xfId="13" applyFont="1" applyFill="1" applyBorder="1" applyProtection="1"/>
    <xf numFmtId="38" fontId="9" fillId="0" borderId="12" xfId="13" applyFont="1" applyFill="1" applyBorder="1" applyProtection="1"/>
    <xf numFmtId="38" fontId="9" fillId="0" borderId="11" xfId="13" applyFont="1" applyFill="1" applyBorder="1" applyProtection="1"/>
    <xf numFmtId="38" fontId="9" fillId="0" borderId="20" xfId="13" applyFont="1" applyFill="1" applyBorder="1"/>
    <xf numFmtId="38" fontId="9" fillId="0" borderId="15" xfId="13" applyFont="1" applyFill="1" applyBorder="1"/>
    <xf numFmtId="38" fontId="9" fillId="6" borderId="20" xfId="13" applyFont="1" applyFill="1" applyBorder="1" applyProtection="1"/>
    <xf numFmtId="189" fontId="9" fillId="6" borderId="0" xfId="13" applyNumberFormat="1" applyFont="1" applyFill="1" applyBorder="1"/>
    <xf numFmtId="38" fontId="9" fillId="0" borderId="10" xfId="13" applyFont="1" applyFill="1" applyBorder="1"/>
    <xf numFmtId="38" fontId="9" fillId="0" borderId="22" xfId="13" applyFont="1" applyFill="1" applyBorder="1"/>
    <xf numFmtId="38" fontId="9" fillId="0" borderId="23" xfId="13" applyFont="1" applyFill="1" applyBorder="1"/>
    <xf numFmtId="38" fontId="9" fillId="0" borderId="0" xfId="13" applyFont="1" applyFill="1"/>
    <xf numFmtId="0" fontId="9" fillId="6" borderId="0" xfId="13" applyNumberFormat="1" applyFont="1" applyFill="1" applyBorder="1"/>
    <xf numFmtId="0" fontId="9" fillId="6" borderId="15" xfId="13" applyNumberFormat="1" applyFont="1" applyFill="1" applyBorder="1"/>
    <xf numFmtId="38" fontId="9" fillId="6" borderId="0" xfId="13" applyFont="1" applyFill="1" applyAlignment="1">
      <alignment horizontal="left"/>
    </xf>
    <xf numFmtId="38" fontId="9" fillId="6" borderId="15" xfId="13" applyFont="1" applyFill="1" applyBorder="1" applyAlignment="1">
      <alignment horizontal="left"/>
    </xf>
    <xf numFmtId="38" fontId="9" fillId="6" borderId="0" xfId="13" applyFont="1" applyFill="1" applyAlignment="1" applyProtection="1">
      <alignment horizontal="center"/>
    </xf>
    <xf numFmtId="38" fontId="9" fillId="6" borderId="15" xfId="13" applyFont="1" applyFill="1" applyBorder="1" applyAlignment="1" applyProtection="1">
      <alignment horizontal="center"/>
    </xf>
    <xf numFmtId="38" fontId="9" fillId="0" borderId="9" xfId="13" applyFont="1" applyFill="1" applyBorder="1" applyProtection="1">
      <protection locked="0"/>
    </xf>
    <xf numFmtId="38" fontId="9" fillId="0" borderId="18" xfId="13" applyFont="1" applyFill="1" applyBorder="1" applyProtection="1">
      <protection locked="0"/>
    </xf>
    <xf numFmtId="38" fontId="9" fillId="0" borderId="9" xfId="13" applyFont="1" applyFill="1" applyBorder="1" applyProtection="1"/>
    <xf numFmtId="38" fontId="9" fillId="0" borderId="18" xfId="13" applyFont="1" applyFill="1" applyBorder="1" applyProtection="1"/>
    <xf numFmtId="38" fontId="9" fillId="0" borderId="0" xfId="13" applyFont="1" applyFill="1" applyBorder="1" applyProtection="1">
      <protection locked="0"/>
    </xf>
    <xf numFmtId="38" fontId="9" fillId="0" borderId="15" xfId="13" applyFont="1" applyFill="1" applyBorder="1" applyProtection="1">
      <protection locked="0"/>
    </xf>
    <xf numFmtId="38" fontId="9" fillId="0" borderId="11" xfId="13" applyFont="1" applyBorder="1"/>
    <xf numFmtId="178" fontId="30" fillId="0" borderId="0" xfId="0" applyNumberFormat="1" applyFont="1" applyAlignment="1">
      <alignment horizontal="right" vertical="center"/>
    </xf>
    <xf numFmtId="178" fontId="29" fillId="0" borderId="0" xfId="0" applyNumberFormat="1" applyFont="1" applyAlignment="1">
      <alignment horizontal="right" vertical="center"/>
    </xf>
    <xf numFmtId="178" fontId="2" fillId="6" borderId="9" xfId="0" applyNumberFormat="1" applyFont="1" applyFill="1" applyBorder="1" applyAlignment="1">
      <alignment horizontal="right"/>
    </xf>
    <xf numFmtId="178" fontId="9" fillId="6" borderId="9" xfId="2" applyNumberFormat="1" applyFont="1" applyFill="1" applyBorder="1" applyAlignment="1">
      <alignment horizontal="right" vertical="center" wrapText="1"/>
    </xf>
    <xf numFmtId="178" fontId="2" fillId="6" borderId="10" xfId="0" applyNumberFormat="1" applyFont="1" applyFill="1" applyBorder="1" applyAlignment="1">
      <alignment horizontal="right"/>
    </xf>
    <xf numFmtId="178" fontId="30" fillId="6" borderId="0" xfId="2" applyNumberFormat="1" applyFont="1" applyFill="1" applyAlignment="1">
      <alignment horizontal="right"/>
    </xf>
    <xf numFmtId="178" fontId="30" fillId="6" borderId="0" xfId="6" applyNumberFormat="1" applyFont="1" applyFill="1" applyAlignment="1">
      <alignment horizontal="right"/>
    </xf>
    <xf numFmtId="178" fontId="30" fillId="6" borderId="0" xfId="0" applyNumberFormat="1" applyFont="1" applyFill="1" applyAlignment="1">
      <alignment horizontal="right"/>
    </xf>
    <xf numFmtId="178" fontId="30" fillId="0" borderId="0" xfId="0" applyNumberFormat="1" applyFont="1" applyAlignment="1">
      <alignment horizontal="left" vertical="center"/>
    </xf>
    <xf numFmtId="178" fontId="9" fillId="6" borderId="20" xfId="13" applyNumberFormat="1" applyFont="1" applyFill="1" applyBorder="1" applyAlignment="1">
      <alignment horizontal="right" vertical="center"/>
    </xf>
    <xf numFmtId="178" fontId="9" fillId="6" borderId="0" xfId="13" applyNumberFormat="1" applyFont="1" applyFill="1" applyBorder="1" applyAlignment="1">
      <alignment horizontal="right" vertical="center"/>
    </xf>
    <xf numFmtId="178" fontId="9" fillId="7" borderId="0" xfId="13" applyNumberFormat="1" applyFont="1" applyFill="1" applyBorder="1" applyAlignment="1">
      <alignment horizontal="right" vertical="center"/>
    </xf>
    <xf numFmtId="178" fontId="9" fillId="7" borderId="15" xfId="13" applyNumberFormat="1" applyFont="1" applyFill="1" applyBorder="1" applyAlignment="1">
      <alignment horizontal="right" vertical="center"/>
    </xf>
    <xf numFmtId="178" fontId="9" fillId="0" borderId="0" xfId="13" applyNumberFormat="1" applyFont="1" applyBorder="1" applyAlignment="1">
      <alignment horizontal="right" vertical="center"/>
    </xf>
    <xf numFmtId="178" fontId="9" fillId="7" borderId="21" xfId="13" applyNumberFormat="1" applyFont="1" applyFill="1" applyBorder="1" applyAlignment="1">
      <alignment horizontal="right" vertical="center"/>
    </xf>
    <xf numFmtId="178" fontId="9" fillId="13" borderId="15" xfId="13" applyNumberFormat="1" applyFont="1" applyFill="1" applyBorder="1" applyAlignment="1">
      <alignment horizontal="right" vertical="center"/>
    </xf>
    <xf numFmtId="178" fontId="9" fillId="8" borderId="0" xfId="13" applyNumberFormat="1" applyFont="1" applyFill="1" applyBorder="1" applyAlignment="1">
      <alignment horizontal="right" vertical="center"/>
    </xf>
    <xf numFmtId="178" fontId="9" fillId="6" borderId="11" xfId="13" applyNumberFormat="1" applyFont="1" applyFill="1" applyBorder="1" applyAlignment="1">
      <alignment horizontal="right" vertical="center"/>
    </xf>
    <xf numFmtId="178" fontId="9" fillId="6" borderId="12" xfId="13" applyNumberFormat="1" applyFont="1" applyFill="1" applyBorder="1" applyAlignment="1">
      <alignment horizontal="right" vertical="center"/>
    </xf>
    <xf numFmtId="178" fontId="9" fillId="0" borderId="11" xfId="13" applyNumberFormat="1" applyFont="1" applyBorder="1" applyAlignment="1">
      <alignment horizontal="right" vertical="center"/>
    </xf>
    <xf numFmtId="178" fontId="9" fillId="7" borderId="12" xfId="13" applyNumberFormat="1" applyFont="1" applyFill="1" applyBorder="1" applyAlignment="1">
      <alignment horizontal="right" vertical="center"/>
    </xf>
    <xf numFmtId="178" fontId="9" fillId="7" borderId="13" xfId="13" applyNumberFormat="1" applyFont="1" applyFill="1" applyBorder="1" applyAlignment="1">
      <alignment horizontal="right" vertical="center"/>
    </xf>
    <xf numFmtId="0" fontId="23" fillId="9" borderId="0" xfId="0" applyFont="1" applyFill="1">
      <alignment vertical="center"/>
    </xf>
    <xf numFmtId="0" fontId="34" fillId="9" borderId="0" xfId="0" applyFont="1" applyFill="1">
      <alignment vertical="center"/>
    </xf>
    <xf numFmtId="0" fontId="6" fillId="0" borderId="0" xfId="0" applyFont="1" applyAlignment="1">
      <alignment horizontal="center" vertical="center"/>
    </xf>
    <xf numFmtId="0" fontId="19" fillId="6" borderId="9" xfId="0" applyFont="1" applyFill="1" applyBorder="1">
      <alignment vertical="center"/>
    </xf>
    <xf numFmtId="0" fontId="19" fillId="9" borderId="9" xfId="0" applyFont="1" applyFill="1" applyBorder="1" applyAlignment="1">
      <alignment horizontal="center" vertical="center"/>
    </xf>
    <xf numFmtId="0" fontId="19" fillId="9" borderId="10" xfId="0" applyFont="1" applyFill="1" applyBorder="1">
      <alignment vertical="center"/>
    </xf>
    <xf numFmtId="57" fontId="19" fillId="6" borderId="10" xfId="0" applyNumberFormat="1" applyFont="1" applyFill="1" applyBorder="1" applyAlignment="1">
      <alignment horizontal="center" vertical="center"/>
    </xf>
    <xf numFmtId="57" fontId="19" fillId="9" borderId="10" xfId="0" applyNumberFormat="1" applyFont="1" applyFill="1" applyBorder="1" applyAlignment="1">
      <alignment horizontal="center" vertical="center"/>
    </xf>
    <xf numFmtId="57" fontId="19" fillId="9" borderId="10" xfId="0" quotePrefix="1" applyNumberFormat="1" applyFont="1" applyFill="1" applyBorder="1" applyAlignment="1">
      <alignment horizontal="center" vertical="center"/>
    </xf>
    <xf numFmtId="38" fontId="19" fillId="0" borderId="0" xfId="5" applyFont="1" applyFill="1" applyBorder="1" applyAlignment="1">
      <alignment vertical="center"/>
    </xf>
    <xf numFmtId="38" fontId="19" fillId="6" borderId="0" xfId="13" applyFont="1" applyFill="1" applyBorder="1" applyAlignment="1">
      <alignment vertical="center"/>
    </xf>
    <xf numFmtId="38" fontId="19" fillId="0" borderId="0" xfId="13" applyFont="1" applyFill="1" applyBorder="1" applyAlignment="1">
      <alignment vertical="center"/>
    </xf>
    <xf numFmtId="38" fontId="19" fillId="9" borderId="0" xfId="13" applyFont="1" applyFill="1" applyBorder="1" applyAlignment="1">
      <alignment vertical="center"/>
    </xf>
    <xf numFmtId="38" fontId="19" fillId="9" borderId="0" xfId="5" applyFont="1" applyFill="1" applyBorder="1">
      <alignment vertical="center"/>
    </xf>
    <xf numFmtId="38" fontId="3" fillId="0" borderId="0" xfId="5" applyFont="1" applyBorder="1">
      <alignment vertical="center"/>
    </xf>
    <xf numFmtId="38" fontId="3" fillId="0" borderId="0" xfId="13" applyFont="1" applyBorder="1" applyAlignment="1">
      <alignment vertical="center"/>
    </xf>
    <xf numFmtId="38" fontId="19" fillId="6" borderId="0" xfId="5" applyFont="1" applyFill="1" applyBorder="1" applyAlignment="1">
      <alignment vertical="center"/>
    </xf>
    <xf numFmtId="49" fontId="20" fillId="0" borderId="9" xfId="2" applyNumberFormat="1" applyFont="1" applyBorder="1" applyAlignment="1">
      <alignment horizontal="right"/>
    </xf>
    <xf numFmtId="38" fontId="20" fillId="6" borderId="9" xfId="13" applyFont="1" applyFill="1" applyBorder="1" applyAlignment="1">
      <alignment horizontal="right"/>
    </xf>
    <xf numFmtId="49" fontId="20" fillId="0" borderId="0" xfId="2" applyNumberFormat="1" applyFont="1" applyAlignment="1">
      <alignment horizontal="right"/>
    </xf>
    <xf numFmtId="38" fontId="20" fillId="6" borderId="0" xfId="13" applyFont="1" applyFill="1" applyBorder="1" applyAlignment="1">
      <alignment horizontal="right"/>
    </xf>
    <xf numFmtId="49" fontId="20" fillId="0" borderId="10" xfId="2" applyNumberFormat="1" applyFont="1" applyBorder="1" applyAlignment="1">
      <alignment horizontal="right"/>
    </xf>
    <xf numFmtId="38" fontId="20" fillId="6" borderId="10" xfId="13" applyFont="1" applyFill="1" applyBorder="1" applyAlignment="1">
      <alignment horizontal="right"/>
    </xf>
    <xf numFmtId="38" fontId="19" fillId="6" borderId="11" xfId="5" applyFont="1" applyFill="1" applyBorder="1" applyAlignment="1">
      <alignment vertical="center"/>
    </xf>
    <xf numFmtId="38" fontId="19" fillId="6" borderId="11" xfId="13" applyFont="1" applyFill="1" applyBorder="1" applyAlignment="1">
      <alignment vertical="center"/>
    </xf>
    <xf numFmtId="0" fontId="34" fillId="6" borderId="0" xfId="0" applyFont="1" applyFill="1">
      <alignment vertical="center"/>
    </xf>
    <xf numFmtId="57" fontId="2" fillId="4" borderId="0" xfId="0" quotePrefix="1" applyNumberFormat="1" applyFont="1" applyFill="1" applyAlignment="1">
      <alignment horizontal="right" vertical="center"/>
    </xf>
    <xf numFmtId="0" fontId="2" fillId="6" borderId="9" xfId="0" applyFont="1" applyFill="1" applyBorder="1" applyAlignment="1">
      <alignment horizontal="center" vertical="center"/>
    </xf>
    <xf numFmtId="0" fontId="2" fillId="6" borderId="19" xfId="0" applyFont="1" applyFill="1" applyBorder="1">
      <alignment vertical="center"/>
    </xf>
    <xf numFmtId="0" fontId="9" fillId="6" borderId="20" xfId="2" applyFont="1" applyFill="1" applyBorder="1"/>
    <xf numFmtId="38" fontId="9" fillId="6" borderId="15" xfId="5" applyFont="1" applyFill="1" applyBorder="1" applyAlignment="1">
      <alignment vertical="center"/>
    </xf>
    <xf numFmtId="177" fontId="2" fillId="6" borderId="17" xfId="1" applyNumberFormat="1" applyFont="1" applyFill="1" applyBorder="1">
      <alignment vertical="center"/>
    </xf>
    <xf numFmtId="188" fontId="2" fillId="6" borderId="19" xfId="0" applyNumberFormat="1" applyFont="1" applyFill="1" applyBorder="1">
      <alignment vertical="center"/>
    </xf>
    <xf numFmtId="0" fontId="9" fillId="6" borderId="20" xfId="6" applyFont="1" applyFill="1" applyBorder="1"/>
    <xf numFmtId="177" fontId="2" fillId="6" borderId="20" xfId="1" applyNumberFormat="1" applyFont="1" applyFill="1" applyBorder="1">
      <alignment vertical="center"/>
    </xf>
    <xf numFmtId="188" fontId="2" fillId="6" borderId="21" xfId="0" applyNumberFormat="1" applyFont="1" applyFill="1" applyBorder="1">
      <alignment vertical="center"/>
    </xf>
    <xf numFmtId="0" fontId="2" fillId="6" borderId="20" xfId="0" applyFont="1" applyFill="1" applyBorder="1">
      <alignment vertical="center"/>
    </xf>
    <xf numFmtId="38" fontId="9" fillId="6" borderId="9" xfId="5" applyFont="1" applyFill="1" applyBorder="1" applyAlignment="1">
      <alignment vertical="center"/>
    </xf>
    <xf numFmtId="177" fontId="2" fillId="6" borderId="9" xfId="1" applyNumberFormat="1" applyFont="1" applyFill="1" applyBorder="1">
      <alignment vertical="center"/>
    </xf>
    <xf numFmtId="38" fontId="9" fillId="6" borderId="0" xfId="5" applyFont="1" applyFill="1" applyBorder="1" applyAlignment="1">
      <alignment vertical="center"/>
    </xf>
    <xf numFmtId="177" fontId="2" fillId="6" borderId="0" xfId="1" applyNumberFormat="1" applyFont="1" applyFill="1" applyBorder="1">
      <alignment vertical="center"/>
    </xf>
    <xf numFmtId="0" fontId="34" fillId="6" borderId="20" xfId="2" applyFont="1" applyFill="1" applyBorder="1"/>
    <xf numFmtId="0" fontId="9" fillId="6" borderId="22" xfId="6" applyFont="1" applyFill="1" applyBorder="1"/>
    <xf numFmtId="38" fontId="9" fillId="6" borderId="10" xfId="5" applyFont="1" applyFill="1" applyBorder="1" applyAlignment="1">
      <alignment vertical="center"/>
    </xf>
    <xf numFmtId="38" fontId="2" fillId="4" borderId="10" xfId="1" applyFont="1" applyFill="1" applyBorder="1">
      <alignment vertical="center"/>
    </xf>
    <xf numFmtId="177" fontId="2" fillId="6" borderId="10" xfId="1" applyNumberFormat="1" applyFont="1" applyFill="1" applyBorder="1">
      <alignment vertical="center"/>
    </xf>
    <xf numFmtId="188" fontId="2" fillId="6" borderId="16" xfId="0" applyNumberFormat="1" applyFont="1" applyFill="1" applyBorder="1">
      <alignment vertical="center"/>
    </xf>
    <xf numFmtId="176" fontId="2" fillId="6" borderId="0" xfId="1" applyNumberFormat="1" applyFont="1" applyFill="1">
      <alignment vertical="center"/>
    </xf>
    <xf numFmtId="0" fontId="9" fillId="4" borderId="9" xfId="14" applyFill="1" applyBorder="1">
      <alignment vertical="center"/>
    </xf>
    <xf numFmtId="0" fontId="9" fillId="4" borderId="0" xfId="14" applyFill="1">
      <alignment vertical="center"/>
    </xf>
    <xf numFmtId="0" fontId="9" fillId="4" borderId="10" xfId="14" applyFill="1" applyBorder="1">
      <alignment vertical="center"/>
    </xf>
    <xf numFmtId="0" fontId="9" fillId="0" borderId="0" xfId="14">
      <alignment vertical="center"/>
    </xf>
    <xf numFmtId="191" fontId="2" fillId="0" borderId="9" xfId="1" applyNumberFormat="1" applyFont="1" applyBorder="1">
      <alignment vertical="center"/>
    </xf>
    <xf numFmtId="191" fontId="2" fillId="0" borderId="0" xfId="1" applyNumberFormat="1" applyFont="1" applyBorder="1">
      <alignment vertical="center"/>
    </xf>
    <xf numFmtId="191" fontId="2" fillId="0" borderId="10" xfId="1" applyNumberFormat="1" applyFont="1" applyBorder="1">
      <alignment vertical="center"/>
    </xf>
    <xf numFmtId="57" fontId="6" fillId="4" borderId="0" xfId="0" quotePrefix="1" applyNumberFormat="1" applyFont="1" applyFill="1" applyAlignment="1">
      <alignment horizontal="right" vertical="center"/>
    </xf>
    <xf numFmtId="38" fontId="2" fillId="4" borderId="14" xfId="1" applyFont="1" applyFill="1" applyBorder="1" applyAlignment="1">
      <alignment horizontal="right" vertical="center"/>
    </xf>
    <xf numFmtId="38" fontId="2" fillId="4" borderId="11" xfId="1" applyFont="1" applyFill="1" applyBorder="1" applyAlignment="1">
      <alignment horizontal="right" vertical="center"/>
    </xf>
    <xf numFmtId="0" fontId="9" fillId="0" borderId="0" xfId="0" applyFont="1">
      <alignment vertical="center"/>
    </xf>
    <xf numFmtId="0" fontId="2" fillId="6" borderId="11" xfId="0" applyFont="1" applyFill="1" applyBorder="1" applyAlignment="1"/>
    <xf numFmtId="0" fontId="2" fillId="6" borderId="9" xfId="0" applyFont="1" applyFill="1" applyBorder="1" applyAlignment="1"/>
    <xf numFmtId="0" fontId="2" fillId="6" borderId="9" xfId="0" applyFont="1" applyFill="1" applyBorder="1" applyAlignment="1">
      <alignment horizontal="center"/>
    </xf>
    <xf numFmtId="38" fontId="2" fillId="6" borderId="9" xfId="13" applyFont="1" applyFill="1" applyBorder="1"/>
    <xf numFmtId="0" fontId="2" fillId="6" borderId="10" xfId="0" applyFont="1" applyFill="1" applyBorder="1" applyAlignment="1"/>
    <xf numFmtId="0" fontId="2" fillId="6" borderId="10" xfId="0" applyFont="1" applyFill="1" applyBorder="1" applyAlignment="1">
      <alignment horizontal="center"/>
    </xf>
    <xf numFmtId="38" fontId="2" fillId="6" borderId="0" xfId="13" applyFont="1" applyFill="1"/>
    <xf numFmtId="38" fontId="2" fillId="6" borderId="0" xfId="13" applyFont="1" applyFill="1" applyBorder="1"/>
    <xf numFmtId="38" fontId="2" fillId="6" borderId="10" xfId="13" applyFont="1" applyFill="1" applyBorder="1"/>
    <xf numFmtId="38" fontId="2" fillId="6" borderId="11" xfId="13" applyFont="1" applyFill="1" applyBorder="1"/>
    <xf numFmtId="38" fontId="2" fillId="0" borderId="0" xfId="13" applyFont="1" applyFill="1"/>
    <xf numFmtId="38" fontId="2" fillId="0" borderId="0" xfId="13" applyFont="1"/>
    <xf numFmtId="178" fontId="2" fillId="0" borderId="0" xfId="0" applyNumberFormat="1" applyFont="1" applyAlignment="1">
      <alignment horizontal="right"/>
    </xf>
    <xf numFmtId="187" fontId="2" fillId="6" borderId="10" xfId="0" applyNumberFormat="1" applyFont="1" applyFill="1" applyBorder="1" applyAlignment="1">
      <alignment horizontal="right"/>
    </xf>
    <xf numFmtId="178" fontId="2" fillId="6" borderId="0" xfId="0" applyNumberFormat="1" applyFont="1" applyFill="1">
      <alignment vertical="center"/>
    </xf>
    <xf numFmtId="178" fontId="2"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2" fillId="6" borderId="11" xfId="0" applyNumberFormat="1" applyFont="1" applyFill="1" applyBorder="1" applyAlignment="1">
      <alignment horizontal="right" vertical="center"/>
    </xf>
    <xf numFmtId="178" fontId="2" fillId="6" borderId="9" xfId="0" applyNumberFormat="1" applyFont="1" applyFill="1" applyBorder="1" applyAlignment="1">
      <alignment horizontal="right" vertical="center"/>
    </xf>
    <xf numFmtId="178" fontId="2" fillId="6" borderId="17" xfId="0" applyNumberFormat="1" applyFont="1" applyFill="1" applyBorder="1" applyAlignment="1">
      <alignment horizontal="right" vertical="center" wrapText="1"/>
    </xf>
    <xf numFmtId="178" fontId="2" fillId="6" borderId="9" xfId="0" applyNumberFormat="1" applyFont="1" applyFill="1" applyBorder="1" applyAlignment="1">
      <alignment horizontal="right" vertical="center" wrapText="1"/>
    </xf>
    <xf numFmtId="178" fontId="2" fillId="6" borderId="18" xfId="0" applyNumberFormat="1" applyFont="1" applyFill="1" applyBorder="1" applyAlignment="1">
      <alignment horizontal="right" vertical="center" wrapText="1"/>
    </xf>
    <xf numFmtId="178" fontId="2" fillId="0" borderId="9" xfId="0" applyNumberFormat="1" applyFont="1" applyBorder="1" applyAlignment="1">
      <alignment horizontal="right" vertical="center"/>
    </xf>
    <xf numFmtId="178" fontId="2" fillId="0" borderId="18" xfId="0" applyNumberFormat="1" applyFont="1" applyBorder="1" applyAlignment="1">
      <alignment horizontal="right" vertical="center"/>
    </xf>
    <xf numFmtId="178" fontId="2" fillId="0" borderId="19" xfId="0" applyNumberFormat="1" applyFont="1" applyBorder="1" applyAlignment="1">
      <alignment horizontal="right" vertical="center"/>
    </xf>
    <xf numFmtId="178" fontId="2" fillId="6" borderId="22" xfId="0" applyNumberFormat="1" applyFont="1" applyFill="1" applyBorder="1" applyAlignment="1">
      <alignment horizontal="right" vertical="center"/>
    </xf>
    <xf numFmtId="178" fontId="2" fillId="6" borderId="10" xfId="0" applyNumberFormat="1" applyFont="1" applyFill="1" applyBorder="1" applyAlignment="1">
      <alignment horizontal="right" vertical="center"/>
    </xf>
    <xf numFmtId="178" fontId="2" fillId="6" borderId="23" xfId="0" applyNumberFormat="1" applyFont="1" applyFill="1" applyBorder="1" applyAlignment="1">
      <alignment horizontal="right" vertical="center"/>
    </xf>
    <xf numFmtId="178" fontId="2" fillId="6" borderId="16" xfId="0" applyNumberFormat="1" applyFont="1" applyFill="1" applyBorder="1" applyAlignment="1">
      <alignment horizontal="right" vertical="center"/>
    </xf>
    <xf numFmtId="178" fontId="2" fillId="6" borderId="21" xfId="0" applyNumberFormat="1" applyFont="1" applyFill="1" applyBorder="1" applyAlignment="1">
      <alignment horizontal="right" vertical="center"/>
    </xf>
    <xf numFmtId="178" fontId="2" fillId="6" borderId="19" xfId="0" applyNumberFormat="1" applyFont="1" applyFill="1" applyBorder="1" applyAlignment="1">
      <alignment horizontal="right" vertical="center"/>
    </xf>
    <xf numFmtId="0" fontId="2" fillId="0" borderId="9" xfId="0" applyFont="1" applyBorder="1" applyAlignment="1">
      <alignment horizontal="center"/>
    </xf>
    <xf numFmtId="0" fontId="2" fillId="3" borderId="9" xfId="0" applyFont="1" applyFill="1" applyBorder="1" applyAlignment="1">
      <alignment horizontal="center" vertical="center"/>
    </xf>
    <xf numFmtId="0" fontId="2" fillId="3" borderId="0" xfId="0" applyFont="1" applyFill="1" applyAlignment="1">
      <alignment horizontal="center"/>
    </xf>
    <xf numFmtId="38" fontId="2" fillId="0" borderId="0" xfId="13" applyFont="1" applyBorder="1"/>
    <xf numFmtId="37" fontId="2" fillId="0" borderId="0" xfId="0" applyNumberFormat="1" applyFont="1" applyAlignment="1"/>
    <xf numFmtId="37" fontId="2" fillId="3" borderId="0" xfId="0" applyNumberFormat="1" applyFont="1" applyFill="1" applyAlignment="1"/>
    <xf numFmtId="38" fontId="2" fillId="0" borderId="10" xfId="13" applyFont="1" applyBorder="1"/>
    <xf numFmtId="37" fontId="2" fillId="0" borderId="10" xfId="0" applyNumberFormat="1" applyFont="1" applyBorder="1" applyAlignment="1"/>
    <xf numFmtId="37" fontId="2" fillId="3" borderId="10" xfId="0" applyNumberFormat="1" applyFont="1" applyFill="1" applyBorder="1" applyAlignment="1"/>
    <xf numFmtId="38" fontId="2" fillId="0" borderId="11" xfId="13" applyFont="1" applyBorder="1"/>
    <xf numFmtId="37" fontId="2" fillId="0" borderId="11" xfId="0" applyNumberFormat="1" applyFont="1" applyBorder="1" applyAlignment="1"/>
    <xf numFmtId="37" fontId="2" fillId="0" borderId="9" xfId="0" applyNumberFormat="1" applyFont="1" applyBorder="1" applyAlignment="1"/>
    <xf numFmtId="37" fontId="2" fillId="3" borderId="9" xfId="0" applyNumberFormat="1" applyFont="1" applyFill="1" applyBorder="1" applyAlignment="1"/>
    <xf numFmtId="0" fontId="2" fillId="9" borderId="0" xfId="0" applyFont="1" applyFill="1" applyAlignment="1"/>
    <xf numFmtId="38" fontId="2" fillId="9" borderId="0" xfId="13" applyFont="1" applyFill="1"/>
    <xf numFmtId="0" fontId="2" fillId="0" borderId="0" xfId="0" applyFont="1" applyAlignment="1">
      <alignment horizontal="right"/>
    </xf>
    <xf numFmtId="38" fontId="2" fillId="7" borderId="0" xfId="13" applyFont="1" applyFill="1" applyAlignment="1">
      <alignment vertical="center"/>
    </xf>
    <xf numFmtId="38" fontId="2" fillId="0" borderId="0" xfId="13" applyFont="1" applyAlignment="1">
      <alignment vertical="center"/>
    </xf>
    <xf numFmtId="38" fontId="2" fillId="3" borderId="0" xfId="13" applyFont="1" applyFill="1" applyAlignment="1">
      <alignment vertical="center"/>
    </xf>
    <xf numFmtId="0" fontId="2" fillId="0" borderId="10" xfId="0" applyFont="1" applyBorder="1" applyAlignment="1">
      <alignment horizontal="right"/>
    </xf>
    <xf numFmtId="0" fontId="2" fillId="0" borderId="10" xfId="0" applyFont="1" applyBorder="1" applyAlignment="1">
      <alignment horizontal="right" shrinkToFit="1"/>
    </xf>
    <xf numFmtId="0" fontId="2" fillId="0" borderId="0" xfId="0" applyFont="1" applyAlignment="1">
      <alignment horizontal="right" shrinkToFit="1"/>
    </xf>
    <xf numFmtId="38" fontId="2" fillId="6" borderId="11" xfId="13" applyFont="1" applyFill="1" applyBorder="1" applyAlignment="1">
      <alignment horizontal="center"/>
    </xf>
    <xf numFmtId="0" fontId="2" fillId="0" borderId="11" xfId="0" applyFont="1" applyBorder="1" applyAlignment="1">
      <alignment horizontal="center"/>
    </xf>
    <xf numFmtId="38" fontId="2" fillId="0" borderId="9" xfId="13" applyFont="1" applyBorder="1"/>
    <xf numFmtId="37" fontId="2" fillId="6" borderId="9" xfId="0" applyNumberFormat="1" applyFont="1" applyFill="1" applyBorder="1" applyAlignment="1"/>
    <xf numFmtId="37" fontId="2" fillId="6" borderId="0" xfId="0" applyNumberFormat="1" applyFont="1" applyFill="1" applyAlignment="1"/>
    <xf numFmtId="190" fontId="2" fillId="6" borderId="0" xfId="0" applyNumberFormat="1" applyFont="1" applyFill="1" applyAlignment="1"/>
    <xf numFmtId="38" fontId="2" fillId="6" borderId="0" xfId="13" applyFont="1" applyFill="1" applyProtection="1">
      <protection locked="0"/>
    </xf>
    <xf numFmtId="37" fontId="2" fillId="6" borderId="10" xfId="0" applyNumberFormat="1" applyFont="1" applyFill="1" applyBorder="1" applyAlignment="1"/>
    <xf numFmtId="0" fontId="2" fillId="4" borderId="16" xfId="0" applyFont="1" applyFill="1" applyBorder="1" applyAlignment="1">
      <alignment horizontal="center" vertical="center"/>
    </xf>
    <xf numFmtId="0" fontId="2" fillId="4" borderId="16" xfId="0" applyFont="1" applyFill="1" applyBorder="1">
      <alignment vertical="center"/>
    </xf>
    <xf numFmtId="0" fontId="2" fillId="6" borderId="22" xfId="0" applyFont="1" applyFill="1" applyBorder="1">
      <alignment vertical="center"/>
    </xf>
    <xf numFmtId="0" fontId="2" fillId="6" borderId="10" xfId="0" applyFont="1" applyFill="1" applyBorder="1">
      <alignment vertical="center"/>
    </xf>
    <xf numFmtId="0" fontId="2" fillId="6" borderId="15" xfId="0" applyFont="1" applyFill="1" applyBorder="1">
      <alignment vertical="center"/>
    </xf>
    <xf numFmtId="0" fontId="2" fillId="6" borderId="16" xfId="0" applyFont="1" applyFill="1" applyBorder="1">
      <alignment vertical="center"/>
    </xf>
    <xf numFmtId="0" fontId="2" fillId="6" borderId="23" xfId="0" applyFont="1" applyFill="1" applyBorder="1">
      <alignment vertical="center"/>
    </xf>
    <xf numFmtId="0" fontId="6" fillId="6" borderId="19" xfId="0" applyFont="1" applyFill="1" applyBorder="1" applyAlignment="1">
      <alignment horizontal="center" vertical="center"/>
    </xf>
    <xf numFmtId="0" fontId="6" fillId="6" borderId="9" xfId="0" applyFont="1" applyFill="1" applyBorder="1" applyAlignment="1">
      <alignment horizontal="center" vertical="center"/>
    </xf>
    <xf numFmtId="38" fontId="2" fillId="0" borderId="0" xfId="1" applyFont="1" applyAlignment="1"/>
    <xf numFmtId="0" fontId="2" fillId="3" borderId="2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0" xfId="0" applyFont="1" applyFill="1" applyAlignment="1">
      <alignment horizontal="center" vertical="center"/>
    </xf>
    <xf numFmtId="0" fontId="6" fillId="6" borderId="19" xfId="0" applyFont="1" applyFill="1" applyBorder="1">
      <alignment vertical="center"/>
    </xf>
    <xf numFmtId="0" fontId="6" fillId="6" borderId="16" xfId="0" applyFont="1" applyFill="1" applyBorder="1">
      <alignment vertical="center"/>
    </xf>
    <xf numFmtId="0" fontId="6" fillId="6" borderId="21" xfId="0" applyFont="1" applyFill="1" applyBorder="1">
      <alignment vertical="center"/>
    </xf>
    <xf numFmtId="38" fontId="9" fillId="3" borderId="0" xfId="3" applyFont="1" applyFill="1" applyBorder="1" applyAlignment="1">
      <alignment horizontal="right" vertical="center"/>
    </xf>
    <xf numFmtId="38" fontId="9" fillId="3" borderId="15" xfId="3" applyFont="1" applyFill="1" applyBorder="1" applyAlignment="1">
      <alignment horizontal="right" vertical="center"/>
    </xf>
    <xf numFmtId="38" fontId="2" fillId="3" borderId="0" xfId="3" applyFont="1" applyFill="1" applyBorder="1" applyAlignment="1">
      <alignment horizontal="right" vertical="center"/>
    </xf>
    <xf numFmtId="38" fontId="2" fillId="3" borderId="15" xfId="3" applyFont="1" applyFill="1" applyBorder="1" applyAlignment="1">
      <alignment horizontal="right" vertical="center"/>
    </xf>
    <xf numFmtId="0" fontId="11" fillId="11" borderId="2" xfId="0" applyFont="1" applyFill="1" applyBorder="1">
      <alignment vertical="center"/>
    </xf>
    <xf numFmtId="0" fontId="11" fillId="11" borderId="0" xfId="0" applyFont="1" applyFill="1" applyAlignment="1">
      <alignment horizontal="center" vertical="center"/>
    </xf>
    <xf numFmtId="0" fontId="18" fillId="3" borderId="17" xfId="0" applyFont="1" applyFill="1" applyBorder="1" applyAlignment="1">
      <alignment horizontal="center" vertical="center"/>
    </xf>
    <xf numFmtId="0" fontId="18" fillId="3" borderId="9" xfId="0" applyFont="1" applyFill="1" applyBorder="1">
      <alignment vertical="center"/>
    </xf>
    <xf numFmtId="0" fontId="18" fillId="3" borderId="18" xfId="0" applyFont="1" applyFill="1" applyBorder="1">
      <alignment vertical="center"/>
    </xf>
    <xf numFmtId="0" fontId="11" fillId="11" borderId="17"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22" xfId="0" applyFont="1" applyFill="1" applyBorder="1" applyAlignment="1">
      <alignment horizontal="center" vertical="center"/>
    </xf>
    <xf numFmtId="0" fontId="11" fillId="11" borderId="9" xfId="0" applyFont="1" applyFill="1" applyBorder="1" applyAlignment="1">
      <alignment horizontal="center" vertical="center"/>
    </xf>
    <xf numFmtId="0" fontId="11" fillId="11" borderId="10" xfId="0" applyFont="1" applyFill="1" applyBorder="1" applyAlignment="1">
      <alignment horizontal="center" vertical="center"/>
    </xf>
    <xf numFmtId="0" fontId="18" fillId="3" borderId="17" xfId="0" quotePrefix="1" applyFont="1" applyFill="1" applyBorder="1" applyAlignment="1" applyProtection="1">
      <alignment horizontal="center" vertical="center"/>
      <protection locked="0"/>
    </xf>
    <xf numFmtId="0" fontId="18" fillId="3" borderId="9" xfId="0" applyFont="1" applyFill="1" applyBorder="1" applyAlignment="1">
      <alignment horizontal="center" vertical="center"/>
    </xf>
    <xf numFmtId="0" fontId="2" fillId="3" borderId="18" xfId="0" applyFont="1" applyFill="1" applyBorder="1" applyAlignment="1">
      <alignment horizontal="center" vertical="center" shrinkToFit="1"/>
    </xf>
    <xf numFmtId="3" fontId="18" fillId="3" borderId="17" xfId="0" applyNumberFormat="1" applyFont="1" applyFill="1" applyBorder="1" applyAlignment="1">
      <alignment horizontal="right" vertical="center"/>
    </xf>
    <xf numFmtId="3" fontId="18" fillId="3" borderId="9" xfId="0" applyNumberFormat="1" applyFont="1" applyFill="1" applyBorder="1" applyAlignment="1">
      <alignment horizontal="right" vertical="center"/>
    </xf>
    <xf numFmtId="178" fontId="18" fillId="3" borderId="9" xfId="0" applyNumberFormat="1" applyFont="1" applyFill="1" applyBorder="1" applyAlignment="1">
      <alignment horizontal="right" vertical="center"/>
    </xf>
    <xf numFmtId="178" fontId="2" fillId="3" borderId="9" xfId="0" applyNumberFormat="1" applyFont="1" applyFill="1" applyBorder="1" applyAlignment="1">
      <alignment horizontal="right" vertical="center"/>
    </xf>
    <xf numFmtId="178" fontId="2" fillId="3" borderId="18" xfId="0" applyNumberFormat="1" applyFont="1" applyFill="1" applyBorder="1" applyAlignment="1">
      <alignment horizontal="right" vertical="center"/>
    </xf>
    <xf numFmtId="3" fontId="18" fillId="3" borderId="20" xfId="0" applyNumberFormat="1" applyFont="1" applyFill="1" applyBorder="1" applyAlignment="1">
      <alignment horizontal="right" vertical="center"/>
    </xf>
    <xf numFmtId="3" fontId="18" fillId="3" borderId="0" xfId="0" applyNumberFormat="1" applyFont="1" applyFill="1" applyAlignment="1">
      <alignment horizontal="right" vertical="center"/>
    </xf>
    <xf numFmtId="178" fontId="18" fillId="3" borderId="0" xfId="0" applyNumberFormat="1" applyFont="1" applyFill="1" applyAlignment="1">
      <alignment horizontal="right" vertical="center"/>
    </xf>
    <xf numFmtId="178" fontId="2" fillId="3" borderId="0" xfId="0" applyNumberFormat="1" applyFont="1" applyFill="1" applyAlignment="1">
      <alignment horizontal="right" vertical="center"/>
    </xf>
    <xf numFmtId="178" fontId="2" fillId="3" borderId="15" xfId="0" applyNumberFormat="1" applyFont="1" applyFill="1" applyBorder="1" applyAlignment="1">
      <alignment horizontal="right" vertical="center"/>
    </xf>
    <xf numFmtId="38" fontId="18" fillId="3" borderId="20" xfId="3" applyFont="1" applyFill="1" applyBorder="1" applyAlignment="1">
      <alignment horizontal="right" vertical="center"/>
    </xf>
    <xf numFmtId="38" fontId="18" fillId="3" borderId="0" xfId="3" applyFont="1" applyFill="1" applyBorder="1" applyAlignment="1">
      <alignment horizontal="right" vertical="center"/>
    </xf>
    <xf numFmtId="38" fontId="18" fillId="3" borderId="0" xfId="0" applyNumberFormat="1" applyFont="1" applyFill="1" applyAlignment="1">
      <alignment horizontal="right" vertical="center"/>
    </xf>
    <xf numFmtId="178" fontId="18" fillId="3" borderId="20" xfId="0" applyNumberFormat="1" applyFont="1" applyFill="1" applyBorder="1" applyAlignment="1">
      <alignment horizontal="right" vertical="center"/>
    </xf>
    <xf numFmtId="38" fontId="2" fillId="3" borderId="0" xfId="3" applyFont="1" applyFill="1" applyBorder="1" applyAlignment="1">
      <alignment horizontal="right"/>
    </xf>
    <xf numFmtId="177" fontId="18" fillId="3" borderId="22" xfId="0" applyNumberFormat="1" applyFont="1" applyFill="1" applyBorder="1" applyAlignment="1">
      <alignment horizontal="right" vertical="center"/>
    </xf>
    <xf numFmtId="177" fontId="18" fillId="3" borderId="10" xfId="0" applyNumberFormat="1" applyFont="1" applyFill="1" applyBorder="1" applyAlignment="1">
      <alignment horizontal="right" vertical="center"/>
    </xf>
    <xf numFmtId="176" fontId="18" fillId="3" borderId="10" xfId="3" applyNumberFormat="1" applyFont="1" applyFill="1" applyBorder="1" applyAlignment="1">
      <alignment horizontal="right" vertical="center"/>
    </xf>
    <xf numFmtId="176" fontId="2" fillId="3" borderId="10" xfId="3" applyNumberFormat="1" applyFont="1" applyFill="1" applyBorder="1" applyAlignment="1">
      <alignment horizontal="right" vertical="center"/>
    </xf>
    <xf numFmtId="177" fontId="2" fillId="3" borderId="10" xfId="0" applyNumberFormat="1" applyFont="1" applyFill="1" applyBorder="1" applyAlignment="1">
      <alignment horizontal="right" vertical="center"/>
    </xf>
    <xf numFmtId="177" fontId="18" fillId="3" borderId="23" xfId="0" applyNumberFormat="1" applyFont="1" applyFill="1" applyBorder="1" applyAlignment="1">
      <alignment horizontal="right" vertical="center"/>
    </xf>
    <xf numFmtId="177" fontId="18" fillId="3" borderId="17" xfId="0" applyNumberFormat="1" applyFont="1" applyFill="1" applyBorder="1" applyAlignment="1">
      <alignment horizontal="right" vertical="center"/>
    </xf>
    <xf numFmtId="177" fontId="18" fillId="3" borderId="9" xfId="0" applyNumberFormat="1" applyFont="1" applyFill="1" applyBorder="1" applyAlignment="1">
      <alignment horizontal="right" vertical="center"/>
    </xf>
    <xf numFmtId="176" fontId="18" fillId="3" borderId="9" xfId="3" applyNumberFormat="1" applyFont="1" applyFill="1" applyBorder="1" applyAlignment="1">
      <alignment horizontal="right" vertical="center"/>
    </xf>
    <xf numFmtId="176" fontId="2" fillId="3" borderId="9" xfId="3" applyNumberFormat="1" applyFont="1" applyFill="1" applyBorder="1" applyAlignment="1">
      <alignment horizontal="right" vertical="center"/>
    </xf>
    <xf numFmtId="0" fontId="2" fillId="3" borderId="9" xfId="0" applyFont="1" applyFill="1" applyBorder="1" applyAlignment="1">
      <alignment horizontal="right" vertical="center"/>
    </xf>
    <xf numFmtId="0" fontId="2" fillId="3" borderId="18" xfId="0" applyFont="1" applyFill="1" applyBorder="1" applyAlignment="1">
      <alignment horizontal="right" vertical="center"/>
    </xf>
    <xf numFmtId="38" fontId="18" fillId="3" borderId="9" xfId="3" applyFont="1" applyFill="1" applyBorder="1" applyAlignment="1">
      <alignment horizontal="right" vertical="center"/>
    </xf>
    <xf numFmtId="38" fontId="2" fillId="3" borderId="9" xfId="3" applyFont="1" applyFill="1" applyBorder="1" applyAlignment="1">
      <alignment horizontal="right" vertical="center"/>
    </xf>
    <xf numFmtId="38" fontId="2" fillId="3" borderId="18" xfId="3" applyFont="1" applyFill="1" applyBorder="1" applyAlignment="1">
      <alignment horizontal="right" vertical="center"/>
    </xf>
    <xf numFmtId="3" fontId="18" fillId="3" borderId="22" xfId="0" applyNumberFormat="1" applyFont="1" applyFill="1" applyBorder="1" applyAlignment="1">
      <alignment horizontal="right" vertical="center"/>
    </xf>
    <xf numFmtId="3" fontId="18" fillId="3" borderId="10" xfId="0" applyNumberFormat="1" applyFont="1" applyFill="1" applyBorder="1" applyAlignment="1">
      <alignment horizontal="right" vertical="center"/>
    </xf>
    <xf numFmtId="38" fontId="18" fillId="3" borderId="10" xfId="3" applyFont="1" applyFill="1" applyBorder="1" applyAlignment="1">
      <alignment horizontal="right" vertical="center"/>
    </xf>
    <xf numFmtId="38" fontId="2" fillId="3" borderId="10" xfId="3" applyFont="1" applyFill="1" applyBorder="1" applyAlignment="1">
      <alignment horizontal="right" vertical="center"/>
    </xf>
    <xf numFmtId="38" fontId="2" fillId="3" borderId="23" xfId="3" applyFont="1" applyFill="1" applyBorder="1" applyAlignment="1">
      <alignment horizontal="right" vertical="center"/>
    </xf>
    <xf numFmtId="178" fontId="18" fillId="3" borderId="17" xfId="0" applyNumberFormat="1" applyFont="1" applyFill="1" applyBorder="1" applyAlignment="1">
      <alignment horizontal="right" vertical="center"/>
    </xf>
    <xf numFmtId="38" fontId="2" fillId="3" borderId="9" xfId="3" applyFont="1" applyFill="1" applyBorder="1" applyAlignment="1">
      <alignment horizontal="right"/>
    </xf>
    <xf numFmtId="178" fontId="18" fillId="3" borderId="22" xfId="0" applyNumberFormat="1" applyFont="1" applyFill="1" applyBorder="1" applyAlignment="1">
      <alignment horizontal="right" vertical="center"/>
    </xf>
    <xf numFmtId="178" fontId="18" fillId="3" borderId="10" xfId="0" applyNumberFormat="1" applyFont="1" applyFill="1" applyBorder="1" applyAlignment="1">
      <alignment horizontal="right" vertical="center"/>
    </xf>
    <xf numFmtId="178" fontId="2" fillId="3" borderId="10" xfId="0" applyNumberFormat="1" applyFont="1" applyFill="1" applyBorder="1" applyAlignment="1">
      <alignment horizontal="right" vertical="center"/>
    </xf>
    <xf numFmtId="178" fontId="2" fillId="3" borderId="23" xfId="0" applyNumberFormat="1" applyFont="1" applyFill="1" applyBorder="1" applyAlignment="1">
      <alignment horizontal="right" vertical="center"/>
    </xf>
    <xf numFmtId="38" fontId="18" fillId="3" borderId="17" xfId="3" applyFont="1" applyFill="1" applyBorder="1" applyAlignment="1">
      <alignment horizontal="right" vertical="center"/>
    </xf>
    <xf numFmtId="38" fontId="18" fillId="3" borderId="22" xfId="3" applyFont="1" applyFill="1" applyBorder="1" applyAlignment="1">
      <alignment horizontal="right" vertical="center"/>
    </xf>
    <xf numFmtId="0" fontId="6" fillId="2" borderId="19" xfId="0" applyFont="1" applyFill="1" applyBorder="1" applyAlignment="1">
      <alignment horizontal="center" vertical="center"/>
    </xf>
    <xf numFmtId="0" fontId="2" fillId="2" borderId="21" xfId="0" applyFont="1" applyFill="1" applyBorder="1">
      <alignment vertical="center"/>
    </xf>
    <xf numFmtId="0" fontId="2" fillId="2" borderId="16" xfId="0" applyFont="1" applyFill="1" applyBorder="1">
      <alignment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38" fontId="2" fillId="3" borderId="10" xfId="0" applyNumberFormat="1" applyFont="1" applyFill="1" applyBorder="1">
      <alignment vertical="center"/>
    </xf>
    <xf numFmtId="38" fontId="2" fillId="0" borderId="10" xfId="0" applyNumberFormat="1" applyFont="1" applyBorder="1">
      <alignment vertical="center"/>
    </xf>
    <xf numFmtId="0" fontId="2" fillId="2" borderId="21" xfId="0" applyFont="1" applyFill="1" applyBorder="1" applyAlignment="1">
      <alignment horizontal="right" vertical="center"/>
    </xf>
    <xf numFmtId="0" fontId="2" fillId="2" borderId="13" xfId="0" applyFont="1" applyFill="1" applyBorder="1" applyAlignment="1">
      <alignment horizontal="right" vertical="center"/>
    </xf>
    <xf numFmtId="0" fontId="2" fillId="4" borderId="21" xfId="0" applyFont="1" applyFill="1" applyBorder="1" applyAlignment="1">
      <alignment horizontal="right" vertical="center"/>
    </xf>
    <xf numFmtId="0" fontId="2" fillId="0" borderId="19" xfId="0" applyFont="1" applyBorder="1">
      <alignment vertical="center"/>
    </xf>
    <xf numFmtId="177" fontId="2" fillId="0" borderId="13" xfId="1" applyNumberFormat="1" applyFont="1" applyBorder="1">
      <alignment vertical="center"/>
    </xf>
    <xf numFmtId="0" fontId="3" fillId="2" borderId="0" xfId="0" applyFont="1" applyFill="1" applyAlignment="1">
      <alignment horizontal="center"/>
    </xf>
    <xf numFmtId="38" fontId="2" fillId="2" borderId="0" xfId="0" applyNumberFormat="1" applyFont="1" applyFill="1">
      <alignment vertical="center"/>
    </xf>
    <xf numFmtId="38" fontId="19" fillId="2" borderId="9" xfId="3" applyFont="1" applyFill="1" applyBorder="1" applyAlignment="1">
      <alignment horizontal="center"/>
    </xf>
    <xf numFmtId="0" fontId="19" fillId="2" borderId="0" xfId="0" applyFont="1" applyFill="1" applyAlignment="1">
      <alignment horizontal="center"/>
    </xf>
    <xf numFmtId="0" fontId="2" fillId="2" borderId="11" xfId="0" applyFont="1" applyFill="1" applyBorder="1" applyAlignment="1">
      <alignment horizontal="center" vertical="center"/>
    </xf>
    <xf numFmtId="38" fontId="2" fillId="2" borderId="11" xfId="0" applyNumberFormat="1" applyFont="1" applyFill="1" applyBorder="1">
      <alignment vertical="center"/>
    </xf>
    <xf numFmtId="176" fontId="2" fillId="2" borderId="11" xfId="1" applyNumberFormat="1" applyFont="1" applyFill="1" applyBorder="1">
      <alignment vertical="center"/>
    </xf>
    <xf numFmtId="176" fontId="2" fillId="4" borderId="12" xfId="1" applyNumberFormat="1" applyFont="1" applyFill="1" applyBorder="1">
      <alignment vertical="center"/>
    </xf>
    <xf numFmtId="38" fontId="2" fillId="3" borderId="9" xfId="13" applyFont="1" applyFill="1" applyBorder="1"/>
    <xf numFmtId="0" fontId="2" fillId="3" borderId="10" xfId="0" applyFont="1" applyFill="1" applyBorder="1" applyAlignment="1">
      <alignment horizontal="center"/>
    </xf>
    <xf numFmtId="0" fontId="2" fillId="3" borderId="9" xfId="0" applyFont="1" applyFill="1" applyBorder="1" applyAlignment="1"/>
    <xf numFmtId="0" fontId="2" fillId="3" borderId="11" xfId="0" applyFont="1" applyFill="1" applyBorder="1" applyAlignment="1"/>
    <xf numFmtId="38" fontId="2" fillId="3" borderId="0" xfId="1" applyFont="1" applyFill="1" applyAlignment="1"/>
    <xf numFmtId="38" fontId="2" fillId="3" borderId="10" xfId="1" applyFont="1" applyFill="1" applyBorder="1" applyAlignment="1"/>
    <xf numFmtId="38" fontId="2" fillId="3" borderId="0" xfId="0" applyNumberFormat="1" applyFont="1" applyFill="1" applyAlignment="1"/>
    <xf numFmtId="0" fontId="2" fillId="0" borderId="0" xfId="0" applyFont="1" applyAlignment="1">
      <alignment horizontal="center"/>
    </xf>
    <xf numFmtId="0" fontId="18" fillId="11" borderId="49" xfId="0" applyFont="1" applyFill="1" applyBorder="1" applyAlignment="1">
      <alignment horizontal="center" vertical="center" textRotation="255"/>
    </xf>
    <xf numFmtId="0" fontId="18" fillId="11" borderId="39" xfId="0" applyFont="1" applyFill="1" applyBorder="1" applyAlignment="1">
      <alignment horizontal="center" vertical="center" textRotation="255"/>
    </xf>
    <xf numFmtId="0" fontId="18" fillId="11" borderId="35" xfId="0" applyFont="1" applyFill="1" applyBorder="1" applyAlignment="1">
      <alignment horizontal="center" vertical="center" textRotation="255"/>
    </xf>
    <xf numFmtId="0" fontId="18" fillId="11" borderId="66" xfId="0" applyFont="1" applyFill="1" applyBorder="1" applyAlignment="1">
      <alignment horizontal="center" vertical="center" textRotation="255"/>
    </xf>
    <xf numFmtId="0" fontId="18" fillId="11" borderId="17"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9" xfId="0" applyFont="1" applyFill="1" applyBorder="1" applyAlignment="1">
      <alignment horizontal="center" vertical="center"/>
    </xf>
    <xf numFmtId="0" fontId="18" fillId="11" borderId="21" xfId="0" applyFont="1" applyFill="1" applyBorder="1" applyAlignment="1">
      <alignment horizontal="center" vertical="center"/>
    </xf>
    <xf numFmtId="0" fontId="18" fillId="11" borderId="19" xfId="0" applyFont="1" applyFill="1" applyBorder="1" applyAlignment="1">
      <alignment horizontal="center" vertical="center" textRotation="255"/>
    </xf>
    <xf numFmtId="0" fontId="18" fillId="11" borderId="21" xfId="0" applyFont="1" applyFill="1" applyBorder="1" applyAlignment="1">
      <alignment horizontal="center" vertical="center" textRotation="255"/>
    </xf>
    <xf numFmtId="0" fontId="18" fillId="11" borderId="16" xfId="0" applyFont="1" applyFill="1" applyBorder="1" applyAlignment="1">
      <alignment horizontal="center" vertical="center" textRotation="255"/>
    </xf>
    <xf numFmtId="0" fontId="18" fillId="11" borderId="14" xfId="0" applyFont="1" applyFill="1" applyBorder="1" applyAlignment="1">
      <alignment horizontal="center" vertical="center"/>
    </xf>
    <xf numFmtId="0" fontId="18" fillId="11" borderId="11" xfId="0" applyFont="1" applyFill="1" applyBorder="1" applyAlignment="1">
      <alignment horizontal="center" vertical="center"/>
    </xf>
    <xf numFmtId="0" fontId="18" fillId="11" borderId="12" xfId="0" applyFont="1" applyFill="1" applyBorder="1" applyAlignment="1">
      <alignment horizontal="center" vertical="center"/>
    </xf>
    <xf numFmtId="0" fontId="38" fillId="0" borderId="21" xfId="0" applyFont="1" applyBorder="1" applyAlignment="1">
      <alignment horizontal="center" vertical="center" wrapText="1"/>
    </xf>
    <xf numFmtId="0" fontId="18" fillId="11" borderId="67" xfId="0" applyFont="1" applyFill="1" applyBorder="1" applyAlignment="1">
      <alignment horizontal="center" vertical="center" textRotation="255"/>
    </xf>
    <xf numFmtId="0" fontId="18" fillId="0" borderId="0" xfId="0" applyFont="1" applyAlignment="1">
      <alignment horizontal="center" vertical="center" textRotation="255"/>
    </xf>
    <xf numFmtId="57" fontId="19" fillId="0" borderId="9" xfId="2" applyNumberFormat="1" applyFont="1" applyBorder="1" applyAlignment="1">
      <alignment horizontal="center" vertical="center" wrapText="1"/>
    </xf>
    <xf numFmtId="38" fontId="9" fillId="6" borderId="14" xfId="13" applyFont="1" applyFill="1" applyBorder="1" applyAlignment="1">
      <alignment horizontal="center"/>
    </xf>
    <xf numFmtId="38" fontId="9" fillId="6" borderId="12" xfId="13" applyFont="1" applyFill="1" applyBorder="1" applyAlignment="1">
      <alignment horizontal="center"/>
    </xf>
    <xf numFmtId="178" fontId="2" fillId="6" borderId="13" xfId="0" applyNumberFormat="1" applyFont="1" applyFill="1" applyBorder="1" applyAlignment="1">
      <alignment horizontal="right" vertical="center"/>
    </xf>
    <xf numFmtId="178" fontId="2" fillId="6" borderId="11" xfId="0" applyNumberFormat="1" applyFont="1" applyFill="1" applyBorder="1" applyAlignment="1">
      <alignment horizontal="right" vertical="center"/>
    </xf>
    <xf numFmtId="178" fontId="2" fillId="6" borderId="14" xfId="0" applyNumberFormat="1" applyFont="1" applyFill="1" applyBorder="1" applyAlignment="1">
      <alignment horizontal="right" vertical="center"/>
    </xf>
    <xf numFmtId="0" fontId="2" fillId="6" borderId="17"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0" xfId="0" applyFont="1" applyFill="1" applyAlignment="1">
      <alignment horizontal="center" vertical="center"/>
    </xf>
    <xf numFmtId="0" fontId="2" fillId="6" borderId="18" xfId="0" applyFont="1" applyFill="1" applyBorder="1" applyAlignment="1">
      <alignment horizontal="center" vertical="center"/>
    </xf>
    <xf numFmtId="0" fontId="2" fillId="6" borderId="23" xfId="0" applyFont="1" applyFill="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6" borderId="5"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9"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69" xfId="0" applyFont="1" applyFill="1" applyBorder="1" applyAlignment="1">
      <alignment horizontal="center" vertical="center"/>
    </xf>
    <xf numFmtId="0" fontId="2" fillId="6" borderId="70"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55"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68" xfId="0" applyFont="1" applyFill="1" applyBorder="1" applyAlignment="1">
      <alignment horizontal="center" vertical="center"/>
    </xf>
    <xf numFmtId="0" fontId="2" fillId="6" borderId="73" xfId="0" applyFont="1" applyFill="1" applyBorder="1" applyAlignment="1">
      <alignment horizontal="center" vertical="center"/>
    </xf>
    <xf numFmtId="0" fontId="2" fillId="6" borderId="63"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17" xfId="11" applyFont="1" applyFill="1" applyBorder="1" applyAlignment="1">
      <alignment horizontal="center" vertical="center" wrapText="1"/>
    </xf>
    <xf numFmtId="0" fontId="2" fillId="6" borderId="18" xfId="11" applyFont="1" applyFill="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6" borderId="19" xfId="0" applyFont="1" applyFill="1" applyBorder="1" applyAlignment="1">
      <alignment horizontal="center" vertical="center"/>
    </xf>
    <xf numFmtId="0" fontId="18" fillId="6" borderId="21"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0" fillId="0" borderId="10" xfId="0" applyFont="1" applyBorder="1" applyAlignment="1">
      <alignment horizontal="center"/>
    </xf>
    <xf numFmtId="0" fontId="20" fillId="0" borderId="13" xfId="2" applyFont="1" applyBorder="1" applyAlignment="1">
      <alignment horizontal="center" vertical="center" wrapText="1"/>
    </xf>
    <xf numFmtId="0" fontId="20" fillId="0" borderId="13" xfId="0" applyFont="1" applyBorder="1" applyAlignment="1">
      <alignment horizontal="center" vertical="center" wrapText="1"/>
    </xf>
    <xf numFmtId="57" fontId="20" fillId="0" borderId="14" xfId="2" applyNumberFormat="1" applyFont="1" applyBorder="1" applyAlignment="1">
      <alignment horizontal="center" vertical="center" wrapText="1"/>
    </xf>
    <xf numFmtId="57" fontId="20" fillId="0" borderId="12" xfId="2" applyNumberFormat="1" applyFont="1" applyBorder="1" applyAlignment="1">
      <alignment horizontal="center" vertical="center" wrapText="1"/>
    </xf>
    <xf numFmtId="180" fontId="20" fillId="0" borderId="13" xfId="0" applyNumberFormat="1" applyFont="1" applyBorder="1" applyAlignment="1">
      <alignment horizontal="center" vertical="center"/>
    </xf>
    <xf numFmtId="0" fontId="20" fillId="0" borderId="13" xfId="8" applyFont="1" applyBorder="1" applyAlignment="1">
      <alignment horizontal="center" vertical="center" wrapText="1"/>
    </xf>
    <xf numFmtId="0" fontId="20" fillId="0" borderId="14" xfId="2" applyFont="1" applyBorder="1" applyAlignment="1">
      <alignment horizontal="center" vertical="center"/>
    </xf>
    <xf numFmtId="0" fontId="20" fillId="0" borderId="12" xfId="2"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3" borderId="19" xfId="0" applyFont="1" applyFill="1" applyBorder="1" applyAlignment="1">
      <alignment horizontal="center" vertical="center"/>
    </xf>
    <xf numFmtId="0" fontId="19" fillId="3" borderId="21"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21" xfId="0" applyFont="1" applyFill="1" applyBorder="1" applyAlignment="1">
      <alignment horizontal="center" vertical="center"/>
    </xf>
    <xf numFmtId="0" fontId="18" fillId="0" borderId="11" xfId="2" applyFont="1" applyBorder="1" applyAlignment="1">
      <alignment horizontal="center" vertical="center" wrapText="1"/>
    </xf>
    <xf numFmtId="0" fontId="6" fillId="0" borderId="12" xfId="0" applyFont="1" applyBorder="1">
      <alignment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57" fontId="18" fillId="0" borderId="11" xfId="2" applyNumberFormat="1" applyFont="1" applyBorder="1" applyAlignment="1">
      <alignment horizontal="center" vertical="center" wrapText="1"/>
    </xf>
    <xf numFmtId="57" fontId="18" fillId="0" borderId="12" xfId="2" applyNumberFormat="1" applyFont="1" applyBorder="1" applyAlignment="1">
      <alignment horizontal="center" vertical="center" wrapText="1"/>
    </xf>
    <xf numFmtId="49" fontId="26" fillId="6" borderId="7" xfId="0" applyNumberFormat="1" applyFont="1" applyFill="1" applyBorder="1" applyAlignment="1">
      <alignment horizontal="center" vertical="center"/>
    </xf>
    <xf numFmtId="49" fontId="26" fillId="6" borderId="8" xfId="0" applyNumberFormat="1"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15">
    <cellStyle name="パーセント" xfId="10" builtinId="5"/>
    <cellStyle name="桁区切り" xfId="1" builtinId="6"/>
    <cellStyle name="桁区切り 2" xfId="13" xr:uid="{A1C139AB-F3FA-4853-9F1C-EB21EF0A4D48}"/>
    <cellStyle name="桁区切り 3" xfId="3" xr:uid="{CBBC8A82-25FC-4EFC-91A8-9CA9FC9D857A}"/>
    <cellStyle name="桁区切り 4" xfId="5" xr:uid="{477D238C-35F2-4DEB-B4B1-F01A212FA3E0}"/>
    <cellStyle name="標準" xfId="0" builtinId="0"/>
    <cellStyle name="標準 10" xfId="11" xr:uid="{D8E2CE9A-171C-4BAA-A50C-35C2DBA5AB7F}"/>
    <cellStyle name="標準 2" xfId="9" xr:uid="{81F15795-74D9-4278-8B0B-948A34EC498A}"/>
    <cellStyle name="標準 4" xfId="4" xr:uid="{6DCA1388-E42A-4B62-87F0-973AF4AF632A}"/>
    <cellStyle name="標準_2001市町のすがた" xfId="2" xr:uid="{A9BD8878-63F8-4506-AE30-1825F731C8BC}"/>
    <cellStyle name="標準_H23市町GDP速報推計WS" xfId="14" xr:uid="{FB446ECB-A809-4C25-85AD-06CA4848F509}"/>
    <cellStyle name="標準_掲載項目のみ (2)" xfId="8" xr:uid="{90747221-143B-4D04-8379-9FD0561C4254}"/>
    <cellStyle name="標準_市町C3" xfId="6" xr:uid="{2898D018-BEEC-496F-A17B-D3851ACA9853}"/>
    <cellStyle name="標準_市町別人口（大正９年～平成12年）" xfId="7" xr:uid="{299FCFE6-90D0-4076-8614-5E4D3B1A0086}"/>
    <cellStyle name="標準_推計人口10月1日現在_1" xfId="12" xr:uid="{9DDF1A86-015C-47D0-A332-DCE8FB226D68}"/>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淡路地域総人口の推移</a:t>
            </a:r>
            <a:r>
              <a:rPr lang="en-US" altLang="ja-JP" sz="1200"/>
              <a:t>(1920</a:t>
            </a:r>
            <a:r>
              <a:rPr lang="ja-JP" altLang="en-US" sz="1200"/>
              <a:t>年</a:t>
            </a:r>
            <a:r>
              <a:rPr lang="en-US" altLang="ja-JP" sz="1200"/>
              <a:t>=100</a:t>
            </a:r>
            <a:r>
              <a:rPr lang="ja-JP" altLang="en-US" sz="120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人口1!$AH$5</c:f>
              <c:strCache>
                <c:ptCount val="1"/>
              </c:strCache>
            </c:strRef>
          </c:tx>
          <c:spPr>
            <a:ln w="28575" cap="rnd">
              <a:solidFill>
                <a:schemeClr val="tx1"/>
              </a:solidFill>
              <a:round/>
            </a:ln>
            <a:effectLst/>
          </c:spPr>
          <c:marker>
            <c:symbol val="none"/>
          </c:marker>
          <c:cat>
            <c:numRef>
              <c:f>人口1!$AG$6:$AG$26</c:f>
              <c:numCache>
                <c:formatCode>General</c:formatCode>
                <c:ptCount val="21"/>
              </c:numCache>
            </c:numRef>
          </c:cat>
          <c:val>
            <c:numRef>
              <c:f>人口1!$AH$6:$AH$26</c:f>
              <c:numCache>
                <c:formatCode>General</c:formatCode>
                <c:ptCount val="21"/>
              </c:numCache>
            </c:numRef>
          </c:val>
          <c:smooth val="0"/>
          <c:extLst>
            <c:ext xmlns:c16="http://schemas.microsoft.com/office/drawing/2014/chart" uri="{C3380CC4-5D6E-409C-BE32-E72D297353CC}">
              <c16:uniqueId val="{00000000-77A6-4ED6-8442-1D6059563350}"/>
            </c:ext>
          </c:extLst>
        </c:ser>
        <c:ser>
          <c:idx val="1"/>
          <c:order val="1"/>
          <c:tx>
            <c:strRef>
              <c:f>人口1!$AI$5</c:f>
              <c:strCache>
                <c:ptCount val="1"/>
              </c:strCache>
            </c:strRef>
          </c:tx>
          <c:spPr>
            <a:ln w="28575" cap="rnd">
              <a:solidFill>
                <a:srgbClr val="FF0000"/>
              </a:solidFill>
              <a:prstDash val="sysDash"/>
              <a:round/>
            </a:ln>
            <a:effectLst/>
          </c:spPr>
          <c:marker>
            <c:symbol val="none"/>
          </c:marker>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人口1!$AI$6:$AI$26</c:f>
              <c:numCache>
                <c:formatCode>General</c:formatCode>
                <c:ptCount val="21"/>
              </c:numCache>
            </c:numRef>
          </c:val>
          <c:smooth val="0"/>
          <c:extLst>
            <c:ext xmlns:c16="http://schemas.microsoft.com/office/drawing/2014/chart" uri="{C3380CC4-5D6E-409C-BE32-E72D297353CC}">
              <c16:uniqueId val="{00000001-77A6-4ED6-8442-1D6059563350}"/>
            </c:ext>
          </c:extLst>
        </c:ser>
        <c:ser>
          <c:idx val="2"/>
          <c:order val="2"/>
          <c:tx>
            <c:strRef>
              <c:f>人口1!$AJ$5</c:f>
              <c:strCache>
                <c:ptCount val="1"/>
              </c:strCache>
            </c:strRef>
          </c:tx>
          <c:spPr>
            <a:ln w="28575" cap="rnd">
              <a:solidFill>
                <a:srgbClr val="0070C0"/>
              </a:solidFill>
              <a:round/>
            </a:ln>
            <a:effectLst/>
          </c:spPr>
          <c:marker>
            <c:symbol val="none"/>
          </c:marker>
          <c:dLbls>
            <c:dLbl>
              <c:idx val="6"/>
              <c:layout>
                <c:manualLayout>
                  <c:x val="-4.166666666666672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C-4652-9640-B2A5E98CB567}"/>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人口1!$AJ$6:$AJ$26</c:f>
              <c:numCache>
                <c:formatCode>General</c:formatCode>
                <c:ptCount val="21"/>
              </c:numCache>
            </c:numRef>
          </c:val>
          <c:smooth val="0"/>
          <c:extLst>
            <c:ext xmlns:c16="http://schemas.microsoft.com/office/drawing/2014/chart" uri="{C3380CC4-5D6E-409C-BE32-E72D297353CC}">
              <c16:uniqueId val="{00000002-77A6-4ED6-8442-1D6059563350}"/>
            </c:ext>
          </c:extLst>
        </c:ser>
        <c:ser>
          <c:idx val="3"/>
          <c:order val="3"/>
          <c:tx>
            <c:strRef>
              <c:f>人口1!$AK$5</c:f>
              <c:strCache>
                <c:ptCount val="1"/>
              </c:strCache>
            </c:strRef>
          </c:tx>
          <c:spPr>
            <a:ln w="28575" cap="rnd">
              <a:solidFill>
                <a:srgbClr val="00B050"/>
              </a:solidFill>
              <a:prstDash val="sysDash"/>
              <a:round/>
            </a:ln>
            <a:effectLst/>
          </c:spPr>
          <c:marker>
            <c:symbol val="none"/>
          </c:marker>
          <c:dLbls>
            <c:dLbl>
              <c:idx val="0"/>
              <c:layout>
                <c:manualLayout>
                  <c:x val="-5.000000000000001E-2"/>
                  <c:y val="-5.55555555555556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69-4E7F-9146-A80BB0D14B23}"/>
                </c:ext>
              </c:extLst>
            </c:dLbl>
            <c:dLbl>
              <c:idx val="5"/>
              <c:layout>
                <c:manualLayout>
                  <c:x val="-5.2777777777777778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6C-4652-9640-B2A5E98CB567}"/>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人口1!$AK$6:$AK$26</c:f>
              <c:numCache>
                <c:formatCode>General</c:formatCode>
                <c:ptCount val="21"/>
              </c:numCache>
            </c:numRef>
          </c:val>
          <c:smooth val="0"/>
          <c:extLst>
            <c:ext xmlns:c16="http://schemas.microsoft.com/office/drawing/2014/chart" uri="{C3380CC4-5D6E-409C-BE32-E72D297353CC}">
              <c16:uniqueId val="{00000003-77A6-4ED6-8442-1D6059563350}"/>
            </c:ext>
          </c:extLst>
        </c:ser>
        <c:dLbls>
          <c:showLegendKey val="0"/>
          <c:showVal val="0"/>
          <c:showCatName val="0"/>
          <c:showSerName val="0"/>
          <c:showPercent val="0"/>
          <c:showBubbleSize val="0"/>
        </c:dLbls>
        <c:smooth val="0"/>
        <c:axId val="1259364207"/>
        <c:axId val="1271578383"/>
      </c:lineChart>
      <c:catAx>
        <c:axId val="1259364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71578383"/>
        <c:crosses val="autoZero"/>
        <c:auto val="1"/>
        <c:lblAlgn val="ctr"/>
        <c:lblOffset val="100"/>
        <c:noMultiLvlLbl val="0"/>
      </c:catAx>
      <c:valAx>
        <c:axId val="1271578383"/>
        <c:scaling>
          <c:orientation val="minMax"/>
          <c:max val="130"/>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9364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40</xdr:row>
      <xdr:rowOff>0</xdr:rowOff>
    </xdr:from>
    <xdr:to>
      <xdr:col>23</xdr:col>
      <xdr:colOff>76200</xdr:colOff>
      <xdr:row>41</xdr:row>
      <xdr:rowOff>0</xdr:rowOff>
    </xdr:to>
    <xdr:sp macro="" textlink="">
      <xdr:nvSpPr>
        <xdr:cNvPr id="2" name="テキスト 67">
          <a:extLst>
            <a:ext uri="{FF2B5EF4-FFF2-40B4-BE49-F238E27FC236}">
              <a16:creationId xmlns:a16="http://schemas.microsoft.com/office/drawing/2014/main" id="{59205DFD-7241-42CC-9E89-AAA9E6DE142D}"/>
            </a:ext>
          </a:extLst>
        </xdr:cNvPr>
        <xdr:cNvSpPr txBox="1">
          <a:spLocks noChangeArrowheads="1"/>
        </xdr:cNvSpPr>
      </xdr:nvSpPr>
      <xdr:spPr bwMode="auto">
        <a:xfrm>
          <a:off x="15398750"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40</xdr:row>
      <xdr:rowOff>0</xdr:rowOff>
    </xdr:from>
    <xdr:to>
      <xdr:col>23</xdr:col>
      <xdr:colOff>76200</xdr:colOff>
      <xdr:row>41</xdr:row>
      <xdr:rowOff>0</xdr:rowOff>
    </xdr:to>
    <xdr:sp macro="" textlink="">
      <xdr:nvSpPr>
        <xdr:cNvPr id="3" name="テキスト 96">
          <a:extLst>
            <a:ext uri="{FF2B5EF4-FFF2-40B4-BE49-F238E27FC236}">
              <a16:creationId xmlns:a16="http://schemas.microsoft.com/office/drawing/2014/main" id="{60065CD3-841F-4044-AC7C-DD41F7D3A911}"/>
            </a:ext>
          </a:extLst>
        </xdr:cNvPr>
        <xdr:cNvSpPr txBox="1">
          <a:spLocks noChangeArrowheads="1"/>
        </xdr:cNvSpPr>
      </xdr:nvSpPr>
      <xdr:spPr bwMode="auto">
        <a:xfrm>
          <a:off x="15398750"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0</xdr:rowOff>
    </xdr:to>
    <xdr:sp macro="" textlink="">
      <xdr:nvSpPr>
        <xdr:cNvPr id="4" name="テキスト 96">
          <a:extLst>
            <a:ext uri="{FF2B5EF4-FFF2-40B4-BE49-F238E27FC236}">
              <a16:creationId xmlns:a16="http://schemas.microsoft.com/office/drawing/2014/main" id="{8F6932C0-4D75-49EE-B5D4-50A104987037}"/>
            </a:ext>
          </a:extLst>
        </xdr:cNvPr>
        <xdr:cNvSpPr txBox="1">
          <a:spLocks noChangeArrowheads="1"/>
        </xdr:cNvSpPr>
      </xdr:nvSpPr>
      <xdr:spPr bwMode="auto">
        <a:xfrm>
          <a:off x="15398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552450</xdr:colOff>
      <xdr:row>10</xdr:row>
      <xdr:rowOff>76206</xdr:rowOff>
    </xdr:from>
    <xdr:to>
      <xdr:col>43</xdr:col>
      <xdr:colOff>666750</xdr:colOff>
      <xdr:row>24</xdr:row>
      <xdr:rowOff>152406</xdr:rowOff>
    </xdr:to>
    <xdr:graphicFrame macro="">
      <xdr:nvGraphicFramePr>
        <xdr:cNvPr id="5" name="グラフ 4">
          <a:extLst>
            <a:ext uri="{FF2B5EF4-FFF2-40B4-BE49-F238E27FC236}">
              <a16:creationId xmlns:a16="http://schemas.microsoft.com/office/drawing/2014/main" id="{A7C992EA-4F43-471E-A86E-3881ED325A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6" name="テキスト 67">
          <a:extLst>
            <a:ext uri="{FF2B5EF4-FFF2-40B4-BE49-F238E27FC236}">
              <a16:creationId xmlns:a16="http://schemas.microsoft.com/office/drawing/2014/main" id="{9DCE3E53-C7F5-4F66-B008-CE41020654FF}"/>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7" name="テキスト 96">
          <a:extLst>
            <a:ext uri="{FF2B5EF4-FFF2-40B4-BE49-F238E27FC236}">
              <a16:creationId xmlns:a16="http://schemas.microsoft.com/office/drawing/2014/main" id="{4FFB9029-A5D0-4954-8E12-64C8814AD738}"/>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0</xdr:row>
      <xdr:rowOff>0</xdr:rowOff>
    </xdr:from>
    <xdr:to>
      <xdr:col>25</xdr:col>
      <xdr:colOff>76200</xdr:colOff>
      <xdr:row>1</xdr:row>
      <xdr:rowOff>57150</xdr:rowOff>
    </xdr:to>
    <xdr:sp macro="" textlink="">
      <xdr:nvSpPr>
        <xdr:cNvPr id="8" name="テキスト 96">
          <a:extLst>
            <a:ext uri="{FF2B5EF4-FFF2-40B4-BE49-F238E27FC236}">
              <a16:creationId xmlns:a16="http://schemas.microsoft.com/office/drawing/2014/main" id="{E91EC31D-F48C-4DFD-BC7C-57AD238CCBD6}"/>
            </a:ext>
          </a:extLst>
        </xdr:cNvPr>
        <xdr:cNvSpPr txBox="1">
          <a:spLocks noChangeArrowheads="1"/>
        </xdr:cNvSpPr>
      </xdr:nvSpPr>
      <xdr:spPr bwMode="auto">
        <a:xfrm>
          <a:off x="175545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9" name="テキスト 96">
          <a:extLst>
            <a:ext uri="{FF2B5EF4-FFF2-40B4-BE49-F238E27FC236}">
              <a16:creationId xmlns:a16="http://schemas.microsoft.com/office/drawing/2014/main" id="{B15BD1A0-9E41-4774-AB92-27F3178661AF}"/>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10" name="テキスト 67">
          <a:extLst>
            <a:ext uri="{FF2B5EF4-FFF2-40B4-BE49-F238E27FC236}">
              <a16:creationId xmlns:a16="http://schemas.microsoft.com/office/drawing/2014/main" id="{D8CF7843-B78A-4D33-9BCB-0633483CA52E}"/>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11" name="テキスト 96">
          <a:extLst>
            <a:ext uri="{FF2B5EF4-FFF2-40B4-BE49-F238E27FC236}">
              <a16:creationId xmlns:a16="http://schemas.microsoft.com/office/drawing/2014/main" id="{D01742C3-ECB8-434E-81EB-7155E04930EE}"/>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49</xdr:row>
      <xdr:rowOff>0</xdr:rowOff>
    </xdr:from>
    <xdr:to>
      <xdr:col>23</xdr:col>
      <xdr:colOff>76200</xdr:colOff>
      <xdr:row>50</xdr:row>
      <xdr:rowOff>0</xdr:rowOff>
    </xdr:to>
    <xdr:sp macro="" textlink="">
      <xdr:nvSpPr>
        <xdr:cNvPr id="2" name="テキスト 67">
          <a:extLst>
            <a:ext uri="{FF2B5EF4-FFF2-40B4-BE49-F238E27FC236}">
              <a16:creationId xmlns:a16="http://schemas.microsoft.com/office/drawing/2014/main" id="{7EA6E9E3-F853-4F3E-972B-8F2C4666405A}"/>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3" name="テキスト 96">
          <a:extLst>
            <a:ext uri="{FF2B5EF4-FFF2-40B4-BE49-F238E27FC236}">
              <a16:creationId xmlns:a16="http://schemas.microsoft.com/office/drawing/2014/main" id="{D490BB0A-EECB-422D-9E47-E5C131B26B47}"/>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4" name="テキスト 96">
          <a:extLst>
            <a:ext uri="{FF2B5EF4-FFF2-40B4-BE49-F238E27FC236}">
              <a16:creationId xmlns:a16="http://schemas.microsoft.com/office/drawing/2014/main" id="{8FD9E54E-75DF-413D-9237-8CDEADD6BCD5}"/>
            </a:ext>
          </a:extLst>
        </xdr:cNvPr>
        <xdr:cNvSpPr txBox="1">
          <a:spLocks noChangeArrowheads="1"/>
        </xdr:cNvSpPr>
      </xdr:nvSpPr>
      <xdr:spPr bwMode="auto">
        <a:xfrm>
          <a:off x="161226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5" name="テキスト 96">
          <a:extLst>
            <a:ext uri="{FF2B5EF4-FFF2-40B4-BE49-F238E27FC236}">
              <a16:creationId xmlns:a16="http://schemas.microsoft.com/office/drawing/2014/main" id="{D384300D-746E-4B72-AAFC-74835A9AFF95}"/>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6" name="テキスト 67">
          <a:extLst>
            <a:ext uri="{FF2B5EF4-FFF2-40B4-BE49-F238E27FC236}">
              <a16:creationId xmlns:a16="http://schemas.microsoft.com/office/drawing/2014/main" id="{C274EF01-0103-4BD2-A606-C4C7CEE505DA}"/>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7" name="テキスト 96">
          <a:extLst>
            <a:ext uri="{FF2B5EF4-FFF2-40B4-BE49-F238E27FC236}">
              <a16:creationId xmlns:a16="http://schemas.microsoft.com/office/drawing/2014/main" id="{8B8B087D-4F87-47DF-9F24-82B652BD5433}"/>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8" name="テキスト 67">
          <a:extLst>
            <a:ext uri="{FF2B5EF4-FFF2-40B4-BE49-F238E27FC236}">
              <a16:creationId xmlns:a16="http://schemas.microsoft.com/office/drawing/2014/main" id="{C398DA78-876E-45FB-8E17-50DFFB32A21D}"/>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9" name="テキスト 96">
          <a:extLst>
            <a:ext uri="{FF2B5EF4-FFF2-40B4-BE49-F238E27FC236}">
              <a16:creationId xmlns:a16="http://schemas.microsoft.com/office/drawing/2014/main" id="{E10158EA-7E0E-4D27-9989-6C6C551B69EE}"/>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0" name="テキスト 96">
          <a:extLst>
            <a:ext uri="{FF2B5EF4-FFF2-40B4-BE49-F238E27FC236}">
              <a16:creationId xmlns:a16="http://schemas.microsoft.com/office/drawing/2014/main" id="{59755818-1505-4F5F-9825-B980F30E1D44}"/>
            </a:ext>
          </a:extLst>
        </xdr:cNvPr>
        <xdr:cNvSpPr txBox="1">
          <a:spLocks noChangeArrowheads="1"/>
        </xdr:cNvSpPr>
      </xdr:nvSpPr>
      <xdr:spPr bwMode="auto">
        <a:xfrm>
          <a:off x="161226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1" name="テキスト 96">
          <a:extLst>
            <a:ext uri="{FF2B5EF4-FFF2-40B4-BE49-F238E27FC236}">
              <a16:creationId xmlns:a16="http://schemas.microsoft.com/office/drawing/2014/main" id="{F25224AB-B5E2-4976-A11E-666B9127A18D}"/>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2" name="テキスト 67">
          <a:extLst>
            <a:ext uri="{FF2B5EF4-FFF2-40B4-BE49-F238E27FC236}">
              <a16:creationId xmlns:a16="http://schemas.microsoft.com/office/drawing/2014/main" id="{F079A209-5082-4493-BE81-7775D7F100B2}"/>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3" name="テキスト 96">
          <a:extLst>
            <a:ext uri="{FF2B5EF4-FFF2-40B4-BE49-F238E27FC236}">
              <a16:creationId xmlns:a16="http://schemas.microsoft.com/office/drawing/2014/main" id="{B147AB39-84E8-494C-9E8C-29468E09B7BF}"/>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4" name="テキスト 67">
          <a:extLst>
            <a:ext uri="{FF2B5EF4-FFF2-40B4-BE49-F238E27FC236}">
              <a16:creationId xmlns:a16="http://schemas.microsoft.com/office/drawing/2014/main" id="{A18C854D-F07B-4840-B67C-B9C372F8449B}"/>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5" name="テキスト 96">
          <a:extLst>
            <a:ext uri="{FF2B5EF4-FFF2-40B4-BE49-F238E27FC236}">
              <a16:creationId xmlns:a16="http://schemas.microsoft.com/office/drawing/2014/main" id="{3A65C0A4-3B98-4EF2-98C2-970D5F6A3663}"/>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16" name="テキスト 96">
          <a:extLst>
            <a:ext uri="{FF2B5EF4-FFF2-40B4-BE49-F238E27FC236}">
              <a16:creationId xmlns:a16="http://schemas.microsoft.com/office/drawing/2014/main" id="{0D49A4A3-A4C3-4147-8B9E-3529FC59F9F1}"/>
            </a:ext>
          </a:extLst>
        </xdr:cNvPr>
        <xdr:cNvSpPr txBox="1">
          <a:spLocks noChangeArrowheads="1"/>
        </xdr:cNvSpPr>
      </xdr:nvSpPr>
      <xdr:spPr bwMode="auto">
        <a:xfrm>
          <a:off x="175641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7" name="テキスト 96">
          <a:extLst>
            <a:ext uri="{FF2B5EF4-FFF2-40B4-BE49-F238E27FC236}">
              <a16:creationId xmlns:a16="http://schemas.microsoft.com/office/drawing/2014/main" id="{5C62B569-9119-49E3-A1CC-B39029480AA7}"/>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8" name="テキスト 67">
          <a:extLst>
            <a:ext uri="{FF2B5EF4-FFF2-40B4-BE49-F238E27FC236}">
              <a16:creationId xmlns:a16="http://schemas.microsoft.com/office/drawing/2014/main" id="{62E046B5-EAEB-4D99-990A-A9499804CB88}"/>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9" name="テキスト 96">
          <a:extLst>
            <a:ext uri="{FF2B5EF4-FFF2-40B4-BE49-F238E27FC236}">
              <a16:creationId xmlns:a16="http://schemas.microsoft.com/office/drawing/2014/main" id="{510324E4-9A98-419D-8B82-D41AB73B69B5}"/>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0" name="テキスト 67">
          <a:extLst>
            <a:ext uri="{FF2B5EF4-FFF2-40B4-BE49-F238E27FC236}">
              <a16:creationId xmlns:a16="http://schemas.microsoft.com/office/drawing/2014/main" id="{6CE96D9D-D056-46FA-A15D-00EB37CAA206}"/>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1" name="テキスト 96">
          <a:extLst>
            <a:ext uri="{FF2B5EF4-FFF2-40B4-BE49-F238E27FC236}">
              <a16:creationId xmlns:a16="http://schemas.microsoft.com/office/drawing/2014/main" id="{E9912D28-EF31-4306-8725-0FC13D9F1C6F}"/>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22" name="テキスト 96">
          <a:extLst>
            <a:ext uri="{FF2B5EF4-FFF2-40B4-BE49-F238E27FC236}">
              <a16:creationId xmlns:a16="http://schemas.microsoft.com/office/drawing/2014/main" id="{6A0670FE-3A69-432C-9AA3-AD116884F1F3}"/>
            </a:ext>
          </a:extLst>
        </xdr:cNvPr>
        <xdr:cNvSpPr txBox="1">
          <a:spLocks noChangeArrowheads="1"/>
        </xdr:cNvSpPr>
      </xdr:nvSpPr>
      <xdr:spPr bwMode="auto">
        <a:xfrm>
          <a:off x="175641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3" name="テキスト 96">
          <a:extLst>
            <a:ext uri="{FF2B5EF4-FFF2-40B4-BE49-F238E27FC236}">
              <a16:creationId xmlns:a16="http://schemas.microsoft.com/office/drawing/2014/main" id="{8047CC4E-B24A-415C-AC49-5422C49D2509}"/>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4" name="テキスト 67">
          <a:extLst>
            <a:ext uri="{FF2B5EF4-FFF2-40B4-BE49-F238E27FC236}">
              <a16:creationId xmlns:a16="http://schemas.microsoft.com/office/drawing/2014/main" id="{B0A1FE94-E1ED-4D1A-B22D-7EEE2A6D0B20}"/>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5" name="テキスト 96">
          <a:extLst>
            <a:ext uri="{FF2B5EF4-FFF2-40B4-BE49-F238E27FC236}">
              <a16:creationId xmlns:a16="http://schemas.microsoft.com/office/drawing/2014/main" id="{1BE8C75E-B205-4165-B585-387E16F9EEA8}"/>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0</xdr:colOff>
      <xdr:row>109</xdr:row>
      <xdr:rowOff>0</xdr:rowOff>
    </xdr:from>
    <xdr:to>
      <xdr:col>22</xdr:col>
      <xdr:colOff>76200</xdr:colOff>
      <xdr:row>110</xdr:row>
      <xdr:rowOff>0</xdr:rowOff>
    </xdr:to>
    <xdr:sp macro="" textlink="">
      <xdr:nvSpPr>
        <xdr:cNvPr id="2" name="テキスト 67">
          <a:extLst>
            <a:ext uri="{FF2B5EF4-FFF2-40B4-BE49-F238E27FC236}">
              <a16:creationId xmlns:a16="http://schemas.microsoft.com/office/drawing/2014/main" id="{E6F32BE2-7567-4C09-BE8C-9750BE0789A1}"/>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3" name="テキスト 96">
          <a:extLst>
            <a:ext uri="{FF2B5EF4-FFF2-40B4-BE49-F238E27FC236}">
              <a16:creationId xmlns:a16="http://schemas.microsoft.com/office/drawing/2014/main" id="{E8B2FF69-9CBE-4033-8120-DF9E67512AE9}"/>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0</xdr:row>
      <xdr:rowOff>0</xdr:rowOff>
    </xdr:from>
    <xdr:to>
      <xdr:col>22</xdr:col>
      <xdr:colOff>76200</xdr:colOff>
      <xdr:row>0</xdr:row>
      <xdr:rowOff>155575</xdr:rowOff>
    </xdr:to>
    <xdr:sp macro="" textlink="">
      <xdr:nvSpPr>
        <xdr:cNvPr id="4" name="テキスト 96">
          <a:extLst>
            <a:ext uri="{FF2B5EF4-FFF2-40B4-BE49-F238E27FC236}">
              <a16:creationId xmlns:a16="http://schemas.microsoft.com/office/drawing/2014/main" id="{9EBEBAEC-0FDD-4D3D-A9FD-207CB1EC9E0F}"/>
            </a:ext>
          </a:extLst>
        </xdr:cNvPr>
        <xdr:cNvSpPr txBox="1">
          <a:spLocks noChangeArrowheads="1"/>
        </xdr:cNvSpPr>
      </xdr:nvSpPr>
      <xdr:spPr bwMode="auto">
        <a:xfrm>
          <a:off x="1397000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5" name="テキスト 96">
          <a:extLst>
            <a:ext uri="{FF2B5EF4-FFF2-40B4-BE49-F238E27FC236}">
              <a16:creationId xmlns:a16="http://schemas.microsoft.com/office/drawing/2014/main" id="{82902B66-48D0-4A6E-B8C6-797195931E03}"/>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6" name="テキスト 67">
          <a:extLst>
            <a:ext uri="{FF2B5EF4-FFF2-40B4-BE49-F238E27FC236}">
              <a16:creationId xmlns:a16="http://schemas.microsoft.com/office/drawing/2014/main" id="{445CF78D-E4DA-49B6-A9D1-7BAAFB1A070A}"/>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7" name="テキスト 96">
          <a:extLst>
            <a:ext uri="{FF2B5EF4-FFF2-40B4-BE49-F238E27FC236}">
              <a16:creationId xmlns:a16="http://schemas.microsoft.com/office/drawing/2014/main" id="{F3D6261E-2329-43BE-81DE-3E4AF2D6209E}"/>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8" name="テキスト 67">
          <a:extLst>
            <a:ext uri="{FF2B5EF4-FFF2-40B4-BE49-F238E27FC236}">
              <a16:creationId xmlns:a16="http://schemas.microsoft.com/office/drawing/2014/main" id="{5B8077E7-8F17-4414-831D-D5234DF291ED}"/>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9" name="テキスト 96">
          <a:extLst>
            <a:ext uri="{FF2B5EF4-FFF2-40B4-BE49-F238E27FC236}">
              <a16:creationId xmlns:a16="http://schemas.microsoft.com/office/drawing/2014/main" id="{C8DB7ABE-422D-4E6A-A29B-86CC208F753C}"/>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0" name="テキスト 96">
          <a:extLst>
            <a:ext uri="{FF2B5EF4-FFF2-40B4-BE49-F238E27FC236}">
              <a16:creationId xmlns:a16="http://schemas.microsoft.com/office/drawing/2014/main" id="{8C4EEDFC-3B3F-4294-A163-E1B64C0DF9B6}"/>
            </a:ext>
          </a:extLst>
        </xdr:cNvPr>
        <xdr:cNvSpPr txBox="1">
          <a:spLocks noChangeArrowheads="1"/>
        </xdr:cNvSpPr>
      </xdr:nvSpPr>
      <xdr:spPr bwMode="auto">
        <a:xfrm>
          <a:off x="146875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1" name="テキスト 96">
          <a:extLst>
            <a:ext uri="{FF2B5EF4-FFF2-40B4-BE49-F238E27FC236}">
              <a16:creationId xmlns:a16="http://schemas.microsoft.com/office/drawing/2014/main" id="{30452D50-14CD-4867-8B98-6BCB99F3B507}"/>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2" name="テキスト 67">
          <a:extLst>
            <a:ext uri="{FF2B5EF4-FFF2-40B4-BE49-F238E27FC236}">
              <a16:creationId xmlns:a16="http://schemas.microsoft.com/office/drawing/2014/main" id="{80EC0F92-4C61-405A-A8AA-913FE8337322}"/>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3" name="テキスト 96">
          <a:extLst>
            <a:ext uri="{FF2B5EF4-FFF2-40B4-BE49-F238E27FC236}">
              <a16:creationId xmlns:a16="http://schemas.microsoft.com/office/drawing/2014/main" id="{A13BC219-5EB5-436A-8514-6470013497F2}"/>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4" name="テキスト 67">
          <a:extLst>
            <a:ext uri="{FF2B5EF4-FFF2-40B4-BE49-F238E27FC236}">
              <a16:creationId xmlns:a16="http://schemas.microsoft.com/office/drawing/2014/main" id="{46159CAB-F002-41B1-B424-B6F6A5BE1636}"/>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5" name="テキスト 96">
          <a:extLst>
            <a:ext uri="{FF2B5EF4-FFF2-40B4-BE49-F238E27FC236}">
              <a16:creationId xmlns:a16="http://schemas.microsoft.com/office/drawing/2014/main" id="{35F9F21F-D1BD-435B-8F9E-7BCDBEB97DD5}"/>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6" name="テキスト 96">
          <a:extLst>
            <a:ext uri="{FF2B5EF4-FFF2-40B4-BE49-F238E27FC236}">
              <a16:creationId xmlns:a16="http://schemas.microsoft.com/office/drawing/2014/main" id="{AA4CE1B7-3F0E-4A8E-9B7E-2E732EB2746D}"/>
            </a:ext>
          </a:extLst>
        </xdr:cNvPr>
        <xdr:cNvSpPr txBox="1">
          <a:spLocks noChangeArrowheads="1"/>
        </xdr:cNvSpPr>
      </xdr:nvSpPr>
      <xdr:spPr bwMode="auto">
        <a:xfrm>
          <a:off x="146875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7" name="テキスト 96">
          <a:extLst>
            <a:ext uri="{FF2B5EF4-FFF2-40B4-BE49-F238E27FC236}">
              <a16:creationId xmlns:a16="http://schemas.microsoft.com/office/drawing/2014/main" id="{B7F941F9-20C0-41A1-93E8-11352F3C1FFE}"/>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8" name="テキスト 67">
          <a:extLst>
            <a:ext uri="{FF2B5EF4-FFF2-40B4-BE49-F238E27FC236}">
              <a16:creationId xmlns:a16="http://schemas.microsoft.com/office/drawing/2014/main" id="{0AA42232-8EBC-4218-92DD-EF41EDD8ABC0}"/>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9" name="テキスト 96">
          <a:extLst>
            <a:ext uri="{FF2B5EF4-FFF2-40B4-BE49-F238E27FC236}">
              <a16:creationId xmlns:a16="http://schemas.microsoft.com/office/drawing/2014/main" id="{EC65C3DD-C29A-41D4-AFB9-72B7BA1F84E1}"/>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0</xdr:colOff>
      <xdr:row>109</xdr:row>
      <xdr:rowOff>0</xdr:rowOff>
    </xdr:from>
    <xdr:ext cx="76200" cy="209550"/>
    <xdr:sp macro="" textlink="">
      <xdr:nvSpPr>
        <xdr:cNvPr id="20" name="テキスト 67">
          <a:extLst>
            <a:ext uri="{FF2B5EF4-FFF2-40B4-BE49-F238E27FC236}">
              <a16:creationId xmlns:a16="http://schemas.microsoft.com/office/drawing/2014/main" id="{52217C0A-DAC5-4796-9A8C-CCC8D22B7C97}"/>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1" name="テキスト 96">
          <a:extLst>
            <a:ext uri="{FF2B5EF4-FFF2-40B4-BE49-F238E27FC236}">
              <a16:creationId xmlns:a16="http://schemas.microsoft.com/office/drawing/2014/main" id="{27C8B91B-A9DF-4DB1-AFCC-2597C799DEB1}"/>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2" name="テキスト 96">
          <a:extLst>
            <a:ext uri="{FF2B5EF4-FFF2-40B4-BE49-F238E27FC236}">
              <a16:creationId xmlns:a16="http://schemas.microsoft.com/office/drawing/2014/main" id="{2CE0ACBD-AE65-4C79-92D4-6E1E93F5D3BD}"/>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3" name="テキスト 67">
          <a:extLst>
            <a:ext uri="{FF2B5EF4-FFF2-40B4-BE49-F238E27FC236}">
              <a16:creationId xmlns:a16="http://schemas.microsoft.com/office/drawing/2014/main" id="{6DF5F83D-44B5-4BD8-B06C-99165D83F2B8}"/>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4" name="テキスト 96">
          <a:extLst>
            <a:ext uri="{FF2B5EF4-FFF2-40B4-BE49-F238E27FC236}">
              <a16:creationId xmlns:a16="http://schemas.microsoft.com/office/drawing/2014/main" id="{D8CE9099-6067-43CA-A3F8-8EAFD46C6950}"/>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5" name="テキスト 67">
          <a:extLst>
            <a:ext uri="{FF2B5EF4-FFF2-40B4-BE49-F238E27FC236}">
              <a16:creationId xmlns:a16="http://schemas.microsoft.com/office/drawing/2014/main" id="{555D0866-5E97-4718-8653-EBFC7889178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6" name="テキスト 96">
          <a:extLst>
            <a:ext uri="{FF2B5EF4-FFF2-40B4-BE49-F238E27FC236}">
              <a16:creationId xmlns:a16="http://schemas.microsoft.com/office/drawing/2014/main" id="{492E1B71-1717-4F3B-B9A0-1B331016226F}"/>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7" name="テキスト 96">
          <a:extLst>
            <a:ext uri="{FF2B5EF4-FFF2-40B4-BE49-F238E27FC236}">
              <a16:creationId xmlns:a16="http://schemas.microsoft.com/office/drawing/2014/main" id="{01A5A791-0135-4820-A420-237C07E0E7A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8" name="テキスト 67">
          <a:extLst>
            <a:ext uri="{FF2B5EF4-FFF2-40B4-BE49-F238E27FC236}">
              <a16:creationId xmlns:a16="http://schemas.microsoft.com/office/drawing/2014/main" id="{3E06FC7B-03B0-4F6F-8BA9-C375BEB7701F}"/>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9" name="テキスト 96">
          <a:extLst>
            <a:ext uri="{FF2B5EF4-FFF2-40B4-BE49-F238E27FC236}">
              <a16:creationId xmlns:a16="http://schemas.microsoft.com/office/drawing/2014/main" id="{7584F6A6-137E-426D-ACDE-668A68571EB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22</xdr:col>
      <xdr:colOff>0</xdr:colOff>
      <xdr:row>109</xdr:row>
      <xdr:rowOff>0</xdr:rowOff>
    </xdr:from>
    <xdr:to>
      <xdr:col>22</xdr:col>
      <xdr:colOff>76200</xdr:colOff>
      <xdr:row>110</xdr:row>
      <xdr:rowOff>19050</xdr:rowOff>
    </xdr:to>
    <xdr:sp macro="" textlink="">
      <xdr:nvSpPr>
        <xdr:cNvPr id="30" name="テキスト 67">
          <a:extLst>
            <a:ext uri="{FF2B5EF4-FFF2-40B4-BE49-F238E27FC236}">
              <a16:creationId xmlns:a16="http://schemas.microsoft.com/office/drawing/2014/main" id="{F5E0E392-8391-4DBD-A790-3353BF9F8547}"/>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1" name="テキスト 96">
          <a:extLst>
            <a:ext uri="{FF2B5EF4-FFF2-40B4-BE49-F238E27FC236}">
              <a16:creationId xmlns:a16="http://schemas.microsoft.com/office/drawing/2014/main" id="{1B4513C6-B327-4CBD-95F6-E9A276827DF3}"/>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0</xdr:row>
      <xdr:rowOff>0</xdr:rowOff>
    </xdr:from>
    <xdr:to>
      <xdr:col>22</xdr:col>
      <xdr:colOff>76200</xdr:colOff>
      <xdr:row>1</xdr:row>
      <xdr:rowOff>47625</xdr:rowOff>
    </xdr:to>
    <xdr:sp macro="" textlink="">
      <xdr:nvSpPr>
        <xdr:cNvPr id="32" name="テキスト 96">
          <a:extLst>
            <a:ext uri="{FF2B5EF4-FFF2-40B4-BE49-F238E27FC236}">
              <a16:creationId xmlns:a16="http://schemas.microsoft.com/office/drawing/2014/main" id="{2C9FC6D1-B5FC-4AFE-99C4-F13D77EA5A5C}"/>
            </a:ext>
          </a:extLst>
        </xdr:cNvPr>
        <xdr:cNvSpPr txBox="1">
          <a:spLocks noChangeArrowheads="1"/>
        </xdr:cNvSpPr>
      </xdr:nvSpPr>
      <xdr:spPr bwMode="auto">
        <a:xfrm>
          <a:off x="152209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3" name="テキスト 96">
          <a:extLst>
            <a:ext uri="{FF2B5EF4-FFF2-40B4-BE49-F238E27FC236}">
              <a16:creationId xmlns:a16="http://schemas.microsoft.com/office/drawing/2014/main" id="{AC0548CE-9615-4EFB-9988-DD25C387E93A}"/>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4" name="テキスト 67">
          <a:extLst>
            <a:ext uri="{FF2B5EF4-FFF2-40B4-BE49-F238E27FC236}">
              <a16:creationId xmlns:a16="http://schemas.microsoft.com/office/drawing/2014/main" id="{202A241B-9A56-4B5A-B5FD-88694453D83D}"/>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5" name="テキスト 96">
          <a:extLst>
            <a:ext uri="{FF2B5EF4-FFF2-40B4-BE49-F238E27FC236}">
              <a16:creationId xmlns:a16="http://schemas.microsoft.com/office/drawing/2014/main" id="{D56D4E5E-03E8-41D6-A995-912635516912}"/>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6" name="テキスト 67">
          <a:extLst>
            <a:ext uri="{FF2B5EF4-FFF2-40B4-BE49-F238E27FC236}">
              <a16:creationId xmlns:a16="http://schemas.microsoft.com/office/drawing/2014/main" id="{3551FA4A-673D-4E2D-930F-84DD40F6770B}"/>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7" name="テキスト 96">
          <a:extLst>
            <a:ext uri="{FF2B5EF4-FFF2-40B4-BE49-F238E27FC236}">
              <a16:creationId xmlns:a16="http://schemas.microsoft.com/office/drawing/2014/main" id="{875261AC-5E11-4D80-8111-594D20160ECA}"/>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38" name="テキスト 96">
          <a:extLst>
            <a:ext uri="{FF2B5EF4-FFF2-40B4-BE49-F238E27FC236}">
              <a16:creationId xmlns:a16="http://schemas.microsoft.com/office/drawing/2014/main" id="{B6260A4A-C16B-4373-9BCD-C6630EA2BA26}"/>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9" name="テキスト 96">
          <a:extLst>
            <a:ext uri="{FF2B5EF4-FFF2-40B4-BE49-F238E27FC236}">
              <a16:creationId xmlns:a16="http://schemas.microsoft.com/office/drawing/2014/main" id="{8FDEFF55-54D5-4D8F-B1AD-1BFAA1167ED7}"/>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40" name="テキスト 67">
          <a:extLst>
            <a:ext uri="{FF2B5EF4-FFF2-40B4-BE49-F238E27FC236}">
              <a16:creationId xmlns:a16="http://schemas.microsoft.com/office/drawing/2014/main" id="{A9A0563B-3764-48D8-BFFA-B31EE4E604D3}"/>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41" name="テキスト 96">
          <a:extLst>
            <a:ext uri="{FF2B5EF4-FFF2-40B4-BE49-F238E27FC236}">
              <a16:creationId xmlns:a16="http://schemas.microsoft.com/office/drawing/2014/main" id="{96ADC288-6D19-469F-B8B4-6709BFDE2F51}"/>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2" name="テキスト 67">
          <a:extLst>
            <a:ext uri="{FF2B5EF4-FFF2-40B4-BE49-F238E27FC236}">
              <a16:creationId xmlns:a16="http://schemas.microsoft.com/office/drawing/2014/main" id="{7AA40262-899A-4847-9FBF-7E2EBE50909C}"/>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3" name="テキスト 96">
          <a:extLst>
            <a:ext uri="{FF2B5EF4-FFF2-40B4-BE49-F238E27FC236}">
              <a16:creationId xmlns:a16="http://schemas.microsoft.com/office/drawing/2014/main" id="{16686C9A-29DB-4BA3-A01C-4E67DB28B0FA}"/>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44" name="テキスト 96">
          <a:extLst>
            <a:ext uri="{FF2B5EF4-FFF2-40B4-BE49-F238E27FC236}">
              <a16:creationId xmlns:a16="http://schemas.microsoft.com/office/drawing/2014/main" id="{8034AD0A-FA9F-4335-80D7-45384DA77EBB}"/>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5" name="テキスト 96">
          <a:extLst>
            <a:ext uri="{FF2B5EF4-FFF2-40B4-BE49-F238E27FC236}">
              <a16:creationId xmlns:a16="http://schemas.microsoft.com/office/drawing/2014/main" id="{415A7154-6EC2-421E-869E-FBF6AE966AB7}"/>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6" name="テキスト 67">
          <a:extLst>
            <a:ext uri="{FF2B5EF4-FFF2-40B4-BE49-F238E27FC236}">
              <a16:creationId xmlns:a16="http://schemas.microsoft.com/office/drawing/2014/main" id="{A2DB8E61-9D0D-4879-AEBC-14BE2C61D683}"/>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7" name="テキスト 96">
          <a:extLst>
            <a:ext uri="{FF2B5EF4-FFF2-40B4-BE49-F238E27FC236}">
              <a16:creationId xmlns:a16="http://schemas.microsoft.com/office/drawing/2014/main" id="{473A897C-C499-4538-A7D9-08F680476756}"/>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0</xdr:colOff>
      <xdr:row>109</xdr:row>
      <xdr:rowOff>0</xdr:rowOff>
    </xdr:from>
    <xdr:ext cx="76200" cy="209550"/>
    <xdr:sp macro="" textlink="">
      <xdr:nvSpPr>
        <xdr:cNvPr id="48" name="テキスト 67">
          <a:extLst>
            <a:ext uri="{FF2B5EF4-FFF2-40B4-BE49-F238E27FC236}">
              <a16:creationId xmlns:a16="http://schemas.microsoft.com/office/drawing/2014/main" id="{1D48353A-09DF-4D60-84DD-A44E146FF7B8}"/>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49" name="テキスト 96">
          <a:extLst>
            <a:ext uri="{FF2B5EF4-FFF2-40B4-BE49-F238E27FC236}">
              <a16:creationId xmlns:a16="http://schemas.microsoft.com/office/drawing/2014/main" id="{E9AA18F0-98A6-4CE2-B5F7-0F88AFBBE8C4}"/>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0" name="テキスト 96">
          <a:extLst>
            <a:ext uri="{FF2B5EF4-FFF2-40B4-BE49-F238E27FC236}">
              <a16:creationId xmlns:a16="http://schemas.microsoft.com/office/drawing/2014/main" id="{40E1BAE9-1159-4F70-8010-61061065E470}"/>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1" name="テキスト 67">
          <a:extLst>
            <a:ext uri="{FF2B5EF4-FFF2-40B4-BE49-F238E27FC236}">
              <a16:creationId xmlns:a16="http://schemas.microsoft.com/office/drawing/2014/main" id="{2CC1473B-90FE-4A84-8C40-0A7DB04490B9}"/>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2" name="テキスト 96">
          <a:extLst>
            <a:ext uri="{FF2B5EF4-FFF2-40B4-BE49-F238E27FC236}">
              <a16:creationId xmlns:a16="http://schemas.microsoft.com/office/drawing/2014/main" id="{456ECEBD-C583-4E26-910D-32064971B6C0}"/>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3" name="テキスト 67">
          <a:extLst>
            <a:ext uri="{FF2B5EF4-FFF2-40B4-BE49-F238E27FC236}">
              <a16:creationId xmlns:a16="http://schemas.microsoft.com/office/drawing/2014/main" id="{D7C4A3F5-5E63-44B9-8444-22629F34062B}"/>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4" name="テキスト 96">
          <a:extLst>
            <a:ext uri="{FF2B5EF4-FFF2-40B4-BE49-F238E27FC236}">
              <a16:creationId xmlns:a16="http://schemas.microsoft.com/office/drawing/2014/main" id="{2EA59368-BBE1-47A1-AF85-4E8E4B5C3F25}"/>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5" name="テキスト 96">
          <a:extLst>
            <a:ext uri="{FF2B5EF4-FFF2-40B4-BE49-F238E27FC236}">
              <a16:creationId xmlns:a16="http://schemas.microsoft.com/office/drawing/2014/main" id="{9079BF56-6438-4F45-AC0A-87232B587106}"/>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6" name="テキスト 67">
          <a:extLst>
            <a:ext uri="{FF2B5EF4-FFF2-40B4-BE49-F238E27FC236}">
              <a16:creationId xmlns:a16="http://schemas.microsoft.com/office/drawing/2014/main" id="{6CD9B061-AF28-4A15-AAE5-2F52C8690E5D}"/>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7" name="テキスト 96">
          <a:extLst>
            <a:ext uri="{FF2B5EF4-FFF2-40B4-BE49-F238E27FC236}">
              <a16:creationId xmlns:a16="http://schemas.microsoft.com/office/drawing/2014/main" id="{E6007CBF-C47E-4A69-8C2E-6B8748966F28}"/>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23</xdr:col>
      <xdr:colOff>0</xdr:colOff>
      <xdr:row>0</xdr:row>
      <xdr:rowOff>0</xdr:rowOff>
    </xdr:from>
    <xdr:to>
      <xdr:col>23</xdr:col>
      <xdr:colOff>76200</xdr:colOff>
      <xdr:row>1</xdr:row>
      <xdr:rowOff>47625</xdr:rowOff>
    </xdr:to>
    <xdr:sp macro="" textlink="">
      <xdr:nvSpPr>
        <xdr:cNvPr id="58" name="テキスト 96">
          <a:extLst>
            <a:ext uri="{FF2B5EF4-FFF2-40B4-BE49-F238E27FC236}">
              <a16:creationId xmlns:a16="http://schemas.microsoft.com/office/drawing/2014/main" id="{DDBEB583-F0DE-4911-832C-4692CD7F3D64}"/>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59" name="テキスト 96">
          <a:extLst>
            <a:ext uri="{FF2B5EF4-FFF2-40B4-BE49-F238E27FC236}">
              <a16:creationId xmlns:a16="http://schemas.microsoft.com/office/drawing/2014/main" id="{E1D87D88-A7A5-493F-965E-8B239E10CFB0}"/>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AA176"/>
  <sheetViews>
    <sheetView tabSelected="1" workbookViewId="0">
      <pane xSplit="4" ySplit="5" topLeftCell="L6" activePane="bottomRight" state="frozen"/>
      <selection pane="topRight" activeCell="E1" sqref="E1"/>
      <selection pane="bottomLeft" activeCell="A4" sqref="A4"/>
      <selection pane="bottomRight" activeCell="V10" sqref="V10"/>
    </sheetView>
  </sheetViews>
  <sheetFormatPr defaultColWidth="8.58203125" defaultRowHeight="13"/>
  <cols>
    <col min="1" max="1" width="1.83203125" style="1" customWidth="1"/>
    <col min="2" max="2" width="12.58203125" style="1" customWidth="1"/>
    <col min="3" max="3" width="8.83203125" style="1" customWidth="1"/>
    <col min="4" max="4" width="9.33203125" style="1" hidden="1" customWidth="1"/>
    <col min="5" max="5" width="11.33203125" style="1" customWidth="1"/>
    <col min="6" max="18" width="10.58203125" style="1" customWidth="1"/>
    <col min="19" max="19" width="10.33203125" style="1" bestFit="1" customWidth="1"/>
    <col min="20" max="16384" width="8.58203125" style="1"/>
  </cols>
  <sheetData>
    <row r="1" spans="2:24">
      <c r="B1" s="7" t="s">
        <v>1180</v>
      </c>
      <c r="N1" s="768">
        <v>45803</v>
      </c>
    </row>
    <row r="2" spans="2:24">
      <c r="B2" s="232" t="s">
        <v>27</v>
      </c>
      <c r="C2" s="234"/>
      <c r="D2" s="16"/>
      <c r="E2" s="12" t="s">
        <v>15</v>
      </c>
      <c r="F2" s="3" t="s">
        <v>16</v>
      </c>
      <c r="G2" s="3" t="s">
        <v>17</v>
      </c>
      <c r="H2" s="3" t="s">
        <v>18</v>
      </c>
      <c r="I2" s="3" t="s">
        <v>19</v>
      </c>
      <c r="J2" s="12" t="s">
        <v>20</v>
      </c>
      <c r="K2" s="3" t="s">
        <v>21</v>
      </c>
      <c r="L2" s="3" t="s">
        <v>22</v>
      </c>
      <c r="M2" s="3" t="s">
        <v>23</v>
      </c>
      <c r="N2" s="3" t="s">
        <v>24</v>
      </c>
      <c r="O2" s="332" t="s">
        <v>26</v>
      </c>
      <c r="P2" s="332" t="s">
        <v>898</v>
      </c>
      <c r="Q2" s="332" t="s">
        <v>899</v>
      </c>
      <c r="R2" s="332" t="s">
        <v>900</v>
      </c>
    </row>
    <row r="3" spans="2:24">
      <c r="B3" s="301"/>
      <c r="C3" s="330" t="s">
        <v>25</v>
      </c>
      <c r="D3" s="17"/>
      <c r="E3" s="13">
        <v>2010</v>
      </c>
      <c r="F3" s="5">
        <v>2011</v>
      </c>
      <c r="G3" s="5">
        <v>2012</v>
      </c>
      <c r="H3" s="5">
        <v>2013</v>
      </c>
      <c r="I3" s="5">
        <v>2014</v>
      </c>
      <c r="J3" s="13">
        <v>2015</v>
      </c>
      <c r="K3" s="5">
        <v>2016</v>
      </c>
      <c r="L3" s="5">
        <v>2017</v>
      </c>
      <c r="M3" s="5">
        <v>2018</v>
      </c>
      <c r="N3" s="5">
        <v>2019</v>
      </c>
      <c r="O3" s="333">
        <v>2020</v>
      </c>
      <c r="P3" s="333">
        <v>2021</v>
      </c>
      <c r="Q3" s="333">
        <v>2022</v>
      </c>
      <c r="R3" s="333">
        <v>2023</v>
      </c>
    </row>
    <row r="4" spans="2:24">
      <c r="B4" s="7" t="s">
        <v>534</v>
      </c>
      <c r="C4" s="20"/>
      <c r="D4" s="11"/>
      <c r="N4" s="1" t="s">
        <v>47</v>
      </c>
    </row>
    <row r="5" spans="2:24">
      <c r="B5" s="308" t="s">
        <v>535</v>
      </c>
      <c r="C5" s="307" t="s">
        <v>25</v>
      </c>
      <c r="D5" s="331"/>
      <c r="E5" s="45">
        <v>2010</v>
      </c>
      <c r="F5" s="36">
        <v>2011</v>
      </c>
      <c r="G5" s="36">
        <v>2012</v>
      </c>
      <c r="H5" s="36">
        <v>2013</v>
      </c>
      <c r="I5" s="36">
        <v>2014</v>
      </c>
      <c r="J5" s="45">
        <v>2015</v>
      </c>
      <c r="K5" s="36">
        <v>2016</v>
      </c>
      <c r="L5" s="36">
        <v>2017</v>
      </c>
      <c r="M5" s="36">
        <v>2018</v>
      </c>
      <c r="N5" s="36">
        <v>2019</v>
      </c>
      <c r="O5" s="341">
        <v>2020</v>
      </c>
      <c r="P5" s="45">
        <v>2021</v>
      </c>
      <c r="Q5" s="341">
        <v>2022</v>
      </c>
      <c r="R5" s="341">
        <v>2023</v>
      </c>
      <c r="S5" s="1156" t="s">
        <v>1173</v>
      </c>
      <c r="T5" s="307" t="s">
        <v>533</v>
      </c>
    </row>
    <row r="6" spans="2:24">
      <c r="B6" s="233" t="s">
        <v>818</v>
      </c>
      <c r="C6" s="303" t="s">
        <v>1</v>
      </c>
      <c r="D6" s="16"/>
      <c r="E6" s="29"/>
      <c r="F6" s="22">
        <f t="shared" ref="F6:Q6" si="0">SUM(F7:F10)</f>
        <v>2572844</v>
      </c>
      <c r="G6" s="22">
        <f t="shared" si="0"/>
        <v>2723201</v>
      </c>
      <c r="H6" s="22">
        <f t="shared" si="0"/>
        <v>2758588</v>
      </c>
      <c r="I6" s="22">
        <f t="shared" si="0"/>
        <v>2790511</v>
      </c>
      <c r="J6" s="22">
        <f t="shared" si="0"/>
        <v>2913718</v>
      </c>
      <c r="K6" s="22">
        <f t="shared" si="0"/>
        <v>2849861</v>
      </c>
      <c r="L6" s="22">
        <f t="shared" si="0"/>
        <v>2857957</v>
      </c>
      <c r="M6" s="22">
        <f t="shared" si="0"/>
        <v>2897828</v>
      </c>
      <c r="N6" s="22">
        <f t="shared" si="0"/>
        <v>2924393</v>
      </c>
      <c r="O6" s="1187">
        <f t="shared" si="0"/>
        <v>2898572</v>
      </c>
      <c r="P6" s="22">
        <f t="shared" si="0"/>
        <v>2882764</v>
      </c>
      <c r="Q6" s="1187">
        <f t="shared" si="0"/>
        <v>3152759</v>
      </c>
      <c r="R6" s="1166"/>
      <c r="S6" s="309">
        <f>Q6-G6</f>
        <v>429558</v>
      </c>
      <c r="T6" s="350">
        <f>S6/G6*100</f>
        <v>15.774010071236019</v>
      </c>
    </row>
    <row r="7" spans="2:24">
      <c r="B7" s="317" t="s">
        <v>2</v>
      </c>
      <c r="C7" s="338"/>
      <c r="D7" s="16"/>
      <c r="E7" s="1159"/>
      <c r="F7" s="42">
        <v>5371</v>
      </c>
      <c r="G7" s="42">
        <v>6076</v>
      </c>
      <c r="H7" s="42">
        <v>5056</v>
      </c>
      <c r="I7" s="42">
        <v>4574</v>
      </c>
      <c r="J7" s="42">
        <v>5043</v>
      </c>
      <c r="K7" s="42">
        <v>5177</v>
      </c>
      <c r="L7" s="42">
        <v>5332</v>
      </c>
      <c r="M7" s="42">
        <v>4534</v>
      </c>
      <c r="N7" s="42">
        <v>4460</v>
      </c>
      <c r="O7" s="1188">
        <v>4311</v>
      </c>
      <c r="P7" s="42">
        <v>3914</v>
      </c>
      <c r="Q7" s="1188">
        <v>4152</v>
      </c>
      <c r="R7" s="1184"/>
      <c r="S7" s="260">
        <f t="shared" ref="S7:S15" si="1">Q7-G7</f>
        <v>-1924</v>
      </c>
      <c r="T7" s="350">
        <f t="shared" ref="T7:T10" si="2">S7/G7*100</f>
        <v>-31.665569453587889</v>
      </c>
    </row>
    <row r="8" spans="2:24">
      <c r="B8" s="318" t="s">
        <v>3</v>
      </c>
      <c r="C8" s="339"/>
      <c r="D8" s="11"/>
      <c r="E8" s="1160"/>
      <c r="F8" s="22">
        <v>1042703</v>
      </c>
      <c r="G8" s="22">
        <v>1178122</v>
      </c>
      <c r="H8" s="22">
        <v>1216025</v>
      </c>
      <c r="I8" s="22">
        <v>1262899</v>
      </c>
      <c r="J8" s="22">
        <v>1320349</v>
      </c>
      <c r="K8" s="22">
        <v>1248570</v>
      </c>
      <c r="L8" s="22">
        <v>1231407</v>
      </c>
      <c r="M8" s="22">
        <v>1268755</v>
      </c>
      <c r="N8" s="22">
        <v>1282610</v>
      </c>
      <c r="O8" s="1187">
        <v>1329019</v>
      </c>
      <c r="P8" s="22">
        <v>1252758</v>
      </c>
      <c r="Q8" s="1187">
        <v>1464970</v>
      </c>
      <c r="R8" s="1166"/>
      <c r="S8" s="191">
        <f t="shared" si="1"/>
        <v>286848</v>
      </c>
      <c r="T8" s="346">
        <f t="shared" si="2"/>
        <v>24.347902848771181</v>
      </c>
    </row>
    <row r="9" spans="2:24">
      <c r="B9" s="318" t="s">
        <v>4</v>
      </c>
      <c r="C9" s="339"/>
      <c r="D9" s="11"/>
      <c r="E9" s="1160"/>
      <c r="F9" s="22">
        <v>1505981</v>
      </c>
      <c r="G9" s="22">
        <v>1518365</v>
      </c>
      <c r="H9" s="22">
        <v>1513873</v>
      </c>
      <c r="I9" s="22">
        <v>1493886</v>
      </c>
      <c r="J9" s="22">
        <v>1562763</v>
      </c>
      <c r="K9" s="22">
        <v>1574826</v>
      </c>
      <c r="L9" s="22">
        <v>1598356</v>
      </c>
      <c r="M9" s="22">
        <v>1598867</v>
      </c>
      <c r="N9" s="22">
        <v>1614660</v>
      </c>
      <c r="O9" s="1187">
        <v>1540346</v>
      </c>
      <c r="P9" s="22">
        <v>1593838</v>
      </c>
      <c r="Q9" s="1187">
        <v>1638803</v>
      </c>
      <c r="R9" s="1166"/>
      <c r="S9" s="191">
        <f t="shared" si="1"/>
        <v>120438</v>
      </c>
      <c r="T9" s="346">
        <f t="shared" si="2"/>
        <v>7.9320848412601714</v>
      </c>
      <c r="V9" s="1" t="s">
        <v>47</v>
      </c>
    </row>
    <row r="10" spans="2:24">
      <c r="B10" s="319" t="s">
        <v>38</v>
      </c>
      <c r="C10" s="340"/>
      <c r="D10" s="27"/>
      <c r="E10" s="1161"/>
      <c r="F10" s="23">
        <v>18789</v>
      </c>
      <c r="G10" s="23">
        <v>20638</v>
      </c>
      <c r="H10" s="23">
        <v>23634</v>
      </c>
      <c r="I10" s="23">
        <v>29152</v>
      </c>
      <c r="J10" s="23">
        <v>25563</v>
      </c>
      <c r="K10" s="23">
        <v>21288</v>
      </c>
      <c r="L10" s="23">
        <v>22862</v>
      </c>
      <c r="M10" s="23">
        <v>25672</v>
      </c>
      <c r="N10" s="23">
        <v>22663</v>
      </c>
      <c r="O10" s="1189">
        <v>24896</v>
      </c>
      <c r="P10" s="23">
        <v>32254</v>
      </c>
      <c r="Q10" s="1189">
        <v>44834</v>
      </c>
      <c r="R10" s="1185"/>
      <c r="S10" s="262">
        <f t="shared" si="1"/>
        <v>24196</v>
      </c>
      <c r="T10" s="347">
        <f t="shared" si="2"/>
        <v>117.24004263979069</v>
      </c>
      <c r="U10" s="1" t="s">
        <v>47</v>
      </c>
      <c r="X10" s="1" t="s">
        <v>47</v>
      </c>
    </row>
    <row r="11" spans="2:24">
      <c r="B11" s="317" t="s">
        <v>2</v>
      </c>
      <c r="C11" s="338" t="s">
        <v>28</v>
      </c>
      <c r="D11" s="16"/>
      <c r="E11" s="1153" t="s">
        <v>47</v>
      </c>
      <c r="F11" s="35">
        <f t="shared" ref="F11:Q11" si="3">F7/F$6*100</f>
        <v>0.20875731291908878</v>
      </c>
      <c r="G11" s="35">
        <f t="shared" si="3"/>
        <v>0.22311977705648608</v>
      </c>
      <c r="H11" s="35">
        <f t="shared" si="3"/>
        <v>0.18328217189373694</v>
      </c>
      <c r="I11" s="35">
        <f t="shared" si="3"/>
        <v>0.16391263105574569</v>
      </c>
      <c r="J11" s="35">
        <f t="shared" si="3"/>
        <v>0.17307783388783676</v>
      </c>
      <c r="K11" s="35">
        <f t="shared" si="3"/>
        <v>0.18165798261739782</v>
      </c>
      <c r="L11" s="35">
        <f t="shared" si="3"/>
        <v>0.18656683777957472</v>
      </c>
      <c r="M11" s="35">
        <f t="shared" si="3"/>
        <v>0.15646201223813147</v>
      </c>
      <c r="N11" s="35">
        <f t="shared" si="3"/>
        <v>0.15251028162083549</v>
      </c>
      <c r="O11" s="1190">
        <f t="shared" si="3"/>
        <v>0.14872840833348283</v>
      </c>
      <c r="P11" s="35">
        <f t="shared" si="3"/>
        <v>0.13577247391739317</v>
      </c>
      <c r="Q11" s="1190">
        <f t="shared" si="3"/>
        <v>0.13169417643403764</v>
      </c>
      <c r="R11" s="1166"/>
      <c r="S11" s="1157">
        <f t="shared" si="1"/>
        <v>-9.142560062244845E-2</v>
      </c>
      <c r="T11" s="306"/>
    </row>
    <row r="12" spans="2:24">
      <c r="B12" s="318" t="s">
        <v>3</v>
      </c>
      <c r="C12" s="339"/>
      <c r="D12" s="11"/>
      <c r="E12" s="1153" t="s">
        <v>47</v>
      </c>
      <c r="F12" s="35">
        <f t="shared" ref="F12:Q12" si="4">F8/F$6*100</f>
        <v>40.527253109788234</v>
      </c>
      <c r="G12" s="35">
        <f t="shared" si="4"/>
        <v>43.262395981787613</v>
      </c>
      <c r="H12" s="35">
        <f t="shared" si="4"/>
        <v>44.081428614929088</v>
      </c>
      <c r="I12" s="35">
        <f t="shared" si="4"/>
        <v>45.256908143347225</v>
      </c>
      <c r="J12" s="35">
        <f t="shared" si="4"/>
        <v>45.31492066150534</v>
      </c>
      <c r="K12" s="35">
        <f t="shared" si="4"/>
        <v>43.811610461001429</v>
      </c>
      <c r="L12" s="35">
        <f t="shared" si="4"/>
        <v>43.086967368648303</v>
      </c>
      <c r="M12" s="35">
        <f t="shared" si="4"/>
        <v>43.782964344329613</v>
      </c>
      <c r="N12" s="35">
        <f t="shared" si="4"/>
        <v>43.859016212937178</v>
      </c>
      <c r="O12" s="1190">
        <f t="shared" si="4"/>
        <v>45.850818954988867</v>
      </c>
      <c r="P12" s="35">
        <f t="shared" si="4"/>
        <v>43.456835176240581</v>
      </c>
      <c r="Q12" s="1190">
        <f t="shared" si="4"/>
        <v>46.466285561313128</v>
      </c>
      <c r="R12" s="1166"/>
      <c r="S12" s="1157">
        <f t="shared" si="1"/>
        <v>3.2038895795255158</v>
      </c>
      <c r="T12" s="306"/>
    </row>
    <row r="13" spans="2:24">
      <c r="B13" s="319" t="s">
        <v>4</v>
      </c>
      <c r="C13" s="340"/>
      <c r="D13" s="27"/>
      <c r="E13" s="1153" t="s">
        <v>47</v>
      </c>
      <c r="F13" s="35">
        <f t="shared" ref="F13:Q13" si="5">F9/F$6*100</f>
        <v>58.533708223273543</v>
      </c>
      <c r="G13" s="35">
        <f t="shared" si="5"/>
        <v>55.756626117572658</v>
      </c>
      <c r="H13" s="35">
        <f t="shared" si="5"/>
        <v>54.878546560776741</v>
      </c>
      <c r="I13" s="35">
        <f t="shared" si="5"/>
        <v>53.534496011662384</v>
      </c>
      <c r="J13" s="35">
        <f t="shared" si="5"/>
        <v>53.634668832055809</v>
      </c>
      <c r="K13" s="35">
        <f t="shared" si="5"/>
        <v>55.259747756118628</v>
      </c>
      <c r="L13" s="35">
        <f t="shared" si="5"/>
        <v>55.926523737061132</v>
      </c>
      <c r="M13" s="35">
        <f t="shared" si="5"/>
        <v>55.174668751906594</v>
      </c>
      <c r="N13" s="35">
        <f t="shared" si="5"/>
        <v>55.213509264999608</v>
      </c>
      <c r="O13" s="1190">
        <f t="shared" si="5"/>
        <v>53.141546941045448</v>
      </c>
      <c r="P13" s="35">
        <f t="shared" si="5"/>
        <v>55.288535585986232</v>
      </c>
      <c r="Q13" s="1190">
        <f t="shared" si="5"/>
        <v>51.979964215469685</v>
      </c>
      <c r="R13" s="1166"/>
      <c r="S13" s="1157">
        <f t="shared" si="1"/>
        <v>-3.7766619021029726</v>
      </c>
      <c r="T13" s="306"/>
    </row>
    <row r="14" spans="2:24">
      <c r="B14" s="233" t="s">
        <v>5</v>
      </c>
      <c r="C14" s="303"/>
      <c r="D14" s="11"/>
      <c r="E14" s="52">
        <v>20556384.727933899</v>
      </c>
      <c r="F14" s="280">
        <v>20028021.640871737</v>
      </c>
      <c r="G14" s="280">
        <v>19918740.144184083</v>
      </c>
      <c r="H14" s="1155">
        <v>20575401.890284039</v>
      </c>
      <c r="I14" s="1155">
        <v>20739110.740657449</v>
      </c>
      <c r="J14" s="1155">
        <v>21731105.680007942</v>
      </c>
      <c r="K14" s="1155">
        <v>21926254.940672409</v>
      </c>
      <c r="L14" s="1155">
        <v>22228604.078307662</v>
      </c>
      <c r="M14" s="1155">
        <v>22209421.987449795</v>
      </c>
      <c r="N14" s="1155">
        <v>22420142.581492573</v>
      </c>
      <c r="O14" s="1191">
        <v>21940130.076887973</v>
      </c>
      <c r="P14" s="1155">
        <v>22632376.469123457</v>
      </c>
      <c r="Q14" s="1191">
        <v>23462649.108257689</v>
      </c>
      <c r="R14" s="1164">
        <v>24331883.325540051</v>
      </c>
      <c r="S14" s="1158">
        <f t="shared" si="1"/>
        <v>3543908.9640736058</v>
      </c>
      <c r="T14" s="351"/>
      <c r="U14" s="1" t="s">
        <v>48</v>
      </c>
    </row>
    <row r="15" spans="2:24">
      <c r="B15" s="321" t="s">
        <v>6</v>
      </c>
      <c r="C15" s="341" t="s">
        <v>28</v>
      </c>
      <c r="D15" s="44"/>
      <c r="E15" s="1154">
        <f>E6/E14*100</f>
        <v>0</v>
      </c>
      <c r="F15" s="1154">
        <f t="shared" ref="F15:Q15" si="6">F6/F14*100</f>
        <v>12.846221389882695</v>
      </c>
      <c r="G15" s="1154">
        <f t="shared" si="6"/>
        <v>13.671552418917049</v>
      </c>
      <c r="H15" s="1154">
        <f t="shared" si="6"/>
        <v>13.407213208810468</v>
      </c>
      <c r="I15" s="1154">
        <f t="shared" si="6"/>
        <v>13.455306907298661</v>
      </c>
      <c r="J15" s="1154">
        <f t="shared" si="6"/>
        <v>13.408052231233434</v>
      </c>
      <c r="K15" s="1154">
        <f t="shared" si="6"/>
        <v>12.997481821273595</v>
      </c>
      <c r="L15" s="1154">
        <f t="shared" si="6"/>
        <v>12.857114148652315</v>
      </c>
      <c r="M15" s="1154">
        <f t="shared" si="6"/>
        <v>13.047741637029178</v>
      </c>
      <c r="N15" s="1154">
        <f t="shared" si="6"/>
        <v>13.043596798595001</v>
      </c>
      <c r="O15" s="1186">
        <f t="shared" si="6"/>
        <v>13.211279923328235</v>
      </c>
      <c r="P15" s="1154">
        <f t="shared" si="6"/>
        <v>12.737345563038208</v>
      </c>
      <c r="Q15" s="1186">
        <f t="shared" si="6"/>
        <v>13.437353068926839</v>
      </c>
      <c r="R15" s="1186"/>
      <c r="S15" s="1225">
        <f t="shared" si="1"/>
        <v>-0.23419934999020953</v>
      </c>
      <c r="T15" s="351"/>
    </row>
    <row r="16" spans="2:24">
      <c r="B16" s="1" t="s">
        <v>40</v>
      </c>
      <c r="C16" s="20"/>
      <c r="D16" s="11"/>
      <c r="E16" s="10"/>
      <c r="F16" s="10"/>
      <c r="G16" s="10"/>
      <c r="H16" s="10"/>
      <c r="I16" s="10"/>
      <c r="J16" s="10" t="s">
        <v>47</v>
      </c>
      <c r="K16" s="10"/>
      <c r="L16" s="10"/>
      <c r="M16" s="10"/>
      <c r="N16" s="14"/>
      <c r="O16" s="14"/>
      <c r="P16" s="14"/>
      <c r="Q16" s="14"/>
      <c r="R16" s="14"/>
      <c r="S16" s="191" t="s">
        <v>550</v>
      </c>
    </row>
    <row r="17" spans="2:27">
      <c r="B17" s="7" t="s">
        <v>537</v>
      </c>
      <c r="C17" s="20"/>
      <c r="D17" s="11"/>
      <c r="E17" s="10"/>
      <c r="F17" s="10"/>
      <c r="G17" s="10"/>
      <c r="H17" s="10"/>
      <c r="I17" s="10"/>
      <c r="J17" s="10"/>
      <c r="K17" s="10"/>
      <c r="L17" s="10" t="s">
        <v>47</v>
      </c>
      <c r="M17" s="10"/>
      <c r="N17" s="14"/>
      <c r="O17" s="14"/>
      <c r="P17" s="14"/>
      <c r="Q17" s="14"/>
      <c r="R17" s="14"/>
    </row>
    <row r="18" spans="2:27">
      <c r="B18" s="308" t="s">
        <v>535</v>
      </c>
      <c r="C18" s="307" t="s">
        <v>25</v>
      </c>
      <c r="D18" s="43"/>
      <c r="E18" s="331">
        <v>2010</v>
      </c>
      <c r="F18" s="36">
        <v>2011</v>
      </c>
      <c r="G18" s="36">
        <v>2012</v>
      </c>
      <c r="H18" s="36">
        <v>2013</v>
      </c>
      <c r="I18" s="36">
        <v>2014</v>
      </c>
      <c r="J18" s="36">
        <v>2015</v>
      </c>
      <c r="K18" s="36">
        <v>2016</v>
      </c>
      <c r="L18" s="36">
        <v>2017</v>
      </c>
      <c r="M18" s="36">
        <v>2018</v>
      </c>
      <c r="N18" s="36">
        <v>2019</v>
      </c>
      <c r="O18" s="341">
        <v>2020</v>
      </c>
      <c r="P18" s="45">
        <v>2021</v>
      </c>
      <c r="Q18" s="341">
        <v>2022</v>
      </c>
      <c r="R18" s="341">
        <v>2023</v>
      </c>
      <c r="S18" s="1156" t="s">
        <v>1173</v>
      </c>
      <c r="T18" s="303" t="s">
        <v>533</v>
      </c>
    </row>
    <row r="19" spans="2:27">
      <c r="B19" s="233" t="s">
        <v>818</v>
      </c>
      <c r="C19" s="303" t="s">
        <v>536</v>
      </c>
      <c r="D19" s="16"/>
      <c r="E19" s="28"/>
      <c r="F19" s="30">
        <v>8701.6535158773368</v>
      </c>
      <c r="G19" s="30">
        <v>9180.7733800822589</v>
      </c>
      <c r="H19" s="30">
        <v>9229.2261213729143</v>
      </c>
      <c r="I19" s="30">
        <v>9250.6704679186496</v>
      </c>
      <c r="J19" s="30">
        <v>9822.834738577405</v>
      </c>
      <c r="K19" s="30">
        <v>9585.2286104440354</v>
      </c>
      <c r="L19" s="30">
        <v>9697.8191455068027</v>
      </c>
      <c r="M19" s="30">
        <v>9834.079926155182</v>
      </c>
      <c r="N19" s="30">
        <v>9828.4388191326325</v>
      </c>
      <c r="O19" s="647">
        <v>9473.1695519597888</v>
      </c>
      <c r="P19" s="15">
        <v>9385.2499845356979</v>
      </c>
      <c r="Q19" s="289">
        <v>10326.486695402675</v>
      </c>
      <c r="R19" s="1162"/>
      <c r="S19" s="309">
        <f>Q19-G19</f>
        <v>1145.7133153204159</v>
      </c>
      <c r="T19" s="350">
        <f>S19/G19*100</f>
        <v>12.479485854710754</v>
      </c>
    </row>
    <row r="20" spans="2:27">
      <c r="B20" s="301" t="s">
        <v>5</v>
      </c>
      <c r="C20" s="342"/>
      <c r="D20" s="11"/>
      <c r="E20" s="29"/>
      <c r="F20" s="34">
        <v>8053.1432563811122</v>
      </c>
      <c r="G20" s="34">
        <v>8024.8382844453317</v>
      </c>
      <c r="H20" s="34">
        <v>8255.8762031977203</v>
      </c>
      <c r="I20" s="34">
        <v>8290.6335410877655</v>
      </c>
      <c r="J20" s="34">
        <v>8880.0203988981666</v>
      </c>
      <c r="K20" s="34">
        <v>8934.9260837638558</v>
      </c>
      <c r="L20" s="34">
        <v>9137.3608756632493</v>
      </c>
      <c r="M20" s="34">
        <v>9121.144768367818</v>
      </c>
      <c r="N20" s="31">
        <v>9122.3563848356644</v>
      </c>
      <c r="O20" s="289">
        <v>8679.5905029860151</v>
      </c>
      <c r="P20" s="15">
        <v>8972.381998605324</v>
      </c>
      <c r="Q20" s="289">
        <v>9314.1602124627334</v>
      </c>
      <c r="R20" s="1162"/>
      <c r="S20" s="309">
        <f>Q20-G20</f>
        <v>1289.3219280174017</v>
      </c>
      <c r="T20" s="347">
        <f>S20/G20*100</f>
        <v>16.066640626472363</v>
      </c>
    </row>
    <row r="21" spans="2:27">
      <c r="B21" s="321" t="s">
        <v>6</v>
      </c>
      <c r="C21" s="341"/>
      <c r="D21" s="44"/>
      <c r="E21" s="1165"/>
      <c r="F21" s="46">
        <f t="shared" ref="F21:M21" si="7">ROUND(F19/F20*100,1)</f>
        <v>108.1</v>
      </c>
      <c r="G21" s="46">
        <f t="shared" si="7"/>
        <v>114.4</v>
      </c>
      <c r="H21" s="46">
        <f t="shared" si="7"/>
        <v>111.8</v>
      </c>
      <c r="I21" s="46">
        <f t="shared" si="7"/>
        <v>111.6</v>
      </c>
      <c r="J21" s="46">
        <f t="shared" si="7"/>
        <v>110.6</v>
      </c>
      <c r="K21" s="46">
        <f t="shared" si="7"/>
        <v>107.3</v>
      </c>
      <c r="L21" s="46">
        <f t="shared" si="7"/>
        <v>106.1</v>
      </c>
      <c r="M21" s="46">
        <f t="shared" si="7"/>
        <v>107.8</v>
      </c>
      <c r="N21" s="46">
        <f t="shared" ref="N21:Q21" si="8">ROUND(N19/N20*100,1)</f>
        <v>107.7</v>
      </c>
      <c r="O21" s="1078">
        <f t="shared" si="8"/>
        <v>109.1</v>
      </c>
      <c r="P21" s="46">
        <f t="shared" si="8"/>
        <v>104.6</v>
      </c>
      <c r="Q21" s="1078">
        <f t="shared" si="8"/>
        <v>110.9</v>
      </c>
      <c r="R21" s="1170"/>
      <c r="S21" s="1557">
        <f>Q21-G21</f>
        <v>-3.5</v>
      </c>
      <c r="T21" s="349"/>
    </row>
    <row r="22" spans="2:27">
      <c r="B22" s="1" t="s">
        <v>40</v>
      </c>
      <c r="C22" s="20"/>
      <c r="D22" s="11"/>
    </row>
    <row r="23" spans="2:27">
      <c r="B23" s="7" t="s">
        <v>538</v>
      </c>
      <c r="C23" s="20"/>
      <c r="D23" s="11"/>
    </row>
    <row r="24" spans="2:27">
      <c r="B24" s="307" t="s">
        <v>535</v>
      </c>
      <c r="C24" s="326" t="s">
        <v>25</v>
      </c>
      <c r="D24" s="16"/>
      <c r="E24" s="36">
        <v>2010</v>
      </c>
      <c r="F24" s="36">
        <v>2011</v>
      </c>
      <c r="G24" s="36">
        <v>2012</v>
      </c>
      <c r="H24" s="36">
        <v>2013</v>
      </c>
      <c r="I24" s="36">
        <v>2014</v>
      </c>
      <c r="J24" s="36">
        <v>2015</v>
      </c>
      <c r="K24" s="36">
        <v>2016</v>
      </c>
      <c r="L24" s="36">
        <v>2017</v>
      </c>
      <c r="M24" s="36">
        <v>2018</v>
      </c>
      <c r="N24" s="36">
        <v>2019</v>
      </c>
      <c r="O24" s="341">
        <v>2020</v>
      </c>
      <c r="P24" s="45">
        <v>2021</v>
      </c>
      <c r="Q24" s="341">
        <v>2022</v>
      </c>
      <c r="R24" s="341">
        <v>2023</v>
      </c>
      <c r="S24" s="1156" t="s">
        <v>1173</v>
      </c>
      <c r="T24" s="303" t="s">
        <v>533</v>
      </c>
    </row>
    <row r="25" spans="2:27">
      <c r="B25" s="1553" t="s">
        <v>125</v>
      </c>
      <c r="C25" s="325" t="s">
        <v>34</v>
      </c>
      <c r="D25" s="11"/>
      <c r="E25" s="31">
        <f>'8就業者'!AH28</f>
        <v>108965</v>
      </c>
      <c r="F25" s="31">
        <f>'8就業者'!AI28</f>
        <v>110455</v>
      </c>
      <c r="G25" s="31">
        <f>'8就業者'!AJ28</f>
        <v>111326</v>
      </c>
      <c r="H25" s="31">
        <f>'8就業者'!AK28</f>
        <v>112703</v>
      </c>
      <c r="I25" s="31">
        <f>'8就業者'!AL28</f>
        <v>113905</v>
      </c>
      <c r="J25" s="31">
        <f>'8就業者'!AM28</f>
        <v>112076</v>
      </c>
      <c r="K25" s="31">
        <f>'8就業者'!AN28</f>
        <v>112697</v>
      </c>
      <c r="L25" s="31">
        <f>'8就業者'!AO28</f>
        <v>112128</v>
      </c>
      <c r="M25" s="31">
        <f>'8就業者'!AP28</f>
        <v>112238</v>
      </c>
      <c r="N25" s="31">
        <f>'8就業者'!AQ28</f>
        <v>113366</v>
      </c>
      <c r="O25" s="289">
        <f>'8就業者'!AR28</f>
        <v>116798</v>
      </c>
      <c r="P25" s="31">
        <f>'8就業者'!AS28</f>
        <v>117088</v>
      </c>
      <c r="Q25" s="289">
        <f>'8就業者'!AT28</f>
        <v>116903</v>
      </c>
      <c r="R25" s="1166"/>
      <c r="S25" s="309">
        <f>Q25-G25</f>
        <v>5577</v>
      </c>
      <c r="T25" s="350">
        <f>S25/G25*100</f>
        <v>5.0096114115301011</v>
      </c>
    </row>
    <row r="26" spans="2:27">
      <c r="B26" s="1553" t="s">
        <v>127</v>
      </c>
      <c r="C26" s="325"/>
      <c r="D26" s="11"/>
      <c r="E26" s="31">
        <f>'8就業者'!AH29</f>
        <v>102565</v>
      </c>
      <c r="F26" s="31">
        <f>'8就業者'!AI29</f>
        <v>103655</v>
      </c>
      <c r="G26" s="31">
        <f>'8就業者'!AJ29</f>
        <v>104039</v>
      </c>
      <c r="H26" s="31">
        <f>'8就業者'!AK29</f>
        <v>104913</v>
      </c>
      <c r="I26" s="31">
        <f>'8就業者'!AL29</f>
        <v>105944</v>
      </c>
      <c r="J26" s="31">
        <f>'8就業者'!AM29</f>
        <v>103949</v>
      </c>
      <c r="K26" s="31">
        <f>'8就業者'!AN29</f>
        <v>104396</v>
      </c>
      <c r="L26" s="31">
        <f>'8就業者'!AO29</f>
        <v>103642</v>
      </c>
      <c r="M26" s="31">
        <f>'8就業者'!AP29</f>
        <v>103938</v>
      </c>
      <c r="N26" s="31">
        <f>'8就業者'!AQ29</f>
        <v>105300</v>
      </c>
      <c r="O26" s="289">
        <f>'8就業者'!AR29</f>
        <v>108356</v>
      </c>
      <c r="P26" s="31">
        <f>'8就業者'!AS29</f>
        <v>108808</v>
      </c>
      <c r="Q26" s="289">
        <f>'8就業者'!AT29</f>
        <v>108974</v>
      </c>
      <c r="R26" s="1166"/>
      <c r="S26" s="309">
        <f t="shared" ref="S26:S31" si="9">Q26-G26</f>
        <v>4935</v>
      </c>
      <c r="T26" s="346">
        <f t="shared" ref="T26:T30" si="10">S26/G26*100</f>
        <v>4.7434135276194507</v>
      </c>
    </row>
    <row r="27" spans="2:27">
      <c r="B27" s="1553" t="s">
        <v>129</v>
      </c>
      <c r="C27" s="325"/>
      <c r="D27" s="11"/>
      <c r="E27" s="31">
        <f>'8就業者'!AH30</f>
        <v>52821</v>
      </c>
      <c r="F27" s="31">
        <f>'8就業者'!AI30</f>
        <v>52941</v>
      </c>
      <c r="G27" s="31">
        <f>'8就業者'!AJ30</f>
        <v>52615</v>
      </c>
      <c r="H27" s="31">
        <f>'8就業者'!AK30</f>
        <v>52452</v>
      </c>
      <c r="I27" s="31">
        <f>'8就業者'!AL30</f>
        <v>52691</v>
      </c>
      <c r="J27" s="31">
        <f>'8就業者'!AM30</f>
        <v>51843</v>
      </c>
      <c r="K27" s="31">
        <f>'8就業者'!AN30</f>
        <v>51473</v>
      </c>
      <c r="L27" s="31">
        <f>'8就業者'!AO30</f>
        <v>50510</v>
      </c>
      <c r="M27" s="31">
        <f>'8就業者'!AP30</f>
        <v>50138</v>
      </c>
      <c r="N27" s="31">
        <f>'8就業者'!AQ30</f>
        <v>50248</v>
      </c>
      <c r="O27" s="289">
        <f>'8就業者'!AR30</f>
        <v>51542</v>
      </c>
      <c r="P27" s="31">
        <f>'8就業者'!AS30</f>
        <v>50992</v>
      </c>
      <c r="Q27" s="289">
        <f>'8就業者'!AT30</f>
        <v>50219</v>
      </c>
      <c r="R27" s="1166"/>
      <c r="S27" s="309">
        <f t="shared" si="9"/>
        <v>-2396</v>
      </c>
      <c r="T27" s="346">
        <f t="shared" si="10"/>
        <v>-4.553834457854224</v>
      </c>
    </row>
    <row r="28" spans="2:27">
      <c r="B28" s="1553" t="s">
        <v>131</v>
      </c>
      <c r="C28" s="325"/>
      <c r="D28" s="11"/>
      <c r="E28" s="31">
        <f>'8就業者'!AH31</f>
        <v>15681</v>
      </c>
      <c r="F28" s="31">
        <f>'8就業者'!AI31</f>
        <v>15907</v>
      </c>
      <c r="G28" s="31">
        <f>'8就業者'!AJ31</f>
        <v>15963</v>
      </c>
      <c r="H28" s="31">
        <f>'8就業者'!AK31</f>
        <v>16112</v>
      </c>
      <c r="I28" s="31">
        <f>'8就業者'!AL31</f>
        <v>16317</v>
      </c>
      <c r="J28" s="31">
        <f>'8就業者'!AM31</f>
        <v>16159</v>
      </c>
      <c r="K28" s="31">
        <f>'8就業者'!AN31</f>
        <v>16059</v>
      </c>
      <c r="L28" s="31">
        <f>'8就業者'!AO31</f>
        <v>15779</v>
      </c>
      <c r="M28" s="31">
        <f>'8就業者'!AP31</f>
        <v>15669</v>
      </c>
      <c r="N28" s="31">
        <f>'8就業者'!AQ31</f>
        <v>15741</v>
      </c>
      <c r="O28" s="289">
        <f>'8就業者'!AR31</f>
        <v>15959</v>
      </c>
      <c r="P28" s="31">
        <f>'8就業者'!AS31</f>
        <v>15895</v>
      </c>
      <c r="Q28" s="289">
        <f>'8就業者'!AT31</f>
        <v>15791</v>
      </c>
      <c r="R28" s="1166"/>
      <c r="S28" s="309">
        <f t="shared" si="9"/>
        <v>-172</v>
      </c>
      <c r="T28" s="346">
        <f t="shared" si="10"/>
        <v>-1.0774916995552215</v>
      </c>
    </row>
    <row r="29" spans="2:27">
      <c r="B29" s="1553" t="s">
        <v>133</v>
      </c>
      <c r="C29" s="325"/>
      <c r="D29" s="11"/>
      <c r="E29" s="31">
        <f>'8就業者'!AH32</f>
        <v>12628</v>
      </c>
      <c r="F29" s="31">
        <f>'8就業者'!AI32</f>
        <v>12714</v>
      </c>
      <c r="G29" s="31">
        <f>'8就業者'!AJ32</f>
        <v>12677</v>
      </c>
      <c r="H29" s="31">
        <f>'8就業者'!AK32</f>
        <v>12716</v>
      </c>
      <c r="I29" s="31">
        <f>'8就業者'!AL32</f>
        <v>12798</v>
      </c>
      <c r="J29" s="31">
        <f>'8就業者'!AM32</f>
        <v>12600</v>
      </c>
      <c r="K29" s="31">
        <f>'8就業者'!AN32</f>
        <v>12693</v>
      </c>
      <c r="L29" s="31">
        <f>'8就業者'!AO32</f>
        <v>12639</v>
      </c>
      <c r="M29" s="31">
        <f>'8就業者'!AP32</f>
        <v>12690</v>
      </c>
      <c r="N29" s="31">
        <f>'8就業者'!AQ32</f>
        <v>12890</v>
      </c>
      <c r="O29" s="289">
        <f>'8就業者'!AR32</f>
        <v>13323</v>
      </c>
      <c r="P29" s="31">
        <f>'8就業者'!AS32</f>
        <v>13375</v>
      </c>
      <c r="Q29" s="289">
        <f>'8就業者'!AT32</f>
        <v>13421</v>
      </c>
      <c r="R29" s="1166"/>
      <c r="S29" s="309">
        <f t="shared" si="9"/>
        <v>744</v>
      </c>
      <c r="T29" s="346">
        <f t="shared" si="10"/>
        <v>5.8688964265993526</v>
      </c>
    </row>
    <row r="30" spans="2:27">
      <c r="B30" s="1554" t="s">
        <v>818</v>
      </c>
      <c r="C30" s="326"/>
      <c r="D30" s="43"/>
      <c r="E30" s="280">
        <f>SUM(E25:E29)</f>
        <v>292660</v>
      </c>
      <c r="F30" s="280">
        <f t="shared" ref="F30:P30" si="11">SUM(F25:F29)</f>
        <v>295672</v>
      </c>
      <c r="G30" s="280">
        <f t="shared" si="11"/>
        <v>296620</v>
      </c>
      <c r="H30" s="280">
        <f t="shared" si="11"/>
        <v>298896</v>
      </c>
      <c r="I30" s="280">
        <f t="shared" si="11"/>
        <v>301655</v>
      </c>
      <c r="J30" s="280">
        <f t="shared" si="11"/>
        <v>296627</v>
      </c>
      <c r="K30" s="280">
        <f t="shared" si="11"/>
        <v>297318</v>
      </c>
      <c r="L30" s="280">
        <f t="shared" si="11"/>
        <v>294698</v>
      </c>
      <c r="M30" s="280">
        <f t="shared" si="11"/>
        <v>294673</v>
      </c>
      <c r="N30" s="280">
        <f t="shared" si="11"/>
        <v>297545</v>
      </c>
      <c r="O30" s="1152">
        <f t="shared" si="11"/>
        <v>305978</v>
      </c>
      <c r="P30" s="280">
        <f t="shared" si="11"/>
        <v>306158</v>
      </c>
      <c r="Q30" s="1152">
        <f t="shared" ref="Q30" si="12">SUM(Q25:Q29)</f>
        <v>305308</v>
      </c>
      <c r="R30" s="1164"/>
      <c r="S30" s="1158">
        <f t="shared" si="9"/>
        <v>8688</v>
      </c>
      <c r="T30" s="345">
        <f t="shared" si="10"/>
        <v>2.9290000674263368</v>
      </c>
      <c r="U30" s="8"/>
      <c r="V30" s="8"/>
      <c r="W30" s="8"/>
      <c r="X30" s="8"/>
      <c r="Y30" s="8"/>
      <c r="Z30" s="8"/>
      <c r="AA30" s="8"/>
    </row>
    <row r="31" spans="2:27">
      <c r="B31" s="1555" t="s">
        <v>46</v>
      </c>
      <c r="C31" s="341"/>
      <c r="D31" s="24"/>
      <c r="E31" s="26">
        <f>E30/$E30*100</f>
        <v>100</v>
      </c>
      <c r="F31" s="26">
        <f t="shared" ref="F31:P31" si="13">F30/$E30*100</f>
        <v>101.02918061914849</v>
      </c>
      <c r="G31" s="26">
        <f t="shared" si="13"/>
        <v>101.3531059933028</v>
      </c>
      <c r="H31" s="26">
        <f t="shared" si="13"/>
        <v>102.13080024601928</v>
      </c>
      <c r="I31" s="26">
        <f t="shared" si="13"/>
        <v>103.07353242670676</v>
      </c>
      <c r="J31" s="26">
        <f t="shared" si="13"/>
        <v>101.35549784733138</v>
      </c>
      <c r="K31" s="26">
        <f t="shared" si="13"/>
        <v>101.59160800929405</v>
      </c>
      <c r="L31" s="26">
        <f t="shared" si="13"/>
        <v>100.69637121574524</v>
      </c>
      <c r="M31" s="26">
        <f t="shared" si="13"/>
        <v>100.68782887992893</v>
      </c>
      <c r="N31" s="26">
        <f t="shared" si="13"/>
        <v>101.66917241850612</v>
      </c>
      <c r="O31" s="1077">
        <f t="shared" si="13"/>
        <v>104.55067313606233</v>
      </c>
      <c r="P31" s="26">
        <f t="shared" si="13"/>
        <v>104.61217795393974</v>
      </c>
      <c r="Q31" s="1205">
        <f t="shared" ref="Q31" si="14">Q30/$E30*100</f>
        <v>104.32173853618534</v>
      </c>
      <c r="R31" s="1205"/>
      <c r="S31" s="352">
        <f t="shared" si="9"/>
        <v>2.9686325428825313</v>
      </c>
      <c r="T31" s="351"/>
    </row>
    <row r="32" spans="2:27">
      <c r="B32" s="1556" t="s">
        <v>5</v>
      </c>
      <c r="D32" s="16"/>
      <c r="E32" s="33">
        <f>'8就業者'!AH4</f>
        <v>2473318</v>
      </c>
      <c r="F32" s="33">
        <f>'8就業者'!AI4</f>
        <v>2486980</v>
      </c>
      <c r="G32" s="33">
        <f>'8就業者'!AJ4</f>
        <v>2482140</v>
      </c>
      <c r="H32" s="33">
        <f>'8就業者'!AK4</f>
        <v>2492212</v>
      </c>
      <c r="I32" s="33">
        <f>'8就業者'!AL4</f>
        <v>2501509</v>
      </c>
      <c r="J32" s="33">
        <f>'8就業者'!AM4</f>
        <v>2447191</v>
      </c>
      <c r="K32" s="33">
        <f>'8就業者'!AN4</f>
        <v>2453990</v>
      </c>
      <c r="L32" s="33">
        <f>'8就業者'!AO4</f>
        <v>2432713</v>
      </c>
      <c r="M32" s="33">
        <f>'8就業者'!AP4</f>
        <v>2434940</v>
      </c>
      <c r="N32" s="33">
        <f>'8就業者'!AQ4</f>
        <v>2457713</v>
      </c>
      <c r="O32" s="1176">
        <f>'8就業者'!AR4</f>
        <v>2527786</v>
      </c>
      <c r="P32" s="33">
        <f>'8就業者'!AS4</f>
        <v>2512037</v>
      </c>
      <c r="Q32" s="1176">
        <f>'8就業者'!AT4</f>
        <v>2519030</v>
      </c>
      <c r="R32" s="938"/>
      <c r="S32" s="350" t="s">
        <v>47</v>
      </c>
      <c r="T32" s="234"/>
    </row>
    <row r="33" spans="2:20">
      <c r="B33" s="1193" t="s">
        <v>6</v>
      </c>
      <c r="C33" s="326" t="s">
        <v>37</v>
      </c>
      <c r="D33" s="43"/>
      <c r="E33" s="265">
        <f>E30/E32*100</f>
        <v>11.832687911542308</v>
      </c>
      <c r="F33" s="265">
        <f t="shared" ref="F33:P33" si="15">F30/F32*100</f>
        <v>11.888796854015714</v>
      </c>
      <c r="G33" s="265">
        <f t="shared" si="15"/>
        <v>11.950172028974999</v>
      </c>
      <c r="H33" s="265">
        <f t="shared" si="15"/>
        <v>11.993201220441922</v>
      </c>
      <c r="I33" s="265">
        <f t="shared" si="15"/>
        <v>12.058921235142469</v>
      </c>
      <c r="J33" s="265">
        <f t="shared" si="15"/>
        <v>12.121121726910568</v>
      </c>
      <c r="K33" s="265">
        <f t="shared" si="15"/>
        <v>12.115697292980004</v>
      </c>
      <c r="L33" s="265">
        <f t="shared" si="15"/>
        <v>12.113964943665776</v>
      </c>
      <c r="M33" s="265">
        <f t="shared" si="15"/>
        <v>12.101858772700764</v>
      </c>
      <c r="N33" s="265">
        <f t="shared" si="15"/>
        <v>12.106580385911618</v>
      </c>
      <c r="O33" s="369">
        <f t="shared" si="15"/>
        <v>12.104584802669214</v>
      </c>
      <c r="P33" s="265">
        <f t="shared" si="15"/>
        <v>12.187638955954869</v>
      </c>
      <c r="Q33" s="369">
        <f t="shared" ref="Q33" si="16">Q30/Q32*100</f>
        <v>12.120062087390782</v>
      </c>
      <c r="R33" s="1151"/>
      <c r="S33" s="345" t="s">
        <v>47</v>
      </c>
      <c r="T33" s="1220"/>
    </row>
    <row r="34" spans="2:20">
      <c r="B34" s="1" t="s">
        <v>40</v>
      </c>
      <c r="C34" s="20"/>
      <c r="D34" s="11"/>
      <c r="E34" s="8"/>
      <c r="F34" s="8"/>
      <c r="G34" s="8"/>
      <c r="H34" s="8"/>
      <c r="I34" s="8"/>
      <c r="J34" s="8"/>
      <c r="K34" s="8"/>
      <c r="L34" s="8"/>
      <c r="M34" s="8"/>
    </row>
    <row r="35" spans="2:20">
      <c r="C35" s="20"/>
      <c r="D35" s="11"/>
      <c r="E35" s="8"/>
      <c r="F35" s="8"/>
      <c r="G35" s="8"/>
      <c r="H35" s="8"/>
      <c r="I35" s="8"/>
      <c r="J35" s="8"/>
      <c r="K35" s="8"/>
      <c r="L35" s="8"/>
      <c r="M35" s="8"/>
    </row>
    <row r="36" spans="2:20" hidden="1">
      <c r="B36" s="7" t="s">
        <v>539</v>
      </c>
      <c r="C36" s="20"/>
      <c r="D36" s="11"/>
      <c r="E36" s="8"/>
      <c r="F36" s="8"/>
      <c r="G36" s="8"/>
      <c r="H36" s="8"/>
      <c r="I36" s="8"/>
      <c r="J36" s="8"/>
      <c r="K36" s="8"/>
      <c r="L36" s="8"/>
      <c r="M36" s="8"/>
    </row>
    <row r="37" spans="2:20" hidden="1">
      <c r="B37" s="308" t="s">
        <v>535</v>
      </c>
      <c r="C37" s="307" t="s">
        <v>25</v>
      </c>
      <c r="D37" s="16"/>
      <c r="E37" s="6">
        <v>2010</v>
      </c>
      <c r="F37" s="6">
        <v>2011</v>
      </c>
      <c r="G37" s="6">
        <v>2012</v>
      </c>
      <c r="H37" s="6">
        <v>2013</v>
      </c>
      <c r="I37" s="6">
        <v>2014</v>
      </c>
      <c r="J37" s="6">
        <v>2015</v>
      </c>
      <c r="K37" s="6">
        <v>2016</v>
      </c>
      <c r="L37" s="6">
        <v>2017</v>
      </c>
      <c r="M37" s="6">
        <v>2018</v>
      </c>
      <c r="N37" s="6">
        <v>2019</v>
      </c>
      <c r="O37" s="1202">
        <v>2020</v>
      </c>
      <c r="P37" s="341">
        <v>2021</v>
      </c>
      <c r="Q37" s="341">
        <v>2022</v>
      </c>
      <c r="R37" s="322">
        <v>2023</v>
      </c>
      <c r="S37" s="1156" t="s">
        <v>1173</v>
      </c>
      <c r="T37" s="303" t="s">
        <v>533</v>
      </c>
    </row>
    <row r="38" spans="2:20" hidden="1">
      <c r="B38" s="318" t="s">
        <v>125</v>
      </c>
      <c r="C38" s="303" t="s">
        <v>49</v>
      </c>
      <c r="D38" s="16"/>
      <c r="E38" s="33"/>
      <c r="F38" s="33"/>
      <c r="G38" s="33"/>
      <c r="H38" s="33"/>
      <c r="I38" s="33"/>
      <c r="J38" s="33"/>
      <c r="K38" s="33"/>
      <c r="L38" s="33"/>
      <c r="M38" s="33"/>
      <c r="N38" s="30"/>
      <c r="O38" s="647"/>
      <c r="P38" s="647"/>
      <c r="Q38" s="647"/>
      <c r="R38" s="1168"/>
      <c r="S38" s="309">
        <f>Q38-G38</f>
        <v>0</v>
      </c>
      <c r="T38" s="350" t="e">
        <f>S38/G38*100</f>
        <v>#DIV/0!</v>
      </c>
    </row>
    <row r="39" spans="2:20" hidden="1">
      <c r="B39" s="318" t="s">
        <v>127</v>
      </c>
      <c r="C39" s="342"/>
      <c r="D39" s="11"/>
      <c r="E39" s="34"/>
      <c r="F39" s="34"/>
      <c r="G39" s="34"/>
      <c r="H39" s="34"/>
      <c r="I39" s="34"/>
      <c r="J39" s="34"/>
      <c r="K39" s="34"/>
      <c r="L39" s="34"/>
      <c r="M39" s="34"/>
      <c r="N39" s="31"/>
      <c r="O39" s="289"/>
      <c r="P39" s="289"/>
      <c r="Q39" s="289"/>
      <c r="R39" s="1162"/>
      <c r="S39" s="309">
        <f t="shared" ref="S39:S44" si="17">Q39-G39</f>
        <v>0</v>
      </c>
      <c r="T39" s="346" t="e">
        <f t="shared" ref="T39:T43" si="18">S39/G39*100</f>
        <v>#DIV/0!</v>
      </c>
    </row>
    <row r="40" spans="2:20" hidden="1">
      <c r="B40" s="318" t="s">
        <v>129</v>
      </c>
      <c r="C40" s="342"/>
      <c r="D40" s="11"/>
      <c r="E40" s="34"/>
      <c r="F40" s="34"/>
      <c r="G40" s="34"/>
      <c r="H40" s="34"/>
      <c r="I40" s="34"/>
      <c r="J40" s="34"/>
      <c r="K40" s="34"/>
      <c r="L40" s="34"/>
      <c r="M40" s="34"/>
      <c r="N40" s="31"/>
      <c r="O40" s="289"/>
      <c r="P40" s="289"/>
      <c r="Q40" s="289"/>
      <c r="R40" s="1162"/>
      <c r="S40" s="309">
        <f t="shared" si="17"/>
        <v>0</v>
      </c>
      <c r="T40" s="346" t="e">
        <f t="shared" si="18"/>
        <v>#DIV/0!</v>
      </c>
    </row>
    <row r="41" spans="2:20" hidden="1">
      <c r="B41" s="318" t="s">
        <v>131</v>
      </c>
      <c r="C41" s="342"/>
      <c r="D41" s="11"/>
      <c r="E41" s="34"/>
      <c r="F41" s="34"/>
      <c r="G41" s="34"/>
      <c r="H41" s="34"/>
      <c r="I41" s="34"/>
      <c r="J41" s="34"/>
      <c r="K41" s="34"/>
      <c r="L41" s="34"/>
      <c r="M41" s="34"/>
      <c r="N41" s="31"/>
      <c r="O41" s="289"/>
      <c r="P41" s="289"/>
      <c r="Q41" s="289"/>
      <c r="R41" s="1162"/>
      <c r="S41" s="309">
        <f t="shared" si="17"/>
        <v>0</v>
      </c>
      <c r="T41" s="346" t="e">
        <f t="shared" si="18"/>
        <v>#DIV/0!</v>
      </c>
    </row>
    <row r="42" spans="2:20" hidden="1">
      <c r="B42" s="318" t="s">
        <v>133</v>
      </c>
      <c r="C42" s="342"/>
      <c r="D42" s="11"/>
      <c r="E42" s="34"/>
      <c r="F42" s="34"/>
      <c r="G42" s="34"/>
      <c r="H42" s="34"/>
      <c r="I42" s="34"/>
      <c r="J42" s="34"/>
      <c r="K42" s="34"/>
      <c r="L42" s="34"/>
      <c r="M42" s="34"/>
      <c r="N42" s="31"/>
      <c r="O42" s="289"/>
      <c r="P42" s="289"/>
      <c r="Q42" s="289"/>
      <c r="R42" s="1162"/>
      <c r="S42" s="309">
        <f t="shared" si="17"/>
        <v>0</v>
      </c>
      <c r="T42" s="346" t="e">
        <f t="shared" si="18"/>
        <v>#DIV/0!</v>
      </c>
    </row>
    <row r="43" spans="2:20" hidden="1">
      <c r="B43" s="1226" t="s">
        <v>818</v>
      </c>
      <c r="C43" s="307"/>
      <c r="D43" s="43"/>
      <c r="E43" s="280">
        <f t="shared" ref="E43:Q43" si="19">SUM(E38:E42)</f>
        <v>0</v>
      </c>
      <c r="F43" s="280">
        <f t="shared" si="19"/>
        <v>0</v>
      </c>
      <c r="G43" s="280">
        <f t="shared" si="19"/>
        <v>0</v>
      </c>
      <c r="H43" s="280">
        <f t="shared" si="19"/>
        <v>0</v>
      </c>
      <c r="I43" s="280">
        <f t="shared" si="19"/>
        <v>0</v>
      </c>
      <c r="J43" s="280">
        <f t="shared" si="19"/>
        <v>0</v>
      </c>
      <c r="K43" s="280">
        <f t="shared" si="19"/>
        <v>0</v>
      </c>
      <c r="L43" s="280">
        <f t="shared" si="19"/>
        <v>0</v>
      </c>
      <c r="M43" s="280">
        <f t="shared" si="19"/>
        <v>0</v>
      </c>
      <c r="N43" s="280">
        <f t="shared" si="19"/>
        <v>0</v>
      </c>
      <c r="O43" s="1152">
        <f t="shared" si="19"/>
        <v>0</v>
      </c>
      <c r="P43" s="1152">
        <f t="shared" si="19"/>
        <v>0</v>
      </c>
      <c r="Q43" s="1152">
        <f t="shared" si="19"/>
        <v>0</v>
      </c>
      <c r="R43" s="1164" t="s">
        <v>47</v>
      </c>
      <c r="S43" s="1158">
        <f t="shared" si="17"/>
        <v>0</v>
      </c>
      <c r="T43" s="345" t="e">
        <f t="shared" si="18"/>
        <v>#DIV/0!</v>
      </c>
    </row>
    <row r="44" spans="2:20" hidden="1">
      <c r="B44" s="328" t="s">
        <v>46</v>
      </c>
      <c r="C44" s="322"/>
      <c r="D44" s="44"/>
      <c r="E44" s="46" t="e">
        <f>E43/$E43*100</f>
        <v>#DIV/0!</v>
      </c>
      <c r="F44" s="46" t="e">
        <f t="shared" ref="F44" si="20">F43/$E43*100</f>
        <v>#DIV/0!</v>
      </c>
      <c r="G44" s="46" t="e">
        <f t="shared" ref="G44" si="21">G43/$E43*100</f>
        <v>#DIV/0!</v>
      </c>
      <c r="H44" s="46" t="e">
        <f t="shared" ref="H44" si="22">H43/$E43*100</f>
        <v>#DIV/0!</v>
      </c>
      <c r="I44" s="46" t="e">
        <f t="shared" ref="I44" si="23">I43/$E43*100</f>
        <v>#DIV/0!</v>
      </c>
      <c r="J44" s="46" t="e">
        <f t="shared" ref="J44" si="24">J43/$E43*100</f>
        <v>#DIV/0!</v>
      </c>
      <c r="K44" s="46" t="e">
        <f t="shared" ref="K44" si="25">K43/$E43*100</f>
        <v>#DIV/0!</v>
      </c>
      <c r="L44" s="46" t="e">
        <f t="shared" ref="L44:N44" si="26">L43/$E43*100</f>
        <v>#DIV/0!</v>
      </c>
      <c r="M44" s="46" t="e">
        <f t="shared" si="26"/>
        <v>#DIV/0!</v>
      </c>
      <c r="N44" s="46" t="e">
        <f t="shared" si="26"/>
        <v>#DIV/0!</v>
      </c>
      <c r="O44" s="1078" t="e">
        <f t="shared" ref="O44:Q44" si="27">O43/$E43*100</f>
        <v>#DIV/0!</v>
      </c>
      <c r="P44" s="1078" t="e">
        <f t="shared" si="27"/>
        <v>#DIV/0!</v>
      </c>
      <c r="Q44" s="1078" t="e">
        <f t="shared" si="27"/>
        <v>#DIV/0!</v>
      </c>
      <c r="R44" s="1169" t="s">
        <v>47</v>
      </c>
      <c r="S44" s="345" t="e">
        <f t="shared" si="17"/>
        <v>#DIV/0!</v>
      </c>
      <c r="T44" s="349"/>
    </row>
    <row r="45" spans="2:20" hidden="1">
      <c r="B45" s="1" t="s">
        <v>40</v>
      </c>
      <c r="C45" s="20"/>
      <c r="D45" s="11"/>
    </row>
    <row r="46" spans="2:20" hidden="1">
      <c r="B46" s="7" t="s">
        <v>540</v>
      </c>
      <c r="C46" s="20"/>
      <c r="D46" s="11"/>
    </row>
    <row r="47" spans="2:20" hidden="1">
      <c r="B47" s="308" t="s">
        <v>535</v>
      </c>
      <c r="C47" s="307" t="s">
        <v>25</v>
      </c>
      <c r="D47" s="16"/>
      <c r="E47" s="6">
        <v>2010</v>
      </c>
      <c r="F47" s="6">
        <v>2011</v>
      </c>
      <c r="G47" s="6">
        <v>2012</v>
      </c>
      <c r="H47" s="6">
        <v>2013</v>
      </c>
      <c r="I47" s="6">
        <v>2014</v>
      </c>
      <c r="J47" s="6">
        <v>2015</v>
      </c>
      <c r="K47" s="6">
        <v>2016</v>
      </c>
      <c r="L47" s="6">
        <v>2017</v>
      </c>
      <c r="M47" s="6">
        <v>2018</v>
      </c>
      <c r="N47" s="6">
        <v>2019</v>
      </c>
      <c r="O47" s="1202">
        <v>2020</v>
      </c>
      <c r="P47" s="341">
        <v>2021</v>
      </c>
      <c r="Q47" s="45">
        <v>2022</v>
      </c>
      <c r="R47" s="341">
        <v>2023</v>
      </c>
      <c r="S47" s="1156" t="s">
        <v>1173</v>
      </c>
      <c r="T47" s="307" t="s">
        <v>533</v>
      </c>
    </row>
    <row r="48" spans="2:20" hidden="1">
      <c r="B48" s="318" t="s">
        <v>125</v>
      </c>
      <c r="C48" s="303" t="s">
        <v>49</v>
      </c>
      <c r="D48" s="16"/>
      <c r="E48" s="33">
        <v>51</v>
      </c>
      <c r="F48" s="33">
        <v>62</v>
      </c>
      <c r="G48" s="33">
        <v>72</v>
      </c>
      <c r="H48" s="33"/>
      <c r="I48" s="33"/>
      <c r="J48" s="33"/>
      <c r="K48" s="33"/>
      <c r="L48" s="33"/>
      <c r="M48" s="33"/>
      <c r="N48" s="30"/>
      <c r="O48" s="647"/>
      <c r="P48" s="647"/>
      <c r="Q48" s="30"/>
      <c r="R48" s="1168"/>
      <c r="S48" s="309">
        <f>Q48-G48</f>
        <v>-72</v>
      </c>
      <c r="T48" s="350">
        <f>S48/G48*100</f>
        <v>-100</v>
      </c>
    </row>
    <row r="49" spans="2:20" hidden="1">
      <c r="B49" s="318" t="s">
        <v>127</v>
      </c>
      <c r="C49" s="342"/>
      <c r="D49" s="11"/>
      <c r="E49" s="34">
        <v>189</v>
      </c>
      <c r="F49" s="34">
        <v>187</v>
      </c>
      <c r="G49" s="34">
        <v>184</v>
      </c>
      <c r="H49" s="34"/>
      <c r="I49" s="34"/>
      <c r="J49" s="34"/>
      <c r="K49" s="34"/>
      <c r="L49" s="34"/>
      <c r="M49" s="34"/>
      <c r="N49" s="31"/>
      <c r="O49" s="289"/>
      <c r="P49" s="289"/>
      <c r="Q49" s="31"/>
      <c r="R49" s="1162"/>
      <c r="S49" s="305">
        <f t="shared" ref="S49:S53" si="28">N49-E49</f>
        <v>-189</v>
      </c>
      <c r="T49" s="348">
        <f t="shared" ref="T49:T53" si="29">S49/E49*100</f>
        <v>-100</v>
      </c>
    </row>
    <row r="50" spans="2:20" hidden="1">
      <c r="B50" s="318" t="s">
        <v>129</v>
      </c>
      <c r="C50" s="342"/>
      <c r="D50" s="11"/>
      <c r="E50" s="34">
        <v>0</v>
      </c>
      <c r="F50" s="34">
        <v>0</v>
      </c>
      <c r="G50" s="34">
        <v>0</v>
      </c>
      <c r="H50" s="34"/>
      <c r="I50" s="34"/>
      <c r="J50" s="34"/>
      <c r="K50" s="34"/>
      <c r="L50" s="34"/>
      <c r="M50" s="34"/>
      <c r="N50" s="31"/>
      <c r="O50" s="289"/>
      <c r="P50" s="289"/>
      <c r="Q50" s="31"/>
      <c r="R50" s="1162"/>
      <c r="S50" s="305"/>
      <c r="T50" s="348"/>
    </row>
    <row r="51" spans="2:20" hidden="1">
      <c r="B51" s="318" t="s">
        <v>131</v>
      </c>
      <c r="C51" s="342"/>
      <c r="D51" s="11"/>
      <c r="E51" s="34">
        <v>1</v>
      </c>
      <c r="F51" s="34">
        <v>1</v>
      </c>
      <c r="G51" s="34">
        <v>1</v>
      </c>
      <c r="H51" s="34"/>
      <c r="I51" s="34"/>
      <c r="J51" s="34"/>
      <c r="K51" s="34"/>
      <c r="L51" s="34"/>
      <c r="M51" s="34"/>
      <c r="N51" s="31"/>
      <c r="O51" s="289"/>
      <c r="P51" s="289"/>
      <c r="Q51" s="31"/>
      <c r="R51" s="1162"/>
      <c r="S51" s="305">
        <f t="shared" si="28"/>
        <v>-1</v>
      </c>
      <c r="T51" s="348">
        <f t="shared" si="29"/>
        <v>-100</v>
      </c>
    </row>
    <row r="52" spans="2:20" hidden="1">
      <c r="B52" s="318" t="s">
        <v>133</v>
      </c>
      <c r="C52" s="342"/>
      <c r="D52" s="11"/>
      <c r="E52" s="34">
        <v>0</v>
      </c>
      <c r="F52" s="34">
        <v>0</v>
      </c>
      <c r="G52" s="34">
        <v>0</v>
      </c>
      <c r="H52" s="34"/>
      <c r="I52" s="34"/>
      <c r="J52" s="34"/>
      <c r="K52" s="34"/>
      <c r="L52" s="34"/>
      <c r="M52" s="34"/>
      <c r="N52" s="31"/>
      <c r="O52" s="289"/>
      <c r="P52" s="289"/>
      <c r="Q52" s="31"/>
      <c r="R52" s="1162"/>
      <c r="S52" s="305"/>
      <c r="T52" s="348"/>
    </row>
    <row r="53" spans="2:20" hidden="1">
      <c r="B53" s="1226" t="s">
        <v>818</v>
      </c>
      <c r="C53" s="307"/>
      <c r="D53" s="43"/>
      <c r="E53" s="678">
        <f t="shared" ref="E53:Q53" si="30">SUM(E48:E52)</f>
        <v>241</v>
      </c>
      <c r="F53" s="678">
        <f t="shared" si="30"/>
        <v>250</v>
      </c>
      <c r="G53" s="678">
        <f t="shared" si="30"/>
        <v>257</v>
      </c>
      <c r="H53" s="678">
        <f t="shared" si="30"/>
        <v>0</v>
      </c>
      <c r="I53" s="678">
        <f t="shared" si="30"/>
        <v>0</v>
      </c>
      <c r="J53" s="678">
        <f t="shared" si="30"/>
        <v>0</v>
      </c>
      <c r="K53" s="678">
        <f t="shared" si="30"/>
        <v>0</v>
      </c>
      <c r="L53" s="678">
        <f t="shared" si="30"/>
        <v>0</v>
      </c>
      <c r="M53" s="678">
        <f t="shared" si="30"/>
        <v>0</v>
      </c>
      <c r="N53" s="275">
        <f t="shared" si="30"/>
        <v>0</v>
      </c>
      <c r="O53" s="288">
        <f t="shared" si="30"/>
        <v>0</v>
      </c>
      <c r="P53" s="288">
        <f t="shared" si="30"/>
        <v>0</v>
      </c>
      <c r="Q53" s="275">
        <f t="shared" si="30"/>
        <v>0</v>
      </c>
      <c r="R53" s="1164" t="s">
        <v>47</v>
      </c>
      <c r="S53" s="1175">
        <f t="shared" si="28"/>
        <v>-241</v>
      </c>
      <c r="T53" s="1223">
        <f t="shared" si="29"/>
        <v>-100</v>
      </c>
    </row>
    <row r="54" spans="2:20" hidden="1">
      <c r="B54" s="328" t="s">
        <v>46</v>
      </c>
      <c r="C54" s="322"/>
      <c r="D54" s="44"/>
      <c r="E54" s="46">
        <f>E53/$E53*100</f>
        <v>100</v>
      </c>
      <c r="F54" s="46">
        <f t="shared" ref="F54" si="31">F53/$E53*100</f>
        <v>103.73443983402491</v>
      </c>
      <c r="G54" s="46">
        <f t="shared" ref="G54" si="32">G53/$E53*100</f>
        <v>106.6390041493776</v>
      </c>
      <c r="H54" s="46">
        <f t="shared" ref="H54" si="33">H53/$E53*100</f>
        <v>0</v>
      </c>
      <c r="I54" s="46">
        <f t="shared" ref="I54" si="34">I53/$E53*100</f>
        <v>0</v>
      </c>
      <c r="J54" s="46">
        <f t="shared" ref="J54" si="35">J53/$E53*100</f>
        <v>0</v>
      </c>
      <c r="K54" s="46">
        <f t="shared" ref="K54" si="36">K53/$E53*100</f>
        <v>0</v>
      </c>
      <c r="L54" s="46">
        <f t="shared" ref="L54:M54" si="37">L53/$E53*100</f>
        <v>0</v>
      </c>
      <c r="M54" s="46">
        <f t="shared" si="37"/>
        <v>0</v>
      </c>
      <c r="N54" s="46">
        <f t="shared" ref="N54:Q54" si="38">N53/$E53*100</f>
        <v>0</v>
      </c>
      <c r="O54" s="1078">
        <f t="shared" si="38"/>
        <v>0</v>
      </c>
      <c r="P54" s="1078">
        <f t="shared" si="38"/>
        <v>0</v>
      </c>
      <c r="Q54" s="46">
        <f t="shared" si="38"/>
        <v>0</v>
      </c>
      <c r="R54" s="1169" t="s">
        <v>47</v>
      </c>
      <c r="S54" s="345">
        <f t="shared" ref="S54" si="39">N54-E54</f>
        <v>-100</v>
      </c>
      <c r="T54" s="351"/>
    </row>
    <row r="55" spans="2:20" hidden="1">
      <c r="B55" s="1" t="s">
        <v>40</v>
      </c>
      <c r="C55" s="20"/>
      <c r="D55" s="11"/>
    </row>
    <row r="56" spans="2:20" hidden="1">
      <c r="B56" s="7" t="s">
        <v>541</v>
      </c>
      <c r="C56" s="20"/>
      <c r="D56" s="11"/>
    </row>
    <row r="57" spans="2:20" hidden="1">
      <c r="B57" s="308" t="s">
        <v>535</v>
      </c>
      <c r="C57" s="307" t="s">
        <v>25</v>
      </c>
      <c r="D57" s="16"/>
      <c r="E57" s="36">
        <v>2010</v>
      </c>
      <c r="F57" s="36">
        <v>2011</v>
      </c>
      <c r="G57" s="36">
        <v>2012</v>
      </c>
      <c r="H57" s="36">
        <v>2013</v>
      </c>
      <c r="I57" s="36">
        <v>2014</v>
      </c>
      <c r="J57" s="36">
        <v>2015</v>
      </c>
      <c r="K57" s="36">
        <v>2016</v>
      </c>
      <c r="L57" s="36">
        <v>2017</v>
      </c>
      <c r="M57" s="36">
        <v>2018</v>
      </c>
      <c r="N57" s="36">
        <v>2019</v>
      </c>
      <c r="O57" s="341">
        <v>2020</v>
      </c>
      <c r="P57" s="322">
        <v>2021</v>
      </c>
      <c r="Q57" s="322">
        <v>2022</v>
      </c>
      <c r="R57" s="322">
        <v>2023</v>
      </c>
      <c r="S57" s="1156" t="s">
        <v>1173</v>
      </c>
      <c r="T57" s="303" t="s">
        <v>533</v>
      </c>
    </row>
    <row r="58" spans="2:20" hidden="1">
      <c r="B58" s="318" t="s">
        <v>125</v>
      </c>
      <c r="C58" s="303" t="s">
        <v>49</v>
      </c>
      <c r="D58" s="11"/>
      <c r="E58" s="34">
        <v>1322</v>
      </c>
      <c r="F58" s="34">
        <v>1349</v>
      </c>
      <c r="G58" s="34">
        <v>1308</v>
      </c>
      <c r="H58" s="34"/>
      <c r="I58" s="34"/>
      <c r="J58" s="34"/>
      <c r="K58" s="34"/>
      <c r="L58" s="34"/>
      <c r="M58" s="34"/>
      <c r="N58" s="31"/>
      <c r="O58" s="289"/>
      <c r="P58" s="295"/>
      <c r="Q58" s="31"/>
      <c r="R58" s="1168"/>
      <c r="S58" s="309">
        <f>Q58-G58</f>
        <v>-1308</v>
      </c>
      <c r="T58" s="350">
        <f>S58/G58*100</f>
        <v>-100</v>
      </c>
    </row>
    <row r="59" spans="2:20" hidden="1">
      <c r="B59" s="318" t="s">
        <v>127</v>
      </c>
      <c r="C59" s="342"/>
      <c r="D59" s="11"/>
      <c r="E59" s="34">
        <v>2638</v>
      </c>
      <c r="F59" s="34">
        <v>2685</v>
      </c>
      <c r="G59" s="34">
        <v>2599</v>
      </c>
      <c r="H59" s="34"/>
      <c r="I59" s="34"/>
      <c r="J59" s="34"/>
      <c r="K59" s="34"/>
      <c r="L59" s="34"/>
      <c r="M59" s="34"/>
      <c r="N59" s="31"/>
      <c r="O59" s="289"/>
      <c r="P59" s="295"/>
      <c r="Q59" s="31"/>
      <c r="R59" s="1162"/>
      <c r="S59" s="309">
        <f t="shared" ref="S59:S64" si="40">Q59-G59</f>
        <v>-2599</v>
      </c>
      <c r="T59" s="346">
        <f t="shared" ref="T59:T63" si="41">S59/G59*100</f>
        <v>-100</v>
      </c>
    </row>
    <row r="60" spans="2:20" hidden="1">
      <c r="B60" s="318" t="s">
        <v>129</v>
      </c>
      <c r="C60" s="342"/>
      <c r="D60" s="11"/>
      <c r="E60" s="34">
        <v>1152</v>
      </c>
      <c r="F60" s="34">
        <v>1184</v>
      </c>
      <c r="G60" s="34">
        <v>1157</v>
      </c>
      <c r="H60" s="34"/>
      <c r="I60" s="34"/>
      <c r="J60" s="34"/>
      <c r="K60" s="34"/>
      <c r="L60" s="34"/>
      <c r="M60" s="34"/>
      <c r="N60" s="31"/>
      <c r="O60" s="289"/>
      <c r="P60" s="295"/>
      <c r="Q60" s="31"/>
      <c r="R60" s="1162"/>
      <c r="S60" s="309">
        <f t="shared" si="40"/>
        <v>-1157</v>
      </c>
      <c r="T60" s="346">
        <f t="shared" si="41"/>
        <v>-100</v>
      </c>
    </row>
    <row r="61" spans="2:20" hidden="1">
      <c r="B61" s="318" t="s">
        <v>131</v>
      </c>
      <c r="C61" s="342"/>
      <c r="D61" s="11"/>
      <c r="E61" s="34">
        <v>460</v>
      </c>
      <c r="F61" s="34">
        <v>463</v>
      </c>
      <c r="G61" s="34">
        <v>443</v>
      </c>
      <c r="H61" s="34"/>
      <c r="I61" s="34"/>
      <c r="J61" s="34"/>
      <c r="K61" s="34"/>
      <c r="L61" s="34"/>
      <c r="M61" s="34"/>
      <c r="N61" s="31"/>
      <c r="O61" s="289"/>
      <c r="P61" s="295"/>
      <c r="Q61" s="31"/>
      <c r="R61" s="1162"/>
      <c r="S61" s="309">
        <f t="shared" si="40"/>
        <v>-443</v>
      </c>
      <c r="T61" s="346">
        <f t="shared" si="41"/>
        <v>-100</v>
      </c>
    </row>
    <row r="62" spans="2:20" hidden="1">
      <c r="B62" s="318" t="s">
        <v>133</v>
      </c>
      <c r="C62" s="342"/>
      <c r="D62" s="11"/>
      <c r="E62" s="34">
        <v>1008</v>
      </c>
      <c r="F62" s="34">
        <v>1018</v>
      </c>
      <c r="G62" s="34">
        <v>976</v>
      </c>
      <c r="H62" s="34"/>
      <c r="I62" s="34"/>
      <c r="J62" s="34"/>
      <c r="K62" s="34"/>
      <c r="L62" s="34"/>
      <c r="M62" s="34"/>
      <c r="N62" s="31"/>
      <c r="O62" s="289"/>
      <c r="P62" s="295"/>
      <c r="Q62" s="31"/>
      <c r="R62" s="1162"/>
      <c r="S62" s="309">
        <f t="shared" si="40"/>
        <v>-976</v>
      </c>
      <c r="T62" s="346">
        <f t="shared" si="41"/>
        <v>-100</v>
      </c>
    </row>
    <row r="63" spans="2:20" hidden="1">
      <c r="B63" s="1226" t="s">
        <v>818</v>
      </c>
      <c r="C63" s="307"/>
      <c r="D63" s="43"/>
      <c r="E63" s="678">
        <f t="shared" ref="E63:Q63" si="42">SUM(E58:E62)</f>
        <v>6580</v>
      </c>
      <c r="F63" s="678">
        <f t="shared" si="42"/>
        <v>6699</v>
      </c>
      <c r="G63" s="678">
        <f t="shared" si="42"/>
        <v>6483</v>
      </c>
      <c r="H63" s="678">
        <f t="shared" si="42"/>
        <v>0</v>
      </c>
      <c r="I63" s="678">
        <f t="shared" si="42"/>
        <v>0</v>
      </c>
      <c r="J63" s="678">
        <f t="shared" si="42"/>
        <v>0</v>
      </c>
      <c r="K63" s="678">
        <f t="shared" si="42"/>
        <v>0</v>
      </c>
      <c r="L63" s="678">
        <f t="shared" si="42"/>
        <v>0</v>
      </c>
      <c r="M63" s="678">
        <f t="shared" si="42"/>
        <v>0</v>
      </c>
      <c r="N63" s="280">
        <f t="shared" si="42"/>
        <v>0</v>
      </c>
      <c r="O63" s="1152">
        <f t="shared" si="42"/>
        <v>0</v>
      </c>
      <c r="P63" s="1224">
        <f t="shared" si="42"/>
        <v>0</v>
      </c>
      <c r="Q63" s="280">
        <f t="shared" si="42"/>
        <v>0</v>
      </c>
      <c r="R63" s="1164" t="s">
        <v>47</v>
      </c>
      <c r="S63" s="1158">
        <f t="shared" si="40"/>
        <v>-6483</v>
      </c>
      <c r="T63" s="345">
        <f t="shared" si="41"/>
        <v>-100</v>
      </c>
    </row>
    <row r="64" spans="2:20" hidden="1">
      <c r="B64" s="328" t="s">
        <v>46</v>
      </c>
      <c r="C64" s="322"/>
      <c r="D64" s="44"/>
      <c r="E64" s="46">
        <f>E63/$E63*100</f>
        <v>100</v>
      </c>
      <c r="F64" s="46">
        <f t="shared" ref="F64:Q64" si="43">F63/$E63*100</f>
        <v>101.80851063829788</v>
      </c>
      <c r="G64" s="46">
        <f t="shared" si="43"/>
        <v>98.525835866261403</v>
      </c>
      <c r="H64" s="46">
        <f t="shared" si="43"/>
        <v>0</v>
      </c>
      <c r="I64" s="46">
        <f t="shared" si="43"/>
        <v>0</v>
      </c>
      <c r="J64" s="46">
        <f t="shared" si="43"/>
        <v>0</v>
      </c>
      <c r="K64" s="46">
        <f t="shared" si="43"/>
        <v>0</v>
      </c>
      <c r="L64" s="46">
        <f t="shared" si="43"/>
        <v>0</v>
      </c>
      <c r="M64" s="46">
        <f t="shared" si="43"/>
        <v>0</v>
      </c>
      <c r="N64" s="46">
        <f t="shared" si="43"/>
        <v>0</v>
      </c>
      <c r="O64" s="1078">
        <f t="shared" si="43"/>
        <v>0</v>
      </c>
      <c r="P64" s="46">
        <f t="shared" si="43"/>
        <v>0</v>
      </c>
      <c r="Q64" s="46">
        <f t="shared" si="43"/>
        <v>0</v>
      </c>
      <c r="R64" s="1169" t="s">
        <v>47</v>
      </c>
      <c r="S64" s="345">
        <f t="shared" si="40"/>
        <v>-98.525835866261403</v>
      </c>
      <c r="T64" s="349"/>
    </row>
    <row r="65" spans="2:20">
      <c r="B65" s="1" t="s">
        <v>40</v>
      </c>
      <c r="C65" s="20"/>
      <c r="D65" s="11"/>
    </row>
    <row r="66" spans="2:20">
      <c r="B66" s="7" t="s">
        <v>542</v>
      </c>
      <c r="C66" s="20"/>
      <c r="D66" s="11"/>
    </row>
    <row r="67" spans="2:20">
      <c r="B67" s="308" t="s">
        <v>535</v>
      </c>
      <c r="C67" s="307" t="s">
        <v>25</v>
      </c>
      <c r="D67" s="16"/>
      <c r="E67" s="36">
        <v>2010</v>
      </c>
      <c r="F67" s="36">
        <v>2011</v>
      </c>
      <c r="G67" s="36">
        <v>2012</v>
      </c>
      <c r="H67" s="36">
        <v>2013</v>
      </c>
      <c r="I67" s="36">
        <v>2014</v>
      </c>
      <c r="J67" s="1562">
        <v>2015</v>
      </c>
      <c r="K67" s="36">
        <v>2016</v>
      </c>
      <c r="L67" s="36">
        <v>2017</v>
      </c>
      <c r="M67" s="36">
        <v>2018</v>
      </c>
      <c r="N67" s="36">
        <v>2019</v>
      </c>
      <c r="O67" s="341">
        <v>2020</v>
      </c>
      <c r="P67" s="341">
        <v>2021</v>
      </c>
      <c r="Q67" s="322">
        <v>2022</v>
      </c>
      <c r="R67" s="322">
        <v>2023</v>
      </c>
      <c r="S67" s="1156" t="s">
        <v>1173</v>
      </c>
      <c r="T67" s="303" t="s">
        <v>533</v>
      </c>
    </row>
    <row r="68" spans="2:20">
      <c r="B68" s="318" t="s">
        <v>125</v>
      </c>
      <c r="C68" s="342" t="s">
        <v>49</v>
      </c>
      <c r="D68" s="11"/>
      <c r="E68" s="34">
        <f>製造業従業者!AQ38</f>
        <v>21647</v>
      </c>
      <c r="F68" s="34">
        <f>製造業従業者!AR38</f>
        <v>20794</v>
      </c>
      <c r="G68" s="34">
        <f>製造業従業者!AS38</f>
        <v>22740</v>
      </c>
      <c r="H68" s="34">
        <f>製造業従業者!AT38</f>
        <v>22206</v>
      </c>
      <c r="I68" s="34">
        <f>製造業従業者!AU38</f>
        <v>23209</v>
      </c>
      <c r="J68" s="22">
        <f>製造業従業者!AV38</f>
        <v>22698</v>
      </c>
      <c r="K68" s="34">
        <f>製造業従業者!AW38</f>
        <v>22186</v>
      </c>
      <c r="L68" s="34">
        <f>製造業従業者!AX38</f>
        <v>24230</v>
      </c>
      <c r="M68" s="34">
        <f>製造業従業者!AY38</f>
        <v>24511</v>
      </c>
      <c r="N68" s="34">
        <f>製造業従業者!AZ38</f>
        <v>24962</v>
      </c>
      <c r="O68" s="1163">
        <f>製造業従業者!BA38</f>
        <v>24900</v>
      </c>
      <c r="P68" s="1163">
        <f>製造業従業者!BB38</f>
        <v>23182</v>
      </c>
      <c r="Q68" s="34">
        <f>製造業従業者!BC38</f>
        <v>23608</v>
      </c>
      <c r="R68" s="1168"/>
      <c r="S68" s="309">
        <f>Q68-G68</f>
        <v>868</v>
      </c>
      <c r="T68" s="350">
        <f>S68/G68*100</f>
        <v>3.8170624450307824</v>
      </c>
    </row>
    <row r="69" spans="2:20">
      <c r="B69" s="318" t="s">
        <v>127</v>
      </c>
      <c r="C69" s="342"/>
      <c r="D69" s="11"/>
      <c r="E69" s="34">
        <f>製造業従業者!AQ39</f>
        <v>15923</v>
      </c>
      <c r="F69" s="34">
        <f>製造業従業者!AR39</f>
        <v>15730</v>
      </c>
      <c r="G69" s="34">
        <f>製造業従業者!AS39</f>
        <v>16433</v>
      </c>
      <c r="H69" s="34">
        <f>製造業従業者!AT39</f>
        <v>16524</v>
      </c>
      <c r="I69" s="34">
        <f>製造業従業者!AU39</f>
        <v>16381</v>
      </c>
      <c r="J69" s="22">
        <f>製造業従業者!AV39</f>
        <v>15556</v>
      </c>
      <c r="K69" s="34">
        <f>製造業従業者!AW39</f>
        <v>14731</v>
      </c>
      <c r="L69" s="34">
        <f>製造業従業者!AX39</f>
        <v>15618</v>
      </c>
      <c r="M69" s="34">
        <f>製造業従業者!AY39</f>
        <v>15827</v>
      </c>
      <c r="N69" s="34">
        <f>製造業従業者!AZ39</f>
        <v>16510</v>
      </c>
      <c r="O69" s="1163">
        <f>製造業従業者!BA39</f>
        <v>16173</v>
      </c>
      <c r="P69" s="1163">
        <f>製造業従業者!BB39</f>
        <v>15405</v>
      </c>
      <c r="Q69" s="34">
        <f>製造業従業者!BC39</f>
        <v>16060</v>
      </c>
      <c r="R69" s="1162"/>
      <c r="S69" s="309">
        <f t="shared" ref="S69:S74" si="44">Q69-G69</f>
        <v>-373</v>
      </c>
      <c r="T69" s="346">
        <f t="shared" ref="T69:T73" si="45">S69/G69*100</f>
        <v>-2.2698229173005537</v>
      </c>
    </row>
    <row r="70" spans="2:20">
      <c r="B70" s="318" t="s">
        <v>129</v>
      </c>
      <c r="C70" s="342"/>
      <c r="D70" s="11"/>
      <c r="E70" s="34">
        <f>製造業従業者!AQ40</f>
        <v>14798</v>
      </c>
      <c r="F70" s="34">
        <f>製造業従業者!AR40</f>
        <v>14406</v>
      </c>
      <c r="G70" s="34">
        <f>製造業従業者!AS40</f>
        <v>14042</v>
      </c>
      <c r="H70" s="34">
        <f>製造業従業者!AT40</f>
        <v>14014</v>
      </c>
      <c r="I70" s="34">
        <f>製造業従業者!AU40</f>
        <v>14204</v>
      </c>
      <c r="J70" s="22">
        <f>製造業従業者!AV40</f>
        <v>14204</v>
      </c>
      <c r="K70" s="34">
        <f>製造業従業者!AW40</f>
        <v>14204</v>
      </c>
      <c r="L70" s="34">
        <f>製造業従業者!AX40</f>
        <v>14104</v>
      </c>
      <c r="M70" s="34">
        <f>製造業従業者!AY40</f>
        <v>14132</v>
      </c>
      <c r="N70" s="34">
        <f>製造業従業者!AZ40</f>
        <v>14009</v>
      </c>
      <c r="O70" s="1163">
        <f>製造業従業者!BA40</f>
        <v>13867</v>
      </c>
      <c r="P70" s="1163">
        <f>製造業従業者!BB40</f>
        <v>13991</v>
      </c>
      <c r="Q70" s="34">
        <f>製造業従業者!BC40</f>
        <v>15992</v>
      </c>
      <c r="R70" s="1162"/>
      <c r="S70" s="309">
        <f t="shared" si="44"/>
        <v>1950</v>
      </c>
      <c r="T70" s="346">
        <f t="shared" si="45"/>
        <v>13.886910696481984</v>
      </c>
    </row>
    <row r="71" spans="2:20">
      <c r="B71" s="318" t="s">
        <v>131</v>
      </c>
      <c r="C71" s="342"/>
      <c r="D71" s="11"/>
      <c r="E71" s="34">
        <f>製造業従業者!AQ41</f>
        <v>5026</v>
      </c>
      <c r="F71" s="34">
        <f>製造業従業者!AR41</f>
        <v>5260</v>
      </c>
      <c r="G71" s="34">
        <f>製造業従業者!AS41</f>
        <v>5156</v>
      </c>
      <c r="H71" s="34">
        <f>製造業従業者!AT41</f>
        <v>5047</v>
      </c>
      <c r="I71" s="34">
        <f>製造業従業者!AU41</f>
        <v>5577</v>
      </c>
      <c r="J71" s="22">
        <f>製造業従業者!AV41</f>
        <v>5675</v>
      </c>
      <c r="K71" s="34">
        <f>製造業従業者!AW41</f>
        <v>5773</v>
      </c>
      <c r="L71" s="34">
        <f>製造業従業者!AX41</f>
        <v>5244</v>
      </c>
      <c r="M71" s="34">
        <f>製造業従業者!AY41</f>
        <v>5796</v>
      </c>
      <c r="N71" s="34">
        <f>製造業従業者!AZ41</f>
        <v>5889</v>
      </c>
      <c r="O71" s="1163">
        <f>製造業従業者!BA41</f>
        <v>5275</v>
      </c>
      <c r="P71" s="1163">
        <f>製造業従業者!BB41</f>
        <v>4561</v>
      </c>
      <c r="Q71" s="34">
        <f>製造業従業者!BC41</f>
        <v>5075</v>
      </c>
      <c r="R71" s="1162"/>
      <c r="S71" s="309">
        <f t="shared" si="44"/>
        <v>-81</v>
      </c>
      <c r="T71" s="346">
        <f t="shared" si="45"/>
        <v>-1.5709852598913887</v>
      </c>
    </row>
    <row r="72" spans="2:20">
      <c r="B72" s="318" t="s">
        <v>133</v>
      </c>
      <c r="C72" s="342"/>
      <c r="D72" s="11"/>
      <c r="E72" s="34">
        <f>製造業従業者!AQ42</f>
        <v>4899</v>
      </c>
      <c r="F72" s="34">
        <f>製造業従業者!AR42</f>
        <v>4431</v>
      </c>
      <c r="G72" s="34">
        <f>製造業従業者!AS42</f>
        <v>4765</v>
      </c>
      <c r="H72" s="34">
        <f>製造業従業者!AT42</f>
        <v>4650</v>
      </c>
      <c r="I72" s="34">
        <f>製造業従業者!AU42</f>
        <v>4619</v>
      </c>
      <c r="J72" s="22">
        <f>製造業従業者!AV42</f>
        <v>4369</v>
      </c>
      <c r="K72" s="34">
        <f>製造業従業者!AW42</f>
        <v>4119</v>
      </c>
      <c r="L72" s="34">
        <f>製造業従業者!AX42</f>
        <v>4847</v>
      </c>
      <c r="M72" s="34">
        <f>製造業従業者!AY42</f>
        <v>4705</v>
      </c>
      <c r="N72" s="34">
        <f>製造業従業者!AZ42</f>
        <v>4838</v>
      </c>
      <c r="O72" s="1163">
        <f>製造業従業者!BA42</f>
        <v>4900</v>
      </c>
      <c r="P72" s="1163">
        <f>製造業従業者!BB42</f>
        <v>4224</v>
      </c>
      <c r="Q72" s="34">
        <f>製造業従業者!BC42</f>
        <v>4615</v>
      </c>
      <c r="R72" s="1162"/>
      <c r="S72" s="309">
        <f t="shared" si="44"/>
        <v>-150</v>
      </c>
      <c r="T72" s="346">
        <f t="shared" si="45"/>
        <v>-3.147953830010493</v>
      </c>
    </row>
    <row r="73" spans="2:20">
      <c r="B73" s="1226" t="s">
        <v>818</v>
      </c>
      <c r="C73" s="307"/>
      <c r="D73" s="43"/>
      <c r="E73" s="678">
        <f t="shared" ref="E73:Q73" si="46">SUM(E68:E72)</f>
        <v>62293</v>
      </c>
      <c r="F73" s="678">
        <f t="shared" si="46"/>
        <v>60621</v>
      </c>
      <c r="G73" s="678">
        <f t="shared" si="46"/>
        <v>63136</v>
      </c>
      <c r="H73" s="678">
        <f t="shared" si="46"/>
        <v>62441</v>
      </c>
      <c r="I73" s="678">
        <f t="shared" si="46"/>
        <v>63990</v>
      </c>
      <c r="J73" s="1563">
        <f t="shared" si="46"/>
        <v>62502</v>
      </c>
      <c r="K73" s="678">
        <f t="shared" si="46"/>
        <v>61013</v>
      </c>
      <c r="L73" s="678">
        <f t="shared" si="46"/>
        <v>64043</v>
      </c>
      <c r="M73" s="678">
        <f t="shared" si="46"/>
        <v>64971</v>
      </c>
      <c r="N73" s="280">
        <f t="shared" si="46"/>
        <v>66208</v>
      </c>
      <c r="O73" s="1152">
        <f t="shared" si="46"/>
        <v>65115</v>
      </c>
      <c r="P73" s="1152">
        <f t="shared" si="46"/>
        <v>61363</v>
      </c>
      <c r="Q73" s="1224">
        <f t="shared" si="46"/>
        <v>65350</v>
      </c>
      <c r="R73" s="1164" t="s">
        <v>47</v>
      </c>
      <c r="S73" s="1158">
        <f t="shared" si="44"/>
        <v>2214</v>
      </c>
      <c r="T73" s="345">
        <f t="shared" si="45"/>
        <v>3.5067156614292951</v>
      </c>
    </row>
    <row r="74" spans="2:20">
      <c r="B74" s="328" t="s">
        <v>46</v>
      </c>
      <c r="C74" s="322"/>
      <c r="D74" s="44"/>
      <c r="E74" s="46">
        <f>E73/$E73*100</f>
        <v>100</v>
      </c>
      <c r="F74" s="46">
        <f t="shared" ref="F74" si="47">F73/$E73*100</f>
        <v>97.315910294896696</v>
      </c>
      <c r="G74" s="46">
        <f t="shared" ref="G74" si="48">G73/$E73*100</f>
        <v>101.35328207021657</v>
      </c>
      <c r="H74" s="46">
        <f t="shared" ref="H74" si="49">H73/$E73*100</f>
        <v>100.23758688777231</v>
      </c>
      <c r="I74" s="46">
        <f t="shared" ref="I74" si="50">I73/$E73*100</f>
        <v>102.72422262533512</v>
      </c>
      <c r="J74" s="1564">
        <f t="shared" ref="J74" si="51">J73/$E73*100</f>
        <v>100.33551121313791</v>
      </c>
      <c r="K74" s="46">
        <f t="shared" ref="K74" si="52">K73/$E73*100</f>
        <v>97.945194484131449</v>
      </c>
      <c r="L74" s="46">
        <f t="shared" ref="L74:M74" si="53">L73/$E73*100</f>
        <v>102.80930441622654</v>
      </c>
      <c r="M74" s="46">
        <f t="shared" si="53"/>
        <v>104.29903841523125</v>
      </c>
      <c r="N74" s="46">
        <f t="shared" ref="N74:Q74" si="54">N73/$E73*100</f>
        <v>106.28481530830109</v>
      </c>
      <c r="O74" s="1078">
        <f t="shared" si="54"/>
        <v>104.53020403576645</v>
      </c>
      <c r="P74" s="1078">
        <f t="shared" si="54"/>
        <v>98.507055367376751</v>
      </c>
      <c r="Q74" s="1565">
        <f t="shared" si="54"/>
        <v>104.90745348594545</v>
      </c>
      <c r="R74" s="1169" t="s">
        <v>47</v>
      </c>
      <c r="S74" s="352">
        <f t="shared" si="44"/>
        <v>3.554171415728888</v>
      </c>
      <c r="T74" s="351"/>
    </row>
    <row r="75" spans="2:20">
      <c r="B75" s="1" t="s">
        <v>40</v>
      </c>
      <c r="C75" s="20"/>
      <c r="D75" s="11"/>
    </row>
    <row r="76" spans="2:20">
      <c r="C76" s="20"/>
      <c r="D76" s="11"/>
    </row>
    <row r="77" spans="2:20" hidden="1">
      <c r="B77" s="7" t="s">
        <v>543</v>
      </c>
      <c r="C77" s="20"/>
      <c r="D77" s="11"/>
    </row>
    <row r="78" spans="2:20" hidden="1">
      <c r="B78" s="308" t="s">
        <v>535</v>
      </c>
      <c r="C78" s="307" t="s">
        <v>25</v>
      </c>
      <c r="D78" s="16"/>
      <c r="E78" s="36">
        <v>2010</v>
      </c>
      <c r="F78" s="36">
        <v>2011</v>
      </c>
      <c r="G78" s="36">
        <v>2012</v>
      </c>
      <c r="H78" s="36">
        <v>2013</v>
      </c>
      <c r="I78" s="36">
        <v>2014</v>
      </c>
      <c r="J78" s="36">
        <v>2015</v>
      </c>
      <c r="K78" s="36">
        <v>2016</v>
      </c>
      <c r="L78" s="36">
        <v>2017</v>
      </c>
      <c r="M78" s="36">
        <v>2018</v>
      </c>
      <c r="N78" s="36">
        <v>2019</v>
      </c>
      <c r="O78" s="341">
        <v>2020</v>
      </c>
      <c r="P78" s="45">
        <v>2021</v>
      </c>
      <c r="Q78" s="341">
        <v>2022</v>
      </c>
      <c r="R78" s="322">
        <v>2023</v>
      </c>
      <c r="S78" s="1171" t="s">
        <v>1173</v>
      </c>
      <c r="T78" s="303" t="s">
        <v>533</v>
      </c>
    </row>
    <row r="79" spans="2:20" hidden="1">
      <c r="B79" s="318" t="s">
        <v>125</v>
      </c>
      <c r="C79" s="303" t="s">
        <v>29</v>
      </c>
      <c r="D79" s="11"/>
      <c r="E79" s="34"/>
      <c r="F79" s="34"/>
      <c r="G79" s="34"/>
      <c r="H79" s="34"/>
      <c r="I79" s="34"/>
      <c r="J79" s="34"/>
      <c r="K79" s="34"/>
      <c r="L79" s="34"/>
      <c r="M79" s="31"/>
      <c r="N79" s="31"/>
      <c r="O79" s="289"/>
      <c r="P79" s="15"/>
      <c r="Q79" s="289"/>
      <c r="R79" s="15"/>
      <c r="S79" s="1174">
        <f>Q79-G79</f>
        <v>0</v>
      </c>
      <c r="T79" s="1211" t="e">
        <f>S79/G79*100</f>
        <v>#DIV/0!</v>
      </c>
    </row>
    <row r="80" spans="2:20" hidden="1">
      <c r="B80" s="318" t="s">
        <v>127</v>
      </c>
      <c r="C80" s="342"/>
      <c r="D80" s="11"/>
      <c r="E80" s="34"/>
      <c r="F80" s="34"/>
      <c r="G80" s="34"/>
      <c r="H80" s="34"/>
      <c r="I80" s="34"/>
      <c r="J80" s="34"/>
      <c r="K80" s="34"/>
      <c r="L80" s="34"/>
      <c r="M80" s="31"/>
      <c r="N80" s="31"/>
      <c r="O80" s="289"/>
      <c r="P80" s="15"/>
      <c r="Q80" s="289"/>
      <c r="R80" s="15"/>
      <c r="S80" s="305">
        <f t="shared" ref="S80:S84" si="55">Q80-G80</f>
        <v>0</v>
      </c>
      <c r="T80" s="348" t="e">
        <f t="shared" ref="T80:T84" si="56">S80/G80*100</f>
        <v>#DIV/0!</v>
      </c>
    </row>
    <row r="81" spans="2:20" hidden="1">
      <c r="B81" s="318" t="s">
        <v>129</v>
      </c>
      <c r="C81" s="342"/>
      <c r="D81" s="11"/>
      <c r="E81" s="34"/>
      <c r="F81" s="34"/>
      <c r="G81" s="34"/>
      <c r="H81" s="34"/>
      <c r="I81" s="34"/>
      <c r="J81" s="34"/>
      <c r="K81" s="34"/>
      <c r="L81" s="34"/>
      <c r="M81" s="31"/>
      <c r="N81" s="31"/>
      <c r="O81" s="289"/>
      <c r="P81" s="15"/>
      <c r="Q81" s="289"/>
      <c r="R81" s="15"/>
      <c r="S81" s="305">
        <f t="shared" si="55"/>
        <v>0</v>
      </c>
      <c r="T81" s="348" t="e">
        <f t="shared" si="56"/>
        <v>#DIV/0!</v>
      </c>
    </row>
    <row r="82" spans="2:20" hidden="1">
      <c r="B82" s="318" t="s">
        <v>131</v>
      </c>
      <c r="C82" s="342"/>
      <c r="D82" s="11"/>
      <c r="E82" s="34"/>
      <c r="F82" s="34"/>
      <c r="G82" s="34"/>
      <c r="H82" s="34"/>
      <c r="I82" s="34"/>
      <c r="J82" s="34"/>
      <c r="K82" s="34"/>
      <c r="L82" s="34"/>
      <c r="M82" s="31"/>
      <c r="N82" s="31"/>
      <c r="O82" s="289"/>
      <c r="P82" s="15"/>
      <c r="Q82" s="289"/>
      <c r="R82" s="15"/>
      <c r="S82" s="305">
        <f t="shared" si="55"/>
        <v>0</v>
      </c>
      <c r="T82" s="348" t="e">
        <f t="shared" si="56"/>
        <v>#DIV/0!</v>
      </c>
    </row>
    <row r="83" spans="2:20" hidden="1">
      <c r="B83" s="318" t="s">
        <v>133</v>
      </c>
      <c r="C83" s="342"/>
      <c r="D83" s="11"/>
      <c r="E83" s="34"/>
      <c r="F83" s="34"/>
      <c r="G83" s="34"/>
      <c r="H83" s="34"/>
      <c r="I83" s="34"/>
      <c r="J83" s="34"/>
      <c r="K83" s="34"/>
      <c r="L83" s="34"/>
      <c r="M83" s="31"/>
      <c r="N83" s="31"/>
      <c r="O83" s="289"/>
      <c r="P83" s="15"/>
      <c r="Q83" s="289"/>
      <c r="R83" s="15"/>
      <c r="S83" s="305">
        <f t="shared" si="55"/>
        <v>0</v>
      </c>
      <c r="T83" s="348" t="e">
        <f t="shared" si="56"/>
        <v>#DIV/0!</v>
      </c>
    </row>
    <row r="84" spans="2:20" hidden="1">
      <c r="B84" s="1226" t="s">
        <v>818</v>
      </c>
      <c r="C84" s="307"/>
      <c r="D84" s="43"/>
      <c r="E84" s="678">
        <f t="shared" ref="E84:R84" si="57">SUM(E79:E83)</f>
        <v>0</v>
      </c>
      <c r="F84" s="678">
        <f t="shared" si="57"/>
        <v>0</v>
      </c>
      <c r="G84" s="678">
        <f t="shared" si="57"/>
        <v>0</v>
      </c>
      <c r="H84" s="678">
        <f t="shared" si="57"/>
        <v>0</v>
      </c>
      <c r="I84" s="678">
        <f t="shared" si="57"/>
        <v>0</v>
      </c>
      <c r="J84" s="678">
        <f t="shared" si="57"/>
        <v>0</v>
      </c>
      <c r="K84" s="678">
        <f t="shared" si="57"/>
        <v>0</v>
      </c>
      <c r="L84" s="678">
        <f t="shared" si="57"/>
        <v>0</v>
      </c>
      <c r="M84" s="275">
        <f t="shared" si="57"/>
        <v>0</v>
      </c>
      <c r="N84" s="275">
        <f t="shared" si="57"/>
        <v>0</v>
      </c>
      <c r="O84" s="288">
        <f t="shared" si="57"/>
        <v>0</v>
      </c>
      <c r="P84" s="275">
        <f t="shared" si="57"/>
        <v>0</v>
      </c>
      <c r="Q84" s="288">
        <f t="shared" si="57"/>
        <v>0</v>
      </c>
      <c r="R84" s="275">
        <f t="shared" si="57"/>
        <v>0</v>
      </c>
      <c r="S84" s="1175">
        <f t="shared" si="55"/>
        <v>0</v>
      </c>
      <c r="T84" s="1223" t="e">
        <f t="shared" si="56"/>
        <v>#DIV/0!</v>
      </c>
    </row>
    <row r="85" spans="2:20" hidden="1">
      <c r="B85" s="328" t="s">
        <v>46</v>
      </c>
      <c r="C85" s="322"/>
      <c r="D85" s="44"/>
      <c r="E85" s="46" t="e">
        <f>E84/$E84*100</f>
        <v>#DIV/0!</v>
      </c>
      <c r="F85" s="46" t="e">
        <f t="shared" ref="F85:L85" si="58">F84/$E84*100</f>
        <v>#DIV/0!</v>
      </c>
      <c r="G85" s="46" t="e">
        <f t="shared" si="58"/>
        <v>#DIV/0!</v>
      </c>
      <c r="H85" s="46" t="e">
        <f t="shared" si="58"/>
        <v>#DIV/0!</v>
      </c>
      <c r="I85" s="46" t="e">
        <f t="shared" si="58"/>
        <v>#DIV/0!</v>
      </c>
      <c r="J85" s="46" t="e">
        <f t="shared" si="58"/>
        <v>#DIV/0!</v>
      </c>
      <c r="K85" s="46" t="e">
        <f t="shared" si="58"/>
        <v>#DIV/0!</v>
      </c>
      <c r="L85" s="46" t="e">
        <f t="shared" si="58"/>
        <v>#DIV/0!</v>
      </c>
      <c r="M85" s="46" t="e">
        <f t="shared" ref="M85:N85" si="59">M84/$E84*100</f>
        <v>#DIV/0!</v>
      </c>
      <c r="N85" s="46" t="e">
        <f t="shared" si="59"/>
        <v>#DIV/0!</v>
      </c>
      <c r="O85" s="1078" t="e">
        <f t="shared" ref="O85:R85" si="60">O84/$E84*100</f>
        <v>#DIV/0!</v>
      </c>
      <c r="P85" s="46" t="e">
        <f t="shared" si="60"/>
        <v>#DIV/0!</v>
      </c>
      <c r="Q85" s="1078" t="e">
        <f t="shared" si="60"/>
        <v>#DIV/0!</v>
      </c>
      <c r="R85" s="46" t="e">
        <f t="shared" si="60"/>
        <v>#DIV/0!</v>
      </c>
      <c r="S85" s="1221" t="e">
        <f t="shared" ref="S85" si="61">Q85-G85</f>
        <v>#DIV/0!</v>
      </c>
      <c r="T85" s="347" t="e">
        <f t="shared" ref="T85" si="62">S85/G85*100</f>
        <v>#DIV/0!</v>
      </c>
    </row>
    <row r="86" spans="2:20" hidden="1">
      <c r="B86" s="1" t="s">
        <v>551</v>
      </c>
      <c r="C86" s="20"/>
      <c r="D86" s="11"/>
      <c r="J86" s="1" t="s">
        <v>604</v>
      </c>
    </row>
    <row r="87" spans="2:20" hidden="1">
      <c r="B87" s="7" t="s">
        <v>544</v>
      </c>
      <c r="C87" s="20"/>
      <c r="D87" s="11"/>
    </row>
    <row r="88" spans="2:20" hidden="1">
      <c r="B88" s="308" t="s">
        <v>535</v>
      </c>
      <c r="C88" s="307" t="s">
        <v>25</v>
      </c>
      <c r="D88" s="16"/>
      <c r="E88" s="36">
        <v>2010</v>
      </c>
      <c r="F88" s="36">
        <v>2011</v>
      </c>
      <c r="G88" s="36">
        <v>2012</v>
      </c>
      <c r="H88" s="36">
        <v>2013</v>
      </c>
      <c r="I88" s="36">
        <v>2014</v>
      </c>
      <c r="J88" s="36">
        <v>2015</v>
      </c>
      <c r="K88" s="36">
        <v>2016</v>
      </c>
      <c r="L88" s="36">
        <v>2017</v>
      </c>
      <c r="M88" s="36">
        <v>2018</v>
      </c>
      <c r="N88" s="36">
        <v>2019</v>
      </c>
      <c r="O88" s="341">
        <v>2020</v>
      </c>
      <c r="P88" s="341">
        <v>2021</v>
      </c>
      <c r="Q88" s="341">
        <v>2022</v>
      </c>
      <c r="R88" s="322">
        <v>2023</v>
      </c>
      <c r="S88" s="1156" t="s">
        <v>1173</v>
      </c>
      <c r="T88" s="303" t="s">
        <v>533</v>
      </c>
    </row>
    <row r="89" spans="2:20" hidden="1">
      <c r="B89" s="318" t="s">
        <v>125</v>
      </c>
      <c r="C89" s="342" t="s">
        <v>1</v>
      </c>
      <c r="D89" s="11"/>
      <c r="E89" s="34"/>
      <c r="F89" s="34"/>
      <c r="G89" s="34"/>
      <c r="H89" s="34"/>
      <c r="I89" s="34"/>
      <c r="J89" s="34"/>
      <c r="K89" s="34"/>
      <c r="L89" s="34"/>
      <c r="M89" s="34"/>
      <c r="N89" s="31"/>
      <c r="O89" s="284"/>
      <c r="P89" s="284"/>
      <c r="Q89" s="284"/>
      <c r="R89" s="324"/>
      <c r="S89" s="1172">
        <f>Q89-G89</f>
        <v>0</v>
      </c>
      <c r="T89" s="350" t="e">
        <f>S89/G89*100</f>
        <v>#DIV/0!</v>
      </c>
    </row>
    <row r="90" spans="2:20" hidden="1">
      <c r="B90" s="318" t="s">
        <v>127</v>
      </c>
      <c r="C90" s="342"/>
      <c r="D90" s="11"/>
      <c r="E90" s="34"/>
      <c r="F90" s="34"/>
      <c r="G90" s="34"/>
      <c r="H90" s="34"/>
      <c r="I90" s="34"/>
      <c r="J90" s="34"/>
      <c r="K90" s="34"/>
      <c r="L90" s="34"/>
      <c r="M90" s="34"/>
      <c r="N90" s="31"/>
      <c r="O90" s="284"/>
      <c r="P90" s="284"/>
      <c r="Q90" s="284"/>
      <c r="R90" s="324"/>
      <c r="S90" s="309">
        <f t="shared" ref="S90:S95" si="63">Q90-G90</f>
        <v>0</v>
      </c>
      <c r="T90" s="346" t="e">
        <f t="shared" ref="T90:T95" si="64">S90/G90*100</f>
        <v>#DIV/0!</v>
      </c>
    </row>
    <row r="91" spans="2:20" hidden="1">
      <c r="B91" s="318" t="s">
        <v>129</v>
      </c>
      <c r="C91" s="342"/>
      <c r="D91" s="11"/>
      <c r="E91" s="34"/>
      <c r="F91" s="34"/>
      <c r="G91" s="34"/>
      <c r="H91" s="34"/>
      <c r="I91" s="34"/>
      <c r="J91" s="34"/>
      <c r="K91" s="34"/>
      <c r="L91" s="34"/>
      <c r="M91" s="34"/>
      <c r="N91" s="31"/>
      <c r="O91" s="284"/>
      <c r="P91" s="284"/>
      <c r="Q91" s="284"/>
      <c r="R91" s="324"/>
      <c r="S91" s="309"/>
      <c r="T91" s="346"/>
    </row>
    <row r="92" spans="2:20" hidden="1">
      <c r="B92" s="318" t="s">
        <v>131</v>
      </c>
      <c r="C92" s="342"/>
      <c r="D92" s="11"/>
      <c r="E92" s="34"/>
      <c r="F92" s="34"/>
      <c r="G92" s="34"/>
      <c r="H92" s="34"/>
      <c r="I92" s="34"/>
      <c r="J92" s="34"/>
      <c r="K92" s="34"/>
      <c r="L92" s="34"/>
      <c r="M92" s="34"/>
      <c r="N92" s="31"/>
      <c r="O92" s="284"/>
      <c r="P92" s="284"/>
      <c r="Q92" s="284"/>
      <c r="R92" s="324"/>
      <c r="S92" s="309">
        <f t="shared" si="63"/>
        <v>0</v>
      </c>
      <c r="T92" s="346" t="e">
        <f t="shared" si="64"/>
        <v>#DIV/0!</v>
      </c>
    </row>
    <row r="93" spans="2:20" hidden="1">
      <c r="B93" s="318" t="s">
        <v>133</v>
      </c>
      <c r="C93" s="342"/>
      <c r="D93" s="11"/>
      <c r="E93" s="34"/>
      <c r="F93" s="34"/>
      <c r="G93" s="34"/>
      <c r="H93" s="34"/>
      <c r="I93" s="34"/>
      <c r="J93" s="34"/>
      <c r="K93" s="34"/>
      <c r="L93" s="34"/>
      <c r="M93" s="34"/>
      <c r="N93" s="31"/>
      <c r="O93" s="284"/>
      <c r="P93" s="284"/>
      <c r="Q93" s="284"/>
      <c r="R93" s="324"/>
      <c r="S93" s="309">
        <f t="shared" si="63"/>
        <v>0</v>
      </c>
      <c r="T93" s="346" t="e">
        <f t="shared" si="64"/>
        <v>#DIV/0!</v>
      </c>
    </row>
    <row r="94" spans="2:20" hidden="1">
      <c r="B94" s="1226" t="s">
        <v>818</v>
      </c>
      <c r="C94" s="307"/>
      <c r="D94" s="43"/>
      <c r="E94" s="678">
        <f t="shared" ref="E94:Q94" si="65">SUM(E89:E93)</f>
        <v>0</v>
      </c>
      <c r="F94" s="678">
        <f t="shared" si="65"/>
        <v>0</v>
      </c>
      <c r="G94" s="678">
        <f t="shared" si="65"/>
        <v>0</v>
      </c>
      <c r="H94" s="678">
        <f t="shared" si="65"/>
        <v>0</v>
      </c>
      <c r="I94" s="678">
        <f t="shared" si="65"/>
        <v>0</v>
      </c>
      <c r="J94" s="678">
        <f t="shared" si="65"/>
        <v>0</v>
      </c>
      <c r="K94" s="678">
        <f t="shared" si="65"/>
        <v>0</v>
      </c>
      <c r="L94" s="678">
        <f t="shared" si="65"/>
        <v>0</v>
      </c>
      <c r="M94" s="678">
        <f t="shared" si="65"/>
        <v>0</v>
      </c>
      <c r="N94" s="280">
        <f t="shared" si="65"/>
        <v>0</v>
      </c>
      <c r="O94" s="1152">
        <f t="shared" si="65"/>
        <v>0</v>
      </c>
      <c r="P94" s="1152">
        <f t="shared" si="65"/>
        <v>0</v>
      </c>
      <c r="Q94" s="1152">
        <f t="shared" si="65"/>
        <v>0</v>
      </c>
      <c r="R94" s="52"/>
      <c r="S94" s="1158">
        <f t="shared" si="63"/>
        <v>0</v>
      </c>
      <c r="T94" s="345" t="e">
        <f t="shared" si="64"/>
        <v>#DIV/0!</v>
      </c>
    </row>
    <row r="95" spans="2:20" hidden="1">
      <c r="B95" s="328" t="s">
        <v>46</v>
      </c>
      <c r="C95" s="45"/>
      <c r="D95" s="44"/>
      <c r="E95" s="46" t="e">
        <f>E94/$E94*100</f>
        <v>#DIV/0!</v>
      </c>
      <c r="F95" s="46" t="e">
        <f t="shared" ref="F95" si="66">F94/$E94*100</f>
        <v>#DIV/0!</v>
      </c>
      <c r="G95" s="46" t="e">
        <f t="shared" ref="G95" si="67">G94/$E94*100</f>
        <v>#DIV/0!</v>
      </c>
      <c r="H95" s="46" t="e">
        <f t="shared" ref="H95" si="68">H94/$E94*100</f>
        <v>#DIV/0!</v>
      </c>
      <c r="I95" s="46" t="e">
        <f t="shared" ref="I95" si="69">I94/$E94*100</f>
        <v>#DIV/0!</v>
      </c>
      <c r="J95" s="46" t="e">
        <f t="shared" ref="J95" si="70">J94/$E94*100</f>
        <v>#DIV/0!</v>
      </c>
      <c r="K95" s="46" t="e">
        <f t="shared" ref="K95" si="71">K94/$E94*100</f>
        <v>#DIV/0!</v>
      </c>
      <c r="L95" s="46" t="e">
        <f t="shared" ref="L95:N95" si="72">L94/$E94*100</f>
        <v>#DIV/0!</v>
      </c>
      <c r="M95" s="46" t="e">
        <f t="shared" si="72"/>
        <v>#DIV/0!</v>
      </c>
      <c r="N95" s="46" t="e">
        <f t="shared" si="72"/>
        <v>#DIV/0!</v>
      </c>
      <c r="O95" s="1078" t="e">
        <f t="shared" ref="O95:Q95" si="73">O94/$E94*100</f>
        <v>#DIV/0!</v>
      </c>
      <c r="P95" s="1078" t="e">
        <f t="shared" si="73"/>
        <v>#DIV/0!</v>
      </c>
      <c r="Q95" s="1078" t="e">
        <f t="shared" si="73"/>
        <v>#DIV/0!</v>
      </c>
      <c r="R95" s="1165"/>
      <c r="S95" s="352" t="e">
        <f t="shared" si="63"/>
        <v>#DIV/0!</v>
      </c>
      <c r="T95" s="345" t="e">
        <f t="shared" si="64"/>
        <v>#DIV/0!</v>
      </c>
    </row>
    <row r="96" spans="2:20" hidden="1">
      <c r="B96" s="1" t="s">
        <v>40</v>
      </c>
      <c r="C96" s="20"/>
      <c r="D96" s="11"/>
    </row>
    <row r="97" spans="2:20">
      <c r="B97" s="7" t="s">
        <v>545</v>
      </c>
      <c r="C97" s="20"/>
      <c r="D97" s="11"/>
    </row>
    <row r="98" spans="2:20">
      <c r="B98" s="308" t="s">
        <v>535</v>
      </c>
      <c r="C98" s="307" t="s">
        <v>25</v>
      </c>
      <c r="D98" s="16"/>
      <c r="E98" s="36">
        <v>2010</v>
      </c>
      <c r="F98" s="36">
        <v>2011</v>
      </c>
      <c r="G98" s="36">
        <v>2012</v>
      </c>
      <c r="H98" s="36">
        <v>2013</v>
      </c>
      <c r="I98" s="36">
        <v>2014</v>
      </c>
      <c r="J98" s="36">
        <v>2015</v>
      </c>
      <c r="K98" s="36">
        <v>2016</v>
      </c>
      <c r="L98" s="36">
        <v>2017</v>
      </c>
      <c r="M98" s="36">
        <v>2018</v>
      </c>
      <c r="N98" s="36">
        <v>2019</v>
      </c>
      <c r="O98" s="341">
        <v>2020</v>
      </c>
      <c r="P98" s="45">
        <v>2021</v>
      </c>
      <c r="Q98" s="341">
        <v>2022</v>
      </c>
      <c r="R98" s="322">
        <v>2023</v>
      </c>
      <c r="S98" s="1156" t="s">
        <v>1173</v>
      </c>
      <c r="T98" s="303" t="s">
        <v>533</v>
      </c>
    </row>
    <row r="99" spans="2:20">
      <c r="B99" s="318" t="s">
        <v>125</v>
      </c>
      <c r="C99" s="303" t="s">
        <v>32</v>
      </c>
      <c r="D99" s="11"/>
      <c r="E99" s="34">
        <f>'3製造出荷額'!AQ37/100</f>
        <v>1004867.66</v>
      </c>
      <c r="F99" s="34">
        <f>'3製造出荷額'!AR37/100</f>
        <v>1042153.85</v>
      </c>
      <c r="G99" s="34">
        <f>'3製造出荷額'!AS37/100</f>
        <v>1132733.98</v>
      </c>
      <c r="H99" s="34">
        <f>'3製造出荷額'!AT37/100</f>
        <v>1057882.5900000001</v>
      </c>
      <c r="I99" s="34">
        <f>'3製造出荷額'!AU37/100</f>
        <v>1123359.45</v>
      </c>
      <c r="J99" s="34">
        <f>'3製造出荷額'!AV37/100</f>
        <v>1111685.03</v>
      </c>
      <c r="K99" s="34">
        <f>'3製造出荷額'!AW37/100</f>
        <v>1149680.03</v>
      </c>
      <c r="L99" s="34">
        <f>'3製造出荷額'!AX37/100</f>
        <v>1197192.8600000001</v>
      </c>
      <c r="M99" s="34">
        <f>'3製造出荷額'!AY37/100</f>
        <v>1318994.19</v>
      </c>
      <c r="N99" s="34">
        <f>'3製造出荷額'!AZ37/100</f>
        <v>1385328.44</v>
      </c>
      <c r="O99" s="34">
        <f>'3製造出荷額'!BA37/100</f>
        <v>1227322.68</v>
      </c>
      <c r="P99" s="34">
        <f>'3製造出荷額'!BB37/100</f>
        <v>1346815.06</v>
      </c>
      <c r="Q99" s="34">
        <f>'3製造出荷額'!BC37/100</f>
        <v>1433928.18</v>
      </c>
      <c r="R99" s="1168"/>
      <c r="S99" s="1174">
        <f>Q99-G99</f>
        <v>301194.19999999995</v>
      </c>
      <c r="T99" s="350">
        <f>S99/G99*100</f>
        <v>26.590020721370074</v>
      </c>
    </row>
    <row r="100" spans="2:20">
      <c r="B100" s="318" t="s">
        <v>127</v>
      </c>
      <c r="C100" s="342"/>
      <c r="D100" s="11"/>
      <c r="E100" s="34">
        <f>'3製造出荷額'!AQ38/100</f>
        <v>882466.98</v>
      </c>
      <c r="F100" s="34">
        <f>'3製造出荷額'!AR38/100</f>
        <v>924695.45</v>
      </c>
      <c r="G100" s="34">
        <f>'3製造出荷額'!AS38/100</f>
        <v>863274.54</v>
      </c>
      <c r="H100" s="34">
        <f>'3製造出荷額'!AT38/100</f>
        <v>872256.77</v>
      </c>
      <c r="I100" s="34">
        <f>'3製造出荷額'!AU38/100</f>
        <v>920870.57</v>
      </c>
      <c r="J100" s="34">
        <f>'3製造出荷額'!AV38/100</f>
        <v>858719.15</v>
      </c>
      <c r="K100" s="34">
        <f>'3製造出荷額'!AW38/100</f>
        <v>800867.93</v>
      </c>
      <c r="L100" s="34">
        <f>'3製造出荷額'!AX38/100</f>
        <v>946793.19</v>
      </c>
      <c r="M100" s="34">
        <f>'3製造出荷額'!AY38/100</f>
        <v>1024529.6</v>
      </c>
      <c r="N100" s="34">
        <f>'3製造出荷額'!AZ38/100</f>
        <v>1020801.57</v>
      </c>
      <c r="O100" s="34">
        <f>'3製造出荷額'!BA38/100</f>
        <v>875719.88</v>
      </c>
      <c r="P100" s="34">
        <f>'3製造出荷額'!BB38/100</f>
        <v>1017505.83</v>
      </c>
      <c r="Q100" s="34">
        <f>'3製造出荷額'!BC38/100</f>
        <v>1406073.74</v>
      </c>
      <c r="R100" s="1162"/>
      <c r="S100" s="305">
        <f t="shared" ref="S100:S104" si="74">Q100-G100</f>
        <v>542799.19999999995</v>
      </c>
      <c r="T100" s="346">
        <f t="shared" ref="T100:T104" si="75">S100/G100*100</f>
        <v>62.876776141226166</v>
      </c>
    </row>
    <row r="101" spans="2:20">
      <c r="B101" s="318" t="s">
        <v>129</v>
      </c>
      <c r="C101" s="342"/>
      <c r="D101" s="11"/>
      <c r="E101" s="34">
        <f>'3製造出荷額'!AQ39/100</f>
        <v>921503.1</v>
      </c>
      <c r="F101" s="34">
        <f>'3製造出荷額'!AR39/100</f>
        <v>882666.97</v>
      </c>
      <c r="G101" s="34">
        <f>'3製造出荷額'!AS39/100</f>
        <v>997168.67</v>
      </c>
      <c r="H101" s="34">
        <f>'3製造出荷額'!AT39/100</f>
        <v>973140.88</v>
      </c>
      <c r="I101" s="34">
        <f>'3製造出荷額'!AU39/100</f>
        <v>913132.29</v>
      </c>
      <c r="J101" s="34">
        <f>'3製造出荷額'!AV39/100</f>
        <v>864034.99</v>
      </c>
      <c r="K101" s="34">
        <f>'3製造出荷額'!AW39/100</f>
        <v>796007.1</v>
      </c>
      <c r="L101" s="34">
        <f>'3製造出荷額'!AX39/100</f>
        <v>787491.32</v>
      </c>
      <c r="M101" s="34">
        <f>'3製造出荷額'!AY39/100</f>
        <v>859598.86</v>
      </c>
      <c r="N101" s="34">
        <f>'3製造出荷額'!AZ39/100</f>
        <v>835272.04</v>
      </c>
      <c r="O101" s="34">
        <f>'3製造出荷額'!BA39/100</f>
        <v>850502.76</v>
      </c>
      <c r="P101" s="34">
        <f>'3製造出荷額'!BB39/100</f>
        <v>873274.53</v>
      </c>
      <c r="Q101" s="34">
        <f>'3製造出荷額'!BC39/100</f>
        <v>998983.41</v>
      </c>
      <c r="R101" s="1162"/>
      <c r="S101" s="305">
        <f t="shared" si="74"/>
        <v>1814.7399999999907</v>
      </c>
      <c r="T101" s="346">
        <f t="shared" si="75"/>
        <v>0.18198927168459783</v>
      </c>
    </row>
    <row r="102" spans="2:20">
      <c r="B102" s="318" t="s">
        <v>131</v>
      </c>
      <c r="C102" s="342"/>
      <c r="D102" s="11"/>
      <c r="E102" s="34">
        <f>'3製造出荷額'!AQ40/100</f>
        <v>114946.43</v>
      </c>
      <c r="F102" s="34">
        <f>'3製造出荷額'!AR40/100</f>
        <v>132502.43</v>
      </c>
      <c r="G102" s="34">
        <f>'3製造出荷額'!AS40/100</f>
        <v>150845.75</v>
      </c>
      <c r="H102" s="34">
        <f>'3製造出荷額'!AT40/100</f>
        <v>147413.67000000001</v>
      </c>
      <c r="I102" s="34">
        <f>'3製造出荷額'!AU40/100</f>
        <v>174472.15</v>
      </c>
      <c r="J102" s="34">
        <f>'3製造出荷額'!AV40/100</f>
        <v>199157.5</v>
      </c>
      <c r="K102" s="34">
        <f>'3製造出荷額'!AW40/100</f>
        <v>171154.49</v>
      </c>
      <c r="L102" s="34">
        <f>'3製造出荷額'!AX40/100</f>
        <v>182348.49</v>
      </c>
      <c r="M102" s="34">
        <f>'3製造出荷額'!AY40/100</f>
        <v>182009.59</v>
      </c>
      <c r="N102" s="34">
        <f>'3製造出荷額'!AZ40/100</f>
        <v>187812.97</v>
      </c>
      <c r="O102" s="34">
        <f>'3製造出荷額'!BA40/100</f>
        <v>119392.95</v>
      </c>
      <c r="P102" s="34">
        <f>'3製造出荷額'!BB40/100</f>
        <v>135371.78</v>
      </c>
      <c r="Q102" s="34">
        <f>'3製造出荷額'!BC40/100</f>
        <v>136546.73000000001</v>
      </c>
      <c r="R102" s="1162"/>
      <c r="S102" s="305">
        <f t="shared" si="74"/>
        <v>-14299.01999999999</v>
      </c>
      <c r="T102" s="346">
        <f t="shared" si="75"/>
        <v>-9.4792329250243981</v>
      </c>
    </row>
    <row r="103" spans="2:20">
      <c r="B103" s="318" t="s">
        <v>133</v>
      </c>
      <c r="C103" s="342"/>
      <c r="D103" s="11"/>
      <c r="E103" s="34">
        <f>'3製造出荷額'!AQ41/100</f>
        <v>180353.8</v>
      </c>
      <c r="F103" s="34">
        <f>'3製造出荷額'!AR41/100</f>
        <v>187847.71</v>
      </c>
      <c r="G103" s="34">
        <f>'3製造出荷額'!AS41/100</f>
        <v>214091.95</v>
      </c>
      <c r="H103" s="34">
        <f>'3製造出荷額'!AT41/100</f>
        <v>184094.54</v>
      </c>
      <c r="I103" s="34">
        <f>'3製造出荷額'!AU41/100</f>
        <v>222652.18</v>
      </c>
      <c r="J103" s="34">
        <f>'3製造出荷額'!AV41/100</f>
        <v>221840.24</v>
      </c>
      <c r="K103" s="34">
        <f>'3製造出荷額'!AW41/100</f>
        <v>212645.12</v>
      </c>
      <c r="L103" s="34">
        <f>'3製造出荷額'!AX41/100</f>
        <v>228523</v>
      </c>
      <c r="M103" s="34">
        <f>'3製造出荷額'!AY41/100</f>
        <v>235177.78</v>
      </c>
      <c r="N103" s="34">
        <f>'3製造出荷額'!AZ41/100</f>
        <v>251577.73</v>
      </c>
      <c r="O103" s="34">
        <f>'3製造出荷額'!BA41/100</f>
        <v>247246.14</v>
      </c>
      <c r="P103" s="34">
        <f>'3製造出荷額'!BB41/100</f>
        <v>301674.48</v>
      </c>
      <c r="Q103" s="34">
        <f>'3製造出荷額'!BC41/100</f>
        <v>366765.31</v>
      </c>
      <c r="R103" s="1162"/>
      <c r="S103" s="305">
        <f t="shared" si="74"/>
        <v>152673.35999999999</v>
      </c>
      <c r="T103" s="346">
        <f t="shared" si="75"/>
        <v>71.312050733341437</v>
      </c>
    </row>
    <row r="104" spans="2:20">
      <c r="B104" s="1226" t="s">
        <v>818</v>
      </c>
      <c r="C104" s="307"/>
      <c r="D104" s="43"/>
      <c r="E104" s="678">
        <f t="shared" ref="E104:Q104" si="76">SUM(E99:E103)</f>
        <v>3104137.97</v>
      </c>
      <c r="F104" s="678">
        <f t="shared" si="76"/>
        <v>3169866.4099999997</v>
      </c>
      <c r="G104" s="678">
        <f t="shared" si="76"/>
        <v>3358114.89</v>
      </c>
      <c r="H104" s="678">
        <f t="shared" si="76"/>
        <v>3234788.45</v>
      </c>
      <c r="I104" s="678">
        <f t="shared" si="76"/>
        <v>3354486.64</v>
      </c>
      <c r="J104" s="678">
        <f t="shared" si="76"/>
        <v>3255436.91</v>
      </c>
      <c r="K104" s="678">
        <f t="shared" si="76"/>
        <v>3130354.67</v>
      </c>
      <c r="L104" s="678">
        <f t="shared" si="76"/>
        <v>3342348.8599999994</v>
      </c>
      <c r="M104" s="1195">
        <f t="shared" si="76"/>
        <v>3620310.0199999996</v>
      </c>
      <c r="N104" s="1195">
        <f t="shared" si="76"/>
        <v>3680792.75</v>
      </c>
      <c r="O104" s="1194">
        <f t="shared" si="76"/>
        <v>3320184.4100000006</v>
      </c>
      <c r="P104" s="1195">
        <f t="shared" si="76"/>
        <v>3674641.6799999997</v>
      </c>
      <c r="Q104" s="1194">
        <f t="shared" si="76"/>
        <v>4342297.37</v>
      </c>
      <c r="R104" s="1222"/>
      <c r="S104" s="1175">
        <f t="shared" si="74"/>
        <v>984182.48</v>
      </c>
      <c r="T104" s="345">
        <f t="shared" si="75"/>
        <v>29.307588103395709</v>
      </c>
    </row>
    <row r="105" spans="2:20">
      <c r="B105" s="328" t="s">
        <v>46</v>
      </c>
      <c r="C105" s="322"/>
      <c r="D105" s="44"/>
      <c r="E105" s="46">
        <f>E104/$E104*100</f>
        <v>100</v>
      </c>
      <c r="F105" s="46">
        <f t="shared" ref="F105:M105" si="77">F104/$E104*100</f>
        <v>102.11744582989652</v>
      </c>
      <c r="G105" s="46">
        <f t="shared" si="77"/>
        <v>108.18188245672597</v>
      </c>
      <c r="H105" s="46">
        <f t="shared" si="77"/>
        <v>104.20891343305851</v>
      </c>
      <c r="I105" s="46">
        <f t="shared" si="77"/>
        <v>108.06499815470509</v>
      </c>
      <c r="J105" s="46">
        <f t="shared" si="77"/>
        <v>104.87410487105377</v>
      </c>
      <c r="K105" s="46">
        <f t="shared" si="77"/>
        <v>100.84457263992037</v>
      </c>
      <c r="L105" s="46">
        <f t="shared" si="77"/>
        <v>107.67397880835816</v>
      </c>
      <c r="M105" s="46">
        <f t="shared" si="77"/>
        <v>116.62851506564959</v>
      </c>
      <c r="N105" s="46">
        <f t="shared" ref="N105:Q105" si="78">N104/$E104*100</f>
        <v>118.57697001786296</v>
      </c>
      <c r="O105" s="1078">
        <f t="shared" si="78"/>
        <v>106.95994965713463</v>
      </c>
      <c r="P105" s="46">
        <f t="shared" si="78"/>
        <v>118.37881291081915</v>
      </c>
      <c r="Q105" s="1078">
        <f t="shared" si="78"/>
        <v>139.88738296964294</v>
      </c>
      <c r="R105" s="1169"/>
      <c r="S105" s="1175"/>
      <c r="T105" s="345"/>
    </row>
    <row r="106" spans="2:20">
      <c r="B106" s="299" t="s">
        <v>5</v>
      </c>
      <c r="C106" s="325"/>
      <c r="D106" s="11"/>
      <c r="E106" s="34">
        <v>14183783.48</v>
      </c>
      <c r="F106" s="34">
        <v>14357443.18</v>
      </c>
      <c r="G106" s="34">
        <v>14347022.390000001</v>
      </c>
      <c r="H106" s="34">
        <v>14026866.060000001</v>
      </c>
      <c r="I106" s="34">
        <v>14888355.91</v>
      </c>
      <c r="J106" s="34">
        <v>15445672.43</v>
      </c>
      <c r="K106" s="34">
        <v>15105350.359999999</v>
      </c>
      <c r="L106" s="34">
        <v>15665881.140000001</v>
      </c>
      <c r="M106" s="31">
        <v>16506736.35</v>
      </c>
      <c r="N106" s="31">
        <v>16263312.68</v>
      </c>
      <c r="O106" s="289">
        <v>15249899.01</v>
      </c>
      <c r="P106" s="31">
        <v>16502306.65</v>
      </c>
      <c r="Q106" s="289">
        <v>18340264.440000001</v>
      </c>
      <c r="R106" s="1166"/>
      <c r="S106" s="309">
        <f>M106-E106</f>
        <v>2322952.8699999992</v>
      </c>
      <c r="T106" s="306"/>
    </row>
    <row r="107" spans="2:20">
      <c r="B107" s="321" t="s">
        <v>6</v>
      </c>
      <c r="C107" s="322"/>
      <c r="D107" s="44"/>
      <c r="E107" s="44">
        <f>ROUND(E104/E106*100,1)</f>
        <v>21.9</v>
      </c>
      <c r="F107" s="44">
        <f t="shared" ref="F107:M107" si="79">ROUND(F104/F106*100,1)</f>
        <v>22.1</v>
      </c>
      <c r="G107" s="44">
        <f t="shared" si="79"/>
        <v>23.4</v>
      </c>
      <c r="H107" s="44">
        <f t="shared" si="79"/>
        <v>23.1</v>
      </c>
      <c r="I107" s="44">
        <f t="shared" si="79"/>
        <v>22.5</v>
      </c>
      <c r="J107" s="44">
        <f t="shared" si="79"/>
        <v>21.1</v>
      </c>
      <c r="K107" s="44">
        <f t="shared" si="79"/>
        <v>20.7</v>
      </c>
      <c r="L107" s="46">
        <f t="shared" si="79"/>
        <v>21.3</v>
      </c>
      <c r="M107" s="46">
        <f t="shared" si="79"/>
        <v>21.9</v>
      </c>
      <c r="N107" s="46">
        <f t="shared" ref="N107:Q107" si="80">ROUND(N104/N106*100,1)</f>
        <v>22.6</v>
      </c>
      <c r="O107" s="1078">
        <f t="shared" si="80"/>
        <v>21.8</v>
      </c>
      <c r="P107" s="46">
        <f t="shared" si="80"/>
        <v>22.3</v>
      </c>
      <c r="Q107" s="1078">
        <f t="shared" si="80"/>
        <v>23.7</v>
      </c>
      <c r="R107" s="1169"/>
      <c r="S107" s="352">
        <f>M107-E107</f>
        <v>0</v>
      </c>
      <c r="T107" s="351"/>
    </row>
    <row r="108" spans="2:20">
      <c r="B108" s="1" t="s">
        <v>41</v>
      </c>
      <c r="C108" s="20"/>
      <c r="D108" s="11"/>
    </row>
    <row r="109" spans="2:20">
      <c r="B109" s="7" t="s">
        <v>1174</v>
      </c>
      <c r="C109" s="20"/>
      <c r="D109" s="11"/>
    </row>
    <row r="110" spans="2:20">
      <c r="B110" s="308" t="s">
        <v>535</v>
      </c>
      <c r="C110" s="307" t="s">
        <v>25</v>
      </c>
      <c r="D110" s="16"/>
      <c r="E110" s="36">
        <v>2010</v>
      </c>
      <c r="F110" s="6">
        <v>2011</v>
      </c>
      <c r="G110" s="36">
        <v>2012</v>
      </c>
      <c r="H110" s="6">
        <v>2013</v>
      </c>
      <c r="I110" s="36">
        <v>2014</v>
      </c>
      <c r="J110" s="6">
        <v>2015</v>
      </c>
      <c r="K110" s="36">
        <v>2016</v>
      </c>
      <c r="L110" s="36">
        <v>2017</v>
      </c>
      <c r="M110" s="36">
        <v>2018</v>
      </c>
      <c r="N110" s="36">
        <v>2019</v>
      </c>
      <c r="O110" s="341">
        <v>2020</v>
      </c>
      <c r="P110" s="1192">
        <v>2021</v>
      </c>
      <c r="Q110" s="341">
        <v>2022</v>
      </c>
      <c r="R110" s="322">
        <v>2023</v>
      </c>
      <c r="S110" s="1171" t="s">
        <v>1175</v>
      </c>
      <c r="T110" s="303" t="s">
        <v>533</v>
      </c>
    </row>
    <row r="111" spans="2:20">
      <c r="B111" s="318" t="s">
        <v>125</v>
      </c>
      <c r="C111" s="303" t="s">
        <v>31</v>
      </c>
      <c r="D111" s="11"/>
      <c r="E111" s="16"/>
      <c r="F111" s="28">
        <f>'5商業販売額'!R32+'5商業販売額'!S32</f>
        <v>558791.21</v>
      </c>
      <c r="G111" s="16"/>
      <c r="H111" s="42">
        <f>'5商業販売額'!T32+'5商業販売額'!U32</f>
        <v>550712.81999999995</v>
      </c>
      <c r="I111" s="16"/>
      <c r="J111" s="33">
        <f>'5商業販売額'!V32+'5商業販売額'!W32</f>
        <v>624171</v>
      </c>
      <c r="K111" s="16"/>
      <c r="L111" s="16"/>
      <c r="M111" s="16"/>
      <c r="N111" s="16"/>
      <c r="O111" s="1198">
        <f>'5商業販売額'!X32+'5商業販売額'!Y32</f>
        <v>546342.66</v>
      </c>
      <c r="P111" s="938"/>
      <c r="Q111" s="1168"/>
      <c r="R111" s="16"/>
      <c r="S111" s="1178">
        <f>O111-F111</f>
        <v>-12448.54999999993</v>
      </c>
      <c r="T111" s="1179">
        <f>S111/F111*100</f>
        <v>-2.2277641053086592</v>
      </c>
    </row>
    <row r="112" spans="2:20">
      <c r="B112" s="318" t="s">
        <v>127</v>
      </c>
      <c r="C112" s="342"/>
      <c r="D112" s="11"/>
      <c r="E112" s="11"/>
      <c r="F112" s="29">
        <f>'5商業販売額'!R33+'5商業販売額'!S33</f>
        <v>426366.79000000004</v>
      </c>
      <c r="G112" s="11"/>
      <c r="H112" s="22">
        <f>'5商業販売額'!T33+'5商業販売額'!U33</f>
        <v>425515.15</v>
      </c>
      <c r="I112" s="11"/>
      <c r="J112" s="34">
        <f>'5商業販売額'!V33+'5商業販売額'!W33</f>
        <v>526269</v>
      </c>
      <c r="K112" s="11"/>
      <c r="L112" s="11"/>
      <c r="M112" s="11"/>
      <c r="N112" s="11"/>
      <c r="O112" s="1198">
        <f>'5商業販売額'!X33+'5商業販売額'!Y33</f>
        <v>474180.22</v>
      </c>
      <c r="P112" s="939"/>
      <c r="Q112" s="1162"/>
      <c r="R112" s="11"/>
      <c r="S112" s="1180">
        <f t="shared" ref="S112:S117" si="81">O112-F112</f>
        <v>47813.429999999935</v>
      </c>
      <c r="T112" s="1181">
        <f t="shared" ref="T112:T117" si="82">S112/F112*100</f>
        <v>11.214154366947747</v>
      </c>
    </row>
    <row r="113" spans="2:20">
      <c r="B113" s="318" t="s">
        <v>129</v>
      </c>
      <c r="C113" s="342"/>
      <c r="D113" s="11"/>
      <c r="E113" s="11"/>
      <c r="F113" s="29">
        <f>'5商業販売額'!R34+'5商業販売額'!S34</f>
        <v>85448.709999999992</v>
      </c>
      <c r="G113" s="11"/>
      <c r="H113" s="22">
        <f>'5商業販売額'!T34+'5商業販売額'!U34</f>
        <v>94080.06</v>
      </c>
      <c r="I113" s="11"/>
      <c r="J113" s="34">
        <f>'5商業販売額'!V34+'5商業販売額'!W34</f>
        <v>109340</v>
      </c>
      <c r="K113" s="11"/>
      <c r="L113" s="11"/>
      <c r="M113" s="11"/>
      <c r="N113" s="11"/>
      <c r="O113" s="1198">
        <f>'5商業販売額'!X34+'5商業販売額'!Y34</f>
        <v>94019.839999999997</v>
      </c>
      <c r="P113" s="939"/>
      <c r="Q113" s="1162"/>
      <c r="R113" s="11"/>
      <c r="S113" s="1180">
        <f t="shared" si="81"/>
        <v>8571.1300000000047</v>
      </c>
      <c r="T113" s="1181">
        <f t="shared" si="82"/>
        <v>10.030730715536846</v>
      </c>
    </row>
    <row r="114" spans="2:20">
      <c r="B114" s="318" t="s">
        <v>131</v>
      </c>
      <c r="C114" s="342"/>
      <c r="D114" s="11"/>
      <c r="E114" s="11"/>
      <c r="F114" s="29">
        <f>'5商業販売額'!R35+'5商業販売額'!S35</f>
        <v>214021.09</v>
      </c>
      <c r="G114" s="11"/>
      <c r="H114" s="22">
        <f>'5商業販売額'!T35+'5商業販売額'!U35</f>
        <v>257630.13999999998</v>
      </c>
      <c r="I114" s="11"/>
      <c r="J114" s="34">
        <f>'5商業販売額'!V35+'5商業販売額'!W35</f>
        <v>294623</v>
      </c>
      <c r="K114" s="11"/>
      <c r="L114" s="11"/>
      <c r="M114" s="11"/>
      <c r="N114" s="11"/>
      <c r="O114" s="1198">
        <f>'5商業販売額'!X35+'5商業販売額'!Y35</f>
        <v>260538.65</v>
      </c>
      <c r="P114" s="939"/>
      <c r="Q114" s="1162"/>
      <c r="R114" s="11"/>
      <c r="S114" s="1180">
        <f t="shared" si="81"/>
        <v>46517.56</v>
      </c>
      <c r="T114" s="1181">
        <f t="shared" si="82"/>
        <v>21.735035551870144</v>
      </c>
    </row>
    <row r="115" spans="2:20">
      <c r="B115" s="318" t="s">
        <v>133</v>
      </c>
      <c r="C115" s="342"/>
      <c r="D115" s="11"/>
      <c r="E115" s="11"/>
      <c r="F115" s="1208">
        <f>'5商業販売額'!R36+'5商業販売額'!S36</f>
        <v>17314.169999999998</v>
      </c>
      <c r="G115" s="11"/>
      <c r="H115" s="23">
        <f>'5商業販売額'!T36+'5商業販売額'!U36</f>
        <v>21525.21</v>
      </c>
      <c r="I115" s="11"/>
      <c r="J115" s="19">
        <f>'5商業販売額'!V36+'5商業販売額'!W36</f>
        <v>22060</v>
      </c>
      <c r="K115" s="11"/>
      <c r="L115" s="11"/>
      <c r="M115" s="11"/>
      <c r="N115" s="11"/>
      <c r="O115" s="1198">
        <f>'5商業販売額'!X36+'5商業販売額'!Y36</f>
        <v>20864.739999999998</v>
      </c>
      <c r="P115" s="939"/>
      <c r="Q115" s="1162"/>
      <c r="R115" s="11"/>
      <c r="S115" s="1180">
        <f t="shared" si="81"/>
        <v>3550.5699999999997</v>
      </c>
      <c r="T115" s="1181">
        <f t="shared" si="82"/>
        <v>20.50672945916553</v>
      </c>
    </row>
    <row r="116" spans="2:20">
      <c r="B116" s="1226" t="s">
        <v>818</v>
      </c>
      <c r="C116" s="307"/>
      <c r="D116" s="43"/>
      <c r="E116" s="43"/>
      <c r="F116" s="1551">
        <f>SUM(F111:F115)</f>
        <v>1301941.97</v>
      </c>
      <c r="G116" s="43"/>
      <c r="H116" s="1552">
        <f>SUM(H111:H115)</f>
        <v>1349463.38</v>
      </c>
      <c r="I116" s="43"/>
      <c r="J116" s="1552">
        <f>SUM(J111:J115)</f>
        <v>1576463</v>
      </c>
      <c r="K116" s="43"/>
      <c r="L116" s="43"/>
      <c r="M116" s="43"/>
      <c r="N116" s="43"/>
      <c r="O116" s="1199">
        <f>SUM(O111:O115)</f>
        <v>1395946.1099999999</v>
      </c>
      <c r="P116" s="1151"/>
      <c r="Q116" s="1170"/>
      <c r="R116" s="43"/>
      <c r="S116" s="1182">
        <f t="shared" si="81"/>
        <v>94004.139999999898</v>
      </c>
      <c r="T116" s="1183">
        <f t="shared" si="82"/>
        <v>7.2203018387985374</v>
      </c>
    </row>
    <row r="117" spans="2:20">
      <c r="B117" s="299" t="s">
        <v>5</v>
      </c>
      <c r="C117" s="343"/>
      <c r="D117" s="11"/>
      <c r="E117" s="11"/>
      <c r="F117" s="29">
        <f>'5商業販売額'!R8+'5商業販売額'!S8</f>
        <v>12560534.949999999</v>
      </c>
      <c r="G117" s="11"/>
      <c r="H117" s="34">
        <f>'5商業販売額'!T8+'5商業販売額'!U8</f>
        <v>12318446.27</v>
      </c>
      <c r="I117" s="11"/>
      <c r="J117" s="34">
        <f>'5商業販売額'!V8+'5商業販売額'!W8</f>
        <v>14379382</v>
      </c>
      <c r="K117" s="11"/>
      <c r="L117" s="11"/>
      <c r="M117" s="11"/>
      <c r="N117" s="11"/>
      <c r="O117" s="1167">
        <f>'5商業販売額'!X8+'5商業販売額'!Y8</f>
        <v>14059526.289999995</v>
      </c>
      <c r="P117" s="939"/>
      <c r="Q117" s="1162"/>
      <c r="R117" s="11"/>
      <c r="S117" s="1196">
        <f t="shared" si="81"/>
        <v>1498991.3399999961</v>
      </c>
      <c r="T117" s="1197">
        <f t="shared" si="82"/>
        <v>11.934136133270313</v>
      </c>
    </row>
    <row r="118" spans="2:20">
      <c r="B118" s="321" t="s">
        <v>6</v>
      </c>
      <c r="C118" s="322"/>
      <c r="D118" s="43"/>
      <c r="E118" s="43"/>
      <c r="F118" s="44">
        <f>ROUND(F116/F117*100,1)</f>
        <v>10.4</v>
      </c>
      <c r="G118" s="43"/>
      <c r="H118" s="46">
        <f>ROUND(H116/H117*100,1)</f>
        <v>11</v>
      </c>
      <c r="I118" s="43"/>
      <c r="J118" s="46">
        <f>ROUND(J116/J117*100,1)</f>
        <v>11</v>
      </c>
      <c r="K118" s="43"/>
      <c r="L118" s="43"/>
      <c r="M118" s="43"/>
      <c r="N118" s="43"/>
      <c r="O118" s="1193">
        <f>ROUND(O116/O117*100,1)</f>
        <v>9.9</v>
      </c>
      <c r="P118" s="1151"/>
      <c r="Q118" s="1170"/>
      <c r="R118" s="43"/>
      <c r="S118" s="1196"/>
      <c r="T118" s="1197"/>
    </row>
    <row r="119" spans="2:20">
      <c r="B119" s="1" t="s">
        <v>42</v>
      </c>
      <c r="C119" s="20"/>
      <c r="D119" s="11"/>
    </row>
    <row r="120" spans="2:20">
      <c r="C120" s="20"/>
      <c r="D120" s="11"/>
    </row>
    <row r="121" spans="2:20">
      <c r="B121" s="7" t="s">
        <v>895</v>
      </c>
      <c r="C121" s="20"/>
      <c r="D121" s="11"/>
    </row>
    <row r="122" spans="2:20">
      <c r="B122" s="308" t="s">
        <v>535</v>
      </c>
      <c r="C122" s="307" t="s">
        <v>25</v>
      </c>
      <c r="D122" s="16"/>
      <c r="E122" s="36">
        <v>2010</v>
      </c>
      <c r="F122" s="36">
        <v>2011</v>
      </c>
      <c r="G122" s="36">
        <v>2012</v>
      </c>
      <c r="H122" s="36">
        <v>2013</v>
      </c>
      <c r="I122" s="36">
        <v>2014</v>
      </c>
      <c r="J122" s="36">
        <v>2015</v>
      </c>
      <c r="K122" s="36">
        <v>2016</v>
      </c>
      <c r="L122" s="36">
        <v>2017</v>
      </c>
      <c r="M122" s="36">
        <v>2018</v>
      </c>
      <c r="N122" s="36">
        <v>2019</v>
      </c>
      <c r="O122" s="341">
        <v>2020</v>
      </c>
      <c r="P122" s="45">
        <v>2021</v>
      </c>
      <c r="Q122" s="341">
        <v>2022</v>
      </c>
      <c r="R122" s="322">
        <v>2023</v>
      </c>
      <c r="S122" s="1156" t="s">
        <v>1176</v>
      </c>
      <c r="T122" s="303" t="s">
        <v>533</v>
      </c>
    </row>
    <row r="123" spans="2:20">
      <c r="B123" s="318" t="s">
        <v>125</v>
      </c>
      <c r="C123" s="303" t="s">
        <v>1</v>
      </c>
      <c r="D123" s="11"/>
      <c r="E123" s="33">
        <v>36742</v>
      </c>
      <c r="F123" s="33">
        <v>35559</v>
      </c>
      <c r="G123" s="33">
        <v>34307</v>
      </c>
      <c r="H123" s="33">
        <v>34820</v>
      </c>
      <c r="I123" s="33">
        <v>34547</v>
      </c>
      <c r="J123" s="33">
        <v>39832</v>
      </c>
      <c r="K123" s="33">
        <v>43123</v>
      </c>
      <c r="L123" s="33">
        <v>47741</v>
      </c>
      <c r="M123" s="33">
        <v>47088</v>
      </c>
      <c r="N123" s="33">
        <v>49000</v>
      </c>
      <c r="O123" s="1176">
        <v>26497</v>
      </c>
      <c r="P123" s="33">
        <v>35134</v>
      </c>
      <c r="Q123" s="1176">
        <v>44652</v>
      </c>
      <c r="R123" s="33">
        <v>61100</v>
      </c>
      <c r="S123" s="309">
        <f>R123-G123</f>
        <v>26793</v>
      </c>
      <c r="T123" s="350">
        <f>S123/G123*100</f>
        <v>78.097764304660856</v>
      </c>
    </row>
    <row r="124" spans="2:20">
      <c r="B124" s="318" t="s">
        <v>127</v>
      </c>
      <c r="C124" s="342"/>
      <c r="D124" s="11"/>
      <c r="E124" s="34">
        <v>16699</v>
      </c>
      <c r="F124" s="34">
        <v>16589</v>
      </c>
      <c r="G124" s="34">
        <v>16316</v>
      </c>
      <c r="H124" s="34">
        <v>15880</v>
      </c>
      <c r="I124" s="34">
        <v>14777</v>
      </c>
      <c r="J124" s="34">
        <v>17118</v>
      </c>
      <c r="K124" s="34">
        <v>18845</v>
      </c>
      <c r="L124" s="34">
        <v>18658</v>
      </c>
      <c r="M124" s="34">
        <v>18367</v>
      </c>
      <c r="N124" s="34">
        <v>18167</v>
      </c>
      <c r="O124" s="1163">
        <v>9969</v>
      </c>
      <c r="P124" s="34">
        <v>13050</v>
      </c>
      <c r="Q124" s="1163">
        <v>12063</v>
      </c>
      <c r="R124" s="34">
        <v>15891</v>
      </c>
      <c r="S124" s="309">
        <f t="shared" ref="S124:S131" si="83">R124-G124</f>
        <v>-425</v>
      </c>
      <c r="T124" s="346">
        <f t="shared" ref="T124:T128" si="84">S124/G124*100</f>
        <v>-2.6048050992890417</v>
      </c>
    </row>
    <row r="125" spans="2:20">
      <c r="B125" s="318" t="s">
        <v>129</v>
      </c>
      <c r="C125" s="342"/>
      <c r="D125" s="11"/>
      <c r="E125" s="34">
        <v>8550</v>
      </c>
      <c r="F125" s="34">
        <v>8519</v>
      </c>
      <c r="G125" s="34">
        <v>8071</v>
      </c>
      <c r="H125" s="34">
        <v>8127</v>
      </c>
      <c r="I125" s="34">
        <v>6995</v>
      </c>
      <c r="J125" s="34">
        <v>7554</v>
      </c>
      <c r="K125" s="34">
        <v>8310</v>
      </c>
      <c r="L125" s="34">
        <v>8652</v>
      </c>
      <c r="M125" s="34">
        <v>8807</v>
      </c>
      <c r="N125" s="34">
        <v>10423</v>
      </c>
      <c r="O125" s="1163">
        <v>7010</v>
      </c>
      <c r="P125" s="34">
        <v>7128</v>
      </c>
      <c r="Q125" s="1163">
        <v>9854</v>
      </c>
      <c r="R125" s="34">
        <v>14367</v>
      </c>
      <c r="S125" s="309">
        <f t="shared" si="83"/>
        <v>6296</v>
      </c>
      <c r="T125" s="346">
        <f t="shared" si="84"/>
        <v>78.007681823813655</v>
      </c>
    </row>
    <row r="126" spans="2:20">
      <c r="B126" s="318" t="s">
        <v>131</v>
      </c>
      <c r="C126" s="342"/>
      <c r="D126" s="11"/>
      <c r="E126" s="34">
        <v>845</v>
      </c>
      <c r="F126" s="34">
        <v>708</v>
      </c>
      <c r="G126" s="34">
        <v>726</v>
      </c>
      <c r="H126" s="34">
        <v>742</v>
      </c>
      <c r="I126" s="34">
        <v>680</v>
      </c>
      <c r="J126" s="34">
        <v>750</v>
      </c>
      <c r="K126" s="34">
        <v>842</v>
      </c>
      <c r="L126" s="34">
        <v>822</v>
      </c>
      <c r="M126" s="34">
        <v>820</v>
      </c>
      <c r="N126" s="34">
        <v>804</v>
      </c>
      <c r="O126" s="1163">
        <v>499</v>
      </c>
      <c r="P126" s="34">
        <v>661</v>
      </c>
      <c r="Q126" s="1163">
        <v>746</v>
      </c>
      <c r="R126" s="34">
        <v>1003</v>
      </c>
      <c r="S126" s="309">
        <f t="shared" si="83"/>
        <v>277</v>
      </c>
      <c r="T126" s="346">
        <f t="shared" si="84"/>
        <v>38.154269972451793</v>
      </c>
    </row>
    <row r="127" spans="2:20">
      <c r="B127" s="318" t="s">
        <v>133</v>
      </c>
      <c r="C127" s="342"/>
      <c r="D127" s="11"/>
      <c r="E127" s="34">
        <v>3059</v>
      </c>
      <c r="F127" s="34">
        <v>2492</v>
      </c>
      <c r="G127" s="34">
        <v>2767</v>
      </c>
      <c r="H127" s="34">
        <v>3106</v>
      </c>
      <c r="I127" s="34">
        <v>2510</v>
      </c>
      <c r="J127" s="34">
        <v>2599</v>
      </c>
      <c r="K127" s="34">
        <v>2714</v>
      </c>
      <c r="L127" s="34">
        <v>2471</v>
      </c>
      <c r="M127" s="34">
        <v>2430</v>
      </c>
      <c r="N127" s="34">
        <v>2547</v>
      </c>
      <c r="O127" s="1163">
        <v>1036</v>
      </c>
      <c r="P127" s="34">
        <v>1431</v>
      </c>
      <c r="Q127" s="1163">
        <v>2093</v>
      </c>
      <c r="R127" s="34">
        <v>3043</v>
      </c>
      <c r="S127" s="309">
        <f t="shared" si="83"/>
        <v>276</v>
      </c>
      <c r="T127" s="346">
        <f t="shared" si="84"/>
        <v>9.9747018431514274</v>
      </c>
    </row>
    <row r="128" spans="2:20">
      <c r="B128" s="1226" t="s">
        <v>818</v>
      </c>
      <c r="C128" s="307"/>
      <c r="D128" s="43"/>
      <c r="E128" s="678">
        <f t="shared" ref="E128:R128" si="85">SUM(E123:E127)</f>
        <v>65895</v>
      </c>
      <c r="F128" s="678">
        <f t="shared" si="85"/>
        <v>63867</v>
      </c>
      <c r="G128" s="678">
        <f t="shared" si="85"/>
        <v>62187</v>
      </c>
      <c r="H128" s="678">
        <f t="shared" si="85"/>
        <v>62675</v>
      </c>
      <c r="I128" s="678">
        <f t="shared" si="85"/>
        <v>59509</v>
      </c>
      <c r="J128" s="678">
        <f t="shared" si="85"/>
        <v>67853</v>
      </c>
      <c r="K128" s="678">
        <f t="shared" si="85"/>
        <v>73834</v>
      </c>
      <c r="L128" s="678">
        <f t="shared" si="85"/>
        <v>78344</v>
      </c>
      <c r="M128" s="678">
        <f t="shared" si="85"/>
        <v>77512</v>
      </c>
      <c r="N128" s="1195">
        <f t="shared" si="85"/>
        <v>80941</v>
      </c>
      <c r="O128" s="1194">
        <f t="shared" si="85"/>
        <v>45011</v>
      </c>
      <c r="P128" s="1195">
        <f t="shared" si="85"/>
        <v>57404</v>
      </c>
      <c r="Q128" s="1194">
        <f t="shared" si="85"/>
        <v>69408</v>
      </c>
      <c r="R128" s="1195">
        <f t="shared" si="85"/>
        <v>95404</v>
      </c>
      <c r="S128" s="1175">
        <f t="shared" si="83"/>
        <v>33217</v>
      </c>
      <c r="T128" s="345">
        <f t="shared" si="84"/>
        <v>53.414700821715144</v>
      </c>
    </row>
    <row r="129" spans="2:20">
      <c r="B129" s="328" t="s">
        <v>46</v>
      </c>
      <c r="C129" s="322"/>
      <c r="D129" s="44"/>
      <c r="E129" s="46">
        <f>E128/$E128*100</f>
        <v>100</v>
      </c>
      <c r="F129" s="46">
        <f t="shared" ref="F129" si="86">F128/$E128*100</f>
        <v>96.922376508081044</v>
      </c>
      <c r="G129" s="46">
        <f t="shared" ref="G129" si="87">G128/$E128*100</f>
        <v>94.372865923059408</v>
      </c>
      <c r="H129" s="46">
        <f t="shared" ref="H129" si="88">H128/$E128*100</f>
        <v>95.113438045375219</v>
      </c>
      <c r="I129" s="46">
        <f t="shared" ref="I129" si="89">I128/$E128*100</f>
        <v>90.308824645268999</v>
      </c>
      <c r="J129" s="46">
        <f t="shared" ref="J129" si="90">J128/$E128*100</f>
        <v>102.97139388420973</v>
      </c>
      <c r="K129" s="46">
        <f t="shared" ref="K129" si="91">K128/$E128*100</f>
        <v>112.04795508005159</v>
      </c>
      <c r="L129" s="46">
        <f t="shared" ref="L129" si="92">L128/$E128*100</f>
        <v>118.89217694817513</v>
      </c>
      <c r="M129" s="46">
        <f t="shared" ref="M129:N129" si="93">M128/$E128*100</f>
        <v>117.62956218225966</v>
      </c>
      <c r="N129" s="46">
        <f t="shared" si="93"/>
        <v>122.83329539418773</v>
      </c>
      <c r="O129" s="1078">
        <f t="shared" ref="O129:R129" si="94">O128/$E128*100</f>
        <v>68.30715532286213</v>
      </c>
      <c r="P129" s="46">
        <f t="shared" si="94"/>
        <v>87.114348584869873</v>
      </c>
      <c r="Q129" s="1078">
        <f t="shared" si="94"/>
        <v>105.33120874117914</v>
      </c>
      <c r="R129" s="46">
        <f t="shared" si="94"/>
        <v>144.78184991273997</v>
      </c>
      <c r="S129" s="309">
        <f t="shared" si="83"/>
        <v>50.408983989680564</v>
      </c>
      <c r="T129" s="349"/>
    </row>
    <row r="130" spans="2:20">
      <c r="B130" s="299" t="s">
        <v>5</v>
      </c>
      <c r="C130" s="325"/>
      <c r="D130" s="11"/>
      <c r="E130" s="34">
        <f>観光消費1!C4</f>
        <v>994382</v>
      </c>
      <c r="F130" s="34">
        <f>観光消費1!D4</f>
        <v>996948</v>
      </c>
      <c r="G130" s="34">
        <f>観光消費1!E4</f>
        <v>1001299</v>
      </c>
      <c r="H130" s="34">
        <f>観光消費1!F4</f>
        <v>1035737</v>
      </c>
      <c r="I130" s="34">
        <f>観光消費1!G4</f>
        <v>993059</v>
      </c>
      <c r="J130" s="34">
        <f>観光消費1!H4</f>
        <v>1173797</v>
      </c>
      <c r="K130" s="34">
        <f>観光消費1!I4</f>
        <v>1225568</v>
      </c>
      <c r="L130" s="34">
        <f>観光消費1!J4</f>
        <v>1283749</v>
      </c>
      <c r="M130" s="34">
        <f>観光消費1!K4</f>
        <v>1236105</v>
      </c>
      <c r="N130" s="34">
        <f>観光消費1!L4</f>
        <v>1231040</v>
      </c>
      <c r="O130" s="1163">
        <f>観光消費1!M4</f>
        <v>625851</v>
      </c>
      <c r="P130" s="34">
        <f>観光消費1!N4</f>
        <v>823063.92668599996</v>
      </c>
      <c r="Q130" s="1163">
        <f>観光消費1!O4</f>
        <v>1142941.063817</v>
      </c>
      <c r="R130" s="34">
        <f>観光消費1!P4</f>
        <v>1567659</v>
      </c>
      <c r="S130" s="1175">
        <f t="shared" si="83"/>
        <v>566360</v>
      </c>
      <c r="T130" s="306"/>
    </row>
    <row r="131" spans="2:20">
      <c r="B131" s="321" t="s">
        <v>6</v>
      </c>
      <c r="C131" s="322"/>
      <c r="D131" s="44"/>
      <c r="E131" s="46">
        <f>ROUND(E128/E130*100,1)</f>
        <v>6.6</v>
      </c>
      <c r="F131" s="46">
        <f t="shared" ref="F131:N131" si="95">ROUND(F128/F130*100,1)</f>
        <v>6.4</v>
      </c>
      <c r="G131" s="46">
        <f t="shared" si="95"/>
        <v>6.2</v>
      </c>
      <c r="H131" s="46">
        <f t="shared" si="95"/>
        <v>6.1</v>
      </c>
      <c r="I131" s="46">
        <f t="shared" si="95"/>
        <v>6</v>
      </c>
      <c r="J131" s="46">
        <f t="shared" si="95"/>
        <v>5.8</v>
      </c>
      <c r="K131" s="46">
        <f t="shared" si="95"/>
        <v>6</v>
      </c>
      <c r="L131" s="46">
        <f t="shared" si="95"/>
        <v>6.1</v>
      </c>
      <c r="M131" s="46">
        <f t="shared" si="95"/>
        <v>6.3</v>
      </c>
      <c r="N131" s="46">
        <f t="shared" si="95"/>
        <v>6.6</v>
      </c>
      <c r="O131" s="1078">
        <f t="shared" ref="O131:R131" si="96">ROUND(O128/O130*100,1)</f>
        <v>7.2</v>
      </c>
      <c r="P131" s="46">
        <f t="shared" si="96"/>
        <v>7</v>
      </c>
      <c r="Q131" s="1078">
        <f t="shared" si="96"/>
        <v>6.1</v>
      </c>
      <c r="R131" s="46">
        <f t="shared" si="96"/>
        <v>6.1</v>
      </c>
      <c r="S131" s="345">
        <f t="shared" si="83"/>
        <v>-0.10000000000000053</v>
      </c>
      <c r="T131" s="351"/>
    </row>
    <row r="132" spans="2:20">
      <c r="B132" s="1" t="s">
        <v>43</v>
      </c>
      <c r="C132" s="20"/>
      <c r="D132" s="11"/>
    </row>
    <row r="133" spans="2:20">
      <c r="C133" s="20"/>
      <c r="D133" s="11"/>
    </row>
    <row r="134" spans="2:20">
      <c r="B134" s="7" t="s">
        <v>549</v>
      </c>
      <c r="C134" s="20"/>
      <c r="D134" s="11"/>
    </row>
    <row r="135" spans="2:20">
      <c r="B135" s="308" t="s">
        <v>535</v>
      </c>
      <c r="C135" s="307" t="s">
        <v>25</v>
      </c>
      <c r="D135" s="16"/>
      <c r="E135" s="331">
        <v>2010</v>
      </c>
      <c r="F135" s="36">
        <v>2011</v>
      </c>
      <c r="G135" s="36">
        <v>2012</v>
      </c>
      <c r="H135" s="36">
        <v>2013</v>
      </c>
      <c r="I135" s="36">
        <v>2014</v>
      </c>
      <c r="J135" s="36">
        <v>2015</v>
      </c>
      <c r="K135" s="36">
        <v>2016</v>
      </c>
      <c r="L135" s="36">
        <v>2017</v>
      </c>
      <c r="M135" s="36">
        <v>2018</v>
      </c>
      <c r="N135" s="36">
        <v>2019</v>
      </c>
      <c r="O135" s="341">
        <v>2020</v>
      </c>
      <c r="P135" s="45">
        <v>2021</v>
      </c>
      <c r="Q135" s="341">
        <v>2022</v>
      </c>
      <c r="R135" s="322">
        <v>2023</v>
      </c>
      <c r="S135" s="1156" t="s">
        <v>1173</v>
      </c>
      <c r="T135" s="303" t="s">
        <v>533</v>
      </c>
    </row>
    <row r="136" spans="2:20">
      <c r="B136" s="318" t="s">
        <v>125</v>
      </c>
      <c r="C136" s="6" t="s">
        <v>30</v>
      </c>
      <c r="D136" s="11"/>
      <c r="E136" s="29"/>
      <c r="F136" s="34">
        <v>2590</v>
      </c>
      <c r="G136" s="34">
        <v>2646</v>
      </c>
      <c r="H136" s="34">
        <v>2720</v>
      </c>
      <c r="I136" s="34">
        <v>2712</v>
      </c>
      <c r="J136" s="34">
        <v>2817</v>
      </c>
      <c r="K136" s="34">
        <v>2940</v>
      </c>
      <c r="L136" s="34">
        <v>2893</v>
      </c>
      <c r="M136" s="30">
        <v>2929</v>
      </c>
      <c r="N136" s="30">
        <v>2886</v>
      </c>
      <c r="O136" s="647">
        <v>2755</v>
      </c>
      <c r="P136" s="15">
        <v>2850</v>
      </c>
      <c r="Q136" s="289">
        <v>3018</v>
      </c>
      <c r="R136" s="11"/>
      <c r="S136" s="309">
        <f>Q136-G136</f>
        <v>372</v>
      </c>
      <c r="T136" s="350">
        <f>S136/G136*100</f>
        <v>14.058956916099774</v>
      </c>
    </row>
    <row r="137" spans="2:20">
      <c r="B137" s="318" t="s">
        <v>127</v>
      </c>
      <c r="C137" s="20"/>
      <c r="D137" s="11"/>
      <c r="E137" s="29"/>
      <c r="F137" s="34">
        <v>2548</v>
      </c>
      <c r="G137" s="34">
        <v>2563</v>
      </c>
      <c r="H137" s="34">
        <v>2613</v>
      </c>
      <c r="I137" s="34">
        <v>2606</v>
      </c>
      <c r="J137" s="34">
        <v>2678</v>
      </c>
      <c r="K137" s="34">
        <v>2727</v>
      </c>
      <c r="L137" s="34">
        <v>2786</v>
      </c>
      <c r="M137" s="31">
        <v>2805</v>
      </c>
      <c r="N137" s="15">
        <v>2856</v>
      </c>
      <c r="O137" s="289">
        <v>2728</v>
      </c>
      <c r="P137" s="15">
        <v>2826</v>
      </c>
      <c r="Q137" s="289">
        <v>2957</v>
      </c>
      <c r="R137" s="11"/>
      <c r="S137" s="309">
        <f t="shared" ref="S137:S141" si="97">Q137-G137</f>
        <v>394</v>
      </c>
      <c r="T137" s="346">
        <f t="shared" ref="T137:T141" si="98">S137/G137*100</f>
        <v>15.372610222395631</v>
      </c>
    </row>
    <row r="138" spans="2:20">
      <c r="B138" s="318" t="s">
        <v>129</v>
      </c>
      <c r="C138" s="20"/>
      <c r="D138" s="11"/>
      <c r="E138" s="29"/>
      <c r="F138" s="34">
        <v>2759</v>
      </c>
      <c r="G138" s="34">
        <v>2710</v>
      </c>
      <c r="H138" s="34">
        <v>2677</v>
      </c>
      <c r="I138" s="34">
        <v>3057</v>
      </c>
      <c r="J138" s="34">
        <v>3207</v>
      </c>
      <c r="K138" s="34">
        <v>2858</v>
      </c>
      <c r="L138" s="34">
        <v>3100</v>
      </c>
      <c r="M138" s="31">
        <v>3028</v>
      </c>
      <c r="N138" s="15">
        <v>3146</v>
      </c>
      <c r="O138" s="289">
        <v>2788</v>
      </c>
      <c r="P138" s="15">
        <v>2776</v>
      </c>
      <c r="Q138" s="289">
        <v>2982</v>
      </c>
      <c r="R138" s="11"/>
      <c r="S138" s="309">
        <f t="shared" si="97"/>
        <v>272</v>
      </c>
      <c r="T138" s="346">
        <f t="shared" si="98"/>
        <v>10.036900369003691</v>
      </c>
    </row>
    <row r="139" spans="2:20">
      <c r="B139" s="318" t="s">
        <v>131</v>
      </c>
      <c r="C139" s="20"/>
      <c r="D139" s="11"/>
      <c r="E139" s="29"/>
      <c r="F139" s="34">
        <v>2687</v>
      </c>
      <c r="G139" s="34">
        <v>2764</v>
      </c>
      <c r="H139" s="34">
        <v>2723</v>
      </c>
      <c r="I139" s="34">
        <v>2690</v>
      </c>
      <c r="J139" s="34">
        <v>2864</v>
      </c>
      <c r="K139" s="34">
        <v>2955</v>
      </c>
      <c r="L139" s="34">
        <v>3135</v>
      </c>
      <c r="M139" s="31">
        <v>3041</v>
      </c>
      <c r="N139" s="15">
        <v>2999</v>
      </c>
      <c r="O139" s="289">
        <v>2706</v>
      </c>
      <c r="P139" s="15">
        <v>2834</v>
      </c>
      <c r="Q139" s="289">
        <v>2819</v>
      </c>
      <c r="R139" s="11"/>
      <c r="S139" s="309">
        <f t="shared" si="97"/>
        <v>55</v>
      </c>
      <c r="T139" s="346">
        <f t="shared" si="98"/>
        <v>1.9898697539797394</v>
      </c>
    </row>
    <row r="140" spans="2:20">
      <c r="B140" s="318" t="s">
        <v>133</v>
      </c>
      <c r="C140" s="20"/>
      <c r="D140" s="11"/>
      <c r="E140" s="29"/>
      <c r="F140" s="34">
        <v>2704</v>
      </c>
      <c r="G140" s="34">
        <v>2651</v>
      </c>
      <c r="H140" s="34">
        <v>2792</v>
      </c>
      <c r="I140" s="34">
        <v>2727</v>
      </c>
      <c r="J140" s="34">
        <v>3068</v>
      </c>
      <c r="K140" s="34">
        <v>2744</v>
      </c>
      <c r="L140" s="34">
        <v>2977</v>
      </c>
      <c r="M140" s="31">
        <v>2888</v>
      </c>
      <c r="N140" s="15">
        <v>2797</v>
      </c>
      <c r="O140" s="289">
        <v>2727</v>
      </c>
      <c r="P140" s="15">
        <v>2924</v>
      </c>
      <c r="Q140" s="289">
        <v>3050</v>
      </c>
      <c r="R140" s="11"/>
      <c r="S140" s="309">
        <f t="shared" si="97"/>
        <v>399</v>
      </c>
      <c r="T140" s="346">
        <f t="shared" si="98"/>
        <v>15.050924179554883</v>
      </c>
    </row>
    <row r="141" spans="2:20">
      <c r="B141" s="1226" t="s">
        <v>818</v>
      </c>
      <c r="C141" s="36"/>
      <c r="D141" s="43"/>
      <c r="E141" s="52">
        <f>'1主要指標'!O27</f>
        <v>2620.265751962972</v>
      </c>
      <c r="F141" s="280">
        <v>2606</v>
      </c>
      <c r="G141" s="280">
        <v>2628</v>
      </c>
      <c r="H141" s="280">
        <v>2678</v>
      </c>
      <c r="I141" s="280">
        <v>2716</v>
      </c>
      <c r="J141" s="280">
        <v>2829</v>
      </c>
      <c r="K141" s="280">
        <v>2842</v>
      </c>
      <c r="L141" s="280">
        <v>2894</v>
      </c>
      <c r="M141" s="275">
        <v>2899</v>
      </c>
      <c r="N141" s="275">
        <v>2908</v>
      </c>
      <c r="O141" s="288">
        <v>2746</v>
      </c>
      <c r="P141" s="275">
        <v>2835</v>
      </c>
      <c r="Q141" s="288">
        <v>2985</v>
      </c>
      <c r="R141" s="43"/>
      <c r="S141" s="1158">
        <f t="shared" si="97"/>
        <v>357</v>
      </c>
      <c r="T141" s="345">
        <f t="shared" si="98"/>
        <v>13.584474885844749</v>
      </c>
    </row>
    <row r="142" spans="2:20">
      <c r="B142" s="328" t="s">
        <v>46</v>
      </c>
      <c r="C142" s="45"/>
      <c r="D142" s="44"/>
      <c r="E142" s="1165">
        <f>E141/$E141*100</f>
        <v>100</v>
      </c>
      <c r="F142" s="46">
        <f t="shared" ref="F142" si="99">F141/$E141*100</f>
        <v>99.45556087384324</v>
      </c>
      <c r="G142" s="46">
        <f t="shared" ref="G142" si="100">G141/$E141*100</f>
        <v>100.29517036702227</v>
      </c>
      <c r="H142" s="46">
        <f t="shared" ref="H142" si="101">H141/$E141*100</f>
        <v>102.20337376061097</v>
      </c>
      <c r="I142" s="46">
        <f t="shared" ref="I142" si="102">I141/$E141*100</f>
        <v>103.6536083397384</v>
      </c>
      <c r="J142" s="46">
        <f t="shared" ref="J142" si="103">J141/$E141*100</f>
        <v>107.96614800924887</v>
      </c>
      <c r="K142" s="46">
        <f t="shared" ref="K142" si="104">K141/$E141*100</f>
        <v>108.46228089158191</v>
      </c>
      <c r="L142" s="46">
        <f t="shared" ref="L142:Q142" si="105">L141/$E141*100</f>
        <v>110.44681242091418</v>
      </c>
      <c r="M142" s="46">
        <f t="shared" si="105"/>
        <v>110.63763276027305</v>
      </c>
      <c r="N142" s="46">
        <f t="shared" si="105"/>
        <v>110.98110937111902</v>
      </c>
      <c r="O142" s="1078">
        <f t="shared" si="105"/>
        <v>104.79853037589162</v>
      </c>
      <c r="P142" s="46">
        <f t="shared" si="105"/>
        <v>108.19513241647951</v>
      </c>
      <c r="Q142" s="1078">
        <f t="shared" si="105"/>
        <v>113.91974259724562</v>
      </c>
      <c r="R142" s="323"/>
      <c r="S142" s="352">
        <f t="shared" ref="S142:S144" si="106">M142-E142</f>
        <v>10.63763276027305</v>
      </c>
      <c r="T142" s="351"/>
    </row>
    <row r="143" spans="2:20">
      <c r="B143" s="300" t="s">
        <v>5</v>
      </c>
      <c r="C143" s="36"/>
      <c r="D143" s="43"/>
      <c r="E143" s="52">
        <v>2768.1050182592289</v>
      </c>
      <c r="F143" s="280">
        <v>2672.6372663697844</v>
      </c>
      <c r="G143" s="280">
        <v>2703.726987139074</v>
      </c>
      <c r="H143" s="280">
        <v>2834.269862823649</v>
      </c>
      <c r="I143" s="280">
        <v>2822.1083762657904</v>
      </c>
      <c r="J143" s="280">
        <v>2955.6710269567102</v>
      </c>
      <c r="K143" s="280">
        <v>2982.7616253030005</v>
      </c>
      <c r="L143" s="280">
        <v>3036.7506091193559</v>
      </c>
      <c r="M143" s="275">
        <v>3052.587293150697</v>
      </c>
      <c r="N143" s="275">
        <v>3059.9274154869317</v>
      </c>
      <c r="O143" s="288">
        <v>2908.9835648733524</v>
      </c>
      <c r="P143" s="15">
        <v>3013.0098724084487</v>
      </c>
      <c r="Q143" s="289">
        <v>3150.3914951856486</v>
      </c>
      <c r="R143" s="11"/>
      <c r="S143" s="764">
        <f t="shared" si="106"/>
        <v>284.48227489146802</v>
      </c>
      <c r="T143" s="349"/>
    </row>
    <row r="144" spans="2:20">
      <c r="B144" s="321" t="s">
        <v>6</v>
      </c>
      <c r="C144" s="45"/>
      <c r="D144" s="44"/>
      <c r="E144" s="1165">
        <f>ROUND(E141/E143*100,1)</f>
        <v>94.7</v>
      </c>
      <c r="F144" s="46">
        <f t="shared" ref="F144:L144" si="107">ROUND(F141/F143*100,1)</f>
        <v>97.5</v>
      </c>
      <c r="G144" s="46">
        <f t="shared" si="107"/>
        <v>97.2</v>
      </c>
      <c r="H144" s="46">
        <f t="shared" si="107"/>
        <v>94.5</v>
      </c>
      <c r="I144" s="46">
        <f t="shared" si="107"/>
        <v>96.2</v>
      </c>
      <c r="J144" s="46">
        <f t="shared" si="107"/>
        <v>95.7</v>
      </c>
      <c r="K144" s="46">
        <f t="shared" si="107"/>
        <v>95.3</v>
      </c>
      <c r="L144" s="46">
        <f t="shared" si="107"/>
        <v>95.3</v>
      </c>
      <c r="M144" s="46">
        <f>ROUND(M141/M143*100,1)</f>
        <v>95</v>
      </c>
      <c r="N144" s="683">
        <f t="shared" ref="N144:Q144" si="108">ROUND(N141/N143*100,1)</f>
        <v>95</v>
      </c>
      <c r="O144" s="629">
        <f t="shared" si="108"/>
        <v>94.4</v>
      </c>
      <c r="P144" s="683">
        <f t="shared" si="108"/>
        <v>94.1</v>
      </c>
      <c r="Q144" s="629">
        <f t="shared" si="108"/>
        <v>94.8</v>
      </c>
      <c r="R144" s="323"/>
      <c r="S144" s="352">
        <f t="shared" si="106"/>
        <v>0.29999999999999716</v>
      </c>
      <c r="T144" s="349"/>
    </row>
    <row r="145" spans="2:21">
      <c r="B145" s="1" t="s">
        <v>40</v>
      </c>
      <c r="C145" s="20"/>
      <c r="D145" s="11"/>
    </row>
    <row r="146" spans="2:21">
      <c r="C146" s="20"/>
      <c r="D146" s="11"/>
    </row>
    <row r="147" spans="2:21">
      <c r="B147" s="7" t="s">
        <v>547</v>
      </c>
      <c r="C147" s="20"/>
      <c r="D147" s="11"/>
    </row>
    <row r="148" spans="2:21">
      <c r="B148" s="308" t="s">
        <v>535</v>
      </c>
      <c r="C148" s="307" t="s">
        <v>25</v>
      </c>
      <c r="D148" s="16"/>
      <c r="E148" s="36">
        <v>2010</v>
      </c>
      <c r="F148" s="36">
        <v>2011</v>
      </c>
      <c r="G148" s="36">
        <v>2012</v>
      </c>
      <c r="H148" s="36">
        <v>2013</v>
      </c>
      <c r="I148" s="36">
        <v>2014</v>
      </c>
      <c r="J148" s="36">
        <v>2015</v>
      </c>
      <c r="K148" s="36">
        <v>2016</v>
      </c>
      <c r="L148" s="36">
        <v>2017</v>
      </c>
      <c r="M148" s="36">
        <v>2018</v>
      </c>
      <c r="N148" s="36">
        <v>2019</v>
      </c>
      <c r="O148" s="341">
        <v>2020</v>
      </c>
      <c r="P148" s="45">
        <v>2021</v>
      </c>
      <c r="Q148" s="341">
        <v>2022</v>
      </c>
      <c r="R148" s="45">
        <v>2023</v>
      </c>
      <c r="S148" s="1201">
        <v>2024</v>
      </c>
      <c r="T148" s="1156" t="s">
        <v>1177</v>
      </c>
      <c r="U148" s="303" t="s">
        <v>533</v>
      </c>
    </row>
    <row r="149" spans="2:21">
      <c r="B149" s="318" t="s">
        <v>125</v>
      </c>
      <c r="C149" s="303" t="s">
        <v>546</v>
      </c>
      <c r="D149" s="11"/>
      <c r="E149" s="34">
        <f>人口2!AC29</f>
        <v>290959</v>
      </c>
      <c r="F149" s="34">
        <f>人口2!AD29</f>
        <v>290856</v>
      </c>
      <c r="G149" s="34">
        <f>人口2!AE29</f>
        <v>290657</v>
      </c>
      <c r="H149" s="34">
        <f>人口2!AF29</f>
        <v>290909</v>
      </c>
      <c r="I149" s="34">
        <f>人口2!AG29</f>
        <v>291357</v>
      </c>
      <c r="J149" s="34">
        <f>人口2!AH29</f>
        <v>293409</v>
      </c>
      <c r="K149" s="34">
        <f>人口2!AI29</f>
        <v>294478</v>
      </c>
      <c r="L149" s="34">
        <f>人口2!AJ29</f>
        <v>297443</v>
      </c>
      <c r="M149" s="34">
        <f>人口2!AK29</f>
        <v>300222</v>
      </c>
      <c r="N149" s="34">
        <f>人口2!AL29</f>
        <v>302163</v>
      </c>
      <c r="O149" s="34">
        <f>人口2!AM29</f>
        <v>303601</v>
      </c>
      <c r="P149" s="34">
        <f>人口2!AN29</f>
        <v>303823</v>
      </c>
      <c r="Q149" s="34">
        <f>人口2!AO29</f>
        <v>304564</v>
      </c>
      <c r="R149" s="34">
        <f>人口2!AP29</f>
        <v>305880</v>
      </c>
      <c r="S149" s="34">
        <f>人口2!AQ29</f>
        <v>306453</v>
      </c>
      <c r="T149" s="309">
        <f>S149-G149</f>
        <v>15796</v>
      </c>
      <c r="U149" s="350">
        <f t="shared" ref="U149:U154" si="109">T149/G149*100</f>
        <v>5.4345844070502345</v>
      </c>
    </row>
    <row r="150" spans="2:21">
      <c r="B150" s="318" t="s">
        <v>127</v>
      </c>
      <c r="C150" s="344">
        <v>44470</v>
      </c>
      <c r="D150" s="11"/>
      <c r="E150" s="34">
        <f>人口2!AC30</f>
        <v>266937</v>
      </c>
      <c r="F150" s="34">
        <f>人口2!AD30</f>
        <v>267935</v>
      </c>
      <c r="G150" s="34">
        <f>人口2!AE30</f>
        <v>268390</v>
      </c>
      <c r="H150" s="34">
        <f>人口2!AF30</f>
        <v>268053</v>
      </c>
      <c r="I150" s="34">
        <f>人口2!AG30</f>
        <v>267043</v>
      </c>
      <c r="J150" s="34">
        <f>人口2!AH30</f>
        <v>267435</v>
      </c>
      <c r="K150" s="34">
        <f>人口2!AI30</f>
        <v>266412</v>
      </c>
      <c r="L150" s="34">
        <f>人口2!AJ30</f>
        <v>264991</v>
      </c>
      <c r="M150" s="34">
        <f>人口2!AK30</f>
        <v>263600</v>
      </c>
      <c r="N150" s="34">
        <f>人口2!AL30</f>
        <v>262178</v>
      </c>
      <c r="O150" s="34">
        <f>人口2!AM30</f>
        <v>260878</v>
      </c>
      <c r="P150" s="34">
        <f>人口2!AN30</f>
        <v>259603</v>
      </c>
      <c r="Q150" s="34">
        <f>人口2!AO30</f>
        <v>257948</v>
      </c>
      <c r="R150" s="34">
        <f>人口2!AP30</f>
        <v>256483</v>
      </c>
      <c r="S150" s="34">
        <f>人口2!AQ30</f>
        <v>254947</v>
      </c>
      <c r="T150" s="309">
        <f t="shared" ref="T150:T153" si="110">S150-G150</f>
        <v>-13443</v>
      </c>
      <c r="U150" s="346">
        <f t="shared" si="109"/>
        <v>-5.0087559148999583</v>
      </c>
    </row>
    <row r="151" spans="2:21">
      <c r="B151" s="318" t="s">
        <v>129</v>
      </c>
      <c r="C151" s="344"/>
      <c r="D151" s="11"/>
      <c r="E151" s="34">
        <f>人口2!AC31</f>
        <v>93901</v>
      </c>
      <c r="F151" s="34">
        <f>人口2!AD31</f>
        <v>93293</v>
      </c>
      <c r="G151" s="34">
        <f>人口2!AE31</f>
        <v>92677</v>
      </c>
      <c r="H151" s="34">
        <f>人口2!AF31</f>
        <v>91965</v>
      </c>
      <c r="I151" s="34">
        <f>人口2!AG31</f>
        <v>91528</v>
      </c>
      <c r="J151" s="34">
        <f>人口2!AH31</f>
        <v>91030</v>
      </c>
      <c r="K151" s="34">
        <f>人口2!AI31</f>
        <v>90644</v>
      </c>
      <c r="L151" s="34">
        <f>人口2!AJ31</f>
        <v>89817</v>
      </c>
      <c r="M151" s="34">
        <f>人口2!AK31</f>
        <v>89090</v>
      </c>
      <c r="N151" s="34">
        <f>人口2!AL31</f>
        <v>88402</v>
      </c>
      <c r="O151" s="34">
        <f>人口2!AM31</f>
        <v>87722</v>
      </c>
      <c r="P151" s="34">
        <f>人口2!AN31</f>
        <v>86984</v>
      </c>
      <c r="Q151" s="34">
        <f>人口2!AO31</f>
        <v>86185</v>
      </c>
      <c r="R151" s="34">
        <f>人口2!AP31</f>
        <v>85368</v>
      </c>
      <c r="S151" s="34">
        <f>人口2!AQ31</f>
        <v>84369</v>
      </c>
      <c r="T151" s="309">
        <f t="shared" si="110"/>
        <v>-8308</v>
      </c>
      <c r="U151" s="346">
        <f t="shared" si="109"/>
        <v>-8.9644679909794238</v>
      </c>
    </row>
    <row r="152" spans="2:21">
      <c r="B152" s="318" t="s">
        <v>131</v>
      </c>
      <c r="C152" s="344"/>
      <c r="D152" s="11"/>
      <c r="E152" s="34">
        <f>人口2!AC32</f>
        <v>31026</v>
      </c>
      <c r="F152" s="34">
        <f>人口2!AD32</f>
        <v>31013</v>
      </c>
      <c r="G152" s="34">
        <f>人口2!AE32</f>
        <v>30940</v>
      </c>
      <c r="H152" s="34">
        <f>人口2!AF32</f>
        <v>30929</v>
      </c>
      <c r="I152" s="34">
        <f>人口2!AG32</f>
        <v>30853</v>
      </c>
      <c r="J152" s="34">
        <f>人口2!AH32</f>
        <v>31020</v>
      </c>
      <c r="K152" s="34">
        <f>人口2!AI32</f>
        <v>30878</v>
      </c>
      <c r="L152" s="34">
        <f>人口2!AJ32</f>
        <v>30686</v>
      </c>
      <c r="M152" s="34">
        <f>人口2!AK32</f>
        <v>30521</v>
      </c>
      <c r="N152" s="34">
        <f>人口2!AL32</f>
        <v>30410</v>
      </c>
      <c r="O152" s="34">
        <f>人口2!AM32</f>
        <v>30268</v>
      </c>
      <c r="P152" s="34">
        <f>人口2!AN32</f>
        <v>30117</v>
      </c>
      <c r="Q152" s="34">
        <f>人口2!AO32</f>
        <v>30004</v>
      </c>
      <c r="R152" s="34">
        <f>人口2!AP32</f>
        <v>29950</v>
      </c>
      <c r="S152" s="34">
        <f>人口2!AQ32</f>
        <v>29912</v>
      </c>
      <c r="T152" s="309">
        <f t="shared" si="110"/>
        <v>-1028</v>
      </c>
      <c r="U152" s="346">
        <f t="shared" si="109"/>
        <v>-3.3225597931480286</v>
      </c>
    </row>
    <row r="153" spans="2:21">
      <c r="B153" s="318" t="s">
        <v>133</v>
      </c>
      <c r="C153" s="342"/>
      <c r="D153" s="11"/>
      <c r="E153" s="34">
        <f>人口2!AC33</f>
        <v>33183</v>
      </c>
      <c r="F153" s="34">
        <f>人口2!AD33</f>
        <v>33489</v>
      </c>
      <c r="G153" s="34">
        <f>人口2!AE33</f>
        <v>33787</v>
      </c>
      <c r="H153" s="34">
        <f>人口2!AF33</f>
        <v>33791</v>
      </c>
      <c r="I153" s="34">
        <f>人口2!AG33</f>
        <v>33806</v>
      </c>
      <c r="J153" s="34">
        <f>人口2!AH33</f>
        <v>33739</v>
      </c>
      <c r="K153" s="34">
        <f>人口2!AI33</f>
        <v>33781</v>
      </c>
      <c r="L153" s="34">
        <f>人口2!AJ33</f>
        <v>33682</v>
      </c>
      <c r="M153" s="34">
        <f>人口2!AK33</f>
        <v>33594</v>
      </c>
      <c r="N153" s="34">
        <f>人口2!AL33</f>
        <v>33610</v>
      </c>
      <c r="O153" s="34">
        <f>人口2!AM33</f>
        <v>33604</v>
      </c>
      <c r="P153" s="34">
        <f>人口2!AN33</f>
        <v>33760</v>
      </c>
      <c r="Q153" s="34">
        <f>人口2!AO33</f>
        <v>33739</v>
      </c>
      <c r="R153" s="34">
        <f>人口2!AP33</f>
        <v>33815</v>
      </c>
      <c r="S153" s="34">
        <f>人口2!AQ33</f>
        <v>33719</v>
      </c>
      <c r="T153" s="309">
        <f t="shared" si="110"/>
        <v>-68</v>
      </c>
      <c r="U153" s="346">
        <f t="shared" si="109"/>
        <v>-0.20126083996803504</v>
      </c>
    </row>
    <row r="154" spans="2:21">
      <c r="B154" s="1226" t="s">
        <v>818</v>
      </c>
      <c r="C154" s="307"/>
      <c r="D154" s="43"/>
      <c r="E154" s="678">
        <f t="shared" ref="E154:T154" si="111">SUM(E149:E153)</f>
        <v>716006</v>
      </c>
      <c r="F154" s="678">
        <f t="shared" si="111"/>
        <v>716586</v>
      </c>
      <c r="G154" s="678">
        <f t="shared" si="111"/>
        <v>716451</v>
      </c>
      <c r="H154" s="678">
        <f t="shared" si="111"/>
        <v>715647</v>
      </c>
      <c r="I154" s="678">
        <f t="shared" si="111"/>
        <v>714587</v>
      </c>
      <c r="J154" s="678">
        <f t="shared" si="111"/>
        <v>716633</v>
      </c>
      <c r="K154" s="678">
        <f t="shared" si="111"/>
        <v>716193</v>
      </c>
      <c r="L154" s="678">
        <f t="shared" si="111"/>
        <v>716619</v>
      </c>
      <c r="M154" s="678">
        <f t="shared" si="111"/>
        <v>717027</v>
      </c>
      <c r="N154" s="678">
        <f t="shared" si="111"/>
        <v>716763</v>
      </c>
      <c r="O154" s="1194">
        <f t="shared" si="111"/>
        <v>716073</v>
      </c>
      <c r="P154" s="1195">
        <f t="shared" si="111"/>
        <v>714287</v>
      </c>
      <c r="Q154" s="1194">
        <f t="shared" si="111"/>
        <v>712440</v>
      </c>
      <c r="R154" s="1195">
        <f t="shared" si="111"/>
        <v>711496</v>
      </c>
      <c r="S154" s="1194">
        <f t="shared" si="111"/>
        <v>709400</v>
      </c>
      <c r="T154" s="1200">
        <f t="shared" si="111"/>
        <v>-7051</v>
      </c>
      <c r="U154" s="345">
        <f t="shared" si="109"/>
        <v>-0.98415662759909606</v>
      </c>
    </row>
    <row r="155" spans="2:21">
      <c r="B155" s="328" t="s">
        <v>46</v>
      </c>
      <c r="C155" s="45"/>
      <c r="D155" s="44"/>
      <c r="E155" s="46">
        <f>E154/$E154*100</f>
        <v>100</v>
      </c>
      <c r="F155" s="46">
        <f t="shared" ref="F155" si="112">F154/$E154*100</f>
        <v>100.08100490778011</v>
      </c>
      <c r="G155" s="46">
        <f t="shared" ref="G155" si="113">G154/$E154*100</f>
        <v>100.06215031717612</v>
      </c>
      <c r="H155" s="46">
        <f t="shared" ref="H155" si="114">H154/$E154*100</f>
        <v>99.949860755356795</v>
      </c>
      <c r="I155" s="46">
        <f t="shared" ref="I155" si="115">I154/$E154*100</f>
        <v>99.801817303206946</v>
      </c>
      <c r="J155" s="46">
        <f t="shared" ref="J155" si="116">J154/$E154*100</f>
        <v>100.08756909858296</v>
      </c>
      <c r="K155" s="46">
        <f t="shared" ref="K155" si="117">K154/$E154*100</f>
        <v>100.02611709957738</v>
      </c>
      <c r="L155" s="46">
        <f t="shared" ref="L155" si="118">L154/$E154*100</f>
        <v>100.08561380770553</v>
      </c>
      <c r="M155" s="46">
        <f t="shared" ref="M155" si="119">M154/$E154*100</f>
        <v>100.1425965704198</v>
      </c>
      <c r="N155" s="46">
        <f t="shared" ref="N155" si="120">N154/$E154*100</f>
        <v>100.10572537101645</v>
      </c>
      <c r="O155" s="1078">
        <f t="shared" ref="O155:R155" si="121">O154/$E154*100</f>
        <v>100.00935746348493</v>
      </c>
      <c r="P155" s="46">
        <f t="shared" si="121"/>
        <v>99.759918212975876</v>
      </c>
      <c r="Q155" s="1078">
        <f t="shared" si="121"/>
        <v>99.501959480786468</v>
      </c>
      <c r="R155" s="46">
        <f t="shared" si="121"/>
        <v>99.370117010192644</v>
      </c>
      <c r="S155" s="1078">
        <f t="shared" ref="S155" si="122">S154/$E154*100</f>
        <v>99.077382033111448</v>
      </c>
      <c r="T155" s="345">
        <f>Q155-G155</f>
        <v>-0.56019083638965128</v>
      </c>
    </row>
    <row r="156" spans="2:21">
      <c r="B156" s="299" t="s">
        <v>36</v>
      </c>
      <c r="C156" s="20"/>
      <c r="D156" s="11"/>
      <c r="E156" s="34">
        <v>5588133</v>
      </c>
      <c r="F156" s="34">
        <v>5584252</v>
      </c>
      <c r="G156" s="34">
        <v>5575415</v>
      </c>
      <c r="H156" s="34">
        <v>5564516</v>
      </c>
      <c r="I156" s="34">
        <v>5550385</v>
      </c>
      <c r="J156" s="34">
        <v>5534800</v>
      </c>
      <c r="K156" s="34">
        <v>5525985</v>
      </c>
      <c r="L156" s="34">
        <v>5514929</v>
      </c>
      <c r="M156" s="34">
        <v>5501348</v>
      </c>
      <c r="N156" s="34">
        <v>5487672</v>
      </c>
      <c r="O156" s="289">
        <v>5465002</v>
      </c>
      <c r="P156" s="31">
        <v>5432413</v>
      </c>
      <c r="Q156" s="289">
        <v>5402493</v>
      </c>
      <c r="R156" s="31">
        <v>5369888</v>
      </c>
      <c r="S156" s="289">
        <v>5336665</v>
      </c>
      <c r="T156" s="1077">
        <f>ROUND(O156/E156*100,1)</f>
        <v>97.8</v>
      </c>
    </row>
    <row r="157" spans="2:21">
      <c r="B157" s="321" t="s">
        <v>6</v>
      </c>
      <c r="C157" s="45"/>
      <c r="D157" s="44"/>
      <c r="E157" s="44">
        <f>ROUND(E154/E156*100,1)</f>
        <v>12.8</v>
      </c>
      <c r="F157" s="44">
        <f t="shared" ref="F157:R157" si="123">ROUND(F154/F156*100,1)</f>
        <v>12.8</v>
      </c>
      <c r="G157" s="44">
        <f t="shared" si="123"/>
        <v>12.9</v>
      </c>
      <c r="H157" s="44">
        <f t="shared" si="123"/>
        <v>12.9</v>
      </c>
      <c r="I157" s="44">
        <f t="shared" si="123"/>
        <v>12.9</v>
      </c>
      <c r="J157" s="44">
        <f t="shared" si="123"/>
        <v>12.9</v>
      </c>
      <c r="K157" s="44">
        <f t="shared" si="123"/>
        <v>13</v>
      </c>
      <c r="L157" s="44">
        <f t="shared" si="123"/>
        <v>13</v>
      </c>
      <c r="M157" s="44">
        <f t="shared" si="123"/>
        <v>13</v>
      </c>
      <c r="N157" s="44">
        <f t="shared" si="123"/>
        <v>13.1</v>
      </c>
      <c r="O157" s="1193">
        <f t="shared" si="123"/>
        <v>13.1</v>
      </c>
      <c r="P157" s="44">
        <f t="shared" si="123"/>
        <v>13.1</v>
      </c>
      <c r="Q157" s="1193">
        <f t="shared" si="123"/>
        <v>13.2</v>
      </c>
      <c r="R157" s="44">
        <f t="shared" si="123"/>
        <v>13.2</v>
      </c>
      <c r="S157" s="1193">
        <f t="shared" ref="S157" si="124">ROUND(S154/S156*100,1)</f>
        <v>13.3</v>
      </c>
      <c r="T157" s="369"/>
    </row>
    <row r="158" spans="2:21">
      <c r="B158" s="1" t="s">
        <v>44</v>
      </c>
      <c r="C158" s="20"/>
      <c r="D158" s="11"/>
    </row>
    <row r="159" spans="2:21">
      <c r="C159" s="20"/>
      <c r="D159" s="11"/>
      <c r="H159" s="1" t="s">
        <v>604</v>
      </c>
    </row>
    <row r="160" spans="2:21">
      <c r="B160" s="7" t="s">
        <v>548</v>
      </c>
      <c r="C160" s="20"/>
      <c r="D160" s="11"/>
    </row>
    <row r="161" spans="2:22">
      <c r="B161" s="233"/>
      <c r="C161" s="6" t="s">
        <v>818</v>
      </c>
      <c r="D161" s="16"/>
      <c r="E161" s="308">
        <v>2010</v>
      </c>
      <c r="F161" s="36">
        <v>2011</v>
      </c>
      <c r="G161" s="36">
        <v>2012</v>
      </c>
      <c r="H161" s="36">
        <v>2013</v>
      </c>
      <c r="I161" s="36">
        <v>2014</v>
      </c>
      <c r="J161" s="307">
        <v>2015</v>
      </c>
      <c r="K161" s="36">
        <v>2016</v>
      </c>
      <c r="L161" s="36">
        <v>2017</v>
      </c>
      <c r="M161" s="36">
        <v>2018</v>
      </c>
      <c r="N161" s="36">
        <v>2019</v>
      </c>
      <c r="O161" s="1202">
        <v>2020</v>
      </c>
      <c r="P161" s="1192">
        <v>2021</v>
      </c>
      <c r="Q161" s="341">
        <v>2022</v>
      </c>
      <c r="R161" s="322">
        <v>2023</v>
      </c>
      <c r="S161" s="1171" t="s">
        <v>1178</v>
      </c>
      <c r="T161" s="303" t="s">
        <v>533</v>
      </c>
    </row>
    <row r="162" spans="2:22">
      <c r="B162" s="329" t="s">
        <v>9</v>
      </c>
      <c r="C162" s="6" t="s">
        <v>33</v>
      </c>
      <c r="D162" s="11"/>
      <c r="E162" s="356">
        <f>E170/E176*100</f>
        <v>14.327694541141353</v>
      </c>
      <c r="F162" s="11"/>
      <c r="G162" s="11"/>
      <c r="H162" s="11"/>
      <c r="I162" s="11"/>
      <c r="J162" s="237">
        <f>J170/J$173*100</f>
        <v>12.859184363379331</v>
      </c>
      <c r="K162" s="11"/>
      <c r="L162" s="11"/>
      <c r="M162" s="11"/>
      <c r="N162" s="11"/>
      <c r="O162" s="236">
        <f>O170/O$173*100</f>
        <v>11.875864250347727</v>
      </c>
      <c r="P162" s="1203"/>
      <c r="Q162" s="1204"/>
      <c r="R162" s="1203"/>
      <c r="S162" s="350">
        <f>O162-E162</f>
        <v>-2.4518302907936267</v>
      </c>
      <c r="T162" s="1211"/>
    </row>
    <row r="163" spans="2:22">
      <c r="B163" s="327" t="s">
        <v>10</v>
      </c>
      <c r="C163" s="20"/>
      <c r="D163" s="11"/>
      <c r="E163" s="356">
        <f>E171/E176*100</f>
        <v>64.42923215081251</v>
      </c>
      <c r="F163" s="11"/>
      <c r="G163" s="11"/>
      <c r="H163" s="11"/>
      <c r="I163" s="11"/>
      <c r="J163" s="237">
        <f>J171/J$173*100</f>
        <v>56.702725959617695</v>
      </c>
      <c r="K163" s="11"/>
      <c r="L163" s="11"/>
      <c r="M163" s="11"/>
      <c r="N163" s="11"/>
      <c r="O163" s="237">
        <f>O171/O$173*100</f>
        <v>54.348928025433793</v>
      </c>
      <c r="P163" s="1153"/>
      <c r="Q163" s="1205"/>
      <c r="R163" s="1153"/>
      <c r="S163" s="346">
        <f t="shared" ref="S163:S164" si="125">O163-E163</f>
        <v>-10.080304125378717</v>
      </c>
      <c r="T163" s="348"/>
    </row>
    <row r="164" spans="2:22">
      <c r="B164" s="327" t="s">
        <v>11</v>
      </c>
      <c r="C164" s="20"/>
      <c r="D164" s="11"/>
      <c r="E164" s="356">
        <f>E172/E176*100</f>
        <v>21.243073308046135</v>
      </c>
      <c r="F164" s="11"/>
      <c r="G164" s="11"/>
      <c r="H164" s="11"/>
      <c r="I164" s="11"/>
      <c r="J164" s="237">
        <f>J172/J$173*100</f>
        <v>30.438089677002981</v>
      </c>
      <c r="K164" s="11"/>
      <c r="L164" s="11"/>
      <c r="M164" s="11"/>
      <c r="N164" s="11"/>
      <c r="O164" s="238">
        <f>O172/O$173*100</f>
        <v>33.775207724218475</v>
      </c>
      <c r="P164" s="1153"/>
      <c r="Q164" s="1205"/>
      <c r="R164" s="1153"/>
      <c r="S164" s="347">
        <f t="shared" si="125"/>
        <v>12.53213441617234</v>
      </c>
      <c r="T164" s="348"/>
    </row>
    <row r="165" spans="2:22">
      <c r="B165" s="336" t="s">
        <v>8</v>
      </c>
      <c r="C165" s="36"/>
      <c r="D165" s="43"/>
      <c r="E165" s="368">
        <f>SUM(E162:E164)</f>
        <v>100</v>
      </c>
      <c r="F165" s="52"/>
      <c r="G165" s="52"/>
      <c r="H165" s="52"/>
      <c r="I165" s="52"/>
      <c r="J165" s="369">
        <f>SUM(J162:J164)</f>
        <v>100</v>
      </c>
      <c r="K165" s="52"/>
      <c r="L165" s="52"/>
      <c r="M165" s="52"/>
      <c r="N165" s="52"/>
      <c r="O165" s="238">
        <f>SUM(O162:O164)</f>
        <v>100</v>
      </c>
      <c r="P165" s="1210"/>
      <c r="Q165" s="1169"/>
      <c r="R165" s="1165"/>
      <c r="S165" s="1173"/>
      <c r="T165" s="345"/>
    </row>
    <row r="166" spans="2:22">
      <c r="B166" s="329" t="s">
        <v>9</v>
      </c>
      <c r="C166" s="6" t="s">
        <v>35</v>
      </c>
      <c r="D166" s="16"/>
      <c r="E166" s="48">
        <v>13.6653885161</v>
      </c>
      <c r="F166" s="48">
        <v>13.6</v>
      </c>
      <c r="G166" s="48">
        <v>13.5</v>
      </c>
      <c r="H166" s="48">
        <v>13.3</v>
      </c>
      <c r="I166" s="48">
        <v>13.2</v>
      </c>
      <c r="J166" s="652">
        <v>12.9256907775</v>
      </c>
      <c r="K166" s="48">
        <v>12.7</v>
      </c>
      <c r="L166" s="48">
        <v>12.6</v>
      </c>
      <c r="M166" s="48">
        <v>12.5</v>
      </c>
      <c r="N166" s="48">
        <v>12.3</v>
      </c>
      <c r="O166" s="652">
        <v>12.497702367257403</v>
      </c>
      <c r="P166" s="35">
        <v>12.1</v>
      </c>
      <c r="Q166" s="1190">
        <v>11.9</v>
      </c>
      <c r="R166" s="35">
        <v>11.7</v>
      </c>
      <c r="S166" s="350">
        <f>O166-E166</f>
        <v>-1.1676861488425967</v>
      </c>
      <c r="T166" s="346"/>
    </row>
    <row r="167" spans="2:22">
      <c r="B167" s="327" t="s">
        <v>10</v>
      </c>
      <c r="C167" s="20"/>
      <c r="D167" s="11"/>
      <c r="E167" s="49">
        <v>63.270559671599997</v>
      </c>
      <c r="F167" s="49">
        <v>63.1</v>
      </c>
      <c r="G167" s="49">
        <v>62.2</v>
      </c>
      <c r="H167" s="49">
        <v>61.3</v>
      </c>
      <c r="I167" s="49">
        <v>60.4</v>
      </c>
      <c r="J167" s="651">
        <v>59.9812497566</v>
      </c>
      <c r="K167" s="49">
        <v>59.5</v>
      </c>
      <c r="L167" s="49">
        <v>59.1</v>
      </c>
      <c r="M167" s="49">
        <v>58.8</v>
      </c>
      <c r="N167" s="49">
        <v>58.6</v>
      </c>
      <c r="O167" s="651">
        <v>58.226187769646486</v>
      </c>
      <c r="P167" s="35">
        <v>58.3</v>
      </c>
      <c r="Q167" s="1190">
        <v>58.3</v>
      </c>
      <c r="R167" s="35">
        <v>58.3</v>
      </c>
      <c r="S167" s="346">
        <f t="shared" ref="S167:S168" si="126">O167-E167</f>
        <v>-5.0443719019535109</v>
      </c>
      <c r="T167" s="346"/>
    </row>
    <row r="168" spans="2:22">
      <c r="B168" s="334" t="s">
        <v>11</v>
      </c>
      <c r="C168" s="5"/>
      <c r="D168" s="27"/>
      <c r="E168" s="50">
        <v>23.064051812300001</v>
      </c>
      <c r="F168" s="50">
        <v>23.4</v>
      </c>
      <c r="G168" s="50">
        <v>24.3</v>
      </c>
      <c r="H168" s="50">
        <v>25.3</v>
      </c>
      <c r="I168" s="50">
        <v>26.3</v>
      </c>
      <c r="J168" s="623">
        <v>27.093059465900001</v>
      </c>
      <c r="K168" s="50">
        <v>27.8</v>
      </c>
      <c r="L168" s="50">
        <v>28.3</v>
      </c>
      <c r="M168" s="50">
        <v>28.8</v>
      </c>
      <c r="N168" s="50">
        <v>29.1</v>
      </c>
      <c r="O168" s="623">
        <v>29.27610986309611</v>
      </c>
      <c r="P168" s="1213">
        <v>29.6</v>
      </c>
      <c r="Q168" s="1214">
        <v>29.8</v>
      </c>
      <c r="R168" s="1213">
        <v>30</v>
      </c>
      <c r="S168" s="347">
        <f t="shared" si="126"/>
        <v>6.2120580507961094</v>
      </c>
      <c r="T168" s="347"/>
    </row>
    <row r="169" spans="2:22">
      <c r="B169" s="299"/>
      <c r="C169" s="20"/>
      <c r="D169" s="14"/>
      <c r="E169" s="762" t="s">
        <v>39</v>
      </c>
      <c r="F169" s="30"/>
      <c r="G169" s="30"/>
      <c r="H169" s="30"/>
      <c r="I169" s="30"/>
      <c r="J169" s="1218" t="s">
        <v>39</v>
      </c>
      <c r="K169" s="30"/>
      <c r="L169" s="30"/>
      <c r="M169" s="30"/>
      <c r="N169" s="30"/>
      <c r="O169" s="1212" t="s">
        <v>39</v>
      </c>
      <c r="P169" s="1153"/>
      <c r="Q169" s="1205"/>
      <c r="R169" s="1153"/>
      <c r="S169" s="351"/>
      <c r="T169" s="351"/>
    </row>
    <row r="170" spans="2:22">
      <c r="B170" s="329" t="s">
        <v>9</v>
      </c>
      <c r="C170" s="6" t="s">
        <v>34</v>
      </c>
      <c r="D170" s="16"/>
      <c r="E170" s="762">
        <f>人口4!V600</f>
        <v>101950</v>
      </c>
      <c r="F170" s="28"/>
      <c r="G170" s="28"/>
      <c r="H170" s="28"/>
      <c r="I170" s="28"/>
      <c r="J170" s="1215">
        <v>33474</v>
      </c>
      <c r="K170" s="28"/>
      <c r="L170" s="28"/>
      <c r="M170" s="28"/>
      <c r="N170" s="28"/>
      <c r="O170" s="1176">
        <v>29286</v>
      </c>
      <c r="P170" s="28"/>
      <c r="Q170" s="1184"/>
      <c r="R170" s="1206"/>
      <c r="S170" s="1172"/>
      <c r="T170" s="1176"/>
      <c r="U170" s="8"/>
      <c r="V170" s="8"/>
    </row>
    <row r="171" spans="2:22">
      <c r="B171" s="327" t="s">
        <v>10</v>
      </c>
      <c r="C171" s="20"/>
      <c r="D171" s="11"/>
      <c r="E171" s="763">
        <f>人口4!V601</f>
        <v>458452</v>
      </c>
      <c r="F171" s="29"/>
      <c r="G171" s="29"/>
      <c r="H171" s="29"/>
      <c r="I171" s="29"/>
      <c r="J171" s="1216">
        <v>147604</v>
      </c>
      <c r="K171" s="29"/>
      <c r="L171" s="29"/>
      <c r="M171" s="29"/>
      <c r="N171" s="29"/>
      <c r="O171" s="1163">
        <v>134025</v>
      </c>
      <c r="P171" s="29"/>
      <c r="Q171" s="1166"/>
      <c r="R171" s="1207"/>
      <c r="S171" s="309"/>
      <c r="T171" s="1163"/>
      <c r="U171" s="8"/>
      <c r="V171" s="8"/>
    </row>
    <row r="172" spans="2:22">
      <c r="B172" s="327" t="s">
        <v>11</v>
      </c>
      <c r="C172" s="20"/>
      <c r="D172" s="11"/>
      <c r="E172" s="763">
        <f>人口4!V602</f>
        <v>151157</v>
      </c>
      <c r="F172" s="29"/>
      <c r="G172" s="29"/>
      <c r="H172" s="29"/>
      <c r="I172" s="29"/>
      <c r="J172" s="1217">
        <v>79234</v>
      </c>
      <c r="K172" s="29"/>
      <c r="L172" s="29"/>
      <c r="M172" s="29"/>
      <c r="N172" s="29"/>
      <c r="O172" s="1177">
        <v>83290</v>
      </c>
      <c r="P172" s="1208"/>
      <c r="Q172" s="1185"/>
      <c r="R172" s="1209"/>
      <c r="S172" s="309"/>
      <c r="T172" s="1163"/>
      <c r="U172" s="8"/>
      <c r="V172" s="8"/>
    </row>
    <row r="173" spans="2:22">
      <c r="B173" s="300" t="s">
        <v>8</v>
      </c>
      <c r="C173" s="36"/>
      <c r="D173" s="43"/>
      <c r="E173" s="764">
        <f>人口4!V599</f>
        <v>716006</v>
      </c>
      <c r="F173" s="52"/>
      <c r="G173" s="52"/>
      <c r="H173" s="52"/>
      <c r="I173" s="52"/>
      <c r="J173" s="1177">
        <v>260312</v>
      </c>
      <c r="K173" s="52"/>
      <c r="L173" s="52"/>
      <c r="M173" s="52"/>
      <c r="N173" s="52"/>
      <c r="O173" s="1177">
        <v>246601</v>
      </c>
      <c r="P173" s="1208"/>
      <c r="Q173" s="1185"/>
      <c r="R173" s="1209"/>
      <c r="S173" s="1173"/>
      <c r="T173" s="1177"/>
      <c r="U173" s="8"/>
      <c r="V173" s="8"/>
    </row>
    <row r="174" spans="2:22">
      <c r="B174" s="1" t="s">
        <v>45</v>
      </c>
      <c r="C174" s="20"/>
      <c r="D174" s="11"/>
      <c r="E174" s="8"/>
      <c r="F174" s="15"/>
      <c r="G174" s="15"/>
      <c r="H174" s="15"/>
      <c r="I174" s="15"/>
      <c r="J174" s="15"/>
      <c r="K174" s="15"/>
      <c r="L174" s="15"/>
      <c r="M174" s="15"/>
      <c r="N174" s="15"/>
      <c r="O174" s="15"/>
      <c r="P174" s="15"/>
      <c r="Q174" s="15"/>
      <c r="R174" s="15"/>
      <c r="T174" s="8"/>
      <c r="U174" s="8"/>
      <c r="V174" s="8"/>
    </row>
    <row r="175" spans="2:22">
      <c r="B175" s="14"/>
      <c r="C175" s="41"/>
      <c r="D175" s="14"/>
      <c r="E175" s="337"/>
      <c r="F175" s="337"/>
      <c r="G175" s="337"/>
      <c r="H175" s="337"/>
      <c r="I175" s="337"/>
      <c r="J175" s="337"/>
      <c r="K175" s="337"/>
      <c r="L175" s="337"/>
      <c r="M175" s="337"/>
      <c r="N175" s="337"/>
      <c r="O175" s="14"/>
      <c r="P175" s="14"/>
      <c r="Q175" s="14"/>
      <c r="R175" s="14"/>
      <c r="S175" s="51"/>
    </row>
    <row r="176" spans="2:22">
      <c r="E176" s="21">
        <f>SUM(E170:E172)</f>
        <v>711559</v>
      </c>
      <c r="J176" s="21"/>
      <c r="O176" s="21"/>
      <c r="P176" s="21"/>
      <c r="Q176" s="21"/>
      <c r="R176" s="21"/>
      <c r="S176" s="51"/>
      <c r="U176" s="1" t="s">
        <v>48</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BC85-FA5B-47EC-87BE-A1E677FB7ADF}">
  <dimension ref="A1:BD140"/>
  <sheetViews>
    <sheetView workbookViewId="0">
      <pane xSplit="1" ySplit="5" topLeftCell="B6" activePane="bottomRight" state="frozen"/>
      <selection pane="topRight" activeCell="B1" sqref="B1"/>
      <selection pane="bottomLeft" activeCell="A6" sqref="A6"/>
      <selection pane="bottomRight" activeCell="J16" sqref="J16"/>
    </sheetView>
  </sheetViews>
  <sheetFormatPr defaultRowHeight="12.5"/>
  <cols>
    <col min="1" max="1" width="10.9140625" style="149" customWidth="1"/>
    <col min="2" max="56" width="8.9140625" style="149" customWidth="1"/>
    <col min="57" max="258" width="8.6640625" style="149"/>
    <col min="259" max="259" width="2.75" style="149" customWidth="1"/>
    <col min="260" max="260" width="10" style="149" customWidth="1"/>
    <col min="261" max="261" width="8.33203125" style="149" bestFit="1" customWidth="1"/>
    <col min="262" max="299" width="8.6640625" style="149"/>
    <col min="300" max="300" width="8.33203125" style="149" bestFit="1" customWidth="1"/>
    <col min="301" max="514" width="8.6640625" style="149"/>
    <col min="515" max="515" width="2.75" style="149" customWidth="1"/>
    <col min="516" max="516" width="10" style="149" customWidth="1"/>
    <col min="517" max="517" width="8.33203125" style="149" bestFit="1" customWidth="1"/>
    <col min="518" max="555" width="8.6640625" style="149"/>
    <col min="556" max="556" width="8.33203125" style="149" bestFit="1" customWidth="1"/>
    <col min="557" max="770" width="8.6640625" style="149"/>
    <col min="771" max="771" width="2.75" style="149" customWidth="1"/>
    <col min="772" max="772" width="10" style="149" customWidth="1"/>
    <col min="773" max="773" width="8.33203125" style="149" bestFit="1" customWidth="1"/>
    <col min="774" max="811" width="8.6640625" style="149"/>
    <col min="812" max="812" width="8.33203125" style="149" bestFit="1" customWidth="1"/>
    <col min="813" max="1026" width="8.6640625" style="149"/>
    <col min="1027" max="1027" width="2.75" style="149" customWidth="1"/>
    <col min="1028" max="1028" width="10" style="149" customWidth="1"/>
    <col min="1029" max="1029" width="8.33203125" style="149" bestFit="1" customWidth="1"/>
    <col min="1030" max="1067" width="8.6640625" style="149"/>
    <col min="1068" max="1068" width="8.33203125" style="149" bestFit="1" customWidth="1"/>
    <col min="1069" max="1282" width="8.6640625" style="149"/>
    <col min="1283" max="1283" width="2.75" style="149" customWidth="1"/>
    <col min="1284" max="1284" width="10" style="149" customWidth="1"/>
    <col min="1285" max="1285" width="8.33203125" style="149" bestFit="1" customWidth="1"/>
    <col min="1286" max="1323" width="8.6640625" style="149"/>
    <col min="1324" max="1324" width="8.33203125" style="149" bestFit="1" customWidth="1"/>
    <col min="1325" max="1538" width="8.6640625" style="149"/>
    <col min="1539" max="1539" width="2.75" style="149" customWidth="1"/>
    <col min="1540" max="1540" width="10" style="149" customWidth="1"/>
    <col min="1541" max="1541" width="8.33203125" style="149" bestFit="1" customWidth="1"/>
    <col min="1542" max="1579" width="8.6640625" style="149"/>
    <col min="1580" max="1580" width="8.33203125" style="149" bestFit="1" customWidth="1"/>
    <col min="1581" max="1794" width="8.6640625" style="149"/>
    <col min="1795" max="1795" width="2.75" style="149" customWidth="1"/>
    <col min="1796" max="1796" width="10" style="149" customWidth="1"/>
    <col min="1797" max="1797" width="8.33203125" style="149" bestFit="1" customWidth="1"/>
    <col min="1798" max="1835" width="8.6640625" style="149"/>
    <col min="1836" max="1836" width="8.33203125" style="149" bestFit="1" customWidth="1"/>
    <col min="1837" max="2050" width="8.6640625" style="149"/>
    <col min="2051" max="2051" width="2.75" style="149" customWidth="1"/>
    <col min="2052" max="2052" width="10" style="149" customWidth="1"/>
    <col min="2053" max="2053" width="8.33203125" style="149" bestFit="1" customWidth="1"/>
    <col min="2054" max="2091" width="8.6640625" style="149"/>
    <col min="2092" max="2092" width="8.33203125" style="149" bestFit="1" customWidth="1"/>
    <col min="2093" max="2306" width="8.6640625" style="149"/>
    <col min="2307" max="2307" width="2.75" style="149" customWidth="1"/>
    <col min="2308" max="2308" width="10" style="149" customWidth="1"/>
    <col min="2309" max="2309" width="8.33203125" style="149" bestFit="1" customWidth="1"/>
    <col min="2310" max="2347" width="8.6640625" style="149"/>
    <col min="2348" max="2348" width="8.33203125" style="149" bestFit="1" customWidth="1"/>
    <col min="2349" max="2562" width="8.6640625" style="149"/>
    <col min="2563" max="2563" width="2.75" style="149" customWidth="1"/>
    <col min="2564" max="2564" width="10" style="149" customWidth="1"/>
    <col min="2565" max="2565" width="8.33203125" style="149" bestFit="1" customWidth="1"/>
    <col min="2566" max="2603" width="8.6640625" style="149"/>
    <col min="2604" max="2604" width="8.33203125" style="149" bestFit="1" customWidth="1"/>
    <col min="2605" max="2818" width="8.6640625" style="149"/>
    <col min="2819" max="2819" width="2.75" style="149" customWidth="1"/>
    <col min="2820" max="2820" width="10" style="149" customWidth="1"/>
    <col min="2821" max="2821" width="8.33203125" style="149" bestFit="1" customWidth="1"/>
    <col min="2822" max="2859" width="8.6640625" style="149"/>
    <col min="2860" max="2860" width="8.33203125" style="149" bestFit="1" customWidth="1"/>
    <col min="2861" max="3074" width="8.6640625" style="149"/>
    <col min="3075" max="3075" width="2.75" style="149" customWidth="1"/>
    <col min="3076" max="3076" width="10" style="149" customWidth="1"/>
    <col min="3077" max="3077" width="8.33203125" style="149" bestFit="1" customWidth="1"/>
    <col min="3078" max="3115" width="8.6640625" style="149"/>
    <col min="3116" max="3116" width="8.33203125" style="149" bestFit="1" customWidth="1"/>
    <col min="3117" max="3330" width="8.6640625" style="149"/>
    <col min="3331" max="3331" width="2.75" style="149" customWidth="1"/>
    <col min="3332" max="3332" width="10" style="149" customWidth="1"/>
    <col min="3333" max="3333" width="8.33203125" style="149" bestFit="1" customWidth="1"/>
    <col min="3334" max="3371" width="8.6640625" style="149"/>
    <col min="3372" max="3372" width="8.33203125" style="149" bestFit="1" customWidth="1"/>
    <col min="3373" max="3586" width="8.6640625" style="149"/>
    <col min="3587" max="3587" width="2.75" style="149" customWidth="1"/>
    <col min="3588" max="3588" width="10" style="149" customWidth="1"/>
    <col min="3589" max="3589" width="8.33203125" style="149" bestFit="1" customWidth="1"/>
    <col min="3590" max="3627" width="8.6640625" style="149"/>
    <col min="3628" max="3628" width="8.33203125" style="149" bestFit="1" customWidth="1"/>
    <col min="3629" max="3842" width="8.6640625" style="149"/>
    <col min="3843" max="3843" width="2.75" style="149" customWidth="1"/>
    <col min="3844" max="3844" width="10" style="149" customWidth="1"/>
    <col min="3845" max="3845" width="8.33203125" style="149" bestFit="1" customWidth="1"/>
    <col min="3846" max="3883" width="8.6640625" style="149"/>
    <col min="3884" max="3884" width="8.33203125" style="149" bestFit="1" customWidth="1"/>
    <col min="3885" max="4098" width="8.6640625" style="149"/>
    <col min="4099" max="4099" width="2.75" style="149" customWidth="1"/>
    <col min="4100" max="4100" width="10" style="149" customWidth="1"/>
    <col min="4101" max="4101" width="8.33203125" style="149" bestFit="1" customWidth="1"/>
    <col min="4102" max="4139" width="8.6640625" style="149"/>
    <col min="4140" max="4140" width="8.33203125" style="149" bestFit="1" customWidth="1"/>
    <col min="4141" max="4354" width="8.6640625" style="149"/>
    <col min="4355" max="4355" width="2.75" style="149" customWidth="1"/>
    <col min="4356" max="4356" width="10" style="149" customWidth="1"/>
    <col min="4357" max="4357" width="8.33203125" style="149" bestFit="1" customWidth="1"/>
    <col min="4358" max="4395" width="8.6640625" style="149"/>
    <col min="4396" max="4396" width="8.33203125" style="149" bestFit="1" customWidth="1"/>
    <col min="4397" max="4610" width="8.6640625" style="149"/>
    <col min="4611" max="4611" width="2.75" style="149" customWidth="1"/>
    <col min="4612" max="4612" width="10" style="149" customWidth="1"/>
    <col min="4613" max="4613" width="8.33203125" style="149" bestFit="1" customWidth="1"/>
    <col min="4614" max="4651" width="8.6640625" style="149"/>
    <col min="4652" max="4652" width="8.33203125" style="149" bestFit="1" customWidth="1"/>
    <col min="4653" max="4866" width="8.6640625" style="149"/>
    <col min="4867" max="4867" width="2.75" style="149" customWidth="1"/>
    <col min="4868" max="4868" width="10" style="149" customWidth="1"/>
    <col min="4869" max="4869" width="8.33203125" style="149" bestFit="1" customWidth="1"/>
    <col min="4870" max="4907" width="8.6640625" style="149"/>
    <col min="4908" max="4908" width="8.33203125" style="149" bestFit="1" customWidth="1"/>
    <col min="4909" max="5122" width="8.6640625" style="149"/>
    <col min="5123" max="5123" width="2.75" style="149" customWidth="1"/>
    <col min="5124" max="5124" width="10" style="149" customWidth="1"/>
    <col min="5125" max="5125" width="8.33203125" style="149" bestFit="1" customWidth="1"/>
    <col min="5126" max="5163" width="8.6640625" style="149"/>
    <col min="5164" max="5164" width="8.33203125" style="149" bestFit="1" customWidth="1"/>
    <col min="5165" max="5378" width="8.6640625" style="149"/>
    <col min="5379" max="5379" width="2.75" style="149" customWidth="1"/>
    <col min="5380" max="5380" width="10" style="149" customWidth="1"/>
    <col min="5381" max="5381" width="8.33203125" style="149" bestFit="1" customWidth="1"/>
    <col min="5382" max="5419" width="8.6640625" style="149"/>
    <col min="5420" max="5420" width="8.33203125" style="149" bestFit="1" customWidth="1"/>
    <col min="5421" max="5634" width="8.6640625" style="149"/>
    <col min="5635" max="5635" width="2.75" style="149" customWidth="1"/>
    <col min="5636" max="5636" width="10" style="149" customWidth="1"/>
    <col min="5637" max="5637" width="8.33203125" style="149" bestFit="1" customWidth="1"/>
    <col min="5638" max="5675" width="8.6640625" style="149"/>
    <col min="5676" max="5676" width="8.33203125" style="149" bestFit="1" customWidth="1"/>
    <col min="5677" max="5890" width="8.6640625" style="149"/>
    <col min="5891" max="5891" width="2.75" style="149" customWidth="1"/>
    <col min="5892" max="5892" width="10" style="149" customWidth="1"/>
    <col min="5893" max="5893" width="8.33203125" style="149" bestFit="1" customWidth="1"/>
    <col min="5894" max="5931" width="8.6640625" style="149"/>
    <col min="5932" max="5932" width="8.33203125" style="149" bestFit="1" customWidth="1"/>
    <col min="5933" max="6146" width="8.6640625" style="149"/>
    <col min="6147" max="6147" width="2.75" style="149" customWidth="1"/>
    <col min="6148" max="6148" width="10" style="149" customWidth="1"/>
    <col min="6149" max="6149" width="8.33203125" style="149" bestFit="1" customWidth="1"/>
    <col min="6150" max="6187" width="8.6640625" style="149"/>
    <col min="6188" max="6188" width="8.33203125" style="149" bestFit="1" customWidth="1"/>
    <col min="6189" max="6402" width="8.6640625" style="149"/>
    <col min="6403" max="6403" width="2.75" style="149" customWidth="1"/>
    <col min="6404" max="6404" width="10" style="149" customWidth="1"/>
    <col min="6405" max="6405" width="8.33203125" style="149" bestFit="1" customWidth="1"/>
    <col min="6406" max="6443" width="8.6640625" style="149"/>
    <col min="6444" max="6444" width="8.33203125" style="149" bestFit="1" customWidth="1"/>
    <col min="6445" max="6658" width="8.6640625" style="149"/>
    <col min="6659" max="6659" width="2.75" style="149" customWidth="1"/>
    <col min="6660" max="6660" width="10" style="149" customWidth="1"/>
    <col min="6661" max="6661" width="8.33203125" style="149" bestFit="1" customWidth="1"/>
    <col min="6662" max="6699" width="8.6640625" style="149"/>
    <col min="6700" max="6700" width="8.33203125" style="149" bestFit="1" customWidth="1"/>
    <col min="6701" max="6914" width="8.6640625" style="149"/>
    <col min="6915" max="6915" width="2.75" style="149" customWidth="1"/>
    <col min="6916" max="6916" width="10" style="149" customWidth="1"/>
    <col min="6917" max="6917" width="8.33203125" style="149" bestFit="1" customWidth="1"/>
    <col min="6918" max="6955" width="8.6640625" style="149"/>
    <col min="6956" max="6956" width="8.33203125" style="149" bestFit="1" customWidth="1"/>
    <col min="6957" max="7170" width="8.6640625" style="149"/>
    <col min="7171" max="7171" width="2.75" style="149" customWidth="1"/>
    <col min="7172" max="7172" width="10" style="149" customWidth="1"/>
    <col min="7173" max="7173" width="8.33203125" style="149" bestFit="1" customWidth="1"/>
    <col min="7174" max="7211" width="8.6640625" style="149"/>
    <col min="7212" max="7212" width="8.33203125" style="149" bestFit="1" customWidth="1"/>
    <col min="7213" max="7426" width="8.6640625" style="149"/>
    <col min="7427" max="7427" width="2.75" style="149" customWidth="1"/>
    <col min="7428" max="7428" width="10" style="149" customWidth="1"/>
    <col min="7429" max="7429" width="8.33203125" style="149" bestFit="1" customWidth="1"/>
    <col min="7430" max="7467" width="8.6640625" style="149"/>
    <col min="7468" max="7468" width="8.33203125" style="149" bestFit="1" customWidth="1"/>
    <col min="7469" max="7682" width="8.6640625" style="149"/>
    <col min="7683" max="7683" width="2.75" style="149" customWidth="1"/>
    <col min="7684" max="7684" width="10" style="149" customWidth="1"/>
    <col min="7685" max="7685" width="8.33203125" style="149" bestFit="1" customWidth="1"/>
    <col min="7686" max="7723" width="8.6640625" style="149"/>
    <col min="7724" max="7724" width="8.33203125" style="149" bestFit="1" customWidth="1"/>
    <col min="7725" max="7938" width="8.6640625" style="149"/>
    <col min="7939" max="7939" width="2.75" style="149" customWidth="1"/>
    <col min="7940" max="7940" width="10" style="149" customWidth="1"/>
    <col min="7941" max="7941" width="8.33203125" style="149" bestFit="1" customWidth="1"/>
    <col min="7942" max="7979" width="8.6640625" style="149"/>
    <col min="7980" max="7980" width="8.33203125" style="149" bestFit="1" customWidth="1"/>
    <col min="7981" max="8194" width="8.6640625" style="149"/>
    <col min="8195" max="8195" width="2.75" style="149" customWidth="1"/>
    <col min="8196" max="8196" width="10" style="149" customWidth="1"/>
    <col min="8197" max="8197" width="8.33203125" style="149" bestFit="1" customWidth="1"/>
    <col min="8198" max="8235" width="8.6640625" style="149"/>
    <col min="8236" max="8236" width="8.33203125" style="149" bestFit="1" customWidth="1"/>
    <col min="8237" max="8450" width="8.6640625" style="149"/>
    <col min="8451" max="8451" width="2.75" style="149" customWidth="1"/>
    <col min="8452" max="8452" width="10" style="149" customWidth="1"/>
    <col min="8453" max="8453" width="8.33203125" style="149" bestFit="1" customWidth="1"/>
    <col min="8454" max="8491" width="8.6640625" style="149"/>
    <col min="8492" max="8492" width="8.33203125" style="149" bestFit="1" customWidth="1"/>
    <col min="8493" max="8706" width="8.6640625" style="149"/>
    <col min="8707" max="8707" width="2.75" style="149" customWidth="1"/>
    <col min="8708" max="8708" width="10" style="149" customWidth="1"/>
    <col min="8709" max="8709" width="8.33203125" style="149" bestFit="1" customWidth="1"/>
    <col min="8710" max="8747" width="8.6640625" style="149"/>
    <col min="8748" max="8748" width="8.33203125" style="149" bestFit="1" customWidth="1"/>
    <col min="8749" max="8962" width="8.6640625" style="149"/>
    <col min="8963" max="8963" width="2.75" style="149" customWidth="1"/>
    <col min="8964" max="8964" width="10" style="149" customWidth="1"/>
    <col min="8965" max="8965" width="8.33203125" style="149" bestFit="1" customWidth="1"/>
    <col min="8966" max="9003" width="8.6640625" style="149"/>
    <col min="9004" max="9004" width="8.33203125" style="149" bestFit="1" customWidth="1"/>
    <col min="9005" max="9218" width="8.6640625" style="149"/>
    <col min="9219" max="9219" width="2.75" style="149" customWidth="1"/>
    <col min="9220" max="9220" width="10" style="149" customWidth="1"/>
    <col min="9221" max="9221" width="8.33203125" style="149" bestFit="1" customWidth="1"/>
    <col min="9222" max="9259" width="8.6640625" style="149"/>
    <col min="9260" max="9260" width="8.33203125" style="149" bestFit="1" customWidth="1"/>
    <col min="9261" max="9474" width="8.6640625" style="149"/>
    <col min="9475" max="9475" width="2.75" style="149" customWidth="1"/>
    <col min="9476" max="9476" width="10" style="149" customWidth="1"/>
    <col min="9477" max="9477" width="8.33203125" style="149" bestFit="1" customWidth="1"/>
    <col min="9478" max="9515" width="8.6640625" style="149"/>
    <col min="9516" max="9516" width="8.33203125" style="149" bestFit="1" customWidth="1"/>
    <col min="9517" max="9730" width="8.6640625" style="149"/>
    <col min="9731" max="9731" width="2.75" style="149" customWidth="1"/>
    <col min="9732" max="9732" width="10" style="149" customWidth="1"/>
    <col min="9733" max="9733" width="8.33203125" style="149" bestFit="1" customWidth="1"/>
    <col min="9734" max="9771" width="8.6640625" style="149"/>
    <col min="9772" max="9772" width="8.33203125" style="149" bestFit="1" customWidth="1"/>
    <col min="9773" max="9986" width="8.6640625" style="149"/>
    <col min="9987" max="9987" width="2.75" style="149" customWidth="1"/>
    <col min="9988" max="9988" width="10" style="149" customWidth="1"/>
    <col min="9989" max="9989" width="8.33203125" style="149" bestFit="1" customWidth="1"/>
    <col min="9990" max="10027" width="8.6640625" style="149"/>
    <col min="10028" max="10028" width="8.33203125" style="149" bestFit="1" customWidth="1"/>
    <col min="10029" max="10242" width="8.6640625" style="149"/>
    <col min="10243" max="10243" width="2.75" style="149" customWidth="1"/>
    <col min="10244" max="10244" width="10" style="149" customWidth="1"/>
    <col min="10245" max="10245" width="8.33203125" style="149" bestFit="1" customWidth="1"/>
    <col min="10246" max="10283" width="8.6640625" style="149"/>
    <col min="10284" max="10284" width="8.33203125" style="149" bestFit="1" customWidth="1"/>
    <col min="10285" max="10498" width="8.6640625" style="149"/>
    <col min="10499" max="10499" width="2.75" style="149" customWidth="1"/>
    <col min="10500" max="10500" width="10" style="149" customWidth="1"/>
    <col min="10501" max="10501" width="8.33203125" style="149" bestFit="1" customWidth="1"/>
    <col min="10502" max="10539" width="8.6640625" style="149"/>
    <col min="10540" max="10540" width="8.33203125" style="149" bestFit="1" customWidth="1"/>
    <col min="10541" max="10754" width="8.6640625" style="149"/>
    <col min="10755" max="10755" width="2.75" style="149" customWidth="1"/>
    <col min="10756" max="10756" width="10" style="149" customWidth="1"/>
    <col min="10757" max="10757" width="8.33203125" style="149" bestFit="1" customWidth="1"/>
    <col min="10758" max="10795" width="8.6640625" style="149"/>
    <col min="10796" max="10796" width="8.33203125" style="149" bestFit="1" customWidth="1"/>
    <col min="10797" max="11010" width="8.6640625" style="149"/>
    <col min="11011" max="11011" width="2.75" style="149" customWidth="1"/>
    <col min="11012" max="11012" width="10" style="149" customWidth="1"/>
    <col min="11013" max="11013" width="8.33203125" style="149" bestFit="1" customWidth="1"/>
    <col min="11014" max="11051" width="8.6640625" style="149"/>
    <col min="11052" max="11052" width="8.33203125" style="149" bestFit="1" customWidth="1"/>
    <col min="11053" max="11266" width="8.6640625" style="149"/>
    <col min="11267" max="11267" width="2.75" style="149" customWidth="1"/>
    <col min="11268" max="11268" width="10" style="149" customWidth="1"/>
    <col min="11269" max="11269" width="8.33203125" style="149" bestFit="1" customWidth="1"/>
    <col min="11270" max="11307" width="8.6640625" style="149"/>
    <col min="11308" max="11308" width="8.33203125" style="149" bestFit="1" customWidth="1"/>
    <col min="11309" max="11522" width="8.6640625" style="149"/>
    <col min="11523" max="11523" width="2.75" style="149" customWidth="1"/>
    <col min="11524" max="11524" width="10" style="149" customWidth="1"/>
    <col min="11525" max="11525" width="8.33203125" style="149" bestFit="1" customWidth="1"/>
    <col min="11526" max="11563" width="8.6640625" style="149"/>
    <col min="11564" max="11564" width="8.33203125" style="149" bestFit="1" customWidth="1"/>
    <col min="11565" max="11778" width="8.6640625" style="149"/>
    <col min="11779" max="11779" width="2.75" style="149" customWidth="1"/>
    <col min="11780" max="11780" width="10" style="149" customWidth="1"/>
    <col min="11781" max="11781" width="8.33203125" style="149" bestFit="1" customWidth="1"/>
    <col min="11782" max="11819" width="8.6640625" style="149"/>
    <col min="11820" max="11820" width="8.33203125" style="149" bestFit="1" customWidth="1"/>
    <col min="11821" max="12034" width="8.6640625" style="149"/>
    <col min="12035" max="12035" width="2.75" style="149" customWidth="1"/>
    <col min="12036" max="12036" width="10" style="149" customWidth="1"/>
    <col min="12037" max="12037" width="8.33203125" style="149" bestFit="1" customWidth="1"/>
    <col min="12038" max="12075" width="8.6640625" style="149"/>
    <col min="12076" max="12076" width="8.33203125" style="149" bestFit="1" customWidth="1"/>
    <col min="12077" max="12290" width="8.6640625" style="149"/>
    <col min="12291" max="12291" width="2.75" style="149" customWidth="1"/>
    <col min="12292" max="12292" width="10" style="149" customWidth="1"/>
    <col min="12293" max="12293" width="8.33203125" style="149" bestFit="1" customWidth="1"/>
    <col min="12294" max="12331" width="8.6640625" style="149"/>
    <col min="12332" max="12332" width="8.33203125" style="149" bestFit="1" customWidth="1"/>
    <col min="12333" max="12546" width="8.6640625" style="149"/>
    <col min="12547" max="12547" width="2.75" style="149" customWidth="1"/>
    <col min="12548" max="12548" width="10" style="149" customWidth="1"/>
    <col min="12549" max="12549" width="8.33203125" style="149" bestFit="1" customWidth="1"/>
    <col min="12550" max="12587" width="8.6640625" style="149"/>
    <col min="12588" max="12588" width="8.33203125" style="149" bestFit="1" customWidth="1"/>
    <col min="12589" max="12802" width="8.6640625" style="149"/>
    <col min="12803" max="12803" width="2.75" style="149" customWidth="1"/>
    <col min="12804" max="12804" width="10" style="149" customWidth="1"/>
    <col min="12805" max="12805" width="8.33203125" style="149" bestFit="1" customWidth="1"/>
    <col min="12806" max="12843" width="8.6640625" style="149"/>
    <col min="12844" max="12844" width="8.33203125" style="149" bestFit="1" customWidth="1"/>
    <col min="12845" max="13058" width="8.6640625" style="149"/>
    <col min="13059" max="13059" width="2.75" style="149" customWidth="1"/>
    <col min="13060" max="13060" width="10" style="149" customWidth="1"/>
    <col min="13061" max="13061" width="8.33203125" style="149" bestFit="1" customWidth="1"/>
    <col min="13062" max="13099" width="8.6640625" style="149"/>
    <col min="13100" max="13100" width="8.33203125" style="149" bestFit="1" customWidth="1"/>
    <col min="13101" max="13314" width="8.6640625" style="149"/>
    <col min="13315" max="13315" width="2.75" style="149" customWidth="1"/>
    <col min="13316" max="13316" width="10" style="149" customWidth="1"/>
    <col min="13317" max="13317" width="8.33203125" style="149" bestFit="1" customWidth="1"/>
    <col min="13318" max="13355" width="8.6640625" style="149"/>
    <col min="13356" max="13356" width="8.33203125" style="149" bestFit="1" customWidth="1"/>
    <col min="13357" max="13570" width="8.6640625" style="149"/>
    <col min="13571" max="13571" width="2.75" style="149" customWidth="1"/>
    <col min="13572" max="13572" width="10" style="149" customWidth="1"/>
    <col min="13573" max="13573" width="8.33203125" style="149" bestFit="1" customWidth="1"/>
    <col min="13574" max="13611" width="8.6640625" style="149"/>
    <col min="13612" max="13612" width="8.33203125" style="149" bestFit="1" customWidth="1"/>
    <col min="13613" max="13826" width="8.6640625" style="149"/>
    <col min="13827" max="13827" width="2.75" style="149" customWidth="1"/>
    <col min="13828" max="13828" width="10" style="149" customWidth="1"/>
    <col min="13829" max="13829" width="8.33203125" style="149" bestFit="1" customWidth="1"/>
    <col min="13830" max="13867" width="8.6640625" style="149"/>
    <col min="13868" max="13868" width="8.33203125" style="149" bestFit="1" customWidth="1"/>
    <col min="13869" max="14082" width="8.6640625" style="149"/>
    <col min="14083" max="14083" width="2.75" style="149" customWidth="1"/>
    <col min="14084" max="14084" width="10" style="149" customWidth="1"/>
    <col min="14085" max="14085" width="8.33203125" style="149" bestFit="1" customWidth="1"/>
    <col min="14086" max="14123" width="8.6640625" style="149"/>
    <col min="14124" max="14124" width="8.33203125" style="149" bestFit="1" customWidth="1"/>
    <col min="14125" max="14338" width="8.6640625" style="149"/>
    <col min="14339" max="14339" width="2.75" style="149" customWidth="1"/>
    <col min="14340" max="14340" width="10" style="149" customWidth="1"/>
    <col min="14341" max="14341" width="8.33203125" style="149" bestFit="1" customWidth="1"/>
    <col min="14342" max="14379" width="8.6640625" style="149"/>
    <col min="14380" max="14380" width="8.33203125" style="149" bestFit="1" customWidth="1"/>
    <col min="14381" max="14594" width="8.6640625" style="149"/>
    <col min="14595" max="14595" width="2.75" style="149" customWidth="1"/>
    <col min="14596" max="14596" width="10" style="149" customWidth="1"/>
    <col min="14597" max="14597" width="8.33203125" style="149" bestFit="1" customWidth="1"/>
    <col min="14598" max="14635" width="8.6640625" style="149"/>
    <col min="14636" max="14636" width="8.33203125" style="149" bestFit="1" customWidth="1"/>
    <col min="14637" max="14850" width="8.6640625" style="149"/>
    <col min="14851" max="14851" width="2.75" style="149" customWidth="1"/>
    <col min="14852" max="14852" width="10" style="149" customWidth="1"/>
    <col min="14853" max="14853" width="8.33203125" style="149" bestFit="1" customWidth="1"/>
    <col min="14854" max="14891" width="8.6640625" style="149"/>
    <col min="14892" max="14892" width="8.33203125" style="149" bestFit="1" customWidth="1"/>
    <col min="14893" max="15106" width="8.6640625" style="149"/>
    <col min="15107" max="15107" width="2.75" style="149" customWidth="1"/>
    <col min="15108" max="15108" width="10" style="149" customWidth="1"/>
    <col min="15109" max="15109" width="8.33203125" style="149" bestFit="1" customWidth="1"/>
    <col min="15110" max="15147" width="8.6640625" style="149"/>
    <col min="15148" max="15148" width="8.33203125" style="149" bestFit="1" customWidth="1"/>
    <col min="15149" max="15362" width="8.6640625" style="149"/>
    <col min="15363" max="15363" width="2.75" style="149" customWidth="1"/>
    <col min="15364" max="15364" width="10" style="149" customWidth="1"/>
    <col min="15365" max="15365" width="8.33203125" style="149" bestFit="1" customWidth="1"/>
    <col min="15366" max="15403" width="8.6640625" style="149"/>
    <col min="15404" max="15404" width="8.33203125" style="149" bestFit="1" customWidth="1"/>
    <col min="15405" max="15618" width="8.6640625" style="149"/>
    <col min="15619" max="15619" width="2.75" style="149" customWidth="1"/>
    <col min="15620" max="15620" width="10" style="149" customWidth="1"/>
    <col min="15621" max="15621" width="8.33203125" style="149" bestFit="1" customWidth="1"/>
    <col min="15622" max="15659" width="8.6640625" style="149"/>
    <col min="15660" max="15660" width="8.33203125" style="149" bestFit="1" customWidth="1"/>
    <col min="15661" max="15874" width="8.6640625" style="149"/>
    <col min="15875" max="15875" width="2.75" style="149" customWidth="1"/>
    <col min="15876" max="15876" width="10" style="149" customWidth="1"/>
    <col min="15877" max="15877" width="8.33203125" style="149" bestFit="1" customWidth="1"/>
    <col min="15878" max="15915" width="8.6640625" style="149"/>
    <col min="15916" max="15916" width="8.33203125" style="149" bestFit="1" customWidth="1"/>
    <col min="15917" max="16130" width="8.6640625" style="149"/>
    <col min="16131" max="16131" width="2.75" style="149" customWidth="1"/>
    <col min="16132" max="16132" width="10" style="149" customWidth="1"/>
    <col min="16133" max="16133" width="8.33203125" style="149" bestFit="1" customWidth="1"/>
    <col min="16134" max="16171" width="8.6640625" style="149"/>
    <col min="16172" max="16172" width="8.33203125" style="149" bestFit="1" customWidth="1"/>
    <col min="16173" max="16382" width="8.6640625" style="149"/>
    <col min="16383" max="16384" width="8.1640625" style="149" customWidth="1"/>
  </cols>
  <sheetData>
    <row r="1" spans="1:56" ht="13">
      <c r="A1" s="1350" t="s">
        <v>1342</v>
      </c>
      <c r="B1" s="1350"/>
      <c r="C1" s="1350"/>
      <c r="D1" s="1351"/>
      <c r="E1" s="1351"/>
      <c r="F1" s="1351"/>
      <c r="G1" s="849"/>
      <c r="H1" s="849"/>
      <c r="I1" s="849"/>
      <c r="J1" s="849"/>
      <c r="K1" s="849"/>
      <c r="L1" s="849"/>
      <c r="M1" s="849"/>
      <c r="N1" s="849"/>
      <c r="O1" s="849"/>
      <c r="P1" s="849"/>
      <c r="Q1" s="849"/>
      <c r="R1" s="849"/>
      <c r="S1" s="849"/>
      <c r="T1" s="849"/>
      <c r="U1" s="849"/>
      <c r="V1" s="849"/>
      <c r="W1" s="849"/>
      <c r="X1" s="849"/>
      <c r="Y1" s="849"/>
      <c r="Z1" s="849"/>
      <c r="AA1" s="849"/>
      <c r="AB1" s="848" t="s">
        <v>1012</v>
      </c>
      <c r="AC1" s="848" t="s">
        <v>1012</v>
      </c>
      <c r="AD1" s="848" t="s">
        <v>1012</v>
      </c>
      <c r="AE1" s="848" t="s">
        <v>1012</v>
      </c>
      <c r="AF1" s="849"/>
      <c r="AG1" s="848" t="s">
        <v>1012</v>
      </c>
      <c r="AH1" s="848" t="s">
        <v>1012</v>
      </c>
      <c r="AI1" s="848" t="s">
        <v>1012</v>
      </c>
      <c r="AJ1" s="848" t="s">
        <v>1012</v>
      </c>
      <c r="AK1" s="849"/>
      <c r="AL1" s="848" t="s">
        <v>1012</v>
      </c>
      <c r="AM1" s="848" t="s">
        <v>1012</v>
      </c>
      <c r="AN1" s="848" t="s">
        <v>1012</v>
      </c>
      <c r="AO1" s="848" t="s">
        <v>1012</v>
      </c>
      <c r="AP1" s="849"/>
      <c r="AQ1" s="848" t="s">
        <v>1012</v>
      </c>
      <c r="AR1" s="848" t="s">
        <v>1012</v>
      </c>
      <c r="AS1" s="848" t="s">
        <v>1012</v>
      </c>
      <c r="AT1" s="848" t="s">
        <v>1012</v>
      </c>
      <c r="AU1" s="1"/>
      <c r="AV1" s="848" t="s">
        <v>1012</v>
      </c>
      <c r="AW1" s="848" t="s">
        <v>1012</v>
      </c>
      <c r="AX1" s="848" t="s">
        <v>1012</v>
      </c>
      <c r="AY1" s="848" t="s">
        <v>1012</v>
      </c>
      <c r="AZ1" s="1"/>
      <c r="BA1" s="1"/>
      <c r="BB1" s="1"/>
      <c r="BC1" s="1"/>
      <c r="BD1" s="1" t="s">
        <v>1343</v>
      </c>
    </row>
    <row r="2" spans="1:56" ht="13">
      <c r="A2" s="1350"/>
      <c r="B2" s="505" t="s">
        <v>1013</v>
      </c>
      <c r="C2" s="505" t="s">
        <v>1014</v>
      </c>
      <c r="D2" s="505" t="s">
        <v>1014</v>
      </c>
      <c r="E2" s="505" t="s">
        <v>1014</v>
      </c>
      <c r="F2" s="505" t="s">
        <v>1014</v>
      </c>
      <c r="G2" s="505" t="s">
        <v>1013</v>
      </c>
      <c r="H2" s="505" t="s">
        <v>1014</v>
      </c>
      <c r="I2" s="505" t="s">
        <v>1014</v>
      </c>
      <c r="J2" s="505" t="s">
        <v>1014</v>
      </c>
      <c r="K2" s="505" t="s">
        <v>1014</v>
      </c>
      <c r="L2" s="505" t="s">
        <v>1013</v>
      </c>
      <c r="M2" s="505" t="s">
        <v>1014</v>
      </c>
      <c r="N2" s="505" t="s">
        <v>1014</v>
      </c>
      <c r="O2" s="505" t="s">
        <v>1014</v>
      </c>
      <c r="P2" s="505" t="s">
        <v>1014</v>
      </c>
      <c r="Q2" s="505" t="s">
        <v>1013</v>
      </c>
      <c r="R2" s="505" t="s">
        <v>1014</v>
      </c>
      <c r="S2" s="505" t="s">
        <v>1014</v>
      </c>
      <c r="T2" s="505" t="s">
        <v>1014</v>
      </c>
      <c r="U2" s="505" t="s">
        <v>1014</v>
      </c>
      <c r="V2" s="505" t="s">
        <v>1013</v>
      </c>
      <c r="W2" s="505" t="s">
        <v>1014</v>
      </c>
      <c r="X2" s="505" t="s">
        <v>1014</v>
      </c>
      <c r="Y2" s="505" t="s">
        <v>1014</v>
      </c>
      <c r="Z2" s="505" t="s">
        <v>1014</v>
      </c>
      <c r="AA2" s="504" t="s">
        <v>317</v>
      </c>
      <c r="AB2" s="505" t="s">
        <v>1014</v>
      </c>
      <c r="AC2" s="505" t="s">
        <v>1014</v>
      </c>
      <c r="AD2" s="505" t="s">
        <v>1014</v>
      </c>
      <c r="AE2" s="505" t="s">
        <v>1014</v>
      </c>
      <c r="AF2" s="850" t="s">
        <v>317</v>
      </c>
      <c r="AG2" s="505" t="s">
        <v>1014</v>
      </c>
      <c r="AH2" s="505" t="s">
        <v>1014</v>
      </c>
      <c r="AI2" s="505" t="s">
        <v>1014</v>
      </c>
      <c r="AJ2" s="505" t="s">
        <v>1014</v>
      </c>
      <c r="AK2" s="504" t="s">
        <v>317</v>
      </c>
      <c r="AL2" s="505" t="s">
        <v>1014</v>
      </c>
      <c r="AM2" s="505" t="s">
        <v>1014</v>
      </c>
      <c r="AN2" s="505" t="s">
        <v>1014</v>
      </c>
      <c r="AO2" s="505" t="s">
        <v>1014</v>
      </c>
      <c r="AP2" s="504" t="s">
        <v>317</v>
      </c>
      <c r="AQ2" s="1352" t="s">
        <v>1015</v>
      </c>
      <c r="AR2" s="1352" t="s">
        <v>1015</v>
      </c>
      <c r="AS2" s="1352" t="s">
        <v>1015</v>
      </c>
      <c r="AT2" s="1352" t="s">
        <v>1015</v>
      </c>
      <c r="AU2" s="1352" t="s">
        <v>39</v>
      </c>
      <c r="AV2" s="1352" t="s">
        <v>1015</v>
      </c>
      <c r="AW2" s="1352" t="s">
        <v>1015</v>
      </c>
      <c r="AX2" s="1352" t="s">
        <v>1015</v>
      </c>
      <c r="AY2" s="1352" t="s">
        <v>1015</v>
      </c>
      <c r="AZ2" s="1352" t="s">
        <v>39</v>
      </c>
      <c r="BA2" s="1352" t="s">
        <v>318</v>
      </c>
      <c r="BB2" s="1352" t="s">
        <v>318</v>
      </c>
      <c r="BC2" s="1352" t="s">
        <v>318</v>
      </c>
      <c r="BD2" s="1352" t="s">
        <v>318</v>
      </c>
    </row>
    <row r="3" spans="1:56">
      <c r="A3" s="1353" t="s">
        <v>1256</v>
      </c>
      <c r="B3" s="724" t="s">
        <v>1344</v>
      </c>
      <c r="C3" s="724" t="s">
        <v>1345</v>
      </c>
      <c r="D3" s="724" t="s">
        <v>1346</v>
      </c>
      <c r="E3" s="724" t="s">
        <v>1347</v>
      </c>
      <c r="F3" s="724" t="s">
        <v>1348</v>
      </c>
      <c r="G3" s="1354" t="s">
        <v>1349</v>
      </c>
      <c r="H3" s="1354" t="s">
        <v>1350</v>
      </c>
      <c r="I3" s="1354" t="s">
        <v>1351</v>
      </c>
      <c r="J3" s="1354" t="s">
        <v>1352</v>
      </c>
      <c r="K3" s="1354" t="s">
        <v>1353</v>
      </c>
      <c r="L3" s="1354" t="s">
        <v>1354</v>
      </c>
      <c r="M3" s="1354" t="s">
        <v>1355</v>
      </c>
      <c r="N3" s="1354" t="s">
        <v>1356</v>
      </c>
      <c r="O3" s="1354" t="s">
        <v>1357</v>
      </c>
      <c r="P3" s="1354" t="s">
        <v>1358</v>
      </c>
      <c r="Q3" s="1354" t="s">
        <v>1359</v>
      </c>
      <c r="R3" s="1354" t="s">
        <v>1360</v>
      </c>
      <c r="S3" s="1354" t="s">
        <v>1361</v>
      </c>
      <c r="T3" s="1354" t="s">
        <v>1362</v>
      </c>
      <c r="U3" s="1354" t="s">
        <v>1363</v>
      </c>
      <c r="V3" s="1354" t="s">
        <v>1364</v>
      </c>
      <c r="W3" s="1354" t="s">
        <v>1365</v>
      </c>
      <c r="X3" s="1354" t="s">
        <v>1366</v>
      </c>
      <c r="Y3" s="1354" t="s">
        <v>1367</v>
      </c>
      <c r="Z3" s="1354" t="s">
        <v>1368</v>
      </c>
      <c r="AA3" s="1354" t="s">
        <v>1369</v>
      </c>
      <c r="AB3" s="1354" t="s">
        <v>1370</v>
      </c>
      <c r="AC3" s="1354" t="s">
        <v>1371</v>
      </c>
      <c r="AD3" s="1354" t="s">
        <v>1372</v>
      </c>
      <c r="AE3" s="1354" t="s">
        <v>1373</v>
      </c>
      <c r="AF3" s="1354" t="s">
        <v>1374</v>
      </c>
      <c r="AG3" s="1354" t="s">
        <v>1375</v>
      </c>
      <c r="AH3" s="1354" t="s">
        <v>1376</v>
      </c>
      <c r="AI3" s="1354" t="s">
        <v>1377</v>
      </c>
      <c r="AJ3" s="1354" t="s">
        <v>1378</v>
      </c>
      <c r="AK3" s="1354" t="s">
        <v>1379</v>
      </c>
      <c r="AL3" s="1354" t="s">
        <v>1380</v>
      </c>
      <c r="AM3" s="1354" t="s">
        <v>1381</v>
      </c>
      <c r="AN3" s="1354" t="s">
        <v>1382</v>
      </c>
      <c r="AO3" s="1354" t="s">
        <v>1383</v>
      </c>
      <c r="AP3" s="1354" t="s">
        <v>1384</v>
      </c>
      <c r="AQ3" s="1354" t="s">
        <v>1385</v>
      </c>
      <c r="AR3" s="1354" t="s">
        <v>1386</v>
      </c>
      <c r="AS3" s="1354" t="s">
        <v>1387</v>
      </c>
      <c r="AT3" s="1354" t="s">
        <v>1388</v>
      </c>
      <c r="AU3" s="1354" t="s">
        <v>1389</v>
      </c>
      <c r="AV3" s="1354" t="s">
        <v>1390</v>
      </c>
      <c r="AW3" s="1354" t="s">
        <v>1391</v>
      </c>
      <c r="AX3" s="1354" t="s">
        <v>1392</v>
      </c>
      <c r="AY3" s="1354" t="s">
        <v>1393</v>
      </c>
      <c r="AZ3" s="1354" t="s">
        <v>1394</v>
      </c>
      <c r="BA3" s="1354" t="s">
        <v>1395</v>
      </c>
      <c r="BB3" s="1354" t="s">
        <v>1396</v>
      </c>
      <c r="BC3" s="1354" t="s">
        <v>1397</v>
      </c>
      <c r="BD3" s="1354" t="s">
        <v>1398</v>
      </c>
    </row>
    <row r="4" spans="1:56">
      <c r="A4" s="699"/>
      <c r="B4" s="1238">
        <v>1970</v>
      </c>
      <c r="C4" s="1238">
        <v>1971</v>
      </c>
      <c r="D4" s="1238">
        <v>1972</v>
      </c>
      <c r="E4" s="1238">
        <v>1973</v>
      </c>
      <c r="F4" s="1238">
        <v>1974</v>
      </c>
      <c r="G4" s="1238">
        <v>1975</v>
      </c>
      <c r="H4" s="1238">
        <v>1976</v>
      </c>
      <c r="I4" s="1238">
        <v>1977</v>
      </c>
      <c r="J4" s="1238">
        <v>1978</v>
      </c>
      <c r="K4" s="1238">
        <v>1979</v>
      </c>
      <c r="L4" s="1238">
        <v>1980</v>
      </c>
      <c r="M4" s="1238">
        <v>1981</v>
      </c>
      <c r="N4" s="1238">
        <v>1982</v>
      </c>
      <c r="O4" s="1238">
        <v>1983</v>
      </c>
      <c r="P4" s="1238">
        <v>1984</v>
      </c>
      <c r="Q4" s="1238">
        <v>1985</v>
      </c>
      <c r="R4" s="1238">
        <v>1986</v>
      </c>
      <c r="S4" s="1238">
        <v>1987</v>
      </c>
      <c r="T4" s="1238">
        <v>1988</v>
      </c>
      <c r="U4" s="1238">
        <v>1989</v>
      </c>
      <c r="V4" s="1238">
        <v>1990</v>
      </c>
      <c r="W4" s="1238">
        <v>1991</v>
      </c>
      <c r="X4" s="1238">
        <v>1992</v>
      </c>
      <c r="Y4" s="1238">
        <v>1993</v>
      </c>
      <c r="Z4" s="1238">
        <v>1994</v>
      </c>
      <c r="AA4" s="1238">
        <v>1995</v>
      </c>
      <c r="AB4" s="1238">
        <v>1996</v>
      </c>
      <c r="AC4" s="1238">
        <v>1997</v>
      </c>
      <c r="AD4" s="1238">
        <v>1998</v>
      </c>
      <c r="AE4" s="1238">
        <v>1999</v>
      </c>
      <c r="AF4" s="1238">
        <v>2000</v>
      </c>
      <c r="AG4" s="1238">
        <v>2001</v>
      </c>
      <c r="AH4" s="1238">
        <v>2002</v>
      </c>
      <c r="AI4" s="1238">
        <v>2003</v>
      </c>
      <c r="AJ4" s="1238">
        <v>2004</v>
      </c>
      <c r="AK4" s="1238">
        <v>2005</v>
      </c>
      <c r="AL4" s="1238">
        <v>2006</v>
      </c>
      <c r="AM4" s="1238">
        <v>2007</v>
      </c>
      <c r="AN4" s="1238">
        <v>2008</v>
      </c>
      <c r="AO4" s="1238">
        <v>2009</v>
      </c>
      <c r="AP4" s="1238">
        <v>2010</v>
      </c>
      <c r="AQ4" s="1238">
        <v>2011</v>
      </c>
      <c r="AR4" s="1238">
        <v>2012</v>
      </c>
      <c r="AS4" s="1238">
        <v>2013</v>
      </c>
      <c r="AT4" s="1238">
        <v>2014</v>
      </c>
      <c r="AU4" s="1238">
        <v>2015</v>
      </c>
      <c r="AV4" s="1238">
        <v>2016</v>
      </c>
      <c r="AW4" s="1238">
        <v>2017</v>
      </c>
      <c r="AX4" s="1238">
        <v>2018</v>
      </c>
      <c r="AY4" s="1238">
        <v>2019</v>
      </c>
      <c r="AZ4" s="1238">
        <v>2020</v>
      </c>
      <c r="BA4" s="1238">
        <v>2021</v>
      </c>
      <c r="BB4" s="1238">
        <v>2022</v>
      </c>
      <c r="BC4" s="1238">
        <v>2023</v>
      </c>
      <c r="BD4" s="1238">
        <v>2024</v>
      </c>
    </row>
    <row r="5" spans="1:56">
      <c r="A5" s="1355"/>
      <c r="B5" s="1356">
        <v>25842</v>
      </c>
      <c r="C5" s="1356">
        <v>26207</v>
      </c>
      <c r="D5" s="1356">
        <v>26573</v>
      </c>
      <c r="E5" s="1356">
        <v>26938</v>
      </c>
      <c r="F5" s="1356">
        <v>27303</v>
      </c>
      <c r="G5" s="1357">
        <v>27668</v>
      </c>
      <c r="H5" s="1357">
        <v>28034</v>
      </c>
      <c r="I5" s="1357">
        <v>28399</v>
      </c>
      <c r="J5" s="1357">
        <v>28764</v>
      </c>
      <c r="K5" s="1357">
        <v>29129</v>
      </c>
      <c r="L5" s="1357">
        <v>29495</v>
      </c>
      <c r="M5" s="1357">
        <v>29860</v>
      </c>
      <c r="N5" s="1357">
        <v>30225</v>
      </c>
      <c r="O5" s="1357">
        <v>30590</v>
      </c>
      <c r="P5" s="1357">
        <v>30956</v>
      </c>
      <c r="Q5" s="1357">
        <v>31321</v>
      </c>
      <c r="R5" s="1357">
        <v>31686</v>
      </c>
      <c r="S5" s="1357">
        <v>32051</v>
      </c>
      <c r="T5" s="1357">
        <v>32417</v>
      </c>
      <c r="U5" s="1357">
        <v>32782</v>
      </c>
      <c r="V5" s="1357">
        <v>33147</v>
      </c>
      <c r="W5" s="1357">
        <v>33512</v>
      </c>
      <c r="X5" s="1357">
        <v>33878</v>
      </c>
      <c r="Y5" s="1357">
        <v>34243</v>
      </c>
      <c r="Z5" s="1357">
        <v>34608</v>
      </c>
      <c r="AA5" s="1357">
        <v>34973</v>
      </c>
      <c r="AB5" s="1357">
        <v>35339</v>
      </c>
      <c r="AC5" s="1357">
        <v>35704</v>
      </c>
      <c r="AD5" s="1357">
        <v>36069</v>
      </c>
      <c r="AE5" s="1357">
        <v>36434</v>
      </c>
      <c r="AF5" s="1357">
        <v>36800</v>
      </c>
      <c r="AG5" s="1357">
        <v>37165</v>
      </c>
      <c r="AH5" s="1357">
        <v>37530</v>
      </c>
      <c r="AI5" s="1357">
        <v>37895</v>
      </c>
      <c r="AJ5" s="1357">
        <v>38261</v>
      </c>
      <c r="AK5" s="1357">
        <v>38626</v>
      </c>
      <c r="AL5" s="1357">
        <v>38991</v>
      </c>
      <c r="AM5" s="1357">
        <v>39356</v>
      </c>
      <c r="AN5" s="1357">
        <v>39722</v>
      </c>
      <c r="AO5" s="1357">
        <v>40087</v>
      </c>
      <c r="AP5" s="1358">
        <v>40452</v>
      </c>
      <c r="AQ5" s="1357">
        <v>40817</v>
      </c>
      <c r="AR5" s="1357">
        <v>41183</v>
      </c>
      <c r="AS5" s="1357">
        <v>41548</v>
      </c>
      <c r="AT5" s="1356">
        <v>41913</v>
      </c>
      <c r="AU5" s="1356">
        <v>42278</v>
      </c>
      <c r="AV5" s="1356">
        <v>42644</v>
      </c>
      <c r="AW5" s="1356">
        <v>43009</v>
      </c>
      <c r="AX5" s="1356">
        <v>43374</v>
      </c>
      <c r="AY5" s="1356" t="s">
        <v>1399</v>
      </c>
      <c r="AZ5" s="1356" t="s">
        <v>1400</v>
      </c>
      <c r="BA5" s="1356" t="s">
        <v>1401</v>
      </c>
      <c r="BB5" s="1356" t="s">
        <v>1402</v>
      </c>
      <c r="BC5" s="1356" t="s">
        <v>1403</v>
      </c>
      <c r="BD5" s="1356" t="s">
        <v>1404</v>
      </c>
    </row>
    <row r="6" spans="1:56">
      <c r="A6" s="1359" t="s">
        <v>391</v>
      </c>
      <c r="B6" s="1360">
        <f>SUM(B7:B16)</f>
        <v>4667964</v>
      </c>
      <c r="C6" s="1360">
        <f t="shared" ref="C6:BD6" si="0">SUM(C7:C16)</f>
        <v>4734476</v>
      </c>
      <c r="D6" s="1360">
        <f t="shared" si="0"/>
        <v>4803106</v>
      </c>
      <c r="E6" s="1360">
        <f t="shared" si="0"/>
        <v>4870035</v>
      </c>
      <c r="F6" s="1360">
        <f t="shared" si="0"/>
        <v>4928082</v>
      </c>
      <c r="G6" s="1360">
        <f t="shared" si="0"/>
        <v>4993114</v>
      </c>
      <c r="H6" s="1360">
        <f t="shared" si="0"/>
        <v>5030193</v>
      </c>
      <c r="I6" s="1360">
        <f t="shared" si="0"/>
        <v>5066055</v>
      </c>
      <c r="J6" s="1360">
        <f t="shared" si="0"/>
        <v>5095477</v>
      </c>
      <c r="K6" s="1360">
        <f t="shared" si="0"/>
        <v>5114536</v>
      </c>
      <c r="L6" s="1360">
        <f t="shared" si="0"/>
        <v>5144892</v>
      </c>
      <c r="M6" s="1360">
        <f t="shared" si="0"/>
        <v>5170238</v>
      </c>
      <c r="N6" s="1360">
        <f t="shared" si="0"/>
        <v>5197543</v>
      </c>
      <c r="O6" s="1360">
        <f t="shared" si="0"/>
        <v>5226510</v>
      </c>
      <c r="P6" s="1360">
        <f t="shared" si="0"/>
        <v>5251414</v>
      </c>
      <c r="Q6" s="1360">
        <f t="shared" si="0"/>
        <v>5278050</v>
      </c>
      <c r="R6" s="1360">
        <f t="shared" si="0"/>
        <v>5305324</v>
      </c>
      <c r="S6" s="1360">
        <f t="shared" si="0"/>
        <v>5325119</v>
      </c>
      <c r="T6" s="1360">
        <f t="shared" si="0"/>
        <v>5352007</v>
      </c>
      <c r="U6" s="1360">
        <f t="shared" si="0"/>
        <v>5379645</v>
      </c>
      <c r="V6" s="1360">
        <f t="shared" si="0"/>
        <v>5405040</v>
      </c>
      <c r="W6" s="1360">
        <f t="shared" si="0"/>
        <v>5431083</v>
      </c>
      <c r="X6" s="1360">
        <f t="shared" si="0"/>
        <v>5454825</v>
      </c>
      <c r="Y6" s="1360">
        <f t="shared" si="0"/>
        <v>5450551</v>
      </c>
      <c r="Z6" s="1360">
        <f t="shared" si="0"/>
        <v>5489119</v>
      </c>
      <c r="AA6" s="1360">
        <f t="shared" si="0"/>
        <v>5401877</v>
      </c>
      <c r="AB6" s="1360">
        <f t="shared" si="0"/>
        <v>5433575</v>
      </c>
      <c r="AC6" s="1360">
        <f t="shared" si="0"/>
        <v>5474544</v>
      </c>
      <c r="AD6" s="1360">
        <f t="shared" si="0"/>
        <v>5516162</v>
      </c>
      <c r="AE6" s="1360">
        <f t="shared" si="0"/>
        <v>5525009</v>
      </c>
      <c r="AF6" s="1360">
        <f t="shared" si="0"/>
        <v>5550574</v>
      </c>
      <c r="AG6" s="1360">
        <f t="shared" si="0"/>
        <v>5566298</v>
      </c>
      <c r="AH6" s="1360">
        <f t="shared" si="0"/>
        <v>5576849</v>
      </c>
      <c r="AI6" s="1360">
        <f t="shared" si="0"/>
        <v>5582256</v>
      </c>
      <c r="AJ6" s="1360">
        <f t="shared" si="0"/>
        <v>5583867</v>
      </c>
      <c r="AK6" s="1360">
        <f t="shared" si="0"/>
        <v>5590601</v>
      </c>
      <c r="AL6" s="1360">
        <f t="shared" si="0"/>
        <v>5590449</v>
      </c>
      <c r="AM6" s="1360">
        <f t="shared" si="0"/>
        <v>5589267</v>
      </c>
      <c r="AN6" s="1360">
        <f t="shared" si="0"/>
        <v>5588980</v>
      </c>
      <c r="AO6" s="1360">
        <f t="shared" si="0"/>
        <v>5589398</v>
      </c>
      <c r="AP6" s="1360">
        <f t="shared" si="0"/>
        <v>5588133</v>
      </c>
      <c r="AQ6" s="1360">
        <f t="shared" si="0"/>
        <v>5584289</v>
      </c>
      <c r="AR6" s="1360">
        <f t="shared" si="0"/>
        <v>5575602</v>
      </c>
      <c r="AS6" s="1360">
        <f t="shared" si="0"/>
        <v>5563549</v>
      </c>
      <c r="AT6" s="1360">
        <f t="shared" si="0"/>
        <v>5550223</v>
      </c>
      <c r="AU6" s="1360">
        <f t="shared" si="0"/>
        <v>5534800</v>
      </c>
      <c r="AV6" s="1360">
        <f t="shared" si="0"/>
        <v>5525803</v>
      </c>
      <c r="AW6" s="1360">
        <f t="shared" si="0"/>
        <v>5513470</v>
      </c>
      <c r="AX6" s="1360">
        <f t="shared" si="0"/>
        <v>5499119</v>
      </c>
      <c r="AY6" s="1360">
        <f t="shared" si="0"/>
        <v>5484485</v>
      </c>
      <c r="AZ6" s="1360">
        <f t="shared" si="0"/>
        <v>5465002</v>
      </c>
      <c r="BA6" s="1360">
        <f t="shared" si="0"/>
        <v>5432577</v>
      </c>
      <c r="BB6" s="1360">
        <f t="shared" si="0"/>
        <v>5403819</v>
      </c>
      <c r="BC6" s="1360">
        <f t="shared" si="0"/>
        <v>5369834</v>
      </c>
      <c r="BD6" s="1360">
        <f t="shared" si="0"/>
        <v>5336665</v>
      </c>
    </row>
    <row r="7" spans="1:56">
      <c r="A7" s="1359" t="s">
        <v>85</v>
      </c>
      <c r="B7" s="1360">
        <f>B18</f>
        <v>1288937</v>
      </c>
      <c r="C7" s="1360">
        <f t="shared" ref="C7:BD7" si="1">C18</f>
        <v>1306967</v>
      </c>
      <c r="D7" s="1360">
        <f t="shared" si="1"/>
        <v>1322443</v>
      </c>
      <c r="E7" s="1360">
        <f t="shared" si="1"/>
        <v>1334527</v>
      </c>
      <c r="F7" s="1360">
        <f t="shared" si="1"/>
        <v>1346271</v>
      </c>
      <c r="G7" s="1360">
        <f t="shared" si="1"/>
        <v>1360605</v>
      </c>
      <c r="H7" s="1360">
        <f t="shared" si="1"/>
        <v>1363992</v>
      </c>
      <c r="I7" s="1360">
        <f t="shared" si="1"/>
        <v>1366848</v>
      </c>
      <c r="J7" s="1360">
        <f t="shared" si="1"/>
        <v>1370510</v>
      </c>
      <c r="K7" s="1360">
        <f t="shared" si="1"/>
        <v>1366033</v>
      </c>
      <c r="L7" s="1360">
        <f t="shared" si="1"/>
        <v>1367390</v>
      </c>
      <c r="M7" s="1360">
        <f t="shared" si="1"/>
        <v>1374050</v>
      </c>
      <c r="N7" s="1360">
        <f t="shared" si="1"/>
        <v>1381514</v>
      </c>
      <c r="O7" s="1360">
        <f t="shared" si="1"/>
        <v>1391514</v>
      </c>
      <c r="P7" s="1360">
        <f t="shared" si="1"/>
        <v>1402146</v>
      </c>
      <c r="Q7" s="1360">
        <f t="shared" si="1"/>
        <v>1410834</v>
      </c>
      <c r="R7" s="1360">
        <f t="shared" si="1"/>
        <v>1425658</v>
      </c>
      <c r="S7" s="1360">
        <f t="shared" si="1"/>
        <v>1433456</v>
      </c>
      <c r="T7" s="1360">
        <f t="shared" si="1"/>
        <v>1449037</v>
      </c>
      <c r="U7" s="1360">
        <f t="shared" si="1"/>
        <v>1464096</v>
      </c>
      <c r="V7" s="1360">
        <f t="shared" si="1"/>
        <v>1477410</v>
      </c>
      <c r="W7" s="1360">
        <f t="shared" si="1"/>
        <v>1488619</v>
      </c>
      <c r="X7" s="1360">
        <f t="shared" si="1"/>
        <v>1499195</v>
      </c>
      <c r="Y7" s="1360">
        <f t="shared" si="1"/>
        <v>1509395</v>
      </c>
      <c r="Z7" s="1360">
        <f t="shared" si="1"/>
        <v>1518982</v>
      </c>
      <c r="AA7" s="1360">
        <f t="shared" si="1"/>
        <v>1423792</v>
      </c>
      <c r="AB7" s="1360">
        <f t="shared" si="1"/>
        <v>1434572</v>
      </c>
      <c r="AC7" s="1360">
        <f t="shared" si="1"/>
        <v>1454632</v>
      </c>
      <c r="AD7" s="1360">
        <f t="shared" si="1"/>
        <v>1475342</v>
      </c>
      <c r="AE7" s="1360">
        <f t="shared" si="1"/>
        <v>1483655</v>
      </c>
      <c r="AF7" s="1360">
        <f t="shared" si="1"/>
        <v>1493398</v>
      </c>
      <c r="AG7" s="1360">
        <f t="shared" si="1"/>
        <v>1503480</v>
      </c>
      <c r="AH7" s="1360">
        <f t="shared" si="1"/>
        <v>1510662</v>
      </c>
      <c r="AI7" s="1360">
        <f t="shared" si="1"/>
        <v>1516155</v>
      </c>
      <c r="AJ7" s="1360">
        <f t="shared" si="1"/>
        <v>1520267</v>
      </c>
      <c r="AK7" s="1360">
        <f t="shared" si="1"/>
        <v>1525393</v>
      </c>
      <c r="AL7" s="1360">
        <f t="shared" si="1"/>
        <v>1529817</v>
      </c>
      <c r="AM7" s="1360">
        <f t="shared" si="1"/>
        <v>1532428</v>
      </c>
      <c r="AN7" s="1360">
        <f t="shared" si="1"/>
        <v>1536433</v>
      </c>
      <c r="AO7" s="1360">
        <f t="shared" si="1"/>
        <v>1541214</v>
      </c>
      <c r="AP7" s="1360">
        <f t="shared" si="1"/>
        <v>1544200</v>
      </c>
      <c r="AQ7" s="1360">
        <f t="shared" si="1"/>
        <v>1544970</v>
      </c>
      <c r="AR7" s="1360">
        <f t="shared" si="1"/>
        <v>1543075</v>
      </c>
      <c r="AS7" s="1360">
        <f t="shared" si="1"/>
        <v>1541169</v>
      </c>
      <c r="AT7" s="1360">
        <f t="shared" si="1"/>
        <v>1539755</v>
      </c>
      <c r="AU7" s="1360">
        <f t="shared" si="1"/>
        <v>1537272</v>
      </c>
      <c r="AV7" s="1360">
        <f t="shared" si="1"/>
        <v>1537467</v>
      </c>
      <c r="AW7" s="1360">
        <f t="shared" si="1"/>
        <v>1535559</v>
      </c>
      <c r="AX7" s="1360">
        <f t="shared" si="1"/>
        <v>1532515</v>
      </c>
      <c r="AY7" s="1360">
        <f t="shared" si="1"/>
        <v>1529756</v>
      </c>
      <c r="AZ7" s="1360">
        <f t="shared" si="1"/>
        <v>1525152</v>
      </c>
      <c r="BA7" s="1360">
        <f t="shared" si="1"/>
        <v>1517073</v>
      </c>
      <c r="BB7" s="1360">
        <f t="shared" si="1"/>
        <v>1510171</v>
      </c>
      <c r="BC7" s="1360">
        <f t="shared" si="1"/>
        <v>1499887</v>
      </c>
      <c r="BD7" s="1360">
        <f t="shared" si="1"/>
        <v>1492282</v>
      </c>
    </row>
    <row r="8" spans="1:56">
      <c r="A8" s="1359" t="s">
        <v>432</v>
      </c>
      <c r="B8" s="1360">
        <f>B28</f>
        <v>1001677</v>
      </c>
      <c r="C8" s="1360">
        <f t="shared" ref="C8:BD8" si="2">C28</f>
        <v>1006833</v>
      </c>
      <c r="D8" s="1360">
        <f t="shared" si="2"/>
        <v>1010372</v>
      </c>
      <c r="E8" s="1360">
        <f t="shared" si="2"/>
        <v>1014469</v>
      </c>
      <c r="F8" s="1360">
        <f t="shared" si="2"/>
        <v>1018428</v>
      </c>
      <c r="G8" s="1360">
        <f t="shared" si="2"/>
        <v>1022616</v>
      </c>
      <c r="H8" s="1360">
        <f t="shared" si="2"/>
        <v>1021791</v>
      </c>
      <c r="I8" s="1360">
        <f t="shared" si="2"/>
        <v>1019849</v>
      </c>
      <c r="J8" s="1360">
        <f t="shared" si="2"/>
        <v>1016634</v>
      </c>
      <c r="K8" s="1360">
        <f t="shared" si="2"/>
        <v>1017101</v>
      </c>
      <c r="L8" s="1360">
        <f t="shared" si="2"/>
        <v>1015724</v>
      </c>
      <c r="M8" s="1360">
        <f t="shared" si="2"/>
        <v>1011739</v>
      </c>
      <c r="N8" s="1360">
        <f t="shared" si="2"/>
        <v>1012868</v>
      </c>
      <c r="O8" s="1360">
        <f t="shared" si="2"/>
        <v>1015886</v>
      </c>
      <c r="P8" s="1360">
        <f t="shared" si="2"/>
        <v>1017152</v>
      </c>
      <c r="Q8" s="1360">
        <f t="shared" si="2"/>
        <v>1017509</v>
      </c>
      <c r="R8" s="1360">
        <f t="shared" si="2"/>
        <v>1018458</v>
      </c>
      <c r="S8" s="1360">
        <f t="shared" si="2"/>
        <v>1019397</v>
      </c>
      <c r="T8" s="1360">
        <f t="shared" si="2"/>
        <v>1016521</v>
      </c>
      <c r="U8" s="1360">
        <f t="shared" si="2"/>
        <v>1014249</v>
      </c>
      <c r="V8" s="1360">
        <f t="shared" si="2"/>
        <v>1013432</v>
      </c>
      <c r="W8" s="1360">
        <f t="shared" si="2"/>
        <v>1006224</v>
      </c>
      <c r="X8" s="1360">
        <f t="shared" si="2"/>
        <v>998106</v>
      </c>
      <c r="Y8" s="1360">
        <f t="shared" si="2"/>
        <v>982972</v>
      </c>
      <c r="Z8" s="1360">
        <f t="shared" si="2"/>
        <v>965892</v>
      </c>
      <c r="AA8" s="1360">
        <f t="shared" si="2"/>
        <v>954007</v>
      </c>
      <c r="AB8" s="1360">
        <f t="shared" si="2"/>
        <v>959884</v>
      </c>
      <c r="AC8" s="1360">
        <f t="shared" si="2"/>
        <v>965761</v>
      </c>
      <c r="AD8" s="1360">
        <f t="shared" si="2"/>
        <v>971638</v>
      </c>
      <c r="AE8" s="1360">
        <f t="shared" si="2"/>
        <v>981303</v>
      </c>
      <c r="AF8" s="1360">
        <f t="shared" si="2"/>
        <v>988126</v>
      </c>
      <c r="AG8" s="1360">
        <f t="shared" si="2"/>
        <v>995746</v>
      </c>
      <c r="AH8" s="1360">
        <f t="shared" si="2"/>
        <v>1003070</v>
      </c>
      <c r="AI8" s="1360">
        <f t="shared" si="2"/>
        <v>1009182</v>
      </c>
      <c r="AJ8" s="1360">
        <f t="shared" si="2"/>
        <v>1012484</v>
      </c>
      <c r="AK8" s="1360">
        <f t="shared" si="2"/>
        <v>1018574</v>
      </c>
      <c r="AL8" s="1360">
        <f t="shared" si="2"/>
        <v>1022673</v>
      </c>
      <c r="AM8" s="1360">
        <f t="shared" si="2"/>
        <v>1025061</v>
      </c>
      <c r="AN8" s="1360">
        <f t="shared" si="2"/>
        <v>1026738</v>
      </c>
      <c r="AO8" s="1360">
        <f t="shared" si="2"/>
        <v>1027414</v>
      </c>
      <c r="AP8" s="1360">
        <f t="shared" si="2"/>
        <v>1029626</v>
      </c>
      <c r="AQ8" s="1360">
        <f t="shared" si="2"/>
        <v>1030753</v>
      </c>
      <c r="AR8" s="1360">
        <f t="shared" si="2"/>
        <v>1032074</v>
      </c>
      <c r="AS8" s="1360">
        <f t="shared" si="2"/>
        <v>1033860</v>
      </c>
      <c r="AT8" s="1360">
        <f t="shared" si="2"/>
        <v>1035021</v>
      </c>
      <c r="AU8" s="1360">
        <f t="shared" si="2"/>
        <v>1035763</v>
      </c>
      <c r="AV8" s="1360">
        <f t="shared" si="2"/>
        <v>1036771</v>
      </c>
      <c r="AW8" s="1360">
        <f t="shared" si="2"/>
        <v>1036857</v>
      </c>
      <c r="AX8" s="1360">
        <f t="shared" si="2"/>
        <v>1037742</v>
      </c>
      <c r="AY8" s="1360">
        <f t="shared" si="2"/>
        <v>1038274</v>
      </c>
      <c r="AZ8" s="1360">
        <f t="shared" si="2"/>
        <v>1039102</v>
      </c>
      <c r="BA8" s="1360">
        <f t="shared" si="2"/>
        <v>1036128</v>
      </c>
      <c r="BB8" s="1360">
        <f t="shared" si="2"/>
        <v>1033854</v>
      </c>
      <c r="BC8" s="1360">
        <f t="shared" si="2"/>
        <v>1031704</v>
      </c>
      <c r="BD8" s="1360">
        <f t="shared" si="2"/>
        <v>1029364</v>
      </c>
    </row>
    <row r="9" spans="1:56">
      <c r="A9" s="1359" t="s">
        <v>433</v>
      </c>
      <c r="B9" s="1360">
        <f>B32</f>
        <v>408191</v>
      </c>
      <c r="C9" s="1360">
        <f t="shared" ref="C9:BD9" si="3">C32</f>
        <v>425553</v>
      </c>
      <c r="D9" s="1360">
        <f t="shared" si="3"/>
        <v>442599</v>
      </c>
      <c r="E9" s="1360">
        <f t="shared" si="3"/>
        <v>462283</v>
      </c>
      <c r="F9" s="1360">
        <f t="shared" si="3"/>
        <v>476499</v>
      </c>
      <c r="G9" s="1360">
        <f t="shared" si="3"/>
        <v>493576</v>
      </c>
      <c r="H9" s="1360">
        <f t="shared" si="3"/>
        <v>504215</v>
      </c>
      <c r="I9" s="1360">
        <f t="shared" si="3"/>
        <v>513862</v>
      </c>
      <c r="J9" s="1360">
        <f t="shared" si="3"/>
        <v>522919</v>
      </c>
      <c r="K9" s="1360">
        <f t="shared" si="3"/>
        <v>530512</v>
      </c>
      <c r="L9" s="1360">
        <f t="shared" si="3"/>
        <v>539745</v>
      </c>
      <c r="M9" s="1360">
        <f t="shared" si="3"/>
        <v>547119</v>
      </c>
      <c r="N9" s="1360">
        <f t="shared" si="3"/>
        <v>551702</v>
      </c>
      <c r="O9" s="1360">
        <f t="shared" si="3"/>
        <v>557577</v>
      </c>
      <c r="P9" s="1360">
        <f t="shared" si="3"/>
        <v>562769</v>
      </c>
      <c r="Q9" s="1360">
        <f t="shared" si="3"/>
        <v>568526</v>
      </c>
      <c r="R9" s="1360">
        <f t="shared" si="3"/>
        <v>575770</v>
      </c>
      <c r="S9" s="1360">
        <f t="shared" si="3"/>
        <v>584814</v>
      </c>
      <c r="T9" s="1360">
        <f t="shared" si="3"/>
        <v>595673</v>
      </c>
      <c r="U9" s="1360">
        <f t="shared" si="3"/>
        <v>605999</v>
      </c>
      <c r="V9" s="1360">
        <f t="shared" si="3"/>
        <v>615367</v>
      </c>
      <c r="W9" s="1360">
        <f t="shared" si="3"/>
        <v>623812</v>
      </c>
      <c r="X9" s="1360">
        <f t="shared" si="3"/>
        <v>632709</v>
      </c>
      <c r="Y9" s="1360">
        <f t="shared" si="3"/>
        <v>637301</v>
      </c>
      <c r="Z9" s="1360">
        <f t="shared" si="3"/>
        <v>653459</v>
      </c>
      <c r="AA9" s="1360">
        <f t="shared" si="3"/>
        <v>658923</v>
      </c>
      <c r="AB9" s="1360">
        <f t="shared" si="3"/>
        <v>669897</v>
      </c>
      <c r="AC9" s="1360">
        <f t="shared" si="3"/>
        <v>680868</v>
      </c>
      <c r="AD9" s="1360">
        <f t="shared" si="3"/>
        <v>691841</v>
      </c>
      <c r="AE9" s="1360">
        <f t="shared" si="3"/>
        <v>691614</v>
      </c>
      <c r="AF9" s="1360">
        <f t="shared" si="3"/>
        <v>699789</v>
      </c>
      <c r="AG9" s="1360">
        <f t="shared" si="3"/>
        <v>702757</v>
      </c>
      <c r="AH9" s="1360">
        <f t="shared" si="3"/>
        <v>705740</v>
      </c>
      <c r="AI9" s="1360">
        <f t="shared" si="3"/>
        <v>708538</v>
      </c>
      <c r="AJ9" s="1360">
        <f t="shared" si="3"/>
        <v>710657</v>
      </c>
      <c r="AK9" s="1360">
        <f t="shared" si="3"/>
        <v>713373</v>
      </c>
      <c r="AL9" s="1360">
        <f t="shared" si="3"/>
        <v>713771</v>
      </c>
      <c r="AM9" s="1360">
        <f t="shared" si="3"/>
        <v>716491</v>
      </c>
      <c r="AN9" s="1360">
        <f t="shared" si="3"/>
        <v>719232</v>
      </c>
      <c r="AO9" s="1360">
        <f t="shared" si="3"/>
        <v>722037</v>
      </c>
      <c r="AP9" s="1360">
        <f t="shared" si="3"/>
        <v>724205</v>
      </c>
      <c r="AQ9" s="1360">
        <f t="shared" si="3"/>
        <v>725467</v>
      </c>
      <c r="AR9" s="1360">
        <f t="shared" si="3"/>
        <v>725909</v>
      </c>
      <c r="AS9" s="1360">
        <f t="shared" si="3"/>
        <v>724921</v>
      </c>
      <c r="AT9" s="1360">
        <f t="shared" si="3"/>
        <v>723392</v>
      </c>
      <c r="AU9" s="1360">
        <f t="shared" si="3"/>
        <v>721690</v>
      </c>
      <c r="AV9" s="1360">
        <f t="shared" si="3"/>
        <v>721448</v>
      </c>
      <c r="AW9" s="1360">
        <f t="shared" si="3"/>
        <v>720764</v>
      </c>
      <c r="AX9" s="1360">
        <f t="shared" si="3"/>
        <v>719841</v>
      </c>
      <c r="AY9" s="1360">
        <f t="shared" si="3"/>
        <v>718732</v>
      </c>
      <c r="AZ9" s="1360">
        <f t="shared" si="3"/>
        <v>715809</v>
      </c>
      <c r="BA9" s="1360">
        <f t="shared" si="3"/>
        <v>711969</v>
      </c>
      <c r="BB9" s="1360">
        <f t="shared" si="3"/>
        <v>708052</v>
      </c>
      <c r="BC9" s="1360">
        <f t="shared" si="3"/>
        <v>702574</v>
      </c>
      <c r="BD9" s="1360">
        <f t="shared" si="3"/>
        <v>697539</v>
      </c>
    </row>
    <row r="10" spans="1:56">
      <c r="A10" s="1359" t="s">
        <v>123</v>
      </c>
      <c r="B10" s="1360">
        <f>B38</f>
        <v>450061</v>
      </c>
      <c r="C10" s="1360">
        <f t="shared" ref="C10:BD10" si="4">C38</f>
        <v>469451</v>
      </c>
      <c r="D10" s="1360">
        <f t="shared" si="4"/>
        <v>487248</v>
      </c>
      <c r="E10" s="1360">
        <f t="shared" si="4"/>
        <v>505481</v>
      </c>
      <c r="F10" s="1360">
        <f t="shared" si="4"/>
        <v>521751</v>
      </c>
      <c r="G10" s="1360">
        <f t="shared" si="4"/>
        <v>539675</v>
      </c>
      <c r="H10" s="1360">
        <f t="shared" si="4"/>
        <v>553329</v>
      </c>
      <c r="I10" s="1360">
        <f t="shared" si="4"/>
        <v>569657</v>
      </c>
      <c r="J10" s="1360">
        <f t="shared" si="4"/>
        <v>582684</v>
      </c>
      <c r="K10" s="1360">
        <f t="shared" si="4"/>
        <v>593295</v>
      </c>
      <c r="L10" s="1360">
        <f t="shared" si="4"/>
        <v>606701</v>
      </c>
      <c r="M10" s="1360">
        <f t="shared" si="4"/>
        <v>616772</v>
      </c>
      <c r="N10" s="1360">
        <f t="shared" si="4"/>
        <v>625857</v>
      </c>
      <c r="O10" s="1360">
        <f t="shared" si="4"/>
        <v>630553</v>
      </c>
      <c r="P10" s="1360">
        <f t="shared" si="4"/>
        <v>634495</v>
      </c>
      <c r="Q10" s="1360">
        <f t="shared" si="4"/>
        <v>641444</v>
      </c>
      <c r="R10" s="1360">
        <f t="shared" si="4"/>
        <v>645529</v>
      </c>
      <c r="S10" s="1360">
        <f t="shared" si="4"/>
        <v>649071</v>
      </c>
      <c r="T10" s="1360">
        <f t="shared" si="4"/>
        <v>653564</v>
      </c>
      <c r="U10" s="1360">
        <f t="shared" si="4"/>
        <v>660459</v>
      </c>
      <c r="V10" s="1360">
        <f t="shared" si="4"/>
        <v>665214</v>
      </c>
      <c r="W10" s="1360">
        <f t="shared" si="4"/>
        <v>674857</v>
      </c>
      <c r="X10" s="1360">
        <f t="shared" si="4"/>
        <v>683828</v>
      </c>
      <c r="Y10" s="1360">
        <f t="shared" si="4"/>
        <v>687005</v>
      </c>
      <c r="Z10" s="1360">
        <f t="shared" si="4"/>
        <v>701250</v>
      </c>
      <c r="AA10" s="1360">
        <f t="shared" si="4"/>
        <v>710765</v>
      </c>
      <c r="AB10" s="1360">
        <f t="shared" si="4"/>
        <v>714541</v>
      </c>
      <c r="AC10" s="1360">
        <f t="shared" si="4"/>
        <v>718317</v>
      </c>
      <c r="AD10" s="1360">
        <f t="shared" si="4"/>
        <v>722092</v>
      </c>
      <c r="AE10" s="1360">
        <f t="shared" si="4"/>
        <v>719054</v>
      </c>
      <c r="AF10" s="1360">
        <f t="shared" si="4"/>
        <v>721127</v>
      </c>
      <c r="AG10" s="1360">
        <f t="shared" si="4"/>
        <v>720929</v>
      </c>
      <c r="AH10" s="1360">
        <f t="shared" si="4"/>
        <v>720261</v>
      </c>
      <c r="AI10" s="1360">
        <f t="shared" si="4"/>
        <v>718931</v>
      </c>
      <c r="AJ10" s="1360">
        <f t="shared" si="4"/>
        <v>718969</v>
      </c>
      <c r="AK10" s="1360">
        <f t="shared" si="4"/>
        <v>718429</v>
      </c>
      <c r="AL10" s="1360">
        <f t="shared" si="4"/>
        <v>717046</v>
      </c>
      <c r="AM10" s="1360">
        <f t="shared" si="4"/>
        <v>716411</v>
      </c>
      <c r="AN10" s="1360">
        <f t="shared" si="4"/>
        <v>716151</v>
      </c>
      <c r="AO10" s="1360">
        <f t="shared" si="4"/>
        <v>716490</v>
      </c>
      <c r="AP10" s="1360">
        <f t="shared" si="4"/>
        <v>716006</v>
      </c>
      <c r="AQ10" s="1360">
        <f t="shared" si="4"/>
        <v>717190</v>
      </c>
      <c r="AR10" s="1360">
        <f t="shared" si="4"/>
        <v>717657</v>
      </c>
      <c r="AS10" s="1360">
        <f t="shared" si="4"/>
        <v>717454</v>
      </c>
      <c r="AT10" s="1360">
        <f t="shared" si="4"/>
        <v>716995</v>
      </c>
      <c r="AU10" s="1360">
        <f t="shared" si="4"/>
        <v>716633</v>
      </c>
      <c r="AV10" s="1360">
        <f t="shared" si="4"/>
        <v>716193</v>
      </c>
      <c r="AW10" s="1360">
        <f t="shared" si="4"/>
        <v>716619</v>
      </c>
      <c r="AX10" s="1360">
        <f t="shared" si="4"/>
        <v>717027</v>
      </c>
      <c r="AY10" s="1360">
        <f t="shared" si="4"/>
        <v>716763</v>
      </c>
      <c r="AZ10" s="1360">
        <f t="shared" si="4"/>
        <v>716073</v>
      </c>
      <c r="BA10" s="1360">
        <f t="shared" si="4"/>
        <v>714287</v>
      </c>
      <c r="BB10" s="1360">
        <f t="shared" si="4"/>
        <v>712440</v>
      </c>
      <c r="BC10" s="1360">
        <f t="shared" si="4"/>
        <v>711496</v>
      </c>
      <c r="BD10" s="1360">
        <f t="shared" si="4"/>
        <v>709400</v>
      </c>
    </row>
    <row r="11" spans="1:56">
      <c r="A11" s="1359" t="s">
        <v>434</v>
      </c>
      <c r="B11" s="1360">
        <f>B44</f>
        <v>239443</v>
      </c>
      <c r="C11" s="1360">
        <f t="shared" ref="C11:BD11" si="5">C44</f>
        <v>241216</v>
      </c>
      <c r="D11" s="1360">
        <f t="shared" si="5"/>
        <v>245679</v>
      </c>
      <c r="E11" s="1360">
        <f t="shared" si="5"/>
        <v>250461</v>
      </c>
      <c r="F11" s="1360">
        <f t="shared" si="5"/>
        <v>255350</v>
      </c>
      <c r="G11" s="1360">
        <f t="shared" si="5"/>
        <v>259327</v>
      </c>
      <c r="H11" s="1360">
        <f t="shared" si="5"/>
        <v>264947</v>
      </c>
      <c r="I11" s="1360">
        <f t="shared" si="5"/>
        <v>269272</v>
      </c>
      <c r="J11" s="1360">
        <f t="shared" si="5"/>
        <v>273059</v>
      </c>
      <c r="K11" s="1360">
        <f t="shared" si="5"/>
        <v>275602</v>
      </c>
      <c r="L11" s="1360">
        <f t="shared" si="5"/>
        <v>279672</v>
      </c>
      <c r="M11" s="1360">
        <f t="shared" si="5"/>
        <v>282371</v>
      </c>
      <c r="N11" s="1360">
        <f t="shared" si="5"/>
        <v>284662</v>
      </c>
      <c r="O11" s="1360">
        <f t="shared" si="5"/>
        <v>286543</v>
      </c>
      <c r="P11" s="1360">
        <f t="shared" si="5"/>
        <v>287852</v>
      </c>
      <c r="Q11" s="1360">
        <f t="shared" si="5"/>
        <v>289898</v>
      </c>
      <c r="R11" s="1360">
        <f t="shared" si="5"/>
        <v>290166</v>
      </c>
      <c r="S11" s="1360">
        <f t="shared" si="5"/>
        <v>290394</v>
      </c>
      <c r="T11" s="1360">
        <f t="shared" si="5"/>
        <v>291243</v>
      </c>
      <c r="U11" s="1360">
        <f t="shared" si="5"/>
        <v>291957</v>
      </c>
      <c r="V11" s="1360">
        <f t="shared" si="5"/>
        <v>292471</v>
      </c>
      <c r="W11" s="1360">
        <f t="shared" si="5"/>
        <v>293510</v>
      </c>
      <c r="X11" s="1360">
        <f t="shared" si="5"/>
        <v>294496</v>
      </c>
      <c r="Y11" s="1360">
        <f t="shared" si="5"/>
        <v>293455</v>
      </c>
      <c r="Z11" s="1360">
        <f t="shared" si="5"/>
        <v>296395</v>
      </c>
      <c r="AA11" s="1360">
        <f t="shared" si="5"/>
        <v>298004</v>
      </c>
      <c r="AB11" s="1360">
        <f t="shared" si="5"/>
        <v>298551</v>
      </c>
      <c r="AC11" s="1360">
        <f t="shared" si="5"/>
        <v>299096</v>
      </c>
      <c r="AD11" s="1360">
        <f t="shared" si="5"/>
        <v>299639</v>
      </c>
      <c r="AE11" s="1360">
        <f t="shared" si="5"/>
        <v>298312</v>
      </c>
      <c r="AF11" s="1360">
        <f t="shared" si="5"/>
        <v>298390</v>
      </c>
      <c r="AG11" s="1360">
        <f t="shared" si="5"/>
        <v>297278</v>
      </c>
      <c r="AH11" s="1360">
        <f t="shared" si="5"/>
        <v>296040</v>
      </c>
      <c r="AI11" s="1360">
        <f t="shared" si="5"/>
        <v>294504</v>
      </c>
      <c r="AJ11" s="1360">
        <f t="shared" si="5"/>
        <v>293073</v>
      </c>
      <c r="AK11" s="1360">
        <f t="shared" si="5"/>
        <v>291745</v>
      </c>
      <c r="AL11" s="1360">
        <f t="shared" si="5"/>
        <v>290241</v>
      </c>
      <c r="AM11" s="1360">
        <f t="shared" si="5"/>
        <v>288797</v>
      </c>
      <c r="AN11" s="1360">
        <f t="shared" si="5"/>
        <v>287562</v>
      </c>
      <c r="AO11" s="1360">
        <f t="shared" si="5"/>
        <v>286164</v>
      </c>
      <c r="AP11" s="1360">
        <f t="shared" si="5"/>
        <v>284769</v>
      </c>
      <c r="AQ11" s="1360">
        <f t="shared" si="5"/>
        <v>282699</v>
      </c>
      <c r="AR11" s="1360">
        <f t="shared" si="5"/>
        <v>280525</v>
      </c>
      <c r="AS11" s="1360">
        <f t="shared" si="5"/>
        <v>277724</v>
      </c>
      <c r="AT11" s="1360">
        <f t="shared" si="5"/>
        <v>275005</v>
      </c>
      <c r="AU11" s="1360">
        <f t="shared" si="5"/>
        <v>272447</v>
      </c>
      <c r="AV11" s="1360">
        <f t="shared" si="5"/>
        <v>271221</v>
      </c>
      <c r="AW11" s="1360">
        <f t="shared" si="5"/>
        <v>269613</v>
      </c>
      <c r="AX11" s="1360">
        <f t="shared" si="5"/>
        <v>268123</v>
      </c>
      <c r="AY11" s="1360">
        <f t="shared" si="5"/>
        <v>266277</v>
      </c>
      <c r="AZ11" s="1360">
        <f t="shared" si="5"/>
        <v>264135</v>
      </c>
      <c r="BA11" s="1360">
        <f t="shared" si="5"/>
        <v>260742</v>
      </c>
      <c r="BB11" s="1360">
        <f t="shared" si="5"/>
        <v>258193</v>
      </c>
      <c r="BC11" s="1360">
        <f t="shared" si="5"/>
        <v>255530</v>
      </c>
      <c r="BD11" s="1360">
        <f t="shared" si="5"/>
        <v>252739</v>
      </c>
    </row>
    <row r="12" spans="1:56">
      <c r="A12" s="1359" t="s">
        <v>435</v>
      </c>
      <c r="B12" s="1360">
        <f>B51</f>
        <v>493648</v>
      </c>
      <c r="C12" s="1360">
        <f t="shared" ref="C12:BD12" si="6">C51</f>
        <v>499172</v>
      </c>
      <c r="D12" s="1360">
        <f t="shared" si="6"/>
        <v>507463</v>
      </c>
      <c r="E12" s="1360">
        <f t="shared" si="6"/>
        <v>513872</v>
      </c>
      <c r="F12" s="1360">
        <f t="shared" si="6"/>
        <v>519845</v>
      </c>
      <c r="G12" s="1360">
        <f t="shared" si="6"/>
        <v>526395</v>
      </c>
      <c r="H12" s="1360">
        <f t="shared" si="6"/>
        <v>530546</v>
      </c>
      <c r="I12" s="1360">
        <f t="shared" si="6"/>
        <v>534440</v>
      </c>
      <c r="J12" s="1360">
        <f t="shared" si="6"/>
        <v>537187</v>
      </c>
      <c r="K12" s="1360">
        <f t="shared" si="6"/>
        <v>539314</v>
      </c>
      <c r="L12" s="1360">
        <f t="shared" si="6"/>
        <v>542545</v>
      </c>
      <c r="M12" s="1360">
        <f t="shared" si="6"/>
        <v>545079</v>
      </c>
      <c r="N12" s="1360">
        <f t="shared" si="6"/>
        <v>547381</v>
      </c>
      <c r="O12" s="1360">
        <f t="shared" si="6"/>
        <v>550135</v>
      </c>
      <c r="P12" s="1360">
        <f t="shared" si="6"/>
        <v>552115</v>
      </c>
      <c r="Q12" s="1360">
        <f t="shared" si="6"/>
        <v>554508</v>
      </c>
      <c r="R12" s="1360">
        <f t="shared" si="6"/>
        <v>555986</v>
      </c>
      <c r="S12" s="1360">
        <f t="shared" si="6"/>
        <v>557083</v>
      </c>
      <c r="T12" s="1360">
        <f t="shared" si="6"/>
        <v>557332</v>
      </c>
      <c r="U12" s="1360">
        <f t="shared" si="6"/>
        <v>557814</v>
      </c>
      <c r="V12" s="1360">
        <f t="shared" si="6"/>
        <v>558639</v>
      </c>
      <c r="W12" s="1360">
        <f t="shared" si="6"/>
        <v>562721</v>
      </c>
      <c r="X12" s="1360">
        <f t="shared" si="6"/>
        <v>566087</v>
      </c>
      <c r="Y12" s="1360">
        <f t="shared" si="6"/>
        <v>565394</v>
      </c>
      <c r="Z12" s="1360">
        <f t="shared" si="6"/>
        <v>573004</v>
      </c>
      <c r="AA12" s="1360">
        <f t="shared" si="6"/>
        <v>576597</v>
      </c>
      <c r="AB12" s="1360">
        <f t="shared" si="6"/>
        <v>578062</v>
      </c>
      <c r="AC12" s="1360">
        <f t="shared" si="6"/>
        <v>579522</v>
      </c>
      <c r="AD12" s="1360">
        <f t="shared" si="6"/>
        <v>580987</v>
      </c>
      <c r="AE12" s="1360">
        <f t="shared" si="6"/>
        <v>581610</v>
      </c>
      <c r="AF12" s="1360">
        <f t="shared" si="6"/>
        <v>582863</v>
      </c>
      <c r="AG12" s="1360">
        <f t="shared" si="6"/>
        <v>583853</v>
      </c>
      <c r="AH12" s="1360">
        <f t="shared" si="6"/>
        <v>584067</v>
      </c>
      <c r="AI12" s="1360">
        <f t="shared" si="6"/>
        <v>584243</v>
      </c>
      <c r="AJ12" s="1360">
        <f t="shared" si="6"/>
        <v>583875</v>
      </c>
      <c r="AK12" s="1360">
        <f t="shared" si="6"/>
        <v>584128</v>
      </c>
      <c r="AL12" s="1360">
        <f t="shared" si="6"/>
        <v>583504</v>
      </c>
      <c r="AM12" s="1360">
        <f t="shared" si="6"/>
        <v>583194</v>
      </c>
      <c r="AN12" s="1360">
        <f t="shared" si="6"/>
        <v>582823</v>
      </c>
      <c r="AO12" s="1360">
        <f t="shared" si="6"/>
        <v>582167</v>
      </c>
      <c r="AP12" s="1360">
        <f t="shared" si="6"/>
        <v>581677</v>
      </c>
      <c r="AQ12" s="1360">
        <f t="shared" si="6"/>
        <v>581946</v>
      </c>
      <c r="AR12" s="1360">
        <f t="shared" si="6"/>
        <v>581876</v>
      </c>
      <c r="AS12" s="1360">
        <f t="shared" si="6"/>
        <v>581509</v>
      </c>
      <c r="AT12" s="1360">
        <f t="shared" si="6"/>
        <v>580632</v>
      </c>
      <c r="AU12" s="1360">
        <f t="shared" si="6"/>
        <v>579154</v>
      </c>
      <c r="AV12" s="1360">
        <f t="shared" si="6"/>
        <v>578013</v>
      </c>
      <c r="AW12" s="1360">
        <f t="shared" si="6"/>
        <v>576501</v>
      </c>
      <c r="AX12" s="1360">
        <f t="shared" si="6"/>
        <v>574658</v>
      </c>
      <c r="AY12" s="1360">
        <f t="shared" si="6"/>
        <v>573638</v>
      </c>
      <c r="AZ12" s="1360">
        <f t="shared" si="6"/>
        <v>571719</v>
      </c>
      <c r="BA12" s="1360">
        <f t="shared" si="6"/>
        <v>568018</v>
      </c>
      <c r="BB12" s="1360">
        <f t="shared" si="6"/>
        <v>565003</v>
      </c>
      <c r="BC12" s="1360">
        <f t="shared" si="6"/>
        <v>561805</v>
      </c>
      <c r="BD12" s="1360">
        <f t="shared" si="6"/>
        <v>558221</v>
      </c>
    </row>
    <row r="13" spans="1:56">
      <c r="A13" s="1359" t="s">
        <v>436</v>
      </c>
      <c r="B13" s="1360">
        <f>B56</f>
        <v>271984</v>
      </c>
      <c r="C13" s="1360">
        <f t="shared" ref="C13:BD13" si="7">C56</f>
        <v>274397</v>
      </c>
      <c r="D13" s="1360">
        <f t="shared" si="7"/>
        <v>277960</v>
      </c>
      <c r="E13" s="1360">
        <f t="shared" si="7"/>
        <v>280984</v>
      </c>
      <c r="F13" s="1360">
        <f t="shared" si="7"/>
        <v>283632</v>
      </c>
      <c r="G13" s="1360">
        <f t="shared" si="7"/>
        <v>286544</v>
      </c>
      <c r="H13" s="1360">
        <f t="shared" si="7"/>
        <v>288220</v>
      </c>
      <c r="I13" s="1360">
        <f t="shared" si="7"/>
        <v>289811</v>
      </c>
      <c r="J13" s="1360">
        <f t="shared" si="7"/>
        <v>290862</v>
      </c>
      <c r="K13" s="1360">
        <f t="shared" si="7"/>
        <v>291503</v>
      </c>
      <c r="L13" s="1360">
        <f t="shared" si="7"/>
        <v>292743</v>
      </c>
      <c r="M13" s="1360">
        <f t="shared" si="7"/>
        <v>293518</v>
      </c>
      <c r="N13" s="1360">
        <f t="shared" si="7"/>
        <v>294392</v>
      </c>
      <c r="O13" s="1360">
        <f t="shared" si="7"/>
        <v>295328</v>
      </c>
      <c r="P13" s="1360">
        <f t="shared" si="7"/>
        <v>296335</v>
      </c>
      <c r="Q13" s="1360">
        <f t="shared" si="7"/>
        <v>297235</v>
      </c>
      <c r="R13" s="1360">
        <f t="shared" si="7"/>
        <v>296936</v>
      </c>
      <c r="S13" s="1360">
        <f t="shared" si="7"/>
        <v>295898</v>
      </c>
      <c r="T13" s="1360">
        <f t="shared" si="7"/>
        <v>295058</v>
      </c>
      <c r="U13" s="1360">
        <f t="shared" si="7"/>
        <v>293514</v>
      </c>
      <c r="V13" s="1360">
        <f t="shared" si="7"/>
        <v>292586</v>
      </c>
      <c r="W13" s="1360">
        <f t="shared" si="7"/>
        <v>292299</v>
      </c>
      <c r="X13" s="1360">
        <f t="shared" si="7"/>
        <v>292092</v>
      </c>
      <c r="Y13" s="1360">
        <f t="shared" si="7"/>
        <v>290294</v>
      </c>
      <c r="Z13" s="1360">
        <f t="shared" si="7"/>
        <v>292494</v>
      </c>
      <c r="AA13" s="1360">
        <f t="shared" si="7"/>
        <v>292469</v>
      </c>
      <c r="AB13" s="1360">
        <f t="shared" si="7"/>
        <v>291856</v>
      </c>
      <c r="AC13" s="1360">
        <f t="shared" si="7"/>
        <v>291242</v>
      </c>
      <c r="AD13" s="1360">
        <f t="shared" si="7"/>
        <v>290628</v>
      </c>
      <c r="AE13" s="1360">
        <f t="shared" si="7"/>
        <v>288717</v>
      </c>
      <c r="AF13" s="1360">
        <f t="shared" si="7"/>
        <v>287780</v>
      </c>
      <c r="AG13" s="1360">
        <f t="shared" si="7"/>
        <v>286256</v>
      </c>
      <c r="AH13" s="1360">
        <f t="shared" si="7"/>
        <v>284934</v>
      </c>
      <c r="AI13" s="1360">
        <f t="shared" si="7"/>
        <v>283456</v>
      </c>
      <c r="AJ13" s="1360">
        <f t="shared" si="7"/>
        <v>281797</v>
      </c>
      <c r="AK13" s="1360">
        <f t="shared" si="7"/>
        <v>280302</v>
      </c>
      <c r="AL13" s="1360">
        <f t="shared" si="7"/>
        <v>279365</v>
      </c>
      <c r="AM13" s="1360">
        <f t="shared" si="7"/>
        <v>277613</v>
      </c>
      <c r="AN13" s="1360">
        <f t="shared" si="7"/>
        <v>275782</v>
      </c>
      <c r="AO13" s="1360">
        <f t="shared" si="7"/>
        <v>274041</v>
      </c>
      <c r="AP13" s="1360">
        <f t="shared" si="7"/>
        <v>272476</v>
      </c>
      <c r="AQ13" s="1360">
        <f t="shared" si="7"/>
        <v>270377</v>
      </c>
      <c r="AR13" s="1360">
        <f t="shared" si="7"/>
        <v>268157</v>
      </c>
      <c r="AS13" s="1360">
        <f t="shared" si="7"/>
        <v>265617</v>
      </c>
      <c r="AT13" s="1360">
        <f t="shared" si="7"/>
        <v>262900</v>
      </c>
      <c r="AU13" s="1360">
        <f t="shared" si="7"/>
        <v>260312</v>
      </c>
      <c r="AV13" s="1360">
        <f t="shared" si="7"/>
        <v>257611</v>
      </c>
      <c r="AW13" s="1360">
        <f t="shared" si="7"/>
        <v>255216</v>
      </c>
      <c r="AX13" s="1360">
        <f t="shared" si="7"/>
        <v>252236</v>
      </c>
      <c r="AY13" s="1360">
        <f t="shared" si="7"/>
        <v>249467</v>
      </c>
      <c r="AZ13" s="1360">
        <f t="shared" si="7"/>
        <v>246601</v>
      </c>
      <c r="BA13" s="1360">
        <f t="shared" si="7"/>
        <v>243286</v>
      </c>
      <c r="BB13" s="1360">
        <f t="shared" si="7"/>
        <v>240168</v>
      </c>
      <c r="BC13" s="1360">
        <f t="shared" si="7"/>
        <v>236655</v>
      </c>
      <c r="BD13" s="1360">
        <f t="shared" si="7"/>
        <v>232847</v>
      </c>
    </row>
    <row r="14" spans="1:56">
      <c r="A14" s="1359" t="s">
        <v>224</v>
      </c>
      <c r="B14" s="1360">
        <f>B64</f>
        <v>222236</v>
      </c>
      <c r="C14" s="1360">
        <f t="shared" ref="C14:BD14" si="8">C64</f>
        <v>221250</v>
      </c>
      <c r="D14" s="1360">
        <f t="shared" si="8"/>
        <v>220819</v>
      </c>
      <c r="E14" s="1360">
        <f t="shared" si="8"/>
        <v>219494</v>
      </c>
      <c r="F14" s="1360">
        <f t="shared" si="8"/>
        <v>218700</v>
      </c>
      <c r="G14" s="1360">
        <f t="shared" si="8"/>
        <v>217816</v>
      </c>
      <c r="H14" s="1360">
        <f t="shared" si="8"/>
        <v>217237</v>
      </c>
      <c r="I14" s="1360">
        <f t="shared" si="8"/>
        <v>216763</v>
      </c>
      <c r="J14" s="1360">
        <f t="shared" si="8"/>
        <v>216421</v>
      </c>
      <c r="K14" s="1360">
        <f t="shared" si="8"/>
        <v>215953</v>
      </c>
      <c r="L14" s="1360">
        <f t="shared" si="8"/>
        <v>215485</v>
      </c>
      <c r="M14" s="1360">
        <f t="shared" si="8"/>
        <v>215087</v>
      </c>
      <c r="N14" s="1360">
        <f t="shared" si="8"/>
        <v>214721</v>
      </c>
      <c r="O14" s="1360">
        <f t="shared" si="8"/>
        <v>214637</v>
      </c>
      <c r="P14" s="1360">
        <f t="shared" si="8"/>
        <v>214140</v>
      </c>
      <c r="Q14" s="1360">
        <f t="shared" si="8"/>
        <v>213805</v>
      </c>
      <c r="R14" s="1360">
        <f t="shared" si="8"/>
        <v>212819</v>
      </c>
      <c r="S14" s="1360">
        <f t="shared" si="8"/>
        <v>211633</v>
      </c>
      <c r="T14" s="1360">
        <f t="shared" si="8"/>
        <v>210618</v>
      </c>
      <c r="U14" s="1360">
        <f t="shared" si="8"/>
        <v>209355</v>
      </c>
      <c r="V14" s="1360">
        <f t="shared" si="8"/>
        <v>208242</v>
      </c>
      <c r="W14" s="1360">
        <f t="shared" si="8"/>
        <v>207513</v>
      </c>
      <c r="X14" s="1360">
        <f t="shared" si="8"/>
        <v>206893</v>
      </c>
      <c r="Y14" s="1360">
        <f t="shared" si="8"/>
        <v>205127</v>
      </c>
      <c r="Z14" s="1360">
        <f t="shared" si="8"/>
        <v>206323</v>
      </c>
      <c r="AA14" s="1360">
        <f t="shared" si="8"/>
        <v>205842</v>
      </c>
      <c r="AB14" s="1360">
        <f t="shared" si="8"/>
        <v>205087</v>
      </c>
      <c r="AC14" s="1360">
        <f t="shared" si="8"/>
        <v>204333</v>
      </c>
      <c r="AD14" s="1360">
        <f t="shared" si="8"/>
        <v>203578</v>
      </c>
      <c r="AE14" s="1360">
        <f t="shared" si="8"/>
        <v>201811</v>
      </c>
      <c r="AF14" s="1360">
        <f t="shared" si="8"/>
        <v>200803</v>
      </c>
      <c r="AG14" s="1360">
        <f t="shared" si="8"/>
        <v>199292</v>
      </c>
      <c r="AH14" s="1360">
        <f t="shared" si="8"/>
        <v>197601</v>
      </c>
      <c r="AI14" s="1360">
        <f t="shared" si="8"/>
        <v>195215</v>
      </c>
      <c r="AJ14" s="1360">
        <f t="shared" si="8"/>
        <v>193128</v>
      </c>
      <c r="AK14" s="1360">
        <f t="shared" si="8"/>
        <v>191211</v>
      </c>
      <c r="AL14" s="1360">
        <f t="shared" si="8"/>
        <v>189399</v>
      </c>
      <c r="AM14" s="1360">
        <f t="shared" si="8"/>
        <v>187261</v>
      </c>
      <c r="AN14" s="1360">
        <f t="shared" si="8"/>
        <v>184744</v>
      </c>
      <c r="AO14" s="1360">
        <f t="shared" si="8"/>
        <v>182727</v>
      </c>
      <c r="AP14" s="1360">
        <f t="shared" si="8"/>
        <v>180607</v>
      </c>
      <c r="AQ14" s="1360">
        <f t="shared" si="8"/>
        <v>178775</v>
      </c>
      <c r="AR14" s="1360">
        <f t="shared" si="8"/>
        <v>176741</v>
      </c>
      <c r="AS14" s="1360">
        <f t="shared" si="8"/>
        <v>174594</v>
      </c>
      <c r="AT14" s="1360">
        <f t="shared" si="8"/>
        <v>172431</v>
      </c>
      <c r="AU14" s="1360">
        <f t="shared" si="8"/>
        <v>170232</v>
      </c>
      <c r="AV14" s="1360">
        <f t="shared" si="8"/>
        <v>168124</v>
      </c>
      <c r="AW14" s="1360">
        <f t="shared" si="8"/>
        <v>165797</v>
      </c>
      <c r="AX14" s="1360">
        <f t="shared" si="8"/>
        <v>163252</v>
      </c>
      <c r="AY14" s="1360">
        <f t="shared" si="8"/>
        <v>160494</v>
      </c>
      <c r="AZ14" s="1360">
        <f t="shared" si="8"/>
        <v>157989</v>
      </c>
      <c r="BA14" s="1360">
        <f t="shared" si="8"/>
        <v>155285</v>
      </c>
      <c r="BB14" s="1360">
        <f t="shared" si="8"/>
        <v>152674</v>
      </c>
      <c r="BC14" s="1360">
        <f t="shared" si="8"/>
        <v>149768</v>
      </c>
      <c r="BD14" s="1360">
        <f t="shared" si="8"/>
        <v>146857</v>
      </c>
    </row>
    <row r="15" spans="1:56">
      <c r="A15" s="1359" t="s">
        <v>269</v>
      </c>
      <c r="B15" s="1360">
        <f>B70</f>
        <v>115869</v>
      </c>
      <c r="C15" s="1360">
        <f t="shared" ref="C15:BD15" si="9">C70</f>
        <v>115167</v>
      </c>
      <c r="D15" s="1360">
        <f t="shared" si="9"/>
        <v>114765</v>
      </c>
      <c r="E15" s="1360">
        <f t="shared" si="9"/>
        <v>114840</v>
      </c>
      <c r="F15" s="1360">
        <f t="shared" si="9"/>
        <v>114716</v>
      </c>
      <c r="G15" s="1360">
        <f t="shared" si="9"/>
        <v>114427</v>
      </c>
      <c r="H15" s="1360">
        <f t="shared" si="9"/>
        <v>114432</v>
      </c>
      <c r="I15" s="1360">
        <f t="shared" si="9"/>
        <v>114561</v>
      </c>
      <c r="J15" s="1360">
        <f t="shared" si="9"/>
        <v>114584</v>
      </c>
      <c r="K15" s="1360">
        <f t="shared" si="9"/>
        <v>114620</v>
      </c>
      <c r="L15" s="1360">
        <f t="shared" si="9"/>
        <v>114667</v>
      </c>
      <c r="M15" s="1360">
        <f t="shared" si="9"/>
        <v>114751</v>
      </c>
      <c r="N15" s="1360">
        <f t="shared" si="9"/>
        <v>114867</v>
      </c>
      <c r="O15" s="1360">
        <f t="shared" si="9"/>
        <v>114931</v>
      </c>
      <c r="P15" s="1360">
        <f t="shared" si="9"/>
        <v>115131</v>
      </c>
      <c r="Q15" s="1360">
        <f t="shared" si="9"/>
        <v>115247</v>
      </c>
      <c r="R15" s="1360">
        <f t="shared" si="9"/>
        <v>115308</v>
      </c>
      <c r="S15" s="1360">
        <f t="shared" si="9"/>
        <v>115354</v>
      </c>
      <c r="T15" s="1360">
        <f t="shared" si="9"/>
        <v>115223</v>
      </c>
      <c r="U15" s="1360">
        <f t="shared" si="9"/>
        <v>115419</v>
      </c>
      <c r="V15" s="1360">
        <f t="shared" si="9"/>
        <v>115461</v>
      </c>
      <c r="W15" s="1360">
        <f t="shared" si="9"/>
        <v>116208</v>
      </c>
      <c r="X15" s="1360">
        <f t="shared" si="9"/>
        <v>116799</v>
      </c>
      <c r="Y15" s="1360">
        <f t="shared" si="9"/>
        <v>116679</v>
      </c>
      <c r="Z15" s="1360">
        <f t="shared" si="9"/>
        <v>118084</v>
      </c>
      <c r="AA15" s="1360">
        <f t="shared" si="9"/>
        <v>118740</v>
      </c>
      <c r="AB15" s="1360">
        <f t="shared" si="9"/>
        <v>119050</v>
      </c>
      <c r="AC15" s="1360">
        <f t="shared" si="9"/>
        <v>119360</v>
      </c>
      <c r="AD15" s="1360">
        <f t="shared" si="9"/>
        <v>119669</v>
      </c>
      <c r="AE15" s="1360">
        <f t="shared" si="9"/>
        <v>119097</v>
      </c>
      <c r="AF15" s="1360">
        <f t="shared" si="9"/>
        <v>119187</v>
      </c>
      <c r="AG15" s="1360">
        <f t="shared" si="9"/>
        <v>118957</v>
      </c>
      <c r="AH15" s="1360">
        <f t="shared" si="9"/>
        <v>118216</v>
      </c>
      <c r="AI15" s="1360">
        <f t="shared" si="9"/>
        <v>117410</v>
      </c>
      <c r="AJ15" s="1360">
        <f t="shared" si="9"/>
        <v>116682</v>
      </c>
      <c r="AK15" s="1360">
        <f t="shared" si="9"/>
        <v>116055</v>
      </c>
      <c r="AL15" s="1360">
        <f t="shared" si="9"/>
        <v>114970</v>
      </c>
      <c r="AM15" s="1360">
        <f t="shared" si="9"/>
        <v>114048</v>
      </c>
      <c r="AN15" s="1360">
        <f t="shared" si="9"/>
        <v>113088</v>
      </c>
      <c r="AO15" s="1360">
        <f t="shared" si="9"/>
        <v>112028</v>
      </c>
      <c r="AP15" s="1360">
        <f t="shared" si="9"/>
        <v>111020</v>
      </c>
      <c r="AQ15" s="1360">
        <f t="shared" si="9"/>
        <v>110275</v>
      </c>
      <c r="AR15" s="1360">
        <f t="shared" si="9"/>
        <v>109353</v>
      </c>
      <c r="AS15" s="1360">
        <f t="shared" si="9"/>
        <v>108303</v>
      </c>
      <c r="AT15" s="1360">
        <f t="shared" si="9"/>
        <v>107170</v>
      </c>
      <c r="AU15" s="1360">
        <f t="shared" si="9"/>
        <v>106150</v>
      </c>
      <c r="AV15" s="1360">
        <f t="shared" si="9"/>
        <v>105236</v>
      </c>
      <c r="AW15" s="1360">
        <f t="shared" si="9"/>
        <v>104219</v>
      </c>
      <c r="AX15" s="1360">
        <f t="shared" si="9"/>
        <v>103270</v>
      </c>
      <c r="AY15" s="1360">
        <f t="shared" si="9"/>
        <v>102246</v>
      </c>
      <c r="AZ15" s="1360">
        <f t="shared" si="9"/>
        <v>101082</v>
      </c>
      <c r="BA15" s="1360">
        <f t="shared" si="9"/>
        <v>99744</v>
      </c>
      <c r="BB15" s="1360">
        <f t="shared" si="9"/>
        <v>98700</v>
      </c>
      <c r="BC15" s="1360">
        <f t="shared" si="9"/>
        <v>97547</v>
      </c>
      <c r="BD15" s="1360">
        <f t="shared" si="9"/>
        <v>96300</v>
      </c>
    </row>
    <row r="16" spans="1:56">
      <c r="A16" s="1359" t="s">
        <v>284</v>
      </c>
      <c r="B16" s="1360">
        <f>B73</f>
        <v>175918</v>
      </c>
      <c r="C16" s="1360">
        <f t="shared" ref="C16:BD16" si="10">C73</f>
        <v>174470</v>
      </c>
      <c r="D16" s="1360">
        <f t="shared" si="10"/>
        <v>173758</v>
      </c>
      <c r="E16" s="1360">
        <f t="shared" si="10"/>
        <v>173624</v>
      </c>
      <c r="F16" s="1360">
        <f t="shared" si="10"/>
        <v>172890</v>
      </c>
      <c r="G16" s="1360">
        <f t="shared" si="10"/>
        <v>172133</v>
      </c>
      <c r="H16" s="1360">
        <f t="shared" si="10"/>
        <v>171484</v>
      </c>
      <c r="I16" s="1360">
        <f t="shared" si="10"/>
        <v>170992</v>
      </c>
      <c r="J16" s="1360">
        <f t="shared" si="10"/>
        <v>170617</v>
      </c>
      <c r="K16" s="1360">
        <f t="shared" si="10"/>
        <v>170603</v>
      </c>
      <c r="L16" s="1360">
        <f t="shared" si="10"/>
        <v>170220</v>
      </c>
      <c r="M16" s="1360">
        <f t="shared" si="10"/>
        <v>169752</v>
      </c>
      <c r="N16" s="1360">
        <f t="shared" si="10"/>
        <v>169579</v>
      </c>
      <c r="O16" s="1360">
        <f t="shared" si="10"/>
        <v>169406</v>
      </c>
      <c r="P16" s="1360">
        <f t="shared" si="10"/>
        <v>169279</v>
      </c>
      <c r="Q16" s="1360">
        <f t="shared" si="10"/>
        <v>169044</v>
      </c>
      <c r="R16" s="1360">
        <f t="shared" si="10"/>
        <v>168694</v>
      </c>
      <c r="S16" s="1360">
        <f t="shared" si="10"/>
        <v>168019</v>
      </c>
      <c r="T16" s="1360">
        <f t="shared" si="10"/>
        <v>167738</v>
      </c>
      <c r="U16" s="1360">
        <f t="shared" si="10"/>
        <v>166783</v>
      </c>
      <c r="V16" s="1360">
        <f t="shared" si="10"/>
        <v>166218</v>
      </c>
      <c r="W16" s="1360">
        <f t="shared" si="10"/>
        <v>165320</v>
      </c>
      <c r="X16" s="1360">
        <f t="shared" si="10"/>
        <v>164620</v>
      </c>
      <c r="Y16" s="1360">
        <f t="shared" si="10"/>
        <v>162929</v>
      </c>
      <c r="Z16" s="1360">
        <f t="shared" si="10"/>
        <v>163236</v>
      </c>
      <c r="AA16" s="1360">
        <f t="shared" si="10"/>
        <v>162738</v>
      </c>
      <c r="AB16" s="1360">
        <f t="shared" si="10"/>
        <v>162075</v>
      </c>
      <c r="AC16" s="1360">
        <f t="shared" si="10"/>
        <v>161413</v>
      </c>
      <c r="AD16" s="1360">
        <f t="shared" si="10"/>
        <v>160748</v>
      </c>
      <c r="AE16" s="1360">
        <f t="shared" si="10"/>
        <v>159836</v>
      </c>
      <c r="AF16" s="1360">
        <f t="shared" si="10"/>
        <v>159111</v>
      </c>
      <c r="AG16" s="1360">
        <f t="shared" si="10"/>
        <v>157750</v>
      </c>
      <c r="AH16" s="1360">
        <f t="shared" si="10"/>
        <v>156258</v>
      </c>
      <c r="AI16" s="1360">
        <f t="shared" si="10"/>
        <v>154622</v>
      </c>
      <c r="AJ16" s="1360">
        <f t="shared" si="10"/>
        <v>152935</v>
      </c>
      <c r="AK16" s="1360">
        <f t="shared" si="10"/>
        <v>151391</v>
      </c>
      <c r="AL16" s="1360">
        <f t="shared" si="10"/>
        <v>149663</v>
      </c>
      <c r="AM16" s="1360">
        <f t="shared" si="10"/>
        <v>147963</v>
      </c>
      <c r="AN16" s="1360">
        <f t="shared" si="10"/>
        <v>146427</v>
      </c>
      <c r="AO16" s="1360">
        <f t="shared" si="10"/>
        <v>145116</v>
      </c>
      <c r="AP16" s="1360">
        <f t="shared" si="10"/>
        <v>143547</v>
      </c>
      <c r="AQ16" s="1360">
        <f t="shared" si="10"/>
        <v>141837</v>
      </c>
      <c r="AR16" s="1360">
        <f t="shared" si="10"/>
        <v>140235</v>
      </c>
      <c r="AS16" s="1360">
        <f t="shared" si="10"/>
        <v>138398</v>
      </c>
      <c r="AT16" s="1360">
        <f t="shared" si="10"/>
        <v>136922</v>
      </c>
      <c r="AU16" s="1360">
        <f t="shared" si="10"/>
        <v>135147</v>
      </c>
      <c r="AV16" s="1360">
        <f t="shared" si="10"/>
        <v>133719</v>
      </c>
      <c r="AW16" s="1360">
        <f t="shared" si="10"/>
        <v>132325</v>
      </c>
      <c r="AX16" s="1360">
        <f t="shared" si="10"/>
        <v>130455</v>
      </c>
      <c r="AY16" s="1360">
        <f t="shared" si="10"/>
        <v>128838</v>
      </c>
      <c r="AZ16" s="1360">
        <f t="shared" si="10"/>
        <v>127340</v>
      </c>
      <c r="BA16" s="1360">
        <f t="shared" si="10"/>
        <v>126045</v>
      </c>
      <c r="BB16" s="1360">
        <f t="shared" si="10"/>
        <v>124564</v>
      </c>
      <c r="BC16" s="1360">
        <f t="shared" si="10"/>
        <v>122868</v>
      </c>
      <c r="BD16" s="1360">
        <f t="shared" si="10"/>
        <v>121116</v>
      </c>
    </row>
    <row r="17" spans="1:56">
      <c r="A17" s="1359"/>
      <c r="B17" s="1360"/>
      <c r="C17" s="1360"/>
      <c r="D17" s="1360"/>
      <c r="E17" s="1360"/>
      <c r="F17" s="1360"/>
      <c r="G17" s="1361"/>
      <c r="H17" s="1362"/>
      <c r="I17" s="1362"/>
      <c r="J17" s="1362"/>
      <c r="K17" s="1362"/>
      <c r="L17" s="1362"/>
      <c r="M17" s="1362"/>
      <c r="N17" s="1362"/>
      <c r="O17" s="1362"/>
      <c r="P17" s="1362"/>
      <c r="Q17" s="1362"/>
      <c r="R17" s="1362"/>
      <c r="S17" s="1362"/>
      <c r="T17" s="1362"/>
      <c r="U17" s="1362"/>
      <c r="V17" s="1362"/>
      <c r="W17" s="1362"/>
      <c r="X17" s="1362"/>
      <c r="Y17" s="1362"/>
      <c r="Z17" s="1362"/>
      <c r="AA17" s="1362"/>
      <c r="AB17" s="1362"/>
      <c r="AC17" s="1362"/>
      <c r="AD17" s="1362"/>
      <c r="AE17" s="1362"/>
      <c r="AF17" s="1362"/>
      <c r="AG17" s="1362"/>
      <c r="AH17" s="1362"/>
      <c r="AI17" s="1362"/>
      <c r="AJ17" s="1362"/>
      <c r="AK17" s="1362"/>
      <c r="AL17" s="1362"/>
      <c r="AM17" s="1362"/>
      <c r="AN17" s="1362"/>
      <c r="AO17" s="1362"/>
      <c r="AP17" s="1363"/>
      <c r="AQ17" s="1363"/>
      <c r="AR17" s="1363"/>
      <c r="AS17" s="1363"/>
      <c r="AT17" s="1364"/>
      <c r="AU17" s="1365"/>
    </row>
    <row r="18" spans="1:56">
      <c r="A18" s="1366" t="s">
        <v>85</v>
      </c>
      <c r="B18" s="1360">
        <f>SUM(B19:B27)</f>
        <v>1288937</v>
      </c>
      <c r="C18" s="1360">
        <f t="shared" ref="C18:BD18" si="11">SUM(C19:C27)</f>
        <v>1306967</v>
      </c>
      <c r="D18" s="1360">
        <f t="shared" si="11"/>
        <v>1322443</v>
      </c>
      <c r="E18" s="1360">
        <f t="shared" si="11"/>
        <v>1334527</v>
      </c>
      <c r="F18" s="1360">
        <f t="shared" si="11"/>
        <v>1346271</v>
      </c>
      <c r="G18" s="1360">
        <f t="shared" si="11"/>
        <v>1360605</v>
      </c>
      <c r="H18" s="1360">
        <f t="shared" si="11"/>
        <v>1363992</v>
      </c>
      <c r="I18" s="1360">
        <f t="shared" si="11"/>
        <v>1366848</v>
      </c>
      <c r="J18" s="1360">
        <f t="shared" si="11"/>
        <v>1370510</v>
      </c>
      <c r="K18" s="1360">
        <f t="shared" si="11"/>
        <v>1366033</v>
      </c>
      <c r="L18" s="1360">
        <f t="shared" si="11"/>
        <v>1367390</v>
      </c>
      <c r="M18" s="1360">
        <f t="shared" si="11"/>
        <v>1374050</v>
      </c>
      <c r="N18" s="1360">
        <f t="shared" si="11"/>
        <v>1381514</v>
      </c>
      <c r="O18" s="1360">
        <f t="shared" si="11"/>
        <v>1391514</v>
      </c>
      <c r="P18" s="1360">
        <f t="shared" si="11"/>
        <v>1402146</v>
      </c>
      <c r="Q18" s="1360">
        <f t="shared" si="11"/>
        <v>1410834</v>
      </c>
      <c r="R18" s="1360">
        <f t="shared" si="11"/>
        <v>1425658</v>
      </c>
      <c r="S18" s="1360">
        <f t="shared" si="11"/>
        <v>1433456</v>
      </c>
      <c r="T18" s="1360">
        <f t="shared" si="11"/>
        <v>1449037</v>
      </c>
      <c r="U18" s="1360">
        <f t="shared" si="11"/>
        <v>1464096</v>
      </c>
      <c r="V18" s="1360">
        <f t="shared" si="11"/>
        <v>1477410</v>
      </c>
      <c r="W18" s="1360">
        <f t="shared" si="11"/>
        <v>1488619</v>
      </c>
      <c r="X18" s="1360">
        <f t="shared" si="11"/>
        <v>1499195</v>
      </c>
      <c r="Y18" s="1360">
        <f t="shared" si="11"/>
        <v>1509395</v>
      </c>
      <c r="Z18" s="1360">
        <f t="shared" si="11"/>
        <v>1518982</v>
      </c>
      <c r="AA18" s="1360">
        <f t="shared" si="11"/>
        <v>1423792</v>
      </c>
      <c r="AB18" s="1360">
        <f t="shared" si="11"/>
        <v>1434572</v>
      </c>
      <c r="AC18" s="1360">
        <f t="shared" si="11"/>
        <v>1454632</v>
      </c>
      <c r="AD18" s="1360">
        <f t="shared" si="11"/>
        <v>1475342</v>
      </c>
      <c r="AE18" s="1360">
        <f t="shared" si="11"/>
        <v>1483655</v>
      </c>
      <c r="AF18" s="1360">
        <f t="shared" si="11"/>
        <v>1493398</v>
      </c>
      <c r="AG18" s="1360">
        <f t="shared" si="11"/>
        <v>1503480</v>
      </c>
      <c r="AH18" s="1360">
        <f t="shared" si="11"/>
        <v>1510662</v>
      </c>
      <c r="AI18" s="1360">
        <f t="shared" si="11"/>
        <v>1516155</v>
      </c>
      <c r="AJ18" s="1360">
        <f t="shared" si="11"/>
        <v>1520267</v>
      </c>
      <c r="AK18" s="1360">
        <f t="shared" si="11"/>
        <v>1525393</v>
      </c>
      <c r="AL18" s="1360">
        <f t="shared" si="11"/>
        <v>1529817</v>
      </c>
      <c r="AM18" s="1360">
        <f t="shared" si="11"/>
        <v>1532428</v>
      </c>
      <c r="AN18" s="1360">
        <f t="shared" si="11"/>
        <v>1536433</v>
      </c>
      <c r="AO18" s="1360">
        <f t="shared" si="11"/>
        <v>1541214</v>
      </c>
      <c r="AP18" s="1360">
        <f t="shared" si="11"/>
        <v>1544200</v>
      </c>
      <c r="AQ18" s="1360">
        <f t="shared" si="11"/>
        <v>1544970</v>
      </c>
      <c r="AR18" s="1360">
        <f t="shared" si="11"/>
        <v>1543075</v>
      </c>
      <c r="AS18" s="1360">
        <f t="shared" si="11"/>
        <v>1541169</v>
      </c>
      <c r="AT18" s="1360">
        <f t="shared" si="11"/>
        <v>1539755</v>
      </c>
      <c r="AU18" s="1360">
        <f t="shared" si="11"/>
        <v>1537272</v>
      </c>
      <c r="AV18" s="1360">
        <f t="shared" si="11"/>
        <v>1537467</v>
      </c>
      <c r="AW18" s="1360">
        <f t="shared" si="11"/>
        <v>1535559</v>
      </c>
      <c r="AX18" s="1360">
        <f t="shared" si="11"/>
        <v>1532515</v>
      </c>
      <c r="AY18" s="1360">
        <f t="shared" si="11"/>
        <v>1529756</v>
      </c>
      <c r="AZ18" s="1360">
        <f t="shared" si="11"/>
        <v>1525152</v>
      </c>
      <c r="BA18" s="1360">
        <f t="shared" si="11"/>
        <v>1517073</v>
      </c>
      <c r="BB18" s="1360">
        <f t="shared" si="11"/>
        <v>1510171</v>
      </c>
      <c r="BC18" s="1360">
        <f t="shared" si="11"/>
        <v>1499887</v>
      </c>
      <c r="BD18" s="1360">
        <f t="shared" si="11"/>
        <v>1492282</v>
      </c>
    </row>
    <row r="19" spans="1:56">
      <c r="A19" s="1367" t="s">
        <v>87</v>
      </c>
      <c r="B19" s="1368">
        <v>171125</v>
      </c>
      <c r="C19" s="1368">
        <v>173752</v>
      </c>
      <c r="D19" s="1368">
        <v>177948</v>
      </c>
      <c r="E19" s="1368">
        <v>180433</v>
      </c>
      <c r="F19" s="1368">
        <v>181323</v>
      </c>
      <c r="G19" s="1368">
        <v>183872</v>
      </c>
      <c r="H19" s="1368">
        <v>184740</v>
      </c>
      <c r="I19" s="1368">
        <v>184375</v>
      </c>
      <c r="J19" s="1368">
        <v>184996</v>
      </c>
      <c r="K19" s="1368">
        <v>183402</v>
      </c>
      <c r="L19" s="1368">
        <v>183284</v>
      </c>
      <c r="M19" s="1368">
        <v>182705</v>
      </c>
      <c r="N19" s="1368">
        <v>182194</v>
      </c>
      <c r="O19" s="1368">
        <v>183219</v>
      </c>
      <c r="P19" s="1368">
        <v>184444</v>
      </c>
      <c r="Q19" s="1368">
        <v>184734</v>
      </c>
      <c r="R19" s="1368">
        <v>186776</v>
      </c>
      <c r="S19" s="1368">
        <v>187479</v>
      </c>
      <c r="T19" s="1368">
        <v>189080</v>
      </c>
      <c r="U19" s="1368">
        <v>189230</v>
      </c>
      <c r="V19" s="1368">
        <v>190354</v>
      </c>
      <c r="W19" s="1368">
        <v>191047</v>
      </c>
      <c r="X19" s="1368">
        <v>191506</v>
      </c>
      <c r="Y19" s="1368">
        <v>192056</v>
      </c>
      <c r="Z19" s="1368">
        <v>191540</v>
      </c>
      <c r="AA19" s="1368">
        <v>157599</v>
      </c>
      <c r="AB19" s="1368">
        <v>162038</v>
      </c>
      <c r="AC19" s="1368">
        <v>172327</v>
      </c>
      <c r="AD19" s="1368">
        <v>182228</v>
      </c>
      <c r="AE19" s="1368">
        <v>185877</v>
      </c>
      <c r="AF19" s="1368">
        <v>191309</v>
      </c>
      <c r="AG19" s="1368">
        <v>196177</v>
      </c>
      <c r="AH19" s="1368">
        <v>199079</v>
      </c>
      <c r="AI19" s="1368">
        <v>201045</v>
      </c>
      <c r="AJ19" s="1368">
        <v>203305</v>
      </c>
      <c r="AK19" s="1368">
        <v>206037</v>
      </c>
      <c r="AL19" s="1368">
        <v>207378</v>
      </c>
      <c r="AM19" s="1368">
        <v>207662</v>
      </c>
      <c r="AN19" s="1368">
        <v>208891</v>
      </c>
      <c r="AO19" s="1368">
        <v>209631</v>
      </c>
      <c r="AP19" s="1368">
        <v>210408</v>
      </c>
      <c r="AQ19" s="1368">
        <v>210995</v>
      </c>
      <c r="AR19" s="1368">
        <v>211623</v>
      </c>
      <c r="AS19" s="1368">
        <v>212453</v>
      </c>
      <c r="AT19" s="1368">
        <v>212971</v>
      </c>
      <c r="AU19" s="1368">
        <v>213634</v>
      </c>
      <c r="AV19" s="1368">
        <v>213937</v>
      </c>
      <c r="AW19" s="1368">
        <v>214112</v>
      </c>
      <c r="AX19" s="1368">
        <v>213878</v>
      </c>
      <c r="AY19" s="1368">
        <v>214167</v>
      </c>
      <c r="AZ19" s="1368">
        <v>213562</v>
      </c>
      <c r="BA19" s="1368">
        <v>212599</v>
      </c>
      <c r="BB19" s="1368">
        <v>211923</v>
      </c>
      <c r="BC19" s="1368">
        <v>210670</v>
      </c>
      <c r="BD19" s="1368">
        <f>VLOOKUP($A19,$BC$80:$BD$140,2,FALSE)</f>
        <v>210191</v>
      </c>
    </row>
    <row r="20" spans="1:56">
      <c r="A20" s="1369" t="s">
        <v>89</v>
      </c>
      <c r="B20" s="1370">
        <v>170791</v>
      </c>
      <c r="C20" s="1370">
        <v>167826</v>
      </c>
      <c r="D20" s="1370">
        <v>165083</v>
      </c>
      <c r="E20" s="1370">
        <v>162882</v>
      </c>
      <c r="F20" s="1370">
        <v>160471</v>
      </c>
      <c r="G20" s="1370">
        <v>157891</v>
      </c>
      <c r="H20" s="1370">
        <v>155115</v>
      </c>
      <c r="I20" s="1370">
        <v>151996</v>
      </c>
      <c r="J20" s="1370">
        <v>148469</v>
      </c>
      <c r="K20" s="1370">
        <v>145429</v>
      </c>
      <c r="L20" s="1370">
        <v>142313</v>
      </c>
      <c r="M20" s="1370">
        <v>139611</v>
      </c>
      <c r="N20" s="1370">
        <v>137406</v>
      </c>
      <c r="O20" s="1370">
        <v>136485</v>
      </c>
      <c r="P20" s="1370">
        <v>135459</v>
      </c>
      <c r="Q20" s="1370">
        <v>133745</v>
      </c>
      <c r="R20" s="1370">
        <v>132835</v>
      </c>
      <c r="S20" s="1370">
        <v>133111</v>
      </c>
      <c r="T20" s="1370">
        <v>131301</v>
      </c>
      <c r="U20" s="1370">
        <v>130411</v>
      </c>
      <c r="V20" s="1370">
        <v>129578</v>
      </c>
      <c r="W20" s="1370">
        <v>128348</v>
      </c>
      <c r="X20" s="1370">
        <v>127136</v>
      </c>
      <c r="Y20" s="1370">
        <v>126063</v>
      </c>
      <c r="Z20" s="1370">
        <v>124891</v>
      </c>
      <c r="AA20" s="1370">
        <v>97473</v>
      </c>
      <c r="AB20" s="1370">
        <v>100151</v>
      </c>
      <c r="AC20" s="1370">
        <v>106414</v>
      </c>
      <c r="AD20" s="1370">
        <v>113657</v>
      </c>
      <c r="AE20" s="1370">
        <v>116838</v>
      </c>
      <c r="AF20" s="1370">
        <v>120518</v>
      </c>
      <c r="AG20" s="1370">
        <v>123207</v>
      </c>
      <c r="AH20" s="1370">
        <v>124785</v>
      </c>
      <c r="AI20" s="1370">
        <v>125994</v>
      </c>
      <c r="AJ20" s="1370">
        <v>127377</v>
      </c>
      <c r="AK20" s="1370">
        <v>128050</v>
      </c>
      <c r="AL20" s="1370">
        <v>128912</v>
      </c>
      <c r="AM20" s="1370">
        <v>129945</v>
      </c>
      <c r="AN20" s="1370">
        <v>130609</v>
      </c>
      <c r="AO20" s="1370">
        <v>132328</v>
      </c>
      <c r="AP20" s="1370">
        <v>133451</v>
      </c>
      <c r="AQ20" s="1370">
        <v>134218</v>
      </c>
      <c r="AR20" s="1370">
        <v>134586</v>
      </c>
      <c r="AS20" s="1370">
        <v>134789</v>
      </c>
      <c r="AT20" s="1370">
        <v>135997</v>
      </c>
      <c r="AU20" s="1370">
        <v>136088</v>
      </c>
      <c r="AV20" s="1370">
        <v>136722</v>
      </c>
      <c r="AW20" s="1370">
        <v>137096</v>
      </c>
      <c r="AX20" s="1370">
        <v>137178</v>
      </c>
      <c r="AY20" s="1370">
        <v>137122</v>
      </c>
      <c r="AZ20" s="1370">
        <v>136747</v>
      </c>
      <c r="BA20" s="1370">
        <v>136534</v>
      </c>
      <c r="BB20" s="1370">
        <v>136476</v>
      </c>
      <c r="BC20" s="1370">
        <v>136029</v>
      </c>
      <c r="BD20" s="1370">
        <f t="shared" ref="BD20:BD76" si="12">VLOOKUP($A20,$BC$80:$BD$140,2,FALSE)</f>
        <v>135956</v>
      </c>
    </row>
    <row r="21" spans="1:56">
      <c r="A21" s="1369" t="s">
        <v>358</v>
      </c>
      <c r="B21" s="1370">
        <v>148288</v>
      </c>
      <c r="C21" s="1370">
        <v>144158</v>
      </c>
      <c r="D21" s="1370">
        <v>140856</v>
      </c>
      <c r="E21" s="1370">
        <v>137510</v>
      </c>
      <c r="F21" s="1370">
        <v>134051</v>
      </c>
      <c r="G21" s="1370">
        <v>130491</v>
      </c>
      <c r="H21" s="1370">
        <v>127616</v>
      </c>
      <c r="I21" s="1370">
        <v>124970</v>
      </c>
      <c r="J21" s="1370">
        <v>122331</v>
      </c>
      <c r="K21" s="1370">
        <v>118361</v>
      </c>
      <c r="L21" s="1370">
        <v>115329</v>
      </c>
      <c r="M21" s="1370">
        <v>116179</v>
      </c>
      <c r="N21" s="1370">
        <v>119174</v>
      </c>
      <c r="O21" s="1370">
        <v>118275</v>
      </c>
      <c r="P21" s="1370">
        <v>118396</v>
      </c>
      <c r="Q21" s="1370">
        <v>119163</v>
      </c>
      <c r="R21" s="1370">
        <v>117924</v>
      </c>
      <c r="S21" s="1370">
        <v>116952</v>
      </c>
      <c r="T21" s="1370">
        <v>116998</v>
      </c>
      <c r="U21" s="1370">
        <v>116856</v>
      </c>
      <c r="V21" s="1370">
        <v>116279</v>
      </c>
      <c r="W21" s="1370">
        <v>115345</v>
      </c>
      <c r="X21" s="1370">
        <v>114196</v>
      </c>
      <c r="Y21" s="1370">
        <v>112648</v>
      </c>
      <c r="Z21" s="1370">
        <v>111536</v>
      </c>
      <c r="AA21" s="1370">
        <v>103711</v>
      </c>
      <c r="AB21" s="1370">
        <v>103800</v>
      </c>
      <c r="AC21" s="1370">
        <v>105089</v>
      </c>
      <c r="AD21" s="1370">
        <v>107937</v>
      </c>
      <c r="AE21" s="1370">
        <v>108419</v>
      </c>
      <c r="AF21" s="1370">
        <v>107982</v>
      </c>
      <c r="AG21" s="1370">
        <v>109762</v>
      </c>
      <c r="AH21" s="1370">
        <v>111418</v>
      </c>
      <c r="AI21" s="1370">
        <v>113087</v>
      </c>
      <c r="AJ21" s="1370">
        <v>114597</v>
      </c>
      <c r="AK21" s="1370">
        <v>116591</v>
      </c>
      <c r="AL21" s="1370">
        <v>119381</v>
      </c>
      <c r="AM21" s="1370">
        <v>120852</v>
      </c>
      <c r="AN21" s="1370">
        <v>122439</v>
      </c>
      <c r="AO21" s="1370">
        <v>124695</v>
      </c>
      <c r="AP21" s="1370">
        <v>126393</v>
      </c>
      <c r="AQ21" s="1370">
        <v>128204</v>
      </c>
      <c r="AR21" s="1370">
        <v>129287</v>
      </c>
      <c r="AS21" s="1370">
        <v>131422</v>
      </c>
      <c r="AT21" s="1370">
        <v>132977</v>
      </c>
      <c r="AU21" s="1370">
        <v>135153</v>
      </c>
      <c r="AV21" s="1370">
        <v>138470</v>
      </c>
      <c r="AW21" s="1370">
        <v>140997</v>
      </c>
      <c r="AX21" s="1370">
        <v>143392</v>
      </c>
      <c r="AY21" s="1370">
        <v>145559</v>
      </c>
      <c r="AZ21" s="1370">
        <v>147518</v>
      </c>
      <c r="BA21" s="1370">
        <v>147627</v>
      </c>
      <c r="BB21" s="1370">
        <v>148010</v>
      </c>
      <c r="BC21" s="1370">
        <v>148936</v>
      </c>
      <c r="BD21" s="1370">
        <f t="shared" si="12"/>
        <v>149596</v>
      </c>
    </row>
    <row r="22" spans="1:56">
      <c r="A22" s="1369" t="s">
        <v>93</v>
      </c>
      <c r="B22" s="1370">
        <v>188419</v>
      </c>
      <c r="C22" s="1370">
        <v>183285</v>
      </c>
      <c r="D22" s="1370">
        <v>178771</v>
      </c>
      <c r="E22" s="1370">
        <v>174059</v>
      </c>
      <c r="F22" s="1370">
        <v>170378</v>
      </c>
      <c r="G22" s="1370">
        <v>165868</v>
      </c>
      <c r="H22" s="1370">
        <v>161556</v>
      </c>
      <c r="I22" s="1370">
        <v>156992</v>
      </c>
      <c r="J22" s="1370">
        <v>151839</v>
      </c>
      <c r="K22" s="1370">
        <v>147108</v>
      </c>
      <c r="L22" s="1370">
        <v>142418</v>
      </c>
      <c r="M22" s="1370">
        <v>138926</v>
      </c>
      <c r="N22" s="1370">
        <v>136508</v>
      </c>
      <c r="O22" s="1370">
        <v>134500</v>
      </c>
      <c r="P22" s="1370">
        <v>132827</v>
      </c>
      <c r="Q22" s="1370">
        <v>130429</v>
      </c>
      <c r="R22" s="1370">
        <v>129369</v>
      </c>
      <c r="S22" s="1370">
        <v>128358</v>
      </c>
      <c r="T22" s="1370">
        <v>126959</v>
      </c>
      <c r="U22" s="1370">
        <v>125221</v>
      </c>
      <c r="V22" s="1370">
        <v>123919</v>
      </c>
      <c r="W22" s="1370">
        <v>122173</v>
      </c>
      <c r="X22" s="1370">
        <v>120821</v>
      </c>
      <c r="Y22" s="1370">
        <v>119656</v>
      </c>
      <c r="Z22" s="1370">
        <v>117918</v>
      </c>
      <c r="AA22" s="1370">
        <v>98856</v>
      </c>
      <c r="AB22" s="1370">
        <v>99176</v>
      </c>
      <c r="AC22" s="1370">
        <v>100898</v>
      </c>
      <c r="AD22" s="1370">
        <v>102908</v>
      </c>
      <c r="AE22" s="1370">
        <v>104735</v>
      </c>
      <c r="AF22" s="1370">
        <v>106897</v>
      </c>
      <c r="AG22" s="1370">
        <v>107354</v>
      </c>
      <c r="AH22" s="1370">
        <v>107695</v>
      </c>
      <c r="AI22" s="1370">
        <v>107957</v>
      </c>
      <c r="AJ22" s="1370">
        <v>107529</v>
      </c>
      <c r="AK22" s="1370">
        <v>106985</v>
      </c>
      <c r="AL22" s="1370">
        <v>107206</v>
      </c>
      <c r="AM22" s="1370">
        <v>107217</v>
      </c>
      <c r="AN22" s="1370">
        <v>108132</v>
      </c>
      <c r="AO22" s="1370">
        <v>108651</v>
      </c>
      <c r="AP22" s="1370">
        <v>108304</v>
      </c>
      <c r="AQ22" s="1370">
        <v>108026</v>
      </c>
      <c r="AR22" s="1370">
        <v>107283</v>
      </c>
      <c r="AS22" s="1370">
        <v>107010</v>
      </c>
      <c r="AT22" s="1370">
        <v>106819</v>
      </c>
      <c r="AU22" s="1370">
        <v>106956</v>
      </c>
      <c r="AV22" s="1370">
        <v>107558</v>
      </c>
      <c r="AW22" s="1370">
        <v>107954</v>
      </c>
      <c r="AX22" s="1370">
        <v>108540</v>
      </c>
      <c r="AY22" s="1370">
        <v>109105</v>
      </c>
      <c r="AZ22" s="1370">
        <v>109144</v>
      </c>
      <c r="BA22" s="1370">
        <v>108853</v>
      </c>
      <c r="BB22" s="1370">
        <v>109895</v>
      </c>
      <c r="BC22" s="1370">
        <v>109686</v>
      </c>
      <c r="BD22" s="1370">
        <f t="shared" si="12"/>
        <v>110077</v>
      </c>
    </row>
    <row r="23" spans="1:56">
      <c r="A23" s="1369" t="s">
        <v>95</v>
      </c>
      <c r="B23" s="1370">
        <v>81220</v>
      </c>
      <c r="C23" s="1370">
        <v>96282</v>
      </c>
      <c r="D23" s="1370">
        <v>108817</v>
      </c>
      <c r="E23" s="1370">
        <v>117048</v>
      </c>
      <c r="F23" s="1370">
        <v>124796</v>
      </c>
      <c r="G23" s="1370">
        <v>135691</v>
      </c>
      <c r="H23" s="1370">
        <v>142193</v>
      </c>
      <c r="I23" s="1370">
        <v>148946</v>
      </c>
      <c r="J23" s="1370">
        <v>154714</v>
      </c>
      <c r="K23" s="1370">
        <v>158910</v>
      </c>
      <c r="L23" s="1370">
        <v>164714</v>
      </c>
      <c r="M23" s="1370">
        <v>169092</v>
      </c>
      <c r="N23" s="1370">
        <v>171078</v>
      </c>
      <c r="O23" s="1370">
        <v>172950</v>
      </c>
      <c r="P23" s="1370">
        <v>174720</v>
      </c>
      <c r="Q23" s="1370">
        <v>177221</v>
      </c>
      <c r="R23" s="1370">
        <v>180255</v>
      </c>
      <c r="S23" s="1370">
        <v>182485</v>
      </c>
      <c r="T23" s="1370">
        <v>187343</v>
      </c>
      <c r="U23" s="1370">
        <v>194199</v>
      </c>
      <c r="V23" s="1370">
        <v>198443</v>
      </c>
      <c r="W23" s="1370">
        <v>202099</v>
      </c>
      <c r="X23" s="1370">
        <v>206629</v>
      </c>
      <c r="Y23" s="1370">
        <v>210526</v>
      </c>
      <c r="Z23" s="1370">
        <v>216036</v>
      </c>
      <c r="AA23" s="1370">
        <v>230473</v>
      </c>
      <c r="AB23" s="1370">
        <v>231500</v>
      </c>
      <c r="AC23" s="1370">
        <v>230454</v>
      </c>
      <c r="AD23" s="1370">
        <v>228131</v>
      </c>
      <c r="AE23" s="1370">
        <v>226781</v>
      </c>
      <c r="AF23" s="1370">
        <v>225184</v>
      </c>
      <c r="AG23" s="1370">
        <v>224853</v>
      </c>
      <c r="AH23" s="1370">
        <v>224775</v>
      </c>
      <c r="AI23" s="1370">
        <v>224847</v>
      </c>
      <c r="AJ23" s="1370">
        <v>225480</v>
      </c>
      <c r="AK23" s="1370">
        <v>225945</v>
      </c>
      <c r="AL23" s="1370">
        <v>226173</v>
      </c>
      <c r="AM23" s="1370">
        <v>226373</v>
      </c>
      <c r="AN23" s="1370">
        <v>226327</v>
      </c>
      <c r="AO23" s="1370">
        <v>226576</v>
      </c>
      <c r="AP23" s="1370">
        <v>226836</v>
      </c>
      <c r="AQ23" s="1370">
        <v>226319</v>
      </c>
      <c r="AR23" s="1370">
        <v>225477</v>
      </c>
      <c r="AS23" s="1370">
        <v>223865</v>
      </c>
      <c r="AT23" s="1370">
        <v>222050</v>
      </c>
      <c r="AU23" s="1370">
        <v>219805</v>
      </c>
      <c r="AV23" s="1370">
        <v>217808</v>
      </c>
      <c r="AW23" s="1370">
        <v>216077</v>
      </c>
      <c r="AX23" s="1370">
        <v>213867</v>
      </c>
      <c r="AY23" s="1370">
        <v>211984</v>
      </c>
      <c r="AZ23" s="1370">
        <v>210492</v>
      </c>
      <c r="BA23" s="1370">
        <v>209357</v>
      </c>
      <c r="BB23" s="1370">
        <v>208030</v>
      </c>
      <c r="BC23" s="1370">
        <v>205978</v>
      </c>
      <c r="BD23" s="1370">
        <f t="shared" si="12"/>
        <v>204110</v>
      </c>
    </row>
    <row r="24" spans="1:56">
      <c r="A24" s="1369" t="s">
        <v>97</v>
      </c>
      <c r="B24" s="1370">
        <v>210072</v>
      </c>
      <c r="C24" s="1370">
        <v>206489</v>
      </c>
      <c r="D24" s="1370">
        <v>201242</v>
      </c>
      <c r="E24" s="1370">
        <v>195844</v>
      </c>
      <c r="F24" s="1370">
        <v>190794</v>
      </c>
      <c r="G24" s="1370">
        <v>185974</v>
      </c>
      <c r="H24" s="1370">
        <v>183275</v>
      </c>
      <c r="I24" s="1370">
        <v>178777</v>
      </c>
      <c r="J24" s="1370">
        <v>174841</v>
      </c>
      <c r="K24" s="1370">
        <v>168354</v>
      </c>
      <c r="L24" s="1370">
        <v>163949</v>
      </c>
      <c r="M24" s="1370">
        <v>159839</v>
      </c>
      <c r="N24" s="1370">
        <v>155824</v>
      </c>
      <c r="O24" s="1370">
        <v>153362</v>
      </c>
      <c r="P24" s="1370">
        <v>151662</v>
      </c>
      <c r="Q24" s="1370">
        <v>148590</v>
      </c>
      <c r="R24" s="1370">
        <v>149374</v>
      </c>
      <c r="S24" s="1370">
        <v>143609</v>
      </c>
      <c r="T24" s="1370">
        <v>141492</v>
      </c>
      <c r="U24" s="1370">
        <v>139226</v>
      </c>
      <c r="V24" s="1370">
        <v>136884</v>
      </c>
      <c r="W24" s="1370">
        <v>135494</v>
      </c>
      <c r="X24" s="1370">
        <v>133839</v>
      </c>
      <c r="Y24" s="1370">
        <v>132339</v>
      </c>
      <c r="Z24" s="1370">
        <v>130466</v>
      </c>
      <c r="AA24" s="1370">
        <v>96807</v>
      </c>
      <c r="AB24" s="1370">
        <v>99102</v>
      </c>
      <c r="AC24" s="1370">
        <v>103499</v>
      </c>
      <c r="AD24" s="1370">
        <v>108553</v>
      </c>
      <c r="AE24" s="1370">
        <v>106623</v>
      </c>
      <c r="AF24" s="1370">
        <v>105464</v>
      </c>
      <c r="AG24" s="1370">
        <v>105177</v>
      </c>
      <c r="AH24" s="1370">
        <v>104865</v>
      </c>
      <c r="AI24" s="1370">
        <v>104490</v>
      </c>
      <c r="AJ24" s="1370">
        <v>104169</v>
      </c>
      <c r="AK24" s="1370">
        <v>103791</v>
      </c>
      <c r="AL24" s="1370">
        <v>103324</v>
      </c>
      <c r="AM24" s="1370">
        <v>102986</v>
      </c>
      <c r="AN24" s="1370">
        <v>102320</v>
      </c>
      <c r="AO24" s="1370">
        <v>101833</v>
      </c>
      <c r="AP24" s="1370">
        <v>101624</v>
      </c>
      <c r="AQ24" s="1370">
        <v>101099</v>
      </c>
      <c r="AR24" s="1370">
        <v>100122</v>
      </c>
      <c r="AS24" s="1370">
        <v>98963</v>
      </c>
      <c r="AT24" s="1370">
        <v>98682</v>
      </c>
      <c r="AU24" s="1370">
        <v>97912</v>
      </c>
      <c r="AV24" s="1370">
        <v>97324</v>
      </c>
      <c r="AW24" s="1370">
        <v>96724</v>
      </c>
      <c r="AX24" s="1370">
        <v>96068</v>
      </c>
      <c r="AY24" s="1370">
        <v>95618</v>
      </c>
      <c r="AZ24" s="1370">
        <v>94791</v>
      </c>
      <c r="BA24" s="1370">
        <v>94250</v>
      </c>
      <c r="BB24" s="1370">
        <v>93842</v>
      </c>
      <c r="BC24" s="1370">
        <v>93181</v>
      </c>
      <c r="BD24" s="1370">
        <f t="shared" si="12"/>
        <v>92516</v>
      </c>
    </row>
    <row r="25" spans="1:56">
      <c r="A25" s="1369" t="s">
        <v>99</v>
      </c>
      <c r="B25" s="1370">
        <v>111123</v>
      </c>
      <c r="C25" s="1370">
        <v>113106</v>
      </c>
      <c r="D25" s="1370">
        <v>116885</v>
      </c>
      <c r="E25" s="1370">
        <v>118892</v>
      </c>
      <c r="F25" s="1370">
        <v>122664</v>
      </c>
      <c r="G25" s="1370">
        <v>125550</v>
      </c>
      <c r="H25" s="1370">
        <v>125705</v>
      </c>
      <c r="I25" s="1370">
        <v>133005</v>
      </c>
      <c r="J25" s="1370">
        <v>140584</v>
      </c>
      <c r="K25" s="1370">
        <v>149656</v>
      </c>
      <c r="L25" s="1370">
        <v>155683</v>
      </c>
      <c r="M25" s="1370">
        <v>162134</v>
      </c>
      <c r="N25" s="1370">
        <v>166447</v>
      </c>
      <c r="O25" s="1370">
        <v>171081</v>
      </c>
      <c r="P25" s="1370">
        <v>176709</v>
      </c>
      <c r="Q25" s="1370">
        <v>181966</v>
      </c>
      <c r="R25" s="1370">
        <v>183539</v>
      </c>
      <c r="S25" s="1370">
        <v>185744</v>
      </c>
      <c r="T25" s="1370">
        <v>187164</v>
      </c>
      <c r="U25" s="1370">
        <v>186889</v>
      </c>
      <c r="V25" s="1370">
        <v>188119</v>
      </c>
      <c r="W25" s="1370">
        <v>188452</v>
      </c>
      <c r="X25" s="1370">
        <v>188136</v>
      </c>
      <c r="Y25" s="1370">
        <v>188407</v>
      </c>
      <c r="Z25" s="1370">
        <v>188863</v>
      </c>
      <c r="AA25" s="1370">
        <v>176507</v>
      </c>
      <c r="AB25" s="1370">
        <v>174201</v>
      </c>
      <c r="AC25" s="1370">
        <v>172393</v>
      </c>
      <c r="AD25" s="1370">
        <v>171637</v>
      </c>
      <c r="AE25" s="1370">
        <v>172958</v>
      </c>
      <c r="AF25" s="1370">
        <v>174056</v>
      </c>
      <c r="AG25" s="1370">
        <v>173992</v>
      </c>
      <c r="AH25" s="1370">
        <v>173693</v>
      </c>
      <c r="AI25" s="1370">
        <v>173164</v>
      </c>
      <c r="AJ25" s="1370">
        <v>172128</v>
      </c>
      <c r="AK25" s="1370">
        <v>171628</v>
      </c>
      <c r="AL25" s="1370">
        <v>169974</v>
      </c>
      <c r="AM25" s="1370">
        <v>168789</v>
      </c>
      <c r="AN25" s="1370">
        <v>168499</v>
      </c>
      <c r="AO25" s="1370">
        <v>168426</v>
      </c>
      <c r="AP25" s="1370">
        <v>167475</v>
      </c>
      <c r="AQ25" s="1370">
        <v>166647</v>
      </c>
      <c r="AR25" s="1370">
        <v>165124</v>
      </c>
      <c r="AS25" s="1370">
        <v>163970</v>
      </c>
      <c r="AT25" s="1370">
        <v>163790</v>
      </c>
      <c r="AU25" s="1370">
        <v>162468</v>
      </c>
      <c r="AV25" s="1370">
        <v>161412</v>
      </c>
      <c r="AW25" s="1370">
        <v>160643</v>
      </c>
      <c r="AX25" s="1370">
        <v>159796</v>
      </c>
      <c r="AY25" s="1370">
        <v>159088</v>
      </c>
      <c r="AZ25" s="1370">
        <v>158719</v>
      </c>
      <c r="BA25" s="1370">
        <v>157962</v>
      </c>
      <c r="BB25" s="1370">
        <v>156592</v>
      </c>
      <c r="BC25" s="1370">
        <v>154929</v>
      </c>
      <c r="BD25" s="1370">
        <f t="shared" si="12"/>
        <v>153535</v>
      </c>
    </row>
    <row r="26" spans="1:56">
      <c r="A26" s="1369" t="s">
        <v>101</v>
      </c>
      <c r="B26" s="1370">
        <v>161366</v>
      </c>
      <c r="C26" s="1370">
        <v>174285</v>
      </c>
      <c r="D26" s="1370">
        <v>181983</v>
      </c>
      <c r="E26" s="1370">
        <v>190489</v>
      </c>
      <c r="F26" s="1370">
        <v>197924</v>
      </c>
      <c r="G26" s="1370">
        <v>207064</v>
      </c>
      <c r="H26" s="1370">
        <v>212092</v>
      </c>
      <c r="I26" s="1370">
        <v>212427</v>
      </c>
      <c r="J26" s="1370">
        <v>213676</v>
      </c>
      <c r="K26" s="1370">
        <v>211619</v>
      </c>
      <c r="L26" s="1370">
        <v>212758</v>
      </c>
      <c r="M26" s="1370">
        <v>214732</v>
      </c>
      <c r="N26" s="1370">
        <v>217101</v>
      </c>
      <c r="O26" s="1370">
        <v>219672</v>
      </c>
      <c r="P26" s="1370">
        <v>221921</v>
      </c>
      <c r="Q26" s="1370">
        <v>224212</v>
      </c>
      <c r="R26" s="1370">
        <v>226295</v>
      </c>
      <c r="S26" s="1370">
        <v>228243</v>
      </c>
      <c r="T26" s="1370">
        <v>231331</v>
      </c>
      <c r="U26" s="1370">
        <v>233045</v>
      </c>
      <c r="V26" s="1370">
        <v>235254</v>
      </c>
      <c r="W26" s="1370">
        <v>235764</v>
      </c>
      <c r="X26" s="1370">
        <v>237597</v>
      </c>
      <c r="Y26" s="1370">
        <v>237738</v>
      </c>
      <c r="Z26" s="1370">
        <v>237781</v>
      </c>
      <c r="AA26" s="1370">
        <v>240203</v>
      </c>
      <c r="AB26" s="1370">
        <v>235672</v>
      </c>
      <c r="AC26" s="1370">
        <v>229440</v>
      </c>
      <c r="AD26" s="1370">
        <v>224711</v>
      </c>
      <c r="AE26" s="1370">
        <v>225681</v>
      </c>
      <c r="AF26" s="1370">
        <v>226230</v>
      </c>
      <c r="AG26" s="1370">
        <v>225361</v>
      </c>
      <c r="AH26" s="1370">
        <v>225037</v>
      </c>
      <c r="AI26" s="1370">
        <v>224873</v>
      </c>
      <c r="AJ26" s="1370">
        <v>223565</v>
      </c>
      <c r="AK26" s="1370">
        <v>222729</v>
      </c>
      <c r="AL26" s="1370">
        <v>221324</v>
      </c>
      <c r="AM26" s="1370">
        <v>220556</v>
      </c>
      <c r="AN26" s="1370">
        <v>220217</v>
      </c>
      <c r="AO26" s="1370">
        <v>219957</v>
      </c>
      <c r="AP26" s="1370">
        <v>220411</v>
      </c>
      <c r="AQ26" s="1370">
        <v>220316</v>
      </c>
      <c r="AR26" s="1370">
        <v>220267</v>
      </c>
      <c r="AS26" s="1370">
        <v>220255</v>
      </c>
      <c r="AT26" s="1370">
        <v>219494</v>
      </c>
      <c r="AU26" s="1370">
        <v>219474</v>
      </c>
      <c r="AV26" s="1370">
        <v>219261</v>
      </c>
      <c r="AW26" s="1370">
        <v>218564</v>
      </c>
      <c r="AX26" s="1370">
        <v>217608</v>
      </c>
      <c r="AY26" s="1370">
        <v>216630</v>
      </c>
      <c r="AZ26" s="1370">
        <v>215302</v>
      </c>
      <c r="BA26" s="1370">
        <v>213132</v>
      </c>
      <c r="BB26" s="1370">
        <v>210717</v>
      </c>
      <c r="BC26" s="1370">
        <v>208205</v>
      </c>
      <c r="BD26" s="1370">
        <f t="shared" si="12"/>
        <v>206384</v>
      </c>
    </row>
    <row r="27" spans="1:56">
      <c r="A27" s="1371" t="s">
        <v>360</v>
      </c>
      <c r="B27" s="1372">
        <v>46533</v>
      </c>
      <c r="C27" s="1372">
        <v>47784</v>
      </c>
      <c r="D27" s="1372">
        <v>50858</v>
      </c>
      <c r="E27" s="1372">
        <v>57370</v>
      </c>
      <c r="F27" s="1372">
        <v>63870</v>
      </c>
      <c r="G27" s="1372">
        <v>68204</v>
      </c>
      <c r="H27" s="1372">
        <v>71700</v>
      </c>
      <c r="I27" s="1372">
        <v>75360</v>
      </c>
      <c r="J27" s="1372">
        <v>79060</v>
      </c>
      <c r="K27" s="1372">
        <v>83194</v>
      </c>
      <c r="L27" s="1372">
        <v>86942</v>
      </c>
      <c r="M27" s="1372">
        <v>90832</v>
      </c>
      <c r="N27" s="1372">
        <v>95782</v>
      </c>
      <c r="O27" s="1372">
        <v>101970</v>
      </c>
      <c r="P27" s="1372">
        <v>106008</v>
      </c>
      <c r="Q27" s="1372">
        <v>110774</v>
      </c>
      <c r="R27" s="1372">
        <v>119291</v>
      </c>
      <c r="S27" s="1372">
        <v>127475</v>
      </c>
      <c r="T27" s="1372">
        <v>137369</v>
      </c>
      <c r="U27" s="1372">
        <v>149019</v>
      </c>
      <c r="V27" s="1372">
        <v>158580</v>
      </c>
      <c r="W27" s="1372">
        <v>169897</v>
      </c>
      <c r="X27" s="1372">
        <v>179335</v>
      </c>
      <c r="Y27" s="1372">
        <v>189962</v>
      </c>
      <c r="Z27" s="1372">
        <v>199951</v>
      </c>
      <c r="AA27" s="1372">
        <v>222163</v>
      </c>
      <c r="AB27" s="1372">
        <v>228932</v>
      </c>
      <c r="AC27" s="1372">
        <v>234118</v>
      </c>
      <c r="AD27" s="1372">
        <v>235580</v>
      </c>
      <c r="AE27" s="1372">
        <v>235743</v>
      </c>
      <c r="AF27" s="1372">
        <v>235758</v>
      </c>
      <c r="AG27" s="1372">
        <v>237597</v>
      </c>
      <c r="AH27" s="1372">
        <v>239315</v>
      </c>
      <c r="AI27" s="1372">
        <v>240698</v>
      </c>
      <c r="AJ27" s="1372">
        <v>242117</v>
      </c>
      <c r="AK27" s="1372">
        <v>243637</v>
      </c>
      <c r="AL27" s="1372">
        <v>246145</v>
      </c>
      <c r="AM27" s="1372">
        <v>248048</v>
      </c>
      <c r="AN27" s="1372">
        <v>248999</v>
      </c>
      <c r="AO27" s="1372">
        <v>249117</v>
      </c>
      <c r="AP27" s="1372">
        <v>249298</v>
      </c>
      <c r="AQ27" s="1372">
        <v>249146</v>
      </c>
      <c r="AR27" s="1372">
        <v>249306</v>
      </c>
      <c r="AS27" s="1372">
        <v>248442</v>
      </c>
      <c r="AT27" s="1372">
        <v>246975</v>
      </c>
      <c r="AU27" s="1372">
        <v>245782</v>
      </c>
      <c r="AV27" s="1372">
        <v>244975</v>
      </c>
      <c r="AW27" s="1372">
        <v>243392</v>
      </c>
      <c r="AX27" s="1372">
        <v>242188</v>
      </c>
      <c r="AY27" s="1372">
        <v>240483</v>
      </c>
      <c r="AZ27" s="1372">
        <v>238877</v>
      </c>
      <c r="BA27" s="1372">
        <v>236759</v>
      </c>
      <c r="BB27" s="1372">
        <v>234686</v>
      </c>
      <c r="BC27" s="1372">
        <v>232273</v>
      </c>
      <c r="BD27" s="1372">
        <f t="shared" si="12"/>
        <v>229917</v>
      </c>
    </row>
    <row r="28" spans="1:56">
      <c r="A28" s="1366" t="s">
        <v>438</v>
      </c>
      <c r="B28" s="1360">
        <f>SUM(B29:B31)</f>
        <v>1001677</v>
      </c>
      <c r="C28" s="1360">
        <f t="shared" ref="C28:BC28" si="13">SUM(C29:C31)</f>
        <v>1006833</v>
      </c>
      <c r="D28" s="1360">
        <f t="shared" si="13"/>
        <v>1010372</v>
      </c>
      <c r="E28" s="1360">
        <f t="shared" si="13"/>
        <v>1014469</v>
      </c>
      <c r="F28" s="1360">
        <f t="shared" si="13"/>
        <v>1018428</v>
      </c>
      <c r="G28" s="1360">
        <f t="shared" si="13"/>
        <v>1022616</v>
      </c>
      <c r="H28" s="1360">
        <f t="shared" si="13"/>
        <v>1021791</v>
      </c>
      <c r="I28" s="1360">
        <f t="shared" si="13"/>
        <v>1019849</v>
      </c>
      <c r="J28" s="1360">
        <f t="shared" si="13"/>
        <v>1016634</v>
      </c>
      <c r="K28" s="1360">
        <f t="shared" si="13"/>
        <v>1017101</v>
      </c>
      <c r="L28" s="1360">
        <f t="shared" si="13"/>
        <v>1015724</v>
      </c>
      <c r="M28" s="1360">
        <f t="shared" si="13"/>
        <v>1011739</v>
      </c>
      <c r="N28" s="1360">
        <f t="shared" si="13"/>
        <v>1012868</v>
      </c>
      <c r="O28" s="1360">
        <f t="shared" si="13"/>
        <v>1015886</v>
      </c>
      <c r="P28" s="1360">
        <f t="shared" si="13"/>
        <v>1017152</v>
      </c>
      <c r="Q28" s="1360">
        <f t="shared" si="13"/>
        <v>1017509</v>
      </c>
      <c r="R28" s="1360">
        <f t="shared" si="13"/>
        <v>1018458</v>
      </c>
      <c r="S28" s="1360">
        <f t="shared" si="13"/>
        <v>1019397</v>
      </c>
      <c r="T28" s="1360">
        <f t="shared" si="13"/>
        <v>1016521</v>
      </c>
      <c r="U28" s="1360">
        <f t="shared" si="13"/>
        <v>1014249</v>
      </c>
      <c r="V28" s="1360">
        <f t="shared" si="13"/>
        <v>1013432</v>
      </c>
      <c r="W28" s="1360">
        <f t="shared" si="13"/>
        <v>1006224</v>
      </c>
      <c r="X28" s="1360">
        <f t="shared" si="13"/>
        <v>998106</v>
      </c>
      <c r="Y28" s="1360">
        <f t="shared" si="13"/>
        <v>982972</v>
      </c>
      <c r="Z28" s="1360">
        <f t="shared" si="13"/>
        <v>965892</v>
      </c>
      <c r="AA28" s="1360">
        <f t="shared" si="13"/>
        <v>954007</v>
      </c>
      <c r="AB28" s="1360">
        <f t="shared" si="13"/>
        <v>959884</v>
      </c>
      <c r="AC28" s="1360">
        <f t="shared" si="13"/>
        <v>965761</v>
      </c>
      <c r="AD28" s="1360">
        <f t="shared" si="13"/>
        <v>971638</v>
      </c>
      <c r="AE28" s="1360">
        <f t="shared" si="13"/>
        <v>981303</v>
      </c>
      <c r="AF28" s="1360">
        <f t="shared" si="13"/>
        <v>988126</v>
      </c>
      <c r="AG28" s="1360">
        <f t="shared" si="13"/>
        <v>995746</v>
      </c>
      <c r="AH28" s="1360">
        <f t="shared" si="13"/>
        <v>1003070</v>
      </c>
      <c r="AI28" s="1360">
        <f t="shared" si="13"/>
        <v>1009182</v>
      </c>
      <c r="AJ28" s="1360">
        <f t="shared" si="13"/>
        <v>1012484</v>
      </c>
      <c r="AK28" s="1360">
        <f t="shared" si="13"/>
        <v>1018574</v>
      </c>
      <c r="AL28" s="1360">
        <f t="shared" si="13"/>
        <v>1022673</v>
      </c>
      <c r="AM28" s="1360">
        <f t="shared" si="13"/>
        <v>1025061</v>
      </c>
      <c r="AN28" s="1360">
        <f t="shared" si="13"/>
        <v>1026738</v>
      </c>
      <c r="AO28" s="1360">
        <f t="shared" si="13"/>
        <v>1027414</v>
      </c>
      <c r="AP28" s="1360">
        <f t="shared" si="13"/>
        <v>1029626</v>
      </c>
      <c r="AQ28" s="1361">
        <f t="shared" si="13"/>
        <v>1030753</v>
      </c>
      <c r="AR28" s="1361">
        <f t="shared" si="13"/>
        <v>1032074</v>
      </c>
      <c r="AS28" s="1361">
        <f t="shared" si="13"/>
        <v>1033860</v>
      </c>
      <c r="AT28" s="1361">
        <f t="shared" si="13"/>
        <v>1035021</v>
      </c>
      <c r="AU28" s="1360">
        <f t="shared" si="13"/>
        <v>1035763</v>
      </c>
      <c r="AV28" s="1360">
        <f t="shared" si="13"/>
        <v>1036771</v>
      </c>
      <c r="AW28" s="1360">
        <f t="shared" si="13"/>
        <v>1036857</v>
      </c>
      <c r="AX28" s="1360">
        <f t="shared" si="13"/>
        <v>1037742</v>
      </c>
      <c r="AY28" s="1360">
        <f t="shared" si="13"/>
        <v>1038274</v>
      </c>
      <c r="AZ28" s="1360">
        <f t="shared" si="13"/>
        <v>1039102</v>
      </c>
      <c r="BA28" s="1360">
        <f t="shared" si="13"/>
        <v>1036128</v>
      </c>
      <c r="BB28" s="1360">
        <f t="shared" si="13"/>
        <v>1033854</v>
      </c>
      <c r="BC28" s="1360">
        <f t="shared" si="13"/>
        <v>1031704</v>
      </c>
      <c r="BD28" s="1360">
        <f t="shared" si="12"/>
        <v>1029364</v>
      </c>
    </row>
    <row r="29" spans="1:56">
      <c r="A29" s="1366" t="s">
        <v>107</v>
      </c>
      <c r="B29" s="1360">
        <v>553696</v>
      </c>
      <c r="C29" s="1360">
        <v>552279</v>
      </c>
      <c r="D29" s="1360">
        <v>549844</v>
      </c>
      <c r="E29" s="1360">
        <v>548059</v>
      </c>
      <c r="F29" s="1360">
        <v>547366</v>
      </c>
      <c r="G29" s="1361">
        <v>545783</v>
      </c>
      <c r="H29" s="1361">
        <v>543374</v>
      </c>
      <c r="I29" s="1361">
        <v>539284</v>
      </c>
      <c r="J29" s="1361">
        <v>533791</v>
      </c>
      <c r="K29" s="1361">
        <v>528076</v>
      </c>
      <c r="L29" s="1361">
        <v>523650</v>
      </c>
      <c r="M29" s="1361">
        <v>519158</v>
      </c>
      <c r="N29" s="1361">
        <v>516667</v>
      </c>
      <c r="O29" s="1361">
        <v>514749</v>
      </c>
      <c r="P29" s="1361">
        <v>512022</v>
      </c>
      <c r="Q29" s="1361">
        <v>509115</v>
      </c>
      <c r="R29" s="1361">
        <v>508085</v>
      </c>
      <c r="S29" s="1361">
        <v>506025</v>
      </c>
      <c r="T29" s="1361">
        <v>503584</v>
      </c>
      <c r="U29" s="1361">
        <v>501023</v>
      </c>
      <c r="V29" s="1361">
        <v>498999</v>
      </c>
      <c r="W29" s="1361">
        <v>497866</v>
      </c>
      <c r="X29" s="1361">
        <v>496844</v>
      </c>
      <c r="Y29" s="1361">
        <v>492395</v>
      </c>
      <c r="Z29" s="1361">
        <v>490669</v>
      </c>
      <c r="AA29" s="1361">
        <v>488586</v>
      </c>
      <c r="AB29" s="1361">
        <v>481022</v>
      </c>
      <c r="AC29" s="1361">
        <v>473458</v>
      </c>
      <c r="AD29" s="1361">
        <v>465894</v>
      </c>
      <c r="AE29" s="1361">
        <v>470667</v>
      </c>
      <c r="AF29" s="1361">
        <v>466187</v>
      </c>
      <c r="AG29" s="1361">
        <v>464794</v>
      </c>
      <c r="AH29" s="1361">
        <v>464286</v>
      </c>
      <c r="AI29" s="1361">
        <v>464130</v>
      </c>
      <c r="AJ29" s="1361">
        <v>463355</v>
      </c>
      <c r="AK29" s="1361">
        <v>462647</v>
      </c>
      <c r="AL29" s="1361">
        <v>460145</v>
      </c>
      <c r="AM29" s="1361">
        <v>457488</v>
      </c>
      <c r="AN29" s="1361">
        <v>456463</v>
      </c>
      <c r="AO29" s="1361">
        <v>455527</v>
      </c>
      <c r="AP29" s="1359">
        <v>453748</v>
      </c>
      <c r="AQ29" s="1359">
        <v>453355</v>
      </c>
      <c r="AR29" s="1359">
        <v>452935</v>
      </c>
      <c r="AS29" s="1359">
        <v>453266</v>
      </c>
      <c r="AT29" s="1359">
        <v>452811</v>
      </c>
      <c r="AU29" s="1365">
        <v>452563</v>
      </c>
      <c r="AV29" s="1365">
        <v>453373</v>
      </c>
      <c r="AW29" s="1365">
        <v>454331</v>
      </c>
      <c r="AX29" s="1365">
        <v>456069</v>
      </c>
      <c r="AY29" s="1365">
        <v>458138</v>
      </c>
      <c r="AZ29" s="1365">
        <v>459593</v>
      </c>
      <c r="BA29" s="1365">
        <v>457638</v>
      </c>
      <c r="BB29" s="1365">
        <v>455551</v>
      </c>
      <c r="BC29" s="1365">
        <v>454676</v>
      </c>
      <c r="BD29" s="1365">
        <f t="shared" si="12"/>
        <v>454123</v>
      </c>
    </row>
    <row r="30" spans="1:56">
      <c r="A30" s="1366" t="s">
        <v>109</v>
      </c>
      <c r="B30" s="1360">
        <v>377043</v>
      </c>
      <c r="C30" s="1360">
        <v>382673</v>
      </c>
      <c r="D30" s="1360">
        <v>386963</v>
      </c>
      <c r="E30" s="1360">
        <v>391683</v>
      </c>
      <c r="F30" s="1360">
        <v>395906</v>
      </c>
      <c r="G30" s="1361">
        <v>400622</v>
      </c>
      <c r="H30" s="1361">
        <v>402564</v>
      </c>
      <c r="I30" s="1361">
        <v>404082</v>
      </c>
      <c r="J30" s="1361">
        <v>406228</v>
      </c>
      <c r="K30" s="1361">
        <v>408387</v>
      </c>
      <c r="L30" s="1361">
        <v>410329</v>
      </c>
      <c r="M30" s="1361">
        <v>410133</v>
      </c>
      <c r="N30" s="1361">
        <v>412973</v>
      </c>
      <c r="O30" s="1361">
        <v>415941</v>
      </c>
      <c r="P30" s="1361">
        <v>419080</v>
      </c>
      <c r="Q30" s="1361">
        <v>421267</v>
      </c>
      <c r="R30" s="1361">
        <v>423207</v>
      </c>
      <c r="S30" s="1361">
        <v>424950</v>
      </c>
      <c r="T30" s="1361">
        <v>424511</v>
      </c>
      <c r="U30" s="1361">
        <v>425781</v>
      </c>
      <c r="V30" s="1361">
        <v>426909</v>
      </c>
      <c r="W30" s="1361">
        <v>422313</v>
      </c>
      <c r="X30" s="1361">
        <v>416791</v>
      </c>
      <c r="Y30" s="1361">
        <v>408614</v>
      </c>
      <c r="Z30" s="1361">
        <v>397693</v>
      </c>
      <c r="AA30" s="1361">
        <v>390389</v>
      </c>
      <c r="AB30" s="1361">
        <v>402119</v>
      </c>
      <c r="AC30" s="1361">
        <v>413848</v>
      </c>
      <c r="AD30" s="1361">
        <v>425578</v>
      </c>
      <c r="AE30" s="1361">
        <v>428562</v>
      </c>
      <c r="AF30" s="1361">
        <v>438105</v>
      </c>
      <c r="AG30" s="1361">
        <v>445769</v>
      </c>
      <c r="AH30" s="1361">
        <v>451384</v>
      </c>
      <c r="AI30" s="1361">
        <v>456369</v>
      </c>
      <c r="AJ30" s="1361">
        <v>459890</v>
      </c>
      <c r="AK30" s="1361">
        <v>465337</v>
      </c>
      <c r="AL30" s="1361">
        <v>471122</v>
      </c>
      <c r="AM30" s="1361">
        <v>475415</v>
      </c>
      <c r="AN30" s="1361">
        <v>477687</v>
      </c>
      <c r="AO30" s="1361">
        <v>479179</v>
      </c>
      <c r="AP30" s="1359">
        <v>482640</v>
      </c>
      <c r="AQ30" s="1359">
        <v>483440</v>
      </c>
      <c r="AR30" s="1359">
        <v>484386</v>
      </c>
      <c r="AS30" s="1359">
        <v>485597</v>
      </c>
      <c r="AT30" s="1359">
        <v>486777</v>
      </c>
      <c r="AU30" s="1365">
        <v>487850</v>
      </c>
      <c r="AV30" s="1365">
        <v>488528</v>
      </c>
      <c r="AW30" s="1365">
        <v>487709</v>
      </c>
      <c r="AX30" s="1365">
        <v>487093</v>
      </c>
      <c r="AY30" s="1365">
        <v>486023</v>
      </c>
      <c r="AZ30" s="1365">
        <v>485587</v>
      </c>
      <c r="BA30" s="1365">
        <v>484738</v>
      </c>
      <c r="BB30" s="1365">
        <v>484489</v>
      </c>
      <c r="BC30" s="1365">
        <v>483757</v>
      </c>
      <c r="BD30" s="1365">
        <f t="shared" si="12"/>
        <v>482716</v>
      </c>
    </row>
    <row r="31" spans="1:56">
      <c r="A31" s="1366" t="s">
        <v>111</v>
      </c>
      <c r="B31" s="1360">
        <v>70938</v>
      </c>
      <c r="C31" s="1360">
        <v>71881</v>
      </c>
      <c r="D31" s="1360">
        <v>73565</v>
      </c>
      <c r="E31" s="1360">
        <v>74727</v>
      </c>
      <c r="F31" s="1360">
        <v>75156</v>
      </c>
      <c r="G31" s="1361">
        <v>76211</v>
      </c>
      <c r="H31" s="1361">
        <v>75853</v>
      </c>
      <c r="I31" s="1361">
        <v>76483</v>
      </c>
      <c r="J31" s="1361">
        <v>76615</v>
      </c>
      <c r="K31" s="1361">
        <v>80638</v>
      </c>
      <c r="L31" s="1361">
        <v>81745</v>
      </c>
      <c r="M31" s="1361">
        <v>82448</v>
      </c>
      <c r="N31" s="1361">
        <v>83228</v>
      </c>
      <c r="O31" s="1361">
        <v>85196</v>
      </c>
      <c r="P31" s="1361">
        <v>86050</v>
      </c>
      <c r="Q31" s="1361">
        <v>87127</v>
      </c>
      <c r="R31" s="1361">
        <v>87166</v>
      </c>
      <c r="S31" s="1361">
        <v>88422</v>
      </c>
      <c r="T31" s="1361">
        <v>88426</v>
      </c>
      <c r="U31" s="1361">
        <v>87445</v>
      </c>
      <c r="V31" s="1361">
        <v>87524</v>
      </c>
      <c r="W31" s="1361">
        <v>86045</v>
      </c>
      <c r="X31" s="1361">
        <v>84471</v>
      </c>
      <c r="Y31" s="1361">
        <v>81963</v>
      </c>
      <c r="Z31" s="1361">
        <v>77530</v>
      </c>
      <c r="AA31" s="1361">
        <v>75032</v>
      </c>
      <c r="AB31" s="1361">
        <v>76743</v>
      </c>
      <c r="AC31" s="1361">
        <v>78455</v>
      </c>
      <c r="AD31" s="1361">
        <v>80166</v>
      </c>
      <c r="AE31" s="1361">
        <v>82074</v>
      </c>
      <c r="AF31" s="1361">
        <v>83834</v>
      </c>
      <c r="AG31" s="1361">
        <v>85183</v>
      </c>
      <c r="AH31" s="1361">
        <v>87400</v>
      </c>
      <c r="AI31" s="1361">
        <v>88683</v>
      </c>
      <c r="AJ31" s="1361">
        <v>89239</v>
      </c>
      <c r="AK31" s="1361">
        <v>90590</v>
      </c>
      <c r="AL31" s="1361">
        <v>91406</v>
      </c>
      <c r="AM31" s="1361">
        <v>92158</v>
      </c>
      <c r="AN31" s="1361">
        <v>92588</v>
      </c>
      <c r="AO31" s="1361">
        <v>92708</v>
      </c>
      <c r="AP31" s="1359">
        <v>93238</v>
      </c>
      <c r="AQ31" s="1359">
        <v>93958</v>
      </c>
      <c r="AR31" s="1359">
        <v>94753</v>
      </c>
      <c r="AS31" s="1359">
        <v>94997</v>
      </c>
      <c r="AT31" s="1359">
        <v>95433</v>
      </c>
      <c r="AU31" s="1365">
        <v>95350</v>
      </c>
      <c r="AV31" s="1365">
        <v>94870</v>
      </c>
      <c r="AW31" s="1365">
        <v>94817</v>
      </c>
      <c r="AX31" s="1365">
        <v>94580</v>
      </c>
      <c r="AY31" s="1365">
        <v>94113</v>
      </c>
      <c r="AZ31" s="1365">
        <v>93922</v>
      </c>
      <c r="BA31" s="1365">
        <v>93752</v>
      </c>
      <c r="BB31" s="1365">
        <v>93814</v>
      </c>
      <c r="BC31" s="1365">
        <v>93271</v>
      </c>
      <c r="BD31" s="1365">
        <f t="shared" si="12"/>
        <v>92525</v>
      </c>
    </row>
    <row r="32" spans="1:56">
      <c r="A32" s="1366" t="s">
        <v>433</v>
      </c>
      <c r="B32" s="1360">
        <f>SUM(B33:B37)</f>
        <v>408191</v>
      </c>
      <c r="C32" s="1360">
        <f t="shared" ref="C32:BC32" si="14">SUM(C33:C37)</f>
        <v>425553</v>
      </c>
      <c r="D32" s="1360">
        <f t="shared" si="14"/>
        <v>442599</v>
      </c>
      <c r="E32" s="1360">
        <f t="shared" si="14"/>
        <v>462283</v>
      </c>
      <c r="F32" s="1360">
        <f t="shared" si="14"/>
        <v>476499</v>
      </c>
      <c r="G32" s="1360">
        <f t="shared" si="14"/>
        <v>493576</v>
      </c>
      <c r="H32" s="1360">
        <f t="shared" si="14"/>
        <v>504215</v>
      </c>
      <c r="I32" s="1360">
        <f t="shared" si="14"/>
        <v>513862</v>
      </c>
      <c r="J32" s="1360">
        <f t="shared" si="14"/>
        <v>522919</v>
      </c>
      <c r="K32" s="1360">
        <f t="shared" si="14"/>
        <v>530512</v>
      </c>
      <c r="L32" s="1360">
        <f t="shared" si="14"/>
        <v>539745</v>
      </c>
      <c r="M32" s="1360">
        <f t="shared" si="14"/>
        <v>547119</v>
      </c>
      <c r="N32" s="1360">
        <f t="shared" si="14"/>
        <v>551702</v>
      </c>
      <c r="O32" s="1360">
        <f t="shared" si="14"/>
        <v>557577</v>
      </c>
      <c r="P32" s="1360">
        <f t="shared" si="14"/>
        <v>562769</v>
      </c>
      <c r="Q32" s="1360">
        <f t="shared" si="14"/>
        <v>568526</v>
      </c>
      <c r="R32" s="1360">
        <f t="shared" si="14"/>
        <v>575770</v>
      </c>
      <c r="S32" s="1360">
        <f t="shared" si="14"/>
        <v>584814</v>
      </c>
      <c r="T32" s="1360">
        <f t="shared" si="14"/>
        <v>595673</v>
      </c>
      <c r="U32" s="1360">
        <f t="shared" si="14"/>
        <v>605999</v>
      </c>
      <c r="V32" s="1360">
        <f t="shared" si="14"/>
        <v>615367</v>
      </c>
      <c r="W32" s="1360">
        <f t="shared" si="14"/>
        <v>623812</v>
      </c>
      <c r="X32" s="1360">
        <f t="shared" si="14"/>
        <v>632709</v>
      </c>
      <c r="Y32" s="1360">
        <f t="shared" si="14"/>
        <v>637301</v>
      </c>
      <c r="Z32" s="1360">
        <f t="shared" si="14"/>
        <v>653459</v>
      </c>
      <c r="AA32" s="1360">
        <f t="shared" si="14"/>
        <v>658923</v>
      </c>
      <c r="AB32" s="1360">
        <f t="shared" si="14"/>
        <v>669897</v>
      </c>
      <c r="AC32" s="1360">
        <f t="shared" si="14"/>
        <v>680868</v>
      </c>
      <c r="AD32" s="1360">
        <f t="shared" si="14"/>
        <v>691841</v>
      </c>
      <c r="AE32" s="1360">
        <f t="shared" si="14"/>
        <v>691614</v>
      </c>
      <c r="AF32" s="1360">
        <f t="shared" si="14"/>
        <v>699789</v>
      </c>
      <c r="AG32" s="1360">
        <f t="shared" si="14"/>
        <v>702757</v>
      </c>
      <c r="AH32" s="1360">
        <f t="shared" si="14"/>
        <v>705740</v>
      </c>
      <c r="AI32" s="1360">
        <f t="shared" si="14"/>
        <v>708538</v>
      </c>
      <c r="AJ32" s="1360">
        <f t="shared" si="14"/>
        <v>710657</v>
      </c>
      <c r="AK32" s="1360">
        <f t="shared" si="14"/>
        <v>713373</v>
      </c>
      <c r="AL32" s="1360">
        <f t="shared" si="14"/>
        <v>713771</v>
      </c>
      <c r="AM32" s="1360">
        <f t="shared" si="14"/>
        <v>716491</v>
      </c>
      <c r="AN32" s="1360">
        <f t="shared" si="14"/>
        <v>719232</v>
      </c>
      <c r="AO32" s="1360">
        <f t="shared" si="14"/>
        <v>722037</v>
      </c>
      <c r="AP32" s="1360">
        <f t="shared" si="14"/>
        <v>724205</v>
      </c>
      <c r="AQ32" s="1361">
        <f t="shared" si="14"/>
        <v>725467</v>
      </c>
      <c r="AR32" s="1361">
        <f t="shared" si="14"/>
        <v>725909</v>
      </c>
      <c r="AS32" s="1361">
        <f t="shared" si="14"/>
        <v>724921</v>
      </c>
      <c r="AT32" s="1361">
        <f t="shared" si="14"/>
        <v>723392</v>
      </c>
      <c r="AU32" s="1360">
        <f t="shared" si="14"/>
        <v>721690</v>
      </c>
      <c r="AV32" s="1360">
        <f t="shared" si="14"/>
        <v>721448</v>
      </c>
      <c r="AW32" s="1360">
        <f t="shared" si="14"/>
        <v>720764</v>
      </c>
      <c r="AX32" s="1360">
        <f t="shared" si="14"/>
        <v>719841</v>
      </c>
      <c r="AY32" s="1360">
        <f t="shared" si="14"/>
        <v>718732</v>
      </c>
      <c r="AZ32" s="1360">
        <f t="shared" si="14"/>
        <v>715809</v>
      </c>
      <c r="BA32" s="1360">
        <f t="shared" si="14"/>
        <v>711969</v>
      </c>
      <c r="BB32" s="1360">
        <f t="shared" si="14"/>
        <v>708052</v>
      </c>
      <c r="BC32" s="1360">
        <f t="shared" si="14"/>
        <v>702574</v>
      </c>
      <c r="BD32" s="1360">
        <f t="shared" si="12"/>
        <v>697539</v>
      </c>
    </row>
    <row r="33" spans="1:56">
      <c r="A33" s="1366" t="s">
        <v>114</v>
      </c>
      <c r="B33" s="1360">
        <v>153763</v>
      </c>
      <c r="C33" s="1360">
        <v>158927</v>
      </c>
      <c r="D33" s="1360">
        <v>163378</v>
      </c>
      <c r="E33" s="1360">
        <v>166955</v>
      </c>
      <c r="F33" s="1360">
        <v>168335</v>
      </c>
      <c r="G33" s="1361">
        <v>171978</v>
      </c>
      <c r="H33" s="1361">
        <v>174859</v>
      </c>
      <c r="I33" s="1361">
        <v>175859</v>
      </c>
      <c r="J33" s="1361">
        <v>176714</v>
      </c>
      <c r="K33" s="1361">
        <v>176978</v>
      </c>
      <c r="L33" s="1361">
        <v>178228</v>
      </c>
      <c r="M33" s="1361">
        <v>178497</v>
      </c>
      <c r="N33" s="1361">
        <v>179679</v>
      </c>
      <c r="O33" s="1361">
        <v>180934</v>
      </c>
      <c r="P33" s="1361">
        <v>181830</v>
      </c>
      <c r="Q33" s="1361">
        <v>182731</v>
      </c>
      <c r="R33" s="1361">
        <v>183076</v>
      </c>
      <c r="S33" s="1361">
        <v>184495</v>
      </c>
      <c r="T33" s="1361">
        <v>185534</v>
      </c>
      <c r="U33" s="1361">
        <v>185453</v>
      </c>
      <c r="V33" s="1361">
        <v>186134</v>
      </c>
      <c r="W33" s="1361">
        <v>186092</v>
      </c>
      <c r="X33" s="1361">
        <v>186634</v>
      </c>
      <c r="Y33" s="1361">
        <v>186893</v>
      </c>
      <c r="Z33" s="1361">
        <v>188964</v>
      </c>
      <c r="AA33" s="1361">
        <v>188431</v>
      </c>
      <c r="AB33" s="1361">
        <v>188959</v>
      </c>
      <c r="AC33" s="1361">
        <v>189486</v>
      </c>
      <c r="AD33" s="1361">
        <v>190014</v>
      </c>
      <c r="AE33" s="1361">
        <v>191413</v>
      </c>
      <c r="AF33" s="1361">
        <v>192159</v>
      </c>
      <c r="AG33" s="1361">
        <v>191108</v>
      </c>
      <c r="AH33" s="1361">
        <v>191319</v>
      </c>
      <c r="AI33" s="1361">
        <v>191720</v>
      </c>
      <c r="AJ33" s="1361">
        <v>192232</v>
      </c>
      <c r="AK33" s="1361">
        <v>192250</v>
      </c>
      <c r="AL33" s="1361">
        <v>192361</v>
      </c>
      <c r="AM33" s="1361">
        <v>193898</v>
      </c>
      <c r="AN33" s="1361">
        <v>194537</v>
      </c>
      <c r="AO33" s="1361">
        <v>195351</v>
      </c>
      <c r="AP33" s="1359">
        <v>196127</v>
      </c>
      <c r="AQ33" s="1359">
        <v>196904</v>
      </c>
      <c r="AR33" s="1359">
        <v>197016</v>
      </c>
      <c r="AS33" s="1359">
        <v>197071</v>
      </c>
      <c r="AT33" s="1359">
        <v>196825</v>
      </c>
      <c r="AU33" s="1365">
        <v>196883</v>
      </c>
      <c r="AV33" s="1365">
        <v>196854</v>
      </c>
      <c r="AW33" s="1365">
        <v>196792</v>
      </c>
      <c r="AX33" s="1365">
        <v>197564</v>
      </c>
      <c r="AY33" s="1365">
        <v>198011</v>
      </c>
      <c r="AZ33" s="1365">
        <v>198138</v>
      </c>
      <c r="BA33" s="1365">
        <v>197653</v>
      </c>
      <c r="BB33" s="1365">
        <v>197267</v>
      </c>
      <c r="BC33" s="1365">
        <v>196250</v>
      </c>
      <c r="BD33" s="1365">
        <f t="shared" si="12"/>
        <v>195005</v>
      </c>
    </row>
    <row r="34" spans="1:56">
      <c r="A34" s="1366" t="s">
        <v>116</v>
      </c>
      <c r="B34" s="1360">
        <v>127179</v>
      </c>
      <c r="C34" s="1360">
        <v>134100</v>
      </c>
      <c r="D34" s="1360">
        <v>140490</v>
      </c>
      <c r="E34" s="1360">
        <v>149131</v>
      </c>
      <c r="F34" s="1360">
        <v>155535</v>
      </c>
      <c r="G34" s="1361">
        <v>162624</v>
      </c>
      <c r="H34" s="1361">
        <v>166015</v>
      </c>
      <c r="I34" s="1361">
        <v>171151</v>
      </c>
      <c r="J34" s="1361">
        <v>175691</v>
      </c>
      <c r="K34" s="1361">
        <v>179428</v>
      </c>
      <c r="L34" s="1361">
        <v>183628</v>
      </c>
      <c r="M34" s="1361">
        <v>188311</v>
      </c>
      <c r="N34" s="1361">
        <v>188986</v>
      </c>
      <c r="O34" s="1361">
        <v>190251</v>
      </c>
      <c r="P34" s="1361">
        <v>192144</v>
      </c>
      <c r="Q34" s="1361">
        <v>194273</v>
      </c>
      <c r="R34" s="1361">
        <v>197224</v>
      </c>
      <c r="S34" s="1361">
        <v>199223</v>
      </c>
      <c r="T34" s="1361">
        <v>200512</v>
      </c>
      <c r="U34" s="1361">
        <v>200344</v>
      </c>
      <c r="V34" s="1361">
        <v>201862</v>
      </c>
      <c r="W34" s="1361">
        <v>203557</v>
      </c>
      <c r="X34" s="1361">
        <v>204534</v>
      </c>
      <c r="Y34" s="1361">
        <v>203863</v>
      </c>
      <c r="Z34" s="1361">
        <v>205051</v>
      </c>
      <c r="AA34" s="1361">
        <v>202544</v>
      </c>
      <c r="AB34" s="1361">
        <v>205052</v>
      </c>
      <c r="AC34" s="1361">
        <v>207558</v>
      </c>
      <c r="AD34" s="1361">
        <v>210066</v>
      </c>
      <c r="AE34" s="1361">
        <v>210938</v>
      </c>
      <c r="AF34" s="1361">
        <v>213037</v>
      </c>
      <c r="AG34" s="1361">
        <v>215397</v>
      </c>
      <c r="AH34" s="1361">
        <v>216233</v>
      </c>
      <c r="AI34" s="1361">
        <v>217594</v>
      </c>
      <c r="AJ34" s="1361">
        <v>218497</v>
      </c>
      <c r="AK34" s="1361">
        <v>219862</v>
      </c>
      <c r="AL34" s="1361">
        <v>220243</v>
      </c>
      <c r="AM34" s="1361">
        <v>221438</v>
      </c>
      <c r="AN34" s="1361">
        <v>222907</v>
      </c>
      <c r="AO34" s="1361">
        <v>224532</v>
      </c>
      <c r="AP34" s="1359">
        <v>225700</v>
      </c>
      <c r="AQ34" s="1359">
        <v>226300</v>
      </c>
      <c r="AR34" s="1359">
        <v>227087</v>
      </c>
      <c r="AS34" s="1359">
        <v>226438</v>
      </c>
      <c r="AT34" s="1359">
        <v>225621</v>
      </c>
      <c r="AU34" s="1365">
        <v>224903</v>
      </c>
      <c r="AV34" s="1365">
        <v>225641</v>
      </c>
      <c r="AW34" s="1365">
        <v>226221</v>
      </c>
      <c r="AX34" s="1365">
        <v>226366</v>
      </c>
      <c r="AY34" s="1365">
        <v>226657</v>
      </c>
      <c r="AZ34" s="1365">
        <v>226432</v>
      </c>
      <c r="BA34" s="1365">
        <v>225253</v>
      </c>
      <c r="BB34" s="1365">
        <v>224126</v>
      </c>
      <c r="BC34" s="1365">
        <v>222296</v>
      </c>
      <c r="BD34" s="1365">
        <f t="shared" si="12"/>
        <v>220927</v>
      </c>
    </row>
    <row r="35" spans="1:56">
      <c r="A35" s="1366" t="s">
        <v>118</v>
      </c>
      <c r="B35" s="1360">
        <v>87127</v>
      </c>
      <c r="C35" s="1360">
        <v>91503</v>
      </c>
      <c r="D35" s="1360">
        <v>97176</v>
      </c>
      <c r="E35" s="1360">
        <v>104128</v>
      </c>
      <c r="F35" s="1360">
        <v>110044</v>
      </c>
      <c r="G35" s="1361">
        <v>115773</v>
      </c>
      <c r="H35" s="1361">
        <v>119102</v>
      </c>
      <c r="I35" s="1361">
        <v>121866</v>
      </c>
      <c r="J35" s="1361">
        <v>124678</v>
      </c>
      <c r="K35" s="1361">
        <v>127022</v>
      </c>
      <c r="L35" s="1361">
        <v>129834</v>
      </c>
      <c r="M35" s="1361">
        <v>131381</v>
      </c>
      <c r="N35" s="1361">
        <v>132583</v>
      </c>
      <c r="O35" s="1361">
        <v>134127</v>
      </c>
      <c r="P35" s="1361">
        <v>135067</v>
      </c>
      <c r="Q35" s="1361">
        <v>136376</v>
      </c>
      <c r="R35" s="1361">
        <v>137469</v>
      </c>
      <c r="S35" s="1361">
        <v>139214</v>
      </c>
      <c r="T35" s="1361">
        <v>140300</v>
      </c>
      <c r="U35" s="1361">
        <v>140278</v>
      </c>
      <c r="V35" s="1361">
        <v>141253</v>
      </c>
      <c r="W35" s="1361">
        <v>141295</v>
      </c>
      <c r="X35" s="1361">
        <v>141731</v>
      </c>
      <c r="Y35" s="1361">
        <v>141608</v>
      </c>
      <c r="Z35" s="1361">
        <v>143493</v>
      </c>
      <c r="AA35" s="1361">
        <v>144539</v>
      </c>
      <c r="AB35" s="1361">
        <v>148345</v>
      </c>
      <c r="AC35" s="1361">
        <v>152151</v>
      </c>
      <c r="AD35" s="1361">
        <v>155957</v>
      </c>
      <c r="AE35" s="1361">
        <v>151917</v>
      </c>
      <c r="AF35" s="1361">
        <v>153762</v>
      </c>
      <c r="AG35" s="1361">
        <v>154468</v>
      </c>
      <c r="AH35" s="1361">
        <v>155803</v>
      </c>
      <c r="AI35" s="1361">
        <v>156487</v>
      </c>
      <c r="AJ35" s="1361">
        <v>156887</v>
      </c>
      <c r="AK35" s="1361">
        <v>157668</v>
      </c>
      <c r="AL35" s="1361">
        <v>157180</v>
      </c>
      <c r="AM35" s="1361">
        <v>156670</v>
      </c>
      <c r="AN35" s="1361">
        <v>156533</v>
      </c>
      <c r="AO35" s="1361">
        <v>156672</v>
      </c>
      <c r="AP35" s="1359">
        <v>156423</v>
      </c>
      <c r="AQ35" s="1359">
        <v>156180</v>
      </c>
      <c r="AR35" s="1359">
        <v>156441</v>
      </c>
      <c r="AS35" s="1359">
        <v>156576</v>
      </c>
      <c r="AT35" s="1359">
        <v>156575</v>
      </c>
      <c r="AU35" s="1365">
        <v>156375</v>
      </c>
      <c r="AV35" s="1365">
        <v>155805</v>
      </c>
      <c r="AW35" s="1365">
        <v>155140</v>
      </c>
      <c r="AX35" s="1365">
        <v>154217</v>
      </c>
      <c r="AY35" s="1365">
        <v>153467</v>
      </c>
      <c r="AZ35" s="1365">
        <v>152321</v>
      </c>
      <c r="BA35" s="1365">
        <v>151796</v>
      </c>
      <c r="BB35" s="1365">
        <v>151091</v>
      </c>
      <c r="BC35" s="1365">
        <v>150085</v>
      </c>
      <c r="BD35" s="1365">
        <f t="shared" si="12"/>
        <v>148952</v>
      </c>
    </row>
    <row r="36" spans="1:56">
      <c r="A36" s="1366" t="s">
        <v>120</v>
      </c>
      <c r="B36" s="1360">
        <v>33090</v>
      </c>
      <c r="C36" s="1360">
        <v>33789</v>
      </c>
      <c r="D36" s="1360">
        <v>34113</v>
      </c>
      <c r="E36" s="1360">
        <v>34438</v>
      </c>
      <c r="F36" s="1360">
        <v>34827</v>
      </c>
      <c r="G36" s="1361">
        <v>35261</v>
      </c>
      <c r="H36" s="1361">
        <v>35540</v>
      </c>
      <c r="I36" s="1361">
        <v>35747</v>
      </c>
      <c r="J36" s="1361">
        <v>36009</v>
      </c>
      <c r="K36" s="1361">
        <v>36275</v>
      </c>
      <c r="L36" s="1361">
        <v>36529</v>
      </c>
      <c r="M36" s="1361">
        <v>36895</v>
      </c>
      <c r="N36" s="1361">
        <v>37888</v>
      </c>
      <c r="O36" s="1361">
        <v>39134</v>
      </c>
      <c r="P36" s="1361">
        <v>39879</v>
      </c>
      <c r="Q36" s="1361">
        <v>40716</v>
      </c>
      <c r="R36" s="1361">
        <v>42932</v>
      </c>
      <c r="S36" s="1361">
        <v>46184</v>
      </c>
      <c r="T36" s="1361">
        <v>51824</v>
      </c>
      <c r="U36" s="1361">
        <v>59791</v>
      </c>
      <c r="V36" s="1361">
        <v>64560</v>
      </c>
      <c r="W36" s="1361">
        <v>70221</v>
      </c>
      <c r="X36" s="1361">
        <v>76350</v>
      </c>
      <c r="Y36" s="1361">
        <v>80542</v>
      </c>
      <c r="Z36" s="1361">
        <v>89935</v>
      </c>
      <c r="AA36" s="1361">
        <v>96279</v>
      </c>
      <c r="AB36" s="1361">
        <v>99959</v>
      </c>
      <c r="AC36" s="1361">
        <v>103639</v>
      </c>
      <c r="AD36" s="1361">
        <v>107318</v>
      </c>
      <c r="AE36" s="1361">
        <v>108645</v>
      </c>
      <c r="AF36" s="1361">
        <v>111737</v>
      </c>
      <c r="AG36" s="1361">
        <v>112628</v>
      </c>
      <c r="AH36" s="1361">
        <v>113099</v>
      </c>
      <c r="AI36" s="1361">
        <v>113440</v>
      </c>
      <c r="AJ36" s="1361">
        <v>113205</v>
      </c>
      <c r="AK36" s="1361">
        <v>113572</v>
      </c>
      <c r="AL36" s="1361">
        <v>113477</v>
      </c>
      <c r="AM36" s="1361">
        <v>113437</v>
      </c>
      <c r="AN36" s="1361">
        <v>113938</v>
      </c>
      <c r="AO36" s="1361">
        <v>114087</v>
      </c>
      <c r="AP36" s="1359">
        <v>114216</v>
      </c>
      <c r="AQ36" s="1359">
        <v>114454</v>
      </c>
      <c r="AR36" s="1359">
        <v>113986</v>
      </c>
      <c r="AS36" s="1359">
        <v>113802</v>
      </c>
      <c r="AT36" s="1359">
        <v>113388</v>
      </c>
      <c r="AU36" s="1365">
        <v>112691</v>
      </c>
      <c r="AV36" s="1365">
        <v>112283</v>
      </c>
      <c r="AW36" s="1365">
        <v>112009</v>
      </c>
      <c r="AX36" s="1365">
        <v>111273</v>
      </c>
      <c r="AY36" s="1365">
        <v>110501</v>
      </c>
      <c r="AZ36" s="1365">
        <v>109238</v>
      </c>
      <c r="BA36" s="1365">
        <v>108023</v>
      </c>
      <c r="BB36" s="1365">
        <v>106819</v>
      </c>
      <c r="BC36" s="1365">
        <v>105588</v>
      </c>
      <c r="BD36" s="1365">
        <f t="shared" si="12"/>
        <v>104799</v>
      </c>
    </row>
    <row r="37" spans="1:56">
      <c r="A37" s="1366" t="s">
        <v>122</v>
      </c>
      <c r="B37" s="1360">
        <v>7032</v>
      </c>
      <c r="C37" s="1360">
        <v>7234</v>
      </c>
      <c r="D37" s="1360">
        <v>7442</v>
      </c>
      <c r="E37" s="1360">
        <v>7631</v>
      </c>
      <c r="F37" s="1360">
        <v>7758</v>
      </c>
      <c r="G37" s="1361">
        <v>7940</v>
      </c>
      <c r="H37" s="1361">
        <v>8699</v>
      </c>
      <c r="I37" s="1361">
        <v>9239</v>
      </c>
      <c r="J37" s="1361">
        <v>9827</v>
      </c>
      <c r="K37" s="1361">
        <v>10809</v>
      </c>
      <c r="L37" s="1361">
        <v>11526</v>
      </c>
      <c r="M37" s="1361">
        <v>12035</v>
      </c>
      <c r="N37" s="1361">
        <v>12566</v>
      </c>
      <c r="O37" s="1361">
        <v>13131</v>
      </c>
      <c r="P37" s="1361">
        <v>13849</v>
      </c>
      <c r="Q37" s="1361">
        <v>14430</v>
      </c>
      <c r="R37" s="1361">
        <v>15069</v>
      </c>
      <c r="S37" s="1361">
        <v>15698</v>
      </c>
      <c r="T37" s="1361">
        <v>17503</v>
      </c>
      <c r="U37" s="1361">
        <v>20133</v>
      </c>
      <c r="V37" s="1361">
        <v>21558</v>
      </c>
      <c r="W37" s="1361">
        <v>22647</v>
      </c>
      <c r="X37" s="1361">
        <v>23460</v>
      </c>
      <c r="Y37" s="1361">
        <v>24395</v>
      </c>
      <c r="Z37" s="1361">
        <v>26016</v>
      </c>
      <c r="AA37" s="1361">
        <v>27130</v>
      </c>
      <c r="AB37" s="1361">
        <v>27582</v>
      </c>
      <c r="AC37" s="1361">
        <v>28034</v>
      </c>
      <c r="AD37" s="1361">
        <v>28486</v>
      </c>
      <c r="AE37" s="1361">
        <v>28701</v>
      </c>
      <c r="AF37" s="1361">
        <v>29094</v>
      </c>
      <c r="AG37" s="1361">
        <v>29156</v>
      </c>
      <c r="AH37" s="1361">
        <v>29286</v>
      </c>
      <c r="AI37" s="1361">
        <v>29297</v>
      </c>
      <c r="AJ37" s="1361">
        <v>29836</v>
      </c>
      <c r="AK37" s="1361">
        <v>30021</v>
      </c>
      <c r="AL37" s="1361">
        <v>30510</v>
      </c>
      <c r="AM37" s="1361">
        <v>31048</v>
      </c>
      <c r="AN37" s="1361">
        <v>31317</v>
      </c>
      <c r="AO37" s="1361">
        <v>31395</v>
      </c>
      <c r="AP37" s="1359">
        <v>31739</v>
      </c>
      <c r="AQ37" s="1359">
        <v>31629</v>
      </c>
      <c r="AR37" s="1359">
        <v>31379</v>
      </c>
      <c r="AS37" s="1359">
        <v>31034</v>
      </c>
      <c r="AT37" s="1359">
        <v>30983</v>
      </c>
      <c r="AU37" s="1365">
        <v>30838</v>
      </c>
      <c r="AV37" s="1365">
        <v>30865</v>
      </c>
      <c r="AW37" s="1365">
        <v>30602</v>
      </c>
      <c r="AX37" s="1365">
        <v>30421</v>
      </c>
      <c r="AY37" s="1365">
        <v>30096</v>
      </c>
      <c r="AZ37" s="1365">
        <v>29680</v>
      </c>
      <c r="BA37" s="1365">
        <v>29244</v>
      </c>
      <c r="BB37" s="1365">
        <v>28749</v>
      </c>
      <c r="BC37" s="1365">
        <v>28355</v>
      </c>
      <c r="BD37" s="1365">
        <f t="shared" si="12"/>
        <v>27856</v>
      </c>
    </row>
    <row r="38" spans="1:56">
      <c r="A38" s="1366" t="s">
        <v>123</v>
      </c>
      <c r="B38" s="1360">
        <f>SUM(B39:B43)</f>
        <v>450061</v>
      </c>
      <c r="C38" s="1360">
        <f t="shared" ref="C38:BC38" si="15">SUM(C39:C43)</f>
        <v>469451</v>
      </c>
      <c r="D38" s="1360">
        <f t="shared" si="15"/>
        <v>487248</v>
      </c>
      <c r="E38" s="1360">
        <f t="shared" si="15"/>
        <v>505481</v>
      </c>
      <c r="F38" s="1360">
        <f t="shared" si="15"/>
        <v>521751</v>
      </c>
      <c r="G38" s="1360">
        <f t="shared" si="15"/>
        <v>539675</v>
      </c>
      <c r="H38" s="1360">
        <f t="shared" si="15"/>
        <v>553329</v>
      </c>
      <c r="I38" s="1360">
        <f t="shared" si="15"/>
        <v>569657</v>
      </c>
      <c r="J38" s="1360">
        <f t="shared" si="15"/>
        <v>582684</v>
      </c>
      <c r="K38" s="1360">
        <f t="shared" si="15"/>
        <v>593295</v>
      </c>
      <c r="L38" s="1360">
        <f t="shared" si="15"/>
        <v>606701</v>
      </c>
      <c r="M38" s="1360">
        <f t="shared" si="15"/>
        <v>616772</v>
      </c>
      <c r="N38" s="1360">
        <f t="shared" si="15"/>
        <v>625857</v>
      </c>
      <c r="O38" s="1360">
        <f t="shared" si="15"/>
        <v>630553</v>
      </c>
      <c r="P38" s="1360">
        <f t="shared" si="15"/>
        <v>634495</v>
      </c>
      <c r="Q38" s="1360">
        <f t="shared" si="15"/>
        <v>641444</v>
      </c>
      <c r="R38" s="1360">
        <f t="shared" si="15"/>
        <v>645529</v>
      </c>
      <c r="S38" s="1360">
        <f t="shared" si="15"/>
        <v>649071</v>
      </c>
      <c r="T38" s="1360">
        <f t="shared" si="15"/>
        <v>653564</v>
      </c>
      <c r="U38" s="1360">
        <f t="shared" si="15"/>
        <v>660459</v>
      </c>
      <c r="V38" s="1360">
        <f t="shared" si="15"/>
        <v>665214</v>
      </c>
      <c r="W38" s="1360">
        <f t="shared" si="15"/>
        <v>674857</v>
      </c>
      <c r="X38" s="1360">
        <f t="shared" si="15"/>
        <v>683828</v>
      </c>
      <c r="Y38" s="1360">
        <f t="shared" si="15"/>
        <v>687005</v>
      </c>
      <c r="Z38" s="1360">
        <f t="shared" si="15"/>
        <v>701250</v>
      </c>
      <c r="AA38" s="1360">
        <f t="shared" si="15"/>
        <v>710765</v>
      </c>
      <c r="AB38" s="1360">
        <f t="shared" si="15"/>
        <v>714541</v>
      </c>
      <c r="AC38" s="1360">
        <f t="shared" si="15"/>
        <v>718317</v>
      </c>
      <c r="AD38" s="1360">
        <f t="shared" si="15"/>
        <v>722092</v>
      </c>
      <c r="AE38" s="1360">
        <f t="shared" si="15"/>
        <v>719054</v>
      </c>
      <c r="AF38" s="1360">
        <f t="shared" si="15"/>
        <v>721127</v>
      </c>
      <c r="AG38" s="1360">
        <f t="shared" si="15"/>
        <v>720929</v>
      </c>
      <c r="AH38" s="1360">
        <f t="shared" si="15"/>
        <v>720261</v>
      </c>
      <c r="AI38" s="1360">
        <f t="shared" si="15"/>
        <v>718931</v>
      </c>
      <c r="AJ38" s="1360">
        <f t="shared" si="15"/>
        <v>718969</v>
      </c>
      <c r="AK38" s="1360">
        <f t="shared" si="15"/>
        <v>718429</v>
      </c>
      <c r="AL38" s="1360">
        <f t="shared" si="15"/>
        <v>717046</v>
      </c>
      <c r="AM38" s="1360">
        <f t="shared" si="15"/>
        <v>716411</v>
      </c>
      <c r="AN38" s="1360">
        <f t="shared" si="15"/>
        <v>716151</v>
      </c>
      <c r="AO38" s="1360">
        <f t="shared" si="15"/>
        <v>716490</v>
      </c>
      <c r="AP38" s="1360">
        <f t="shared" si="15"/>
        <v>716006</v>
      </c>
      <c r="AQ38" s="1361">
        <f t="shared" si="15"/>
        <v>717190</v>
      </c>
      <c r="AR38" s="1361">
        <f t="shared" si="15"/>
        <v>717657</v>
      </c>
      <c r="AS38" s="1361">
        <f t="shared" si="15"/>
        <v>717454</v>
      </c>
      <c r="AT38" s="1361">
        <f t="shared" si="15"/>
        <v>716995</v>
      </c>
      <c r="AU38" s="1360">
        <f t="shared" si="15"/>
        <v>716633</v>
      </c>
      <c r="AV38" s="1360">
        <f t="shared" si="15"/>
        <v>716193</v>
      </c>
      <c r="AW38" s="1360">
        <f t="shared" si="15"/>
        <v>716619</v>
      </c>
      <c r="AX38" s="1360">
        <f t="shared" si="15"/>
        <v>717027</v>
      </c>
      <c r="AY38" s="1360">
        <f t="shared" si="15"/>
        <v>716763</v>
      </c>
      <c r="AZ38" s="1360">
        <f t="shared" si="15"/>
        <v>716073</v>
      </c>
      <c r="BA38" s="1360">
        <f t="shared" si="15"/>
        <v>714287</v>
      </c>
      <c r="BB38" s="1360">
        <f t="shared" si="15"/>
        <v>712440</v>
      </c>
      <c r="BC38" s="1360">
        <f t="shared" si="15"/>
        <v>711496</v>
      </c>
      <c r="BD38" s="1360">
        <f t="shared" si="12"/>
        <v>709400</v>
      </c>
    </row>
    <row r="39" spans="1:56">
      <c r="A39" s="1366" t="s">
        <v>125</v>
      </c>
      <c r="B39" s="1360">
        <v>206561</v>
      </c>
      <c r="C39" s="1360">
        <v>214164</v>
      </c>
      <c r="D39" s="1360">
        <v>221077</v>
      </c>
      <c r="E39" s="1360">
        <v>225826</v>
      </c>
      <c r="F39" s="1360">
        <v>230015</v>
      </c>
      <c r="G39" s="1361">
        <v>235879</v>
      </c>
      <c r="H39" s="1361">
        <v>239193</v>
      </c>
      <c r="I39" s="1361">
        <v>243894</v>
      </c>
      <c r="J39" s="1361">
        <v>247799</v>
      </c>
      <c r="K39" s="1361">
        <v>251071</v>
      </c>
      <c r="L39" s="1361">
        <v>254869</v>
      </c>
      <c r="M39" s="1361">
        <v>258096</v>
      </c>
      <c r="N39" s="1361">
        <v>261076</v>
      </c>
      <c r="O39" s="1361">
        <v>261340</v>
      </c>
      <c r="P39" s="1361">
        <v>261664</v>
      </c>
      <c r="Q39" s="1361">
        <v>263363</v>
      </c>
      <c r="R39" s="1361">
        <v>263522</v>
      </c>
      <c r="S39" s="1361">
        <v>264105</v>
      </c>
      <c r="T39" s="1361">
        <v>265746</v>
      </c>
      <c r="U39" s="1361">
        <v>269250</v>
      </c>
      <c r="V39" s="1361">
        <v>270722</v>
      </c>
      <c r="W39" s="1361">
        <v>275427</v>
      </c>
      <c r="X39" s="1361">
        <v>278434</v>
      </c>
      <c r="Y39" s="1361">
        <v>278956</v>
      </c>
      <c r="Z39" s="1361">
        <v>283824</v>
      </c>
      <c r="AA39" s="1361">
        <v>287606</v>
      </c>
      <c r="AB39" s="1361">
        <v>289805</v>
      </c>
      <c r="AC39" s="1361">
        <v>292004</v>
      </c>
      <c r="AD39" s="1361">
        <v>294203</v>
      </c>
      <c r="AE39" s="1361">
        <v>292014</v>
      </c>
      <c r="AF39" s="1361">
        <v>293117</v>
      </c>
      <c r="AG39" s="1361">
        <v>292749</v>
      </c>
      <c r="AH39" s="1361">
        <v>291857</v>
      </c>
      <c r="AI39" s="1361">
        <v>291241</v>
      </c>
      <c r="AJ39" s="1361">
        <v>291445</v>
      </c>
      <c r="AK39" s="1361">
        <v>291027</v>
      </c>
      <c r="AL39" s="1361">
        <v>290481</v>
      </c>
      <c r="AM39" s="1361">
        <v>290620</v>
      </c>
      <c r="AN39" s="1361">
        <v>290502</v>
      </c>
      <c r="AO39" s="1361">
        <v>290973</v>
      </c>
      <c r="AP39" s="1359">
        <v>290959</v>
      </c>
      <c r="AQ39" s="1359">
        <v>291115</v>
      </c>
      <c r="AR39" s="1359">
        <v>291176</v>
      </c>
      <c r="AS39" s="1359">
        <v>291687</v>
      </c>
      <c r="AT39" s="1359">
        <v>292394</v>
      </c>
      <c r="AU39" s="1365">
        <v>293409</v>
      </c>
      <c r="AV39" s="1365">
        <v>294478</v>
      </c>
      <c r="AW39" s="1365">
        <v>297443</v>
      </c>
      <c r="AX39" s="1365">
        <v>300222</v>
      </c>
      <c r="AY39" s="1365">
        <v>302163</v>
      </c>
      <c r="AZ39" s="1365">
        <v>303601</v>
      </c>
      <c r="BA39" s="1365">
        <v>303823</v>
      </c>
      <c r="BB39" s="1365">
        <v>304564</v>
      </c>
      <c r="BC39" s="1365">
        <v>305880</v>
      </c>
      <c r="BD39" s="1365">
        <f t="shared" si="12"/>
        <v>306453</v>
      </c>
    </row>
    <row r="40" spans="1:56">
      <c r="A40" s="1366" t="s">
        <v>127</v>
      </c>
      <c r="B40" s="1360">
        <v>140344</v>
      </c>
      <c r="C40" s="1360">
        <v>149551</v>
      </c>
      <c r="D40" s="1360">
        <v>157757</v>
      </c>
      <c r="E40" s="1360">
        <v>167042</v>
      </c>
      <c r="F40" s="1360">
        <v>174692</v>
      </c>
      <c r="G40" s="1361">
        <v>183280</v>
      </c>
      <c r="H40" s="1361">
        <v>190081</v>
      </c>
      <c r="I40" s="1361">
        <v>197086</v>
      </c>
      <c r="J40" s="1361">
        <v>202451</v>
      </c>
      <c r="K40" s="1361">
        <v>206442</v>
      </c>
      <c r="L40" s="1361">
        <v>212233</v>
      </c>
      <c r="M40" s="1361">
        <v>216001</v>
      </c>
      <c r="N40" s="1361">
        <v>219001</v>
      </c>
      <c r="O40" s="1361">
        <v>221911</v>
      </c>
      <c r="P40" s="1361">
        <v>224295</v>
      </c>
      <c r="Q40" s="1361">
        <v>227311</v>
      </c>
      <c r="R40" s="1361">
        <v>230575</v>
      </c>
      <c r="S40" s="1361">
        <v>233162</v>
      </c>
      <c r="T40" s="1361">
        <v>235595</v>
      </c>
      <c r="U40" s="1361">
        <v>237304</v>
      </c>
      <c r="V40" s="1361">
        <v>239803</v>
      </c>
      <c r="W40" s="1361">
        <v>243309</v>
      </c>
      <c r="X40" s="1361">
        <v>247688</v>
      </c>
      <c r="Y40" s="1361">
        <v>249785</v>
      </c>
      <c r="Z40" s="1361">
        <v>256415</v>
      </c>
      <c r="AA40" s="1361">
        <v>260567</v>
      </c>
      <c r="AB40" s="1361">
        <v>261998</v>
      </c>
      <c r="AC40" s="1361">
        <v>263429</v>
      </c>
      <c r="AD40" s="1361">
        <v>264860</v>
      </c>
      <c r="AE40" s="1361">
        <v>265049</v>
      </c>
      <c r="AF40" s="1361">
        <v>266170</v>
      </c>
      <c r="AG40" s="1361">
        <v>266360</v>
      </c>
      <c r="AH40" s="1361">
        <v>266624</v>
      </c>
      <c r="AI40" s="1361">
        <v>266554</v>
      </c>
      <c r="AJ40" s="1361">
        <v>266914</v>
      </c>
      <c r="AK40" s="1361">
        <v>267100</v>
      </c>
      <c r="AL40" s="1361">
        <v>266765</v>
      </c>
      <c r="AM40" s="1361">
        <v>266643</v>
      </c>
      <c r="AN40" s="1361">
        <v>266780</v>
      </c>
      <c r="AO40" s="1361">
        <v>266969</v>
      </c>
      <c r="AP40" s="1359">
        <v>266937</v>
      </c>
      <c r="AQ40" s="1359">
        <v>268223</v>
      </c>
      <c r="AR40" s="1359">
        <v>268965</v>
      </c>
      <c r="AS40" s="1359">
        <v>268915</v>
      </c>
      <c r="AT40" s="1359">
        <v>268192</v>
      </c>
      <c r="AU40" s="1365">
        <v>267435</v>
      </c>
      <c r="AV40" s="1365">
        <v>266412</v>
      </c>
      <c r="AW40" s="1365">
        <v>264991</v>
      </c>
      <c r="AX40" s="1365">
        <v>263600</v>
      </c>
      <c r="AY40" s="1365">
        <v>262178</v>
      </c>
      <c r="AZ40" s="1365">
        <v>260878</v>
      </c>
      <c r="BA40" s="1365">
        <v>259603</v>
      </c>
      <c r="BB40" s="1365">
        <v>257948</v>
      </c>
      <c r="BC40" s="1365">
        <v>256483</v>
      </c>
      <c r="BD40" s="1365">
        <f t="shared" si="12"/>
        <v>254947</v>
      </c>
    </row>
    <row r="41" spans="1:56">
      <c r="A41" s="1366" t="s">
        <v>129</v>
      </c>
      <c r="B41" s="1360">
        <v>68900</v>
      </c>
      <c r="C41" s="1360">
        <v>70451</v>
      </c>
      <c r="D41" s="1360">
        <v>71351</v>
      </c>
      <c r="E41" s="1360">
        <v>73304</v>
      </c>
      <c r="F41" s="1360">
        <v>75444</v>
      </c>
      <c r="G41" s="1361">
        <v>77080</v>
      </c>
      <c r="H41" s="1361">
        <v>78135</v>
      </c>
      <c r="I41" s="1361">
        <v>80233</v>
      </c>
      <c r="J41" s="1361">
        <v>81928</v>
      </c>
      <c r="K41" s="1361">
        <v>83786</v>
      </c>
      <c r="L41" s="1361">
        <v>85463</v>
      </c>
      <c r="M41" s="1361">
        <v>86886</v>
      </c>
      <c r="N41" s="1361">
        <v>88732</v>
      </c>
      <c r="O41" s="1361">
        <v>89606</v>
      </c>
      <c r="P41" s="1361">
        <v>90240</v>
      </c>
      <c r="Q41" s="1361">
        <v>91434</v>
      </c>
      <c r="R41" s="1361">
        <v>91805</v>
      </c>
      <c r="S41" s="1361">
        <v>92021</v>
      </c>
      <c r="T41" s="1361">
        <v>92043</v>
      </c>
      <c r="U41" s="1361">
        <v>92905</v>
      </c>
      <c r="V41" s="1361">
        <v>93273</v>
      </c>
      <c r="W41" s="1361">
        <v>93914</v>
      </c>
      <c r="X41" s="1361">
        <v>94942</v>
      </c>
      <c r="Y41" s="1361">
        <v>95016</v>
      </c>
      <c r="Z41" s="1361">
        <v>96760</v>
      </c>
      <c r="AA41" s="1361">
        <v>97632</v>
      </c>
      <c r="AB41" s="1361">
        <v>97422</v>
      </c>
      <c r="AC41" s="1361">
        <v>97213</v>
      </c>
      <c r="AD41" s="1361">
        <v>97003</v>
      </c>
      <c r="AE41" s="1361">
        <v>96343</v>
      </c>
      <c r="AF41" s="1361">
        <v>96020</v>
      </c>
      <c r="AG41" s="1361">
        <v>95888</v>
      </c>
      <c r="AH41" s="1361">
        <v>95963</v>
      </c>
      <c r="AI41" s="1361">
        <v>95526</v>
      </c>
      <c r="AJ41" s="1361">
        <v>95055</v>
      </c>
      <c r="AK41" s="1361">
        <v>94813</v>
      </c>
      <c r="AL41" s="1361">
        <v>94564</v>
      </c>
      <c r="AM41" s="1361">
        <v>94081</v>
      </c>
      <c r="AN41" s="1361">
        <v>94043</v>
      </c>
      <c r="AO41" s="1361">
        <v>94084</v>
      </c>
      <c r="AP41" s="1359">
        <v>93901</v>
      </c>
      <c r="AQ41" s="1359">
        <v>93286</v>
      </c>
      <c r="AR41" s="1359">
        <v>92662</v>
      </c>
      <c r="AS41" s="1359">
        <v>91942</v>
      </c>
      <c r="AT41" s="1359">
        <v>91497</v>
      </c>
      <c r="AU41" s="1365">
        <v>91030</v>
      </c>
      <c r="AV41" s="1365">
        <v>90644</v>
      </c>
      <c r="AW41" s="1365">
        <v>89817</v>
      </c>
      <c r="AX41" s="1365">
        <v>89090</v>
      </c>
      <c r="AY41" s="1365">
        <v>88402</v>
      </c>
      <c r="AZ41" s="1365">
        <v>87722</v>
      </c>
      <c r="BA41" s="1365">
        <v>86984</v>
      </c>
      <c r="BB41" s="1365">
        <v>86185</v>
      </c>
      <c r="BC41" s="1365">
        <v>85368</v>
      </c>
      <c r="BD41" s="1365">
        <f t="shared" si="12"/>
        <v>84369</v>
      </c>
    </row>
    <row r="42" spans="1:56">
      <c r="A42" s="1366" t="s">
        <v>131</v>
      </c>
      <c r="B42" s="1360">
        <v>21140</v>
      </c>
      <c r="C42" s="1360">
        <v>21536</v>
      </c>
      <c r="D42" s="1360">
        <v>22053</v>
      </c>
      <c r="E42" s="1360">
        <v>22534</v>
      </c>
      <c r="F42" s="1360">
        <v>22968</v>
      </c>
      <c r="G42" s="1361">
        <v>23425</v>
      </c>
      <c r="H42" s="1361">
        <v>24245</v>
      </c>
      <c r="I42" s="1361">
        <v>25023</v>
      </c>
      <c r="J42" s="1361">
        <v>25617</v>
      </c>
      <c r="K42" s="1361">
        <v>26772</v>
      </c>
      <c r="L42" s="1361">
        <v>27609</v>
      </c>
      <c r="M42" s="1361">
        <v>28410</v>
      </c>
      <c r="N42" s="1361">
        <v>28775</v>
      </c>
      <c r="O42" s="1361">
        <v>28856</v>
      </c>
      <c r="P42" s="1361">
        <v>29185</v>
      </c>
      <c r="Q42" s="1361">
        <v>29579</v>
      </c>
      <c r="R42" s="1361">
        <v>29671</v>
      </c>
      <c r="S42" s="1361">
        <v>30007</v>
      </c>
      <c r="T42" s="1361">
        <v>30232</v>
      </c>
      <c r="U42" s="1361">
        <v>30398</v>
      </c>
      <c r="V42" s="1361">
        <v>30603</v>
      </c>
      <c r="W42" s="1361">
        <v>30741</v>
      </c>
      <c r="X42" s="1361">
        <v>30956</v>
      </c>
      <c r="Y42" s="1361">
        <v>30949</v>
      </c>
      <c r="Z42" s="1361">
        <v>31222</v>
      </c>
      <c r="AA42" s="1361">
        <v>31377</v>
      </c>
      <c r="AB42" s="1361">
        <v>31511</v>
      </c>
      <c r="AC42" s="1361">
        <v>31644</v>
      </c>
      <c r="AD42" s="1361">
        <v>31778</v>
      </c>
      <c r="AE42" s="1361">
        <v>31919</v>
      </c>
      <c r="AF42" s="1361">
        <v>32054</v>
      </c>
      <c r="AG42" s="1361">
        <v>32169</v>
      </c>
      <c r="AH42" s="1361">
        <v>32090</v>
      </c>
      <c r="AI42" s="1361">
        <v>32045</v>
      </c>
      <c r="AJ42" s="1361">
        <v>31966</v>
      </c>
      <c r="AK42" s="1361">
        <v>31944</v>
      </c>
      <c r="AL42" s="1361">
        <v>31756</v>
      </c>
      <c r="AM42" s="1361">
        <v>31625</v>
      </c>
      <c r="AN42" s="1361">
        <v>31461</v>
      </c>
      <c r="AO42" s="1361">
        <v>31209</v>
      </c>
      <c r="AP42" s="1359">
        <v>31026</v>
      </c>
      <c r="AQ42" s="1359">
        <v>31061</v>
      </c>
      <c r="AR42" s="1359">
        <v>31036</v>
      </c>
      <c r="AS42" s="1359">
        <v>31074</v>
      </c>
      <c r="AT42" s="1359">
        <v>31047</v>
      </c>
      <c r="AU42" s="1365">
        <v>31020</v>
      </c>
      <c r="AV42" s="1365">
        <v>30878</v>
      </c>
      <c r="AW42" s="1365">
        <v>30686</v>
      </c>
      <c r="AX42" s="1365">
        <v>30521</v>
      </c>
      <c r="AY42" s="1365">
        <v>30410</v>
      </c>
      <c r="AZ42" s="1365">
        <v>30268</v>
      </c>
      <c r="BA42" s="1365">
        <v>30117</v>
      </c>
      <c r="BB42" s="1365">
        <v>30004</v>
      </c>
      <c r="BC42" s="1365">
        <v>29950</v>
      </c>
      <c r="BD42" s="1365">
        <f t="shared" si="12"/>
        <v>29912</v>
      </c>
    </row>
    <row r="43" spans="1:56">
      <c r="A43" s="1366" t="s">
        <v>133</v>
      </c>
      <c r="B43" s="1360">
        <v>13116</v>
      </c>
      <c r="C43" s="1360">
        <v>13749</v>
      </c>
      <c r="D43" s="1360">
        <v>15010</v>
      </c>
      <c r="E43" s="1360">
        <v>16775</v>
      </c>
      <c r="F43" s="1360">
        <v>18632</v>
      </c>
      <c r="G43" s="1361">
        <v>20011</v>
      </c>
      <c r="H43" s="1361">
        <v>21675</v>
      </c>
      <c r="I43" s="1361">
        <v>23421</v>
      </c>
      <c r="J43" s="1361">
        <v>24889</v>
      </c>
      <c r="K43" s="1361">
        <v>25224</v>
      </c>
      <c r="L43" s="1361">
        <v>26527</v>
      </c>
      <c r="M43" s="1361">
        <v>27379</v>
      </c>
      <c r="N43" s="1361">
        <v>28273</v>
      </c>
      <c r="O43" s="1361">
        <v>28840</v>
      </c>
      <c r="P43" s="1361">
        <v>29111</v>
      </c>
      <c r="Q43" s="1361">
        <v>29757</v>
      </c>
      <c r="R43" s="1361">
        <v>29956</v>
      </c>
      <c r="S43" s="1361">
        <v>29776</v>
      </c>
      <c r="T43" s="1361">
        <v>29948</v>
      </c>
      <c r="U43" s="1361">
        <v>30602</v>
      </c>
      <c r="V43" s="1361">
        <v>30813</v>
      </c>
      <c r="W43" s="1361">
        <v>31466</v>
      </c>
      <c r="X43" s="1361">
        <v>31808</v>
      </c>
      <c r="Y43" s="1361">
        <v>32299</v>
      </c>
      <c r="Z43" s="1361">
        <v>33029</v>
      </c>
      <c r="AA43" s="1361">
        <v>33583</v>
      </c>
      <c r="AB43" s="1361">
        <v>33805</v>
      </c>
      <c r="AC43" s="1361">
        <v>34027</v>
      </c>
      <c r="AD43" s="1361">
        <v>34248</v>
      </c>
      <c r="AE43" s="1361">
        <v>33729</v>
      </c>
      <c r="AF43" s="1361">
        <v>33766</v>
      </c>
      <c r="AG43" s="1361">
        <v>33763</v>
      </c>
      <c r="AH43" s="1361">
        <v>33727</v>
      </c>
      <c r="AI43" s="1361">
        <v>33565</v>
      </c>
      <c r="AJ43" s="1361">
        <v>33589</v>
      </c>
      <c r="AK43" s="1361">
        <v>33545</v>
      </c>
      <c r="AL43" s="1361">
        <v>33480</v>
      </c>
      <c r="AM43" s="1361">
        <v>33442</v>
      </c>
      <c r="AN43" s="1361">
        <v>33365</v>
      </c>
      <c r="AO43" s="1361">
        <v>33255</v>
      </c>
      <c r="AP43" s="1359">
        <v>33183</v>
      </c>
      <c r="AQ43" s="1359">
        <v>33505</v>
      </c>
      <c r="AR43" s="1359">
        <v>33818</v>
      </c>
      <c r="AS43" s="1359">
        <v>33836</v>
      </c>
      <c r="AT43" s="1359">
        <v>33865</v>
      </c>
      <c r="AU43" s="1365">
        <v>33739</v>
      </c>
      <c r="AV43" s="1365">
        <v>33781</v>
      </c>
      <c r="AW43" s="1365">
        <v>33682</v>
      </c>
      <c r="AX43" s="1365">
        <v>33594</v>
      </c>
      <c r="AY43" s="1365">
        <v>33610</v>
      </c>
      <c r="AZ43" s="1365">
        <v>33604</v>
      </c>
      <c r="BA43" s="1365">
        <v>33760</v>
      </c>
      <c r="BB43" s="1365">
        <v>33739</v>
      </c>
      <c r="BC43" s="1365">
        <v>33815</v>
      </c>
      <c r="BD43" s="1365">
        <f t="shared" si="12"/>
        <v>33719</v>
      </c>
    </row>
    <row r="44" spans="1:56">
      <c r="A44" s="1366" t="s">
        <v>434</v>
      </c>
      <c r="B44" s="1360">
        <f>SUM(B45:B50)</f>
        <v>239443</v>
      </c>
      <c r="C44" s="1360">
        <f t="shared" ref="C44:BC44" si="16">SUM(C45:C50)</f>
        <v>241216</v>
      </c>
      <c r="D44" s="1360">
        <f t="shared" si="16"/>
        <v>245679</v>
      </c>
      <c r="E44" s="1360">
        <f t="shared" si="16"/>
        <v>250461</v>
      </c>
      <c r="F44" s="1360">
        <f t="shared" si="16"/>
        <v>255350</v>
      </c>
      <c r="G44" s="1360">
        <f t="shared" si="16"/>
        <v>259327</v>
      </c>
      <c r="H44" s="1360">
        <f t="shared" si="16"/>
        <v>264947</v>
      </c>
      <c r="I44" s="1360">
        <f t="shared" si="16"/>
        <v>269272</v>
      </c>
      <c r="J44" s="1360">
        <f t="shared" si="16"/>
        <v>273059</v>
      </c>
      <c r="K44" s="1360">
        <f t="shared" si="16"/>
        <v>275602</v>
      </c>
      <c r="L44" s="1360">
        <f t="shared" si="16"/>
        <v>279672</v>
      </c>
      <c r="M44" s="1360">
        <f t="shared" si="16"/>
        <v>282371</v>
      </c>
      <c r="N44" s="1360">
        <f t="shared" si="16"/>
        <v>284662</v>
      </c>
      <c r="O44" s="1360">
        <f t="shared" si="16"/>
        <v>286543</v>
      </c>
      <c r="P44" s="1360">
        <f t="shared" si="16"/>
        <v>287852</v>
      </c>
      <c r="Q44" s="1360">
        <f t="shared" si="16"/>
        <v>289898</v>
      </c>
      <c r="R44" s="1360">
        <f t="shared" si="16"/>
        <v>290166</v>
      </c>
      <c r="S44" s="1360">
        <f t="shared" si="16"/>
        <v>290394</v>
      </c>
      <c r="T44" s="1360">
        <f t="shared" si="16"/>
        <v>291243</v>
      </c>
      <c r="U44" s="1360">
        <f t="shared" si="16"/>
        <v>291957</v>
      </c>
      <c r="V44" s="1360">
        <f t="shared" si="16"/>
        <v>292471</v>
      </c>
      <c r="W44" s="1360">
        <f t="shared" si="16"/>
        <v>293510</v>
      </c>
      <c r="X44" s="1360">
        <f t="shared" si="16"/>
        <v>294496</v>
      </c>
      <c r="Y44" s="1360">
        <f t="shared" si="16"/>
        <v>293455</v>
      </c>
      <c r="Z44" s="1360">
        <f t="shared" si="16"/>
        <v>296395</v>
      </c>
      <c r="AA44" s="1360">
        <f t="shared" si="16"/>
        <v>298004</v>
      </c>
      <c r="AB44" s="1360">
        <f t="shared" si="16"/>
        <v>298551</v>
      </c>
      <c r="AC44" s="1360">
        <f t="shared" si="16"/>
        <v>299096</v>
      </c>
      <c r="AD44" s="1360">
        <f t="shared" si="16"/>
        <v>299639</v>
      </c>
      <c r="AE44" s="1360">
        <f t="shared" si="16"/>
        <v>298312</v>
      </c>
      <c r="AF44" s="1360">
        <f t="shared" si="16"/>
        <v>298390</v>
      </c>
      <c r="AG44" s="1360">
        <f t="shared" si="16"/>
        <v>297278</v>
      </c>
      <c r="AH44" s="1360">
        <f t="shared" si="16"/>
        <v>296040</v>
      </c>
      <c r="AI44" s="1360">
        <f t="shared" si="16"/>
        <v>294504</v>
      </c>
      <c r="AJ44" s="1360">
        <f t="shared" si="16"/>
        <v>293073</v>
      </c>
      <c r="AK44" s="1360">
        <f t="shared" si="16"/>
        <v>291745</v>
      </c>
      <c r="AL44" s="1360">
        <f t="shared" si="16"/>
        <v>290241</v>
      </c>
      <c r="AM44" s="1360">
        <f t="shared" si="16"/>
        <v>288797</v>
      </c>
      <c r="AN44" s="1360">
        <f t="shared" si="16"/>
        <v>287562</v>
      </c>
      <c r="AO44" s="1360">
        <f t="shared" si="16"/>
        <v>286164</v>
      </c>
      <c r="AP44" s="1360">
        <f t="shared" si="16"/>
        <v>284769</v>
      </c>
      <c r="AQ44" s="1361">
        <f t="shared" si="16"/>
        <v>282699</v>
      </c>
      <c r="AR44" s="1361">
        <f t="shared" si="16"/>
        <v>280525</v>
      </c>
      <c r="AS44" s="1361">
        <f t="shared" si="16"/>
        <v>277724</v>
      </c>
      <c r="AT44" s="1361">
        <f t="shared" si="16"/>
        <v>275005</v>
      </c>
      <c r="AU44" s="1360">
        <f t="shared" si="16"/>
        <v>272447</v>
      </c>
      <c r="AV44" s="1360">
        <f t="shared" si="16"/>
        <v>271221</v>
      </c>
      <c r="AW44" s="1360">
        <f t="shared" si="16"/>
        <v>269613</v>
      </c>
      <c r="AX44" s="1360">
        <f t="shared" si="16"/>
        <v>268123</v>
      </c>
      <c r="AY44" s="1360">
        <f t="shared" si="16"/>
        <v>266277</v>
      </c>
      <c r="AZ44" s="1360">
        <f t="shared" si="16"/>
        <v>264135</v>
      </c>
      <c r="BA44" s="1360">
        <f t="shared" si="16"/>
        <v>260742</v>
      </c>
      <c r="BB44" s="1360">
        <f t="shared" si="16"/>
        <v>258193</v>
      </c>
      <c r="BC44" s="1360">
        <f t="shared" si="16"/>
        <v>255530</v>
      </c>
      <c r="BD44" s="1360">
        <f t="shared" si="12"/>
        <v>252739</v>
      </c>
    </row>
    <row r="45" spans="1:56">
      <c r="A45" s="1366" t="s">
        <v>136</v>
      </c>
      <c r="B45" s="1360">
        <v>45964</v>
      </c>
      <c r="C45" s="1360">
        <v>45814</v>
      </c>
      <c r="D45" s="1360">
        <v>45952</v>
      </c>
      <c r="E45" s="1360">
        <v>46345</v>
      </c>
      <c r="F45" s="1360">
        <v>46138</v>
      </c>
      <c r="G45" s="1361">
        <v>46182</v>
      </c>
      <c r="H45" s="1361">
        <v>46215</v>
      </c>
      <c r="I45" s="1361">
        <v>46237</v>
      </c>
      <c r="J45" s="1361">
        <v>46332</v>
      </c>
      <c r="K45" s="1361">
        <v>46340</v>
      </c>
      <c r="L45" s="1361">
        <v>46380</v>
      </c>
      <c r="M45" s="1361">
        <v>46513</v>
      </c>
      <c r="N45" s="1361">
        <v>46600</v>
      </c>
      <c r="O45" s="1361">
        <v>46666</v>
      </c>
      <c r="P45" s="1361">
        <v>46788</v>
      </c>
      <c r="Q45" s="1361">
        <v>46889</v>
      </c>
      <c r="R45" s="1361">
        <v>46841</v>
      </c>
      <c r="S45" s="1361">
        <v>46571</v>
      </c>
      <c r="T45" s="1361">
        <v>46484</v>
      </c>
      <c r="U45" s="1361">
        <v>46354</v>
      </c>
      <c r="V45" s="1361">
        <v>46220</v>
      </c>
      <c r="W45" s="1361">
        <v>46186</v>
      </c>
      <c r="X45" s="1361">
        <v>46269</v>
      </c>
      <c r="Y45" s="1361">
        <v>46156</v>
      </c>
      <c r="Z45" s="1361">
        <v>46315</v>
      </c>
      <c r="AA45" s="1361">
        <v>46339</v>
      </c>
      <c r="AB45" s="1361">
        <v>46319</v>
      </c>
      <c r="AC45" s="1361">
        <v>46299</v>
      </c>
      <c r="AD45" s="1361">
        <v>46279</v>
      </c>
      <c r="AE45" s="1361">
        <v>45842</v>
      </c>
      <c r="AF45" s="1361">
        <v>45718</v>
      </c>
      <c r="AG45" s="1361">
        <v>45395</v>
      </c>
      <c r="AH45" s="1361">
        <v>45020</v>
      </c>
      <c r="AI45" s="1361">
        <v>44644</v>
      </c>
      <c r="AJ45" s="1361">
        <v>44306</v>
      </c>
      <c r="AK45" s="1361">
        <v>43953</v>
      </c>
      <c r="AL45" s="1361">
        <v>43736</v>
      </c>
      <c r="AM45" s="1361">
        <v>43407</v>
      </c>
      <c r="AN45" s="1361">
        <v>43178</v>
      </c>
      <c r="AO45" s="1361">
        <v>43032</v>
      </c>
      <c r="AP45" s="1359">
        <v>42802</v>
      </c>
      <c r="AQ45" s="1359">
        <v>42453</v>
      </c>
      <c r="AR45" s="1359">
        <v>42107</v>
      </c>
      <c r="AS45" s="1359">
        <v>41758</v>
      </c>
      <c r="AT45" s="1359">
        <v>41307</v>
      </c>
      <c r="AU45" s="1365">
        <v>40866</v>
      </c>
      <c r="AV45" s="1365">
        <v>40455</v>
      </c>
      <c r="AW45" s="1365">
        <v>39946</v>
      </c>
      <c r="AX45" s="1365">
        <v>39600</v>
      </c>
      <c r="AY45" s="1365">
        <v>39132</v>
      </c>
      <c r="AZ45" s="1365">
        <v>38673</v>
      </c>
      <c r="BA45" s="1365">
        <v>38002</v>
      </c>
      <c r="BB45" s="1365">
        <v>37477</v>
      </c>
      <c r="BC45" s="1365">
        <v>36970</v>
      </c>
      <c r="BD45" s="1365">
        <f t="shared" si="12"/>
        <v>36463</v>
      </c>
    </row>
    <row r="46" spans="1:56">
      <c r="A46" s="1366" t="s">
        <v>142</v>
      </c>
      <c r="B46" s="1360">
        <v>49071</v>
      </c>
      <c r="C46" s="1360">
        <v>50545</v>
      </c>
      <c r="D46" s="1360">
        <v>53838</v>
      </c>
      <c r="E46" s="1360">
        <v>57345</v>
      </c>
      <c r="F46" s="1360">
        <v>60811</v>
      </c>
      <c r="G46" s="1361">
        <v>63746</v>
      </c>
      <c r="H46" s="1361">
        <v>67170</v>
      </c>
      <c r="I46" s="1361">
        <v>70416</v>
      </c>
      <c r="J46" s="1361">
        <v>73186</v>
      </c>
      <c r="K46" s="1361">
        <v>75386</v>
      </c>
      <c r="L46" s="1361">
        <v>78297</v>
      </c>
      <c r="M46" s="1361">
        <v>79788</v>
      </c>
      <c r="N46" s="1361">
        <v>80648</v>
      </c>
      <c r="O46" s="1361">
        <v>81341</v>
      </c>
      <c r="P46" s="1361">
        <v>81768</v>
      </c>
      <c r="Q46" s="1361">
        <v>82636</v>
      </c>
      <c r="R46" s="1361">
        <v>82589</v>
      </c>
      <c r="S46" s="1361">
        <v>82825</v>
      </c>
      <c r="T46" s="1361">
        <v>83163</v>
      </c>
      <c r="U46" s="1361">
        <v>84083</v>
      </c>
      <c r="V46" s="1361">
        <v>84445</v>
      </c>
      <c r="W46" s="1361">
        <v>84999</v>
      </c>
      <c r="X46" s="1361">
        <v>85225</v>
      </c>
      <c r="Y46" s="1361">
        <v>84599</v>
      </c>
      <c r="Z46" s="1361">
        <v>85637</v>
      </c>
      <c r="AA46" s="1361">
        <v>86562</v>
      </c>
      <c r="AB46" s="1361">
        <v>86732</v>
      </c>
      <c r="AC46" s="1361">
        <v>86901</v>
      </c>
      <c r="AD46" s="1361">
        <v>87070</v>
      </c>
      <c r="AE46" s="1361">
        <v>86206</v>
      </c>
      <c r="AF46" s="1361">
        <v>86117</v>
      </c>
      <c r="AG46" s="1361">
        <v>85774</v>
      </c>
      <c r="AH46" s="1361">
        <v>85500</v>
      </c>
      <c r="AI46" s="1361">
        <v>85075</v>
      </c>
      <c r="AJ46" s="1361">
        <v>84712</v>
      </c>
      <c r="AK46" s="1361">
        <v>84361</v>
      </c>
      <c r="AL46" s="1361">
        <v>83725</v>
      </c>
      <c r="AM46" s="1361">
        <v>82999</v>
      </c>
      <c r="AN46" s="1361">
        <v>82399</v>
      </c>
      <c r="AO46" s="1361">
        <v>81679</v>
      </c>
      <c r="AP46" s="1359">
        <v>81009</v>
      </c>
      <c r="AQ46" s="1359">
        <v>80270</v>
      </c>
      <c r="AR46" s="1359">
        <v>79644</v>
      </c>
      <c r="AS46" s="1359">
        <v>78605</v>
      </c>
      <c r="AT46" s="1359">
        <v>77819</v>
      </c>
      <c r="AU46" s="1365">
        <v>77178</v>
      </c>
      <c r="AV46" s="1365">
        <v>76940</v>
      </c>
      <c r="AW46" s="1365">
        <v>76610</v>
      </c>
      <c r="AX46" s="1365">
        <v>76285</v>
      </c>
      <c r="AY46" s="1365">
        <v>75761</v>
      </c>
      <c r="AZ46" s="1365">
        <v>75294</v>
      </c>
      <c r="BA46" s="1365">
        <v>74407</v>
      </c>
      <c r="BB46" s="1365">
        <v>73633</v>
      </c>
      <c r="BC46" s="1365">
        <v>72844</v>
      </c>
      <c r="BD46" s="1365">
        <f t="shared" si="12"/>
        <v>71915</v>
      </c>
    </row>
    <row r="47" spans="1:56">
      <c r="A47" s="1366" t="s">
        <v>148</v>
      </c>
      <c r="B47" s="1360">
        <v>37623</v>
      </c>
      <c r="C47" s="1360">
        <v>38092</v>
      </c>
      <c r="D47" s="1360">
        <v>38659</v>
      </c>
      <c r="E47" s="1360">
        <v>39018</v>
      </c>
      <c r="F47" s="1360">
        <v>39985</v>
      </c>
      <c r="G47" s="1361">
        <v>40576</v>
      </c>
      <c r="H47" s="1361">
        <v>41816</v>
      </c>
      <c r="I47" s="1361">
        <v>42344</v>
      </c>
      <c r="J47" s="1361">
        <v>42741</v>
      </c>
      <c r="K47" s="1361">
        <v>42974</v>
      </c>
      <c r="L47" s="1361">
        <v>43574</v>
      </c>
      <c r="M47" s="1361">
        <v>44043</v>
      </c>
      <c r="N47" s="1361">
        <v>44576</v>
      </c>
      <c r="O47" s="1361">
        <v>44946</v>
      </c>
      <c r="P47" s="1361">
        <v>45263</v>
      </c>
      <c r="Q47" s="1361">
        <v>45686</v>
      </c>
      <c r="R47" s="1361">
        <v>45775</v>
      </c>
      <c r="S47" s="1361">
        <v>45793</v>
      </c>
      <c r="T47" s="1361">
        <v>45911</v>
      </c>
      <c r="U47" s="1361">
        <v>45943</v>
      </c>
      <c r="V47" s="1361">
        <v>46007</v>
      </c>
      <c r="W47" s="1361">
        <v>46323</v>
      </c>
      <c r="X47" s="1361">
        <v>46785</v>
      </c>
      <c r="Y47" s="1361">
        <v>46958</v>
      </c>
      <c r="Z47" s="1361">
        <v>47772</v>
      </c>
      <c r="AA47" s="1361">
        <v>48214</v>
      </c>
      <c r="AB47" s="1361">
        <v>48515</v>
      </c>
      <c r="AC47" s="1361">
        <v>48815</v>
      </c>
      <c r="AD47" s="1361">
        <v>49115</v>
      </c>
      <c r="AE47" s="1361">
        <v>49188</v>
      </c>
      <c r="AF47" s="1361">
        <v>49432</v>
      </c>
      <c r="AG47" s="1361">
        <v>49509</v>
      </c>
      <c r="AH47" s="1361">
        <v>49554</v>
      </c>
      <c r="AI47" s="1361">
        <v>49643</v>
      </c>
      <c r="AJ47" s="1361">
        <v>49695</v>
      </c>
      <c r="AK47" s="1361">
        <v>49761</v>
      </c>
      <c r="AL47" s="1361">
        <v>49599</v>
      </c>
      <c r="AM47" s="1361">
        <v>49581</v>
      </c>
      <c r="AN47" s="1361">
        <v>49533</v>
      </c>
      <c r="AO47" s="1361">
        <v>49696</v>
      </c>
      <c r="AP47" s="1359">
        <v>49680</v>
      </c>
      <c r="AQ47" s="1359">
        <v>49779</v>
      </c>
      <c r="AR47" s="1359">
        <v>49536</v>
      </c>
      <c r="AS47" s="1359">
        <v>49324</v>
      </c>
      <c r="AT47" s="1359">
        <v>49041</v>
      </c>
      <c r="AU47" s="1365">
        <v>48580</v>
      </c>
      <c r="AV47" s="1365">
        <v>48294</v>
      </c>
      <c r="AW47" s="1365">
        <v>48255</v>
      </c>
      <c r="AX47" s="1365">
        <v>48060</v>
      </c>
      <c r="AY47" s="1365">
        <v>47838</v>
      </c>
      <c r="AZ47" s="1365">
        <v>47562</v>
      </c>
      <c r="BA47" s="1365">
        <v>47256</v>
      </c>
      <c r="BB47" s="1365">
        <v>46852</v>
      </c>
      <c r="BC47" s="1365">
        <v>46591</v>
      </c>
      <c r="BD47" s="1365">
        <f t="shared" si="12"/>
        <v>46196</v>
      </c>
    </row>
    <row r="48" spans="1:56">
      <c r="A48" s="1366" t="s">
        <v>150</v>
      </c>
      <c r="B48" s="1360">
        <v>48354</v>
      </c>
      <c r="C48" s="1360">
        <v>48655</v>
      </c>
      <c r="D48" s="1360">
        <v>49054</v>
      </c>
      <c r="E48" s="1360">
        <v>49290</v>
      </c>
      <c r="F48" s="1360">
        <v>49800</v>
      </c>
      <c r="G48" s="1361">
        <v>50161</v>
      </c>
      <c r="H48" s="1361">
        <v>50268</v>
      </c>
      <c r="I48" s="1361">
        <v>50578</v>
      </c>
      <c r="J48" s="1361">
        <v>50804</v>
      </c>
      <c r="K48" s="1361">
        <v>50873</v>
      </c>
      <c r="L48" s="1361">
        <v>51051</v>
      </c>
      <c r="M48" s="1361">
        <v>51376</v>
      </c>
      <c r="N48" s="1361">
        <v>51610</v>
      </c>
      <c r="O48" s="1361">
        <v>51785</v>
      </c>
      <c r="P48" s="1361">
        <v>51896</v>
      </c>
      <c r="Q48" s="1361">
        <v>52107</v>
      </c>
      <c r="R48" s="1361">
        <v>52189</v>
      </c>
      <c r="S48" s="1361">
        <v>52191</v>
      </c>
      <c r="T48" s="1361">
        <v>51986</v>
      </c>
      <c r="U48" s="1361">
        <v>51849</v>
      </c>
      <c r="V48" s="1361">
        <v>51784</v>
      </c>
      <c r="W48" s="1361">
        <v>51711</v>
      </c>
      <c r="X48" s="1361">
        <v>51708</v>
      </c>
      <c r="Y48" s="1361">
        <v>51376</v>
      </c>
      <c r="Z48" s="1361">
        <v>51722</v>
      </c>
      <c r="AA48" s="1361">
        <v>51706</v>
      </c>
      <c r="AB48" s="1361">
        <v>51606</v>
      </c>
      <c r="AC48" s="1361">
        <v>51505</v>
      </c>
      <c r="AD48" s="1361">
        <v>51404</v>
      </c>
      <c r="AE48" s="1361">
        <v>51224</v>
      </c>
      <c r="AF48" s="1361">
        <v>51104</v>
      </c>
      <c r="AG48" s="1361">
        <v>50901</v>
      </c>
      <c r="AH48" s="1361">
        <v>50557</v>
      </c>
      <c r="AI48" s="1361">
        <v>50094</v>
      </c>
      <c r="AJ48" s="1361">
        <v>49737</v>
      </c>
      <c r="AK48" s="1361">
        <v>49396</v>
      </c>
      <c r="AL48" s="1361">
        <v>49087</v>
      </c>
      <c r="AM48" s="1361">
        <v>48927</v>
      </c>
      <c r="AN48" s="1361">
        <v>48664</v>
      </c>
      <c r="AO48" s="1361">
        <v>48274</v>
      </c>
      <c r="AP48" s="1359">
        <v>47993</v>
      </c>
      <c r="AQ48" s="1359">
        <v>47258</v>
      </c>
      <c r="AR48" s="1359">
        <v>46558</v>
      </c>
      <c r="AS48" s="1359">
        <v>45745</v>
      </c>
      <c r="AT48" s="1359">
        <v>45096</v>
      </c>
      <c r="AU48" s="1365">
        <v>44313</v>
      </c>
      <c r="AV48" s="1365">
        <v>44051</v>
      </c>
      <c r="AW48" s="1365">
        <v>43686</v>
      </c>
      <c r="AX48" s="1365">
        <v>43595</v>
      </c>
      <c r="AY48" s="1365">
        <v>43221</v>
      </c>
      <c r="AZ48" s="1365">
        <v>42700</v>
      </c>
      <c r="BA48" s="1365">
        <v>41986</v>
      </c>
      <c r="BB48" s="1365">
        <v>41473</v>
      </c>
      <c r="BC48" s="1365">
        <v>41063</v>
      </c>
      <c r="BD48" s="1365">
        <f t="shared" si="12"/>
        <v>40666</v>
      </c>
    </row>
    <row r="49" spans="1:56">
      <c r="A49" s="1366" t="s">
        <v>439</v>
      </c>
      <c r="B49" s="1360">
        <v>32149</v>
      </c>
      <c r="C49" s="1360">
        <v>32123</v>
      </c>
      <c r="D49" s="1360">
        <v>32251</v>
      </c>
      <c r="E49" s="1360">
        <v>32301</v>
      </c>
      <c r="F49" s="1360">
        <v>32358</v>
      </c>
      <c r="G49" s="1361">
        <v>32410</v>
      </c>
      <c r="H49" s="1361">
        <v>33276</v>
      </c>
      <c r="I49" s="1361">
        <v>33510</v>
      </c>
      <c r="J49" s="1361">
        <v>33844</v>
      </c>
      <c r="K49" s="1361">
        <v>33902</v>
      </c>
      <c r="L49" s="1361">
        <v>34275</v>
      </c>
      <c r="M49" s="1361">
        <v>34625</v>
      </c>
      <c r="N49" s="1361">
        <v>35185</v>
      </c>
      <c r="O49" s="1361">
        <v>35729</v>
      </c>
      <c r="P49" s="1361">
        <v>35975</v>
      </c>
      <c r="Q49" s="1361">
        <v>36401</v>
      </c>
      <c r="R49" s="1361">
        <v>36648</v>
      </c>
      <c r="S49" s="1361">
        <v>36861</v>
      </c>
      <c r="T49" s="1361">
        <v>37628</v>
      </c>
      <c r="U49" s="1361">
        <v>37896</v>
      </c>
      <c r="V49" s="1361">
        <v>38270</v>
      </c>
      <c r="W49" s="1361">
        <v>38636</v>
      </c>
      <c r="X49" s="1361">
        <v>38893</v>
      </c>
      <c r="Y49" s="1361">
        <v>38924</v>
      </c>
      <c r="Z49" s="1361">
        <v>39448</v>
      </c>
      <c r="AA49" s="1361">
        <v>39743</v>
      </c>
      <c r="AB49" s="1361">
        <v>39986</v>
      </c>
      <c r="AC49" s="1361">
        <v>40228</v>
      </c>
      <c r="AD49" s="1361">
        <v>40470</v>
      </c>
      <c r="AE49" s="1361">
        <v>40499</v>
      </c>
      <c r="AF49" s="1361">
        <v>40688</v>
      </c>
      <c r="AG49" s="1361">
        <v>40571</v>
      </c>
      <c r="AH49" s="1361">
        <v>40425</v>
      </c>
      <c r="AI49" s="1361">
        <v>40276</v>
      </c>
      <c r="AJ49" s="1361">
        <v>40114</v>
      </c>
      <c r="AK49" s="1361">
        <v>39970</v>
      </c>
      <c r="AL49" s="1361">
        <v>39996</v>
      </c>
      <c r="AM49" s="1361">
        <v>39965</v>
      </c>
      <c r="AN49" s="1361">
        <v>40161</v>
      </c>
      <c r="AO49" s="1361">
        <v>40139</v>
      </c>
      <c r="AP49" s="1359">
        <v>40181</v>
      </c>
      <c r="AQ49" s="1359">
        <v>40238</v>
      </c>
      <c r="AR49" s="1359">
        <v>40309</v>
      </c>
      <c r="AS49" s="1359">
        <v>40263</v>
      </c>
      <c r="AT49" s="1359">
        <v>40092</v>
      </c>
      <c r="AU49" s="1365">
        <v>40310</v>
      </c>
      <c r="AV49" s="1365">
        <v>40603</v>
      </c>
      <c r="AW49" s="1365">
        <v>40620</v>
      </c>
      <c r="AX49" s="1365">
        <v>40547</v>
      </c>
      <c r="AY49" s="1365">
        <v>40665</v>
      </c>
      <c r="AZ49" s="1365">
        <v>40645</v>
      </c>
      <c r="BA49" s="1365">
        <v>40253</v>
      </c>
      <c r="BB49" s="1365">
        <v>40225</v>
      </c>
      <c r="BC49" s="1365">
        <v>40025</v>
      </c>
      <c r="BD49" s="1365">
        <f t="shared" si="12"/>
        <v>39827</v>
      </c>
    </row>
    <row r="50" spans="1:56">
      <c r="A50" s="1366" t="s">
        <v>440</v>
      </c>
      <c r="B50" s="1360">
        <v>26282</v>
      </c>
      <c r="C50" s="1360">
        <v>25987</v>
      </c>
      <c r="D50" s="1360">
        <v>25925</v>
      </c>
      <c r="E50" s="1360">
        <v>26162</v>
      </c>
      <c r="F50" s="1360">
        <v>26258</v>
      </c>
      <c r="G50" s="1361">
        <v>26252</v>
      </c>
      <c r="H50" s="1361">
        <v>26202</v>
      </c>
      <c r="I50" s="1361">
        <v>26187</v>
      </c>
      <c r="J50" s="1361">
        <v>26152</v>
      </c>
      <c r="K50" s="1361">
        <v>26127</v>
      </c>
      <c r="L50" s="1361">
        <v>26095</v>
      </c>
      <c r="M50" s="1361">
        <v>26026</v>
      </c>
      <c r="N50" s="1361">
        <v>26043</v>
      </c>
      <c r="O50" s="1361">
        <v>26076</v>
      </c>
      <c r="P50" s="1361">
        <v>26162</v>
      </c>
      <c r="Q50" s="1361">
        <v>26179</v>
      </c>
      <c r="R50" s="1361">
        <v>26124</v>
      </c>
      <c r="S50" s="1361">
        <v>26153</v>
      </c>
      <c r="T50" s="1361">
        <v>26071</v>
      </c>
      <c r="U50" s="1361">
        <v>25832</v>
      </c>
      <c r="V50" s="1361">
        <v>25745</v>
      </c>
      <c r="W50" s="1361">
        <v>25655</v>
      </c>
      <c r="X50" s="1361">
        <v>25616</v>
      </c>
      <c r="Y50" s="1361">
        <v>25442</v>
      </c>
      <c r="Z50" s="1361">
        <v>25501</v>
      </c>
      <c r="AA50" s="1361">
        <v>25440</v>
      </c>
      <c r="AB50" s="1361">
        <v>25393</v>
      </c>
      <c r="AC50" s="1361">
        <v>25348</v>
      </c>
      <c r="AD50" s="1361">
        <v>25301</v>
      </c>
      <c r="AE50" s="1361">
        <v>25353</v>
      </c>
      <c r="AF50" s="1361">
        <v>25331</v>
      </c>
      <c r="AG50" s="1361">
        <v>25128</v>
      </c>
      <c r="AH50" s="1361">
        <v>24984</v>
      </c>
      <c r="AI50" s="1361">
        <v>24772</v>
      </c>
      <c r="AJ50" s="1361">
        <v>24509</v>
      </c>
      <c r="AK50" s="1361">
        <v>24304</v>
      </c>
      <c r="AL50" s="1361">
        <v>24098</v>
      </c>
      <c r="AM50" s="1361">
        <v>23918</v>
      </c>
      <c r="AN50" s="1361">
        <v>23627</v>
      </c>
      <c r="AO50" s="1361">
        <v>23344</v>
      </c>
      <c r="AP50" s="1359">
        <v>23104</v>
      </c>
      <c r="AQ50" s="1359">
        <v>22701</v>
      </c>
      <c r="AR50" s="1359">
        <v>22371</v>
      </c>
      <c r="AS50" s="1359">
        <v>22029</v>
      </c>
      <c r="AT50" s="1359">
        <v>21650</v>
      </c>
      <c r="AU50" s="1365">
        <v>21200</v>
      </c>
      <c r="AV50" s="1365">
        <v>20878</v>
      </c>
      <c r="AW50" s="1365">
        <v>20496</v>
      </c>
      <c r="AX50" s="1365">
        <v>20036</v>
      </c>
      <c r="AY50" s="1365">
        <v>19660</v>
      </c>
      <c r="AZ50" s="1365">
        <v>19261</v>
      </c>
      <c r="BA50" s="1365">
        <v>18838</v>
      </c>
      <c r="BB50" s="1365">
        <v>18533</v>
      </c>
      <c r="BC50" s="1365">
        <v>18037</v>
      </c>
      <c r="BD50" s="1365">
        <f t="shared" si="12"/>
        <v>17672</v>
      </c>
    </row>
    <row r="51" spans="1:56">
      <c r="A51" s="1366" t="s">
        <v>435</v>
      </c>
      <c r="B51" s="1360">
        <f>SUM(B52:B55)</f>
        <v>493648</v>
      </c>
      <c r="C51" s="1360">
        <f t="shared" ref="C51:BC51" si="17">SUM(C52:C55)</f>
        <v>499172</v>
      </c>
      <c r="D51" s="1360">
        <f t="shared" si="17"/>
        <v>507463</v>
      </c>
      <c r="E51" s="1360">
        <f t="shared" si="17"/>
        <v>513872</v>
      </c>
      <c r="F51" s="1360">
        <f t="shared" si="17"/>
        <v>519845</v>
      </c>
      <c r="G51" s="1360">
        <f t="shared" si="17"/>
        <v>526395</v>
      </c>
      <c r="H51" s="1360">
        <f t="shared" si="17"/>
        <v>530546</v>
      </c>
      <c r="I51" s="1360">
        <f t="shared" si="17"/>
        <v>534440</v>
      </c>
      <c r="J51" s="1360">
        <f t="shared" si="17"/>
        <v>537187</v>
      </c>
      <c r="K51" s="1360">
        <f t="shared" si="17"/>
        <v>539314</v>
      </c>
      <c r="L51" s="1360">
        <f t="shared" si="17"/>
        <v>542545</v>
      </c>
      <c r="M51" s="1360">
        <f t="shared" si="17"/>
        <v>545079</v>
      </c>
      <c r="N51" s="1360">
        <f t="shared" si="17"/>
        <v>547381</v>
      </c>
      <c r="O51" s="1360">
        <f t="shared" si="17"/>
        <v>550135</v>
      </c>
      <c r="P51" s="1360">
        <f t="shared" si="17"/>
        <v>552115</v>
      </c>
      <c r="Q51" s="1360">
        <f t="shared" si="17"/>
        <v>554508</v>
      </c>
      <c r="R51" s="1360">
        <f t="shared" si="17"/>
        <v>555986</v>
      </c>
      <c r="S51" s="1360">
        <f t="shared" si="17"/>
        <v>557083</v>
      </c>
      <c r="T51" s="1360">
        <f t="shared" si="17"/>
        <v>557332</v>
      </c>
      <c r="U51" s="1360">
        <f t="shared" si="17"/>
        <v>557814</v>
      </c>
      <c r="V51" s="1360">
        <f t="shared" si="17"/>
        <v>558639</v>
      </c>
      <c r="W51" s="1360">
        <f t="shared" si="17"/>
        <v>562721</v>
      </c>
      <c r="X51" s="1360">
        <f t="shared" si="17"/>
        <v>566087</v>
      </c>
      <c r="Y51" s="1360">
        <f t="shared" si="17"/>
        <v>565394</v>
      </c>
      <c r="Z51" s="1360">
        <f t="shared" si="17"/>
        <v>573004</v>
      </c>
      <c r="AA51" s="1360">
        <f t="shared" si="17"/>
        <v>576597</v>
      </c>
      <c r="AB51" s="1360">
        <f t="shared" si="17"/>
        <v>578062</v>
      </c>
      <c r="AC51" s="1360">
        <f t="shared" si="17"/>
        <v>579522</v>
      </c>
      <c r="AD51" s="1360">
        <f t="shared" si="17"/>
        <v>580987</v>
      </c>
      <c r="AE51" s="1360">
        <f t="shared" si="17"/>
        <v>581610</v>
      </c>
      <c r="AF51" s="1360">
        <f t="shared" si="17"/>
        <v>582863</v>
      </c>
      <c r="AG51" s="1360">
        <f t="shared" si="17"/>
        <v>583853</v>
      </c>
      <c r="AH51" s="1360">
        <f t="shared" si="17"/>
        <v>584067</v>
      </c>
      <c r="AI51" s="1360">
        <f t="shared" si="17"/>
        <v>584243</v>
      </c>
      <c r="AJ51" s="1360">
        <f t="shared" si="17"/>
        <v>583875</v>
      </c>
      <c r="AK51" s="1360">
        <f t="shared" si="17"/>
        <v>584128</v>
      </c>
      <c r="AL51" s="1360">
        <f t="shared" si="17"/>
        <v>583504</v>
      </c>
      <c r="AM51" s="1360">
        <f t="shared" si="17"/>
        <v>583194</v>
      </c>
      <c r="AN51" s="1360">
        <f t="shared" si="17"/>
        <v>582823</v>
      </c>
      <c r="AO51" s="1360">
        <f t="shared" si="17"/>
        <v>582167</v>
      </c>
      <c r="AP51" s="1360">
        <f t="shared" si="17"/>
        <v>581677</v>
      </c>
      <c r="AQ51" s="1361">
        <f t="shared" si="17"/>
        <v>581946</v>
      </c>
      <c r="AR51" s="1361">
        <f t="shared" si="17"/>
        <v>581876</v>
      </c>
      <c r="AS51" s="1361">
        <f t="shared" si="17"/>
        <v>581509</v>
      </c>
      <c r="AT51" s="1361">
        <f t="shared" si="17"/>
        <v>580632</v>
      </c>
      <c r="AU51" s="1360">
        <f t="shared" si="17"/>
        <v>579154</v>
      </c>
      <c r="AV51" s="1360">
        <f t="shared" si="17"/>
        <v>578013</v>
      </c>
      <c r="AW51" s="1360">
        <f t="shared" si="17"/>
        <v>576501</v>
      </c>
      <c r="AX51" s="1360">
        <f t="shared" si="17"/>
        <v>574658</v>
      </c>
      <c r="AY51" s="1360">
        <f t="shared" si="17"/>
        <v>573638</v>
      </c>
      <c r="AZ51" s="1360">
        <f t="shared" si="17"/>
        <v>571719</v>
      </c>
      <c r="BA51" s="1360">
        <f t="shared" si="17"/>
        <v>568018</v>
      </c>
      <c r="BB51" s="1360">
        <f t="shared" si="17"/>
        <v>565003</v>
      </c>
      <c r="BC51" s="1360">
        <f t="shared" si="17"/>
        <v>561805</v>
      </c>
      <c r="BD51" s="1360">
        <f t="shared" si="12"/>
        <v>558221</v>
      </c>
    </row>
    <row r="52" spans="1:56">
      <c r="A52" s="1366" t="s">
        <v>441</v>
      </c>
      <c r="B52" s="1360">
        <v>447666</v>
      </c>
      <c r="C52" s="1360">
        <v>453123</v>
      </c>
      <c r="D52" s="1360">
        <v>461172</v>
      </c>
      <c r="E52" s="1360">
        <v>467242</v>
      </c>
      <c r="F52" s="1360">
        <v>473021</v>
      </c>
      <c r="G52" s="1361">
        <v>479360</v>
      </c>
      <c r="H52" s="1361">
        <v>483415</v>
      </c>
      <c r="I52" s="1361">
        <v>487040</v>
      </c>
      <c r="J52" s="1361">
        <v>489672</v>
      </c>
      <c r="K52" s="1361">
        <v>491732</v>
      </c>
      <c r="L52" s="1361">
        <v>494825</v>
      </c>
      <c r="M52" s="1361">
        <v>497216</v>
      </c>
      <c r="N52" s="1361">
        <v>499420</v>
      </c>
      <c r="O52" s="1361">
        <v>502130</v>
      </c>
      <c r="P52" s="1361">
        <v>503845</v>
      </c>
      <c r="Q52" s="1361">
        <v>506101</v>
      </c>
      <c r="R52" s="1361">
        <v>507307</v>
      </c>
      <c r="S52" s="1361">
        <v>508198</v>
      </c>
      <c r="T52" s="1361">
        <v>508192</v>
      </c>
      <c r="U52" s="1361">
        <v>508524</v>
      </c>
      <c r="V52" s="1361">
        <v>509129</v>
      </c>
      <c r="W52" s="1361">
        <v>513170</v>
      </c>
      <c r="X52" s="1361">
        <v>516579</v>
      </c>
      <c r="Y52" s="1361">
        <v>516477</v>
      </c>
      <c r="Z52" s="1361">
        <v>524109</v>
      </c>
      <c r="AA52" s="1361">
        <v>527854</v>
      </c>
      <c r="AB52" s="1361">
        <v>529381</v>
      </c>
      <c r="AC52" s="1361">
        <v>530907</v>
      </c>
      <c r="AD52" s="1361">
        <v>532434</v>
      </c>
      <c r="AE52" s="1361">
        <v>533546</v>
      </c>
      <c r="AF52" s="1361">
        <v>534969</v>
      </c>
      <c r="AG52" s="1361">
        <v>535706</v>
      </c>
      <c r="AH52" s="1361">
        <v>535942</v>
      </c>
      <c r="AI52" s="1361">
        <v>536224</v>
      </c>
      <c r="AJ52" s="1361">
        <v>535980</v>
      </c>
      <c r="AK52" s="1361">
        <v>536232</v>
      </c>
      <c r="AL52" s="1361">
        <v>536021</v>
      </c>
      <c r="AM52" s="1361">
        <v>536164</v>
      </c>
      <c r="AN52" s="1361">
        <v>536364</v>
      </c>
      <c r="AO52" s="1361">
        <v>536262</v>
      </c>
      <c r="AP52" s="1359">
        <v>536270</v>
      </c>
      <c r="AQ52" s="1359">
        <v>536877</v>
      </c>
      <c r="AR52" s="1359">
        <v>537314</v>
      </c>
      <c r="AS52" s="1359">
        <v>537304</v>
      </c>
      <c r="AT52" s="1359">
        <v>536822</v>
      </c>
      <c r="AU52" s="1365">
        <v>535664</v>
      </c>
      <c r="AV52" s="1365">
        <v>534810</v>
      </c>
      <c r="AW52" s="1365">
        <v>533712</v>
      </c>
      <c r="AX52" s="1365">
        <v>532376</v>
      </c>
      <c r="AY52" s="1365">
        <v>531801</v>
      </c>
      <c r="AZ52" s="1365">
        <v>530495</v>
      </c>
      <c r="BA52" s="1365">
        <v>527409</v>
      </c>
      <c r="BB52" s="1365">
        <v>525044</v>
      </c>
      <c r="BC52" s="1365">
        <v>522328</v>
      </c>
      <c r="BD52" s="1365">
        <f t="shared" si="12"/>
        <v>519390</v>
      </c>
    </row>
    <row r="53" spans="1:56">
      <c r="A53" s="1366" t="s">
        <v>179</v>
      </c>
      <c r="B53" s="1360">
        <v>14686</v>
      </c>
      <c r="C53" s="1360">
        <v>14693</v>
      </c>
      <c r="D53" s="1360">
        <v>14684</v>
      </c>
      <c r="E53" s="1360">
        <v>14730</v>
      </c>
      <c r="F53" s="1360">
        <v>14869</v>
      </c>
      <c r="G53" s="1361">
        <v>14915</v>
      </c>
      <c r="H53" s="1361">
        <v>14974</v>
      </c>
      <c r="I53" s="1361">
        <v>15106</v>
      </c>
      <c r="J53" s="1361">
        <v>15191</v>
      </c>
      <c r="K53" s="1361">
        <v>15167</v>
      </c>
      <c r="L53" s="1361">
        <v>15230</v>
      </c>
      <c r="M53" s="1361">
        <v>15228</v>
      </c>
      <c r="N53" s="1361">
        <v>15228</v>
      </c>
      <c r="O53" s="1361">
        <v>15313</v>
      </c>
      <c r="P53" s="1361">
        <v>15329</v>
      </c>
      <c r="Q53" s="1361">
        <v>15354</v>
      </c>
      <c r="R53" s="1361">
        <v>15306</v>
      </c>
      <c r="S53" s="1361">
        <v>15292</v>
      </c>
      <c r="T53" s="1361">
        <v>15221</v>
      </c>
      <c r="U53" s="1361">
        <v>15155</v>
      </c>
      <c r="V53" s="1361">
        <v>15105</v>
      </c>
      <c r="W53" s="1361">
        <v>15192</v>
      </c>
      <c r="X53" s="1361">
        <v>15180</v>
      </c>
      <c r="Y53" s="1361">
        <v>14975</v>
      </c>
      <c r="Z53" s="1361">
        <v>15069</v>
      </c>
      <c r="AA53" s="1361">
        <v>15060</v>
      </c>
      <c r="AB53" s="1361">
        <v>15028</v>
      </c>
      <c r="AC53" s="1361">
        <v>14994</v>
      </c>
      <c r="AD53" s="1361">
        <v>14962</v>
      </c>
      <c r="AE53" s="1361">
        <v>14861</v>
      </c>
      <c r="AF53" s="1361">
        <v>14812</v>
      </c>
      <c r="AG53" s="1361">
        <v>14770</v>
      </c>
      <c r="AH53" s="1361">
        <v>14568</v>
      </c>
      <c r="AI53" s="1361">
        <v>14438</v>
      </c>
      <c r="AJ53" s="1361">
        <v>14283</v>
      </c>
      <c r="AK53" s="1361">
        <v>14150</v>
      </c>
      <c r="AL53" s="1361">
        <v>14009</v>
      </c>
      <c r="AM53" s="1361">
        <v>13861</v>
      </c>
      <c r="AN53" s="1361">
        <v>13647</v>
      </c>
      <c r="AO53" s="1361">
        <v>13461</v>
      </c>
      <c r="AP53" s="1359">
        <v>13288</v>
      </c>
      <c r="AQ53" s="1359">
        <v>13075</v>
      </c>
      <c r="AR53" s="1359">
        <v>12854</v>
      </c>
      <c r="AS53" s="1359">
        <v>12690</v>
      </c>
      <c r="AT53" s="1359">
        <v>12486</v>
      </c>
      <c r="AU53" s="1365">
        <v>12300</v>
      </c>
      <c r="AV53" s="1365">
        <v>12113</v>
      </c>
      <c r="AW53" s="1365">
        <v>11951</v>
      </c>
      <c r="AX53" s="1365">
        <v>11689</v>
      </c>
      <c r="AY53" s="1365">
        <v>11494</v>
      </c>
      <c r="AZ53" s="1365">
        <v>11231</v>
      </c>
      <c r="BA53" s="1365">
        <v>10959</v>
      </c>
      <c r="BB53" s="1365">
        <v>10692</v>
      </c>
      <c r="BC53" s="1365">
        <v>10442</v>
      </c>
      <c r="BD53" s="1365">
        <f t="shared" si="12"/>
        <v>10233</v>
      </c>
    </row>
    <row r="54" spans="1:56">
      <c r="A54" s="1366" t="s">
        <v>181</v>
      </c>
      <c r="B54" s="1360">
        <v>16637</v>
      </c>
      <c r="C54" s="1360">
        <v>16821</v>
      </c>
      <c r="D54" s="1360">
        <v>17088</v>
      </c>
      <c r="E54" s="1360">
        <v>17320</v>
      </c>
      <c r="F54" s="1360">
        <v>17410</v>
      </c>
      <c r="G54" s="1361">
        <v>17603</v>
      </c>
      <c r="H54" s="1361">
        <v>17667</v>
      </c>
      <c r="I54" s="1361">
        <v>17778</v>
      </c>
      <c r="J54" s="1361">
        <v>17840</v>
      </c>
      <c r="K54" s="1361">
        <v>17991</v>
      </c>
      <c r="L54" s="1361">
        <v>18089</v>
      </c>
      <c r="M54" s="1361">
        <v>18285</v>
      </c>
      <c r="N54" s="1361">
        <v>18383</v>
      </c>
      <c r="O54" s="1361">
        <v>18412</v>
      </c>
      <c r="P54" s="1361">
        <v>18648</v>
      </c>
      <c r="Q54" s="1361">
        <v>18787</v>
      </c>
      <c r="R54" s="1361">
        <v>19031</v>
      </c>
      <c r="S54" s="1361">
        <v>19250</v>
      </c>
      <c r="T54" s="1361">
        <v>19556</v>
      </c>
      <c r="U54" s="1361">
        <v>19688</v>
      </c>
      <c r="V54" s="1361">
        <v>19913</v>
      </c>
      <c r="W54" s="1361">
        <v>19967</v>
      </c>
      <c r="X54" s="1361">
        <v>20023</v>
      </c>
      <c r="Y54" s="1361">
        <v>19838</v>
      </c>
      <c r="Z54" s="1361">
        <v>19865</v>
      </c>
      <c r="AA54" s="1361">
        <v>19854</v>
      </c>
      <c r="AB54" s="1361">
        <v>19879</v>
      </c>
      <c r="AC54" s="1361">
        <v>19904</v>
      </c>
      <c r="AD54" s="1361">
        <v>19929</v>
      </c>
      <c r="AE54" s="1361">
        <v>19637</v>
      </c>
      <c r="AF54" s="1361">
        <v>19582</v>
      </c>
      <c r="AG54" s="1361">
        <v>19862</v>
      </c>
      <c r="AH54" s="1361">
        <v>20149</v>
      </c>
      <c r="AI54" s="1361">
        <v>20257</v>
      </c>
      <c r="AJ54" s="1361">
        <v>20451</v>
      </c>
      <c r="AK54" s="1361">
        <v>20669</v>
      </c>
      <c r="AL54" s="1361">
        <v>20573</v>
      </c>
      <c r="AM54" s="1361">
        <v>20459</v>
      </c>
      <c r="AN54" s="1361">
        <v>20253</v>
      </c>
      <c r="AO54" s="1361">
        <v>19997</v>
      </c>
      <c r="AP54" s="1359">
        <v>19830</v>
      </c>
      <c r="AQ54" s="1359">
        <v>19855</v>
      </c>
      <c r="AR54" s="1359">
        <v>19766</v>
      </c>
      <c r="AS54" s="1359">
        <v>19697</v>
      </c>
      <c r="AT54" s="1359">
        <v>19734</v>
      </c>
      <c r="AU54" s="1365">
        <v>19738</v>
      </c>
      <c r="AV54" s="1365">
        <v>19721</v>
      </c>
      <c r="AW54" s="1365">
        <v>19689</v>
      </c>
      <c r="AX54" s="1365">
        <v>19641</v>
      </c>
      <c r="AY54" s="1365">
        <v>19544</v>
      </c>
      <c r="AZ54" s="1365">
        <v>19377</v>
      </c>
      <c r="BA54" s="1365">
        <v>19224</v>
      </c>
      <c r="BB54" s="1365">
        <v>19084</v>
      </c>
      <c r="BC54" s="1365">
        <v>19093</v>
      </c>
      <c r="BD54" s="1365">
        <f t="shared" si="12"/>
        <v>18923</v>
      </c>
    </row>
    <row r="55" spans="1:56">
      <c r="A55" s="1366" t="s">
        <v>442</v>
      </c>
      <c r="B55" s="1360">
        <v>14659</v>
      </c>
      <c r="C55" s="1360">
        <v>14535</v>
      </c>
      <c r="D55" s="1360">
        <v>14519</v>
      </c>
      <c r="E55" s="1360">
        <v>14580</v>
      </c>
      <c r="F55" s="1360">
        <v>14545</v>
      </c>
      <c r="G55" s="1361">
        <v>14517</v>
      </c>
      <c r="H55" s="1361">
        <v>14490</v>
      </c>
      <c r="I55" s="1361">
        <v>14516</v>
      </c>
      <c r="J55" s="1361">
        <v>14484</v>
      </c>
      <c r="K55" s="1361">
        <v>14424</v>
      </c>
      <c r="L55" s="1361">
        <v>14401</v>
      </c>
      <c r="M55" s="1361">
        <v>14350</v>
      </c>
      <c r="N55" s="1361">
        <v>14350</v>
      </c>
      <c r="O55" s="1361">
        <v>14280</v>
      </c>
      <c r="P55" s="1361">
        <v>14293</v>
      </c>
      <c r="Q55" s="1361">
        <v>14266</v>
      </c>
      <c r="R55" s="1361">
        <v>14342</v>
      </c>
      <c r="S55" s="1361">
        <v>14343</v>
      </c>
      <c r="T55" s="1361">
        <v>14363</v>
      </c>
      <c r="U55" s="1361">
        <v>14447</v>
      </c>
      <c r="V55" s="1361">
        <v>14492</v>
      </c>
      <c r="W55" s="1361">
        <v>14392</v>
      </c>
      <c r="X55" s="1361">
        <v>14305</v>
      </c>
      <c r="Y55" s="1361">
        <v>14104</v>
      </c>
      <c r="Z55" s="1361">
        <v>13961</v>
      </c>
      <c r="AA55" s="1361">
        <v>13829</v>
      </c>
      <c r="AB55" s="1361">
        <v>13774</v>
      </c>
      <c r="AC55" s="1361">
        <v>13717</v>
      </c>
      <c r="AD55" s="1361">
        <v>13662</v>
      </c>
      <c r="AE55" s="1361">
        <v>13566</v>
      </c>
      <c r="AF55" s="1361">
        <v>13500</v>
      </c>
      <c r="AG55" s="1361">
        <v>13515</v>
      </c>
      <c r="AH55" s="1361">
        <v>13408</v>
      </c>
      <c r="AI55" s="1361">
        <v>13324</v>
      </c>
      <c r="AJ55" s="1361">
        <v>13161</v>
      </c>
      <c r="AK55" s="1361">
        <v>13077</v>
      </c>
      <c r="AL55" s="1361">
        <v>12901</v>
      </c>
      <c r="AM55" s="1361">
        <v>12710</v>
      </c>
      <c r="AN55" s="1361">
        <v>12559</v>
      </c>
      <c r="AO55" s="1361">
        <v>12447</v>
      </c>
      <c r="AP55" s="1359">
        <v>12289</v>
      </c>
      <c r="AQ55" s="1359">
        <v>12139</v>
      </c>
      <c r="AR55" s="1359">
        <v>11942</v>
      </c>
      <c r="AS55" s="1359">
        <v>11818</v>
      </c>
      <c r="AT55" s="1359">
        <v>11590</v>
      </c>
      <c r="AU55" s="1365">
        <v>11452</v>
      </c>
      <c r="AV55" s="1365">
        <v>11369</v>
      </c>
      <c r="AW55" s="1365">
        <v>11149</v>
      </c>
      <c r="AX55" s="1365">
        <v>10952</v>
      </c>
      <c r="AY55" s="1365">
        <v>10799</v>
      </c>
      <c r="AZ55" s="1365">
        <v>10616</v>
      </c>
      <c r="BA55" s="1365">
        <v>10426</v>
      </c>
      <c r="BB55" s="1365">
        <v>10183</v>
      </c>
      <c r="BC55" s="1365">
        <v>9942</v>
      </c>
      <c r="BD55" s="1365">
        <f t="shared" si="12"/>
        <v>9675</v>
      </c>
    </row>
    <row r="56" spans="1:56">
      <c r="A56" s="1366" t="s">
        <v>436</v>
      </c>
      <c r="B56" s="1360">
        <f>SUM(B57:B63)</f>
        <v>271984</v>
      </c>
      <c r="C56" s="1360">
        <f t="shared" ref="C56:BC56" si="18">SUM(C57:C63)</f>
        <v>274397</v>
      </c>
      <c r="D56" s="1360">
        <f t="shared" si="18"/>
        <v>277960</v>
      </c>
      <c r="E56" s="1360">
        <f t="shared" si="18"/>
        <v>280984</v>
      </c>
      <c r="F56" s="1360">
        <f t="shared" si="18"/>
        <v>283632</v>
      </c>
      <c r="G56" s="1360">
        <f t="shared" si="18"/>
        <v>286544</v>
      </c>
      <c r="H56" s="1360">
        <f t="shared" si="18"/>
        <v>288220</v>
      </c>
      <c r="I56" s="1360">
        <f t="shared" si="18"/>
        <v>289811</v>
      </c>
      <c r="J56" s="1360">
        <f t="shared" si="18"/>
        <v>290862</v>
      </c>
      <c r="K56" s="1360">
        <f t="shared" si="18"/>
        <v>291503</v>
      </c>
      <c r="L56" s="1360">
        <f t="shared" si="18"/>
        <v>292743</v>
      </c>
      <c r="M56" s="1360">
        <f t="shared" si="18"/>
        <v>293518</v>
      </c>
      <c r="N56" s="1360">
        <f t="shared" si="18"/>
        <v>294392</v>
      </c>
      <c r="O56" s="1360">
        <f t="shared" si="18"/>
        <v>295328</v>
      </c>
      <c r="P56" s="1360">
        <f t="shared" si="18"/>
        <v>296335</v>
      </c>
      <c r="Q56" s="1360">
        <f t="shared" si="18"/>
        <v>297235</v>
      </c>
      <c r="R56" s="1360">
        <f t="shared" si="18"/>
        <v>296936</v>
      </c>
      <c r="S56" s="1360">
        <f t="shared" si="18"/>
        <v>295898</v>
      </c>
      <c r="T56" s="1360">
        <f t="shared" si="18"/>
        <v>295058</v>
      </c>
      <c r="U56" s="1360">
        <f t="shared" si="18"/>
        <v>293514</v>
      </c>
      <c r="V56" s="1360">
        <f t="shared" si="18"/>
        <v>292586</v>
      </c>
      <c r="W56" s="1360">
        <f t="shared" si="18"/>
        <v>292299</v>
      </c>
      <c r="X56" s="1360">
        <f t="shared" si="18"/>
        <v>292092</v>
      </c>
      <c r="Y56" s="1360">
        <f t="shared" si="18"/>
        <v>290294</v>
      </c>
      <c r="Z56" s="1360">
        <f t="shared" si="18"/>
        <v>292494</v>
      </c>
      <c r="AA56" s="1360">
        <f t="shared" si="18"/>
        <v>292469</v>
      </c>
      <c r="AB56" s="1360">
        <f t="shared" si="18"/>
        <v>291856</v>
      </c>
      <c r="AC56" s="1360">
        <f t="shared" si="18"/>
        <v>291242</v>
      </c>
      <c r="AD56" s="1360">
        <f t="shared" si="18"/>
        <v>290628</v>
      </c>
      <c r="AE56" s="1360">
        <f t="shared" si="18"/>
        <v>288717</v>
      </c>
      <c r="AF56" s="1360">
        <f t="shared" si="18"/>
        <v>287780</v>
      </c>
      <c r="AG56" s="1360">
        <f t="shared" si="18"/>
        <v>286256</v>
      </c>
      <c r="AH56" s="1360">
        <f t="shared" si="18"/>
        <v>284934</v>
      </c>
      <c r="AI56" s="1360">
        <f t="shared" si="18"/>
        <v>283456</v>
      </c>
      <c r="AJ56" s="1360">
        <f t="shared" si="18"/>
        <v>281797</v>
      </c>
      <c r="AK56" s="1360">
        <f t="shared" si="18"/>
        <v>280302</v>
      </c>
      <c r="AL56" s="1360">
        <f t="shared" si="18"/>
        <v>279365</v>
      </c>
      <c r="AM56" s="1360">
        <f t="shared" si="18"/>
        <v>277613</v>
      </c>
      <c r="AN56" s="1360">
        <f t="shared" si="18"/>
        <v>275782</v>
      </c>
      <c r="AO56" s="1360">
        <f t="shared" si="18"/>
        <v>274041</v>
      </c>
      <c r="AP56" s="1360">
        <f t="shared" si="18"/>
        <v>272476</v>
      </c>
      <c r="AQ56" s="1361">
        <f t="shared" si="18"/>
        <v>270377</v>
      </c>
      <c r="AR56" s="1361">
        <f t="shared" si="18"/>
        <v>268157</v>
      </c>
      <c r="AS56" s="1361">
        <f t="shared" si="18"/>
        <v>265617</v>
      </c>
      <c r="AT56" s="1361">
        <f t="shared" si="18"/>
        <v>262900</v>
      </c>
      <c r="AU56" s="1360">
        <f t="shared" si="18"/>
        <v>260312</v>
      </c>
      <c r="AV56" s="1360">
        <f t="shared" si="18"/>
        <v>257611</v>
      </c>
      <c r="AW56" s="1360">
        <f t="shared" si="18"/>
        <v>255216</v>
      </c>
      <c r="AX56" s="1360">
        <f t="shared" si="18"/>
        <v>252236</v>
      </c>
      <c r="AY56" s="1360">
        <f t="shared" si="18"/>
        <v>249467</v>
      </c>
      <c r="AZ56" s="1360">
        <f t="shared" si="18"/>
        <v>246601</v>
      </c>
      <c r="BA56" s="1360">
        <f t="shared" si="18"/>
        <v>243286</v>
      </c>
      <c r="BB56" s="1360">
        <f t="shared" si="18"/>
        <v>240168</v>
      </c>
      <c r="BC56" s="1360">
        <f t="shared" si="18"/>
        <v>236655</v>
      </c>
      <c r="BD56" s="1360">
        <f t="shared" si="12"/>
        <v>232847</v>
      </c>
    </row>
    <row r="57" spans="1:56">
      <c r="A57" s="1366" t="s">
        <v>189</v>
      </c>
      <c r="B57" s="1360">
        <v>40657</v>
      </c>
      <c r="C57" s="1360">
        <v>41068</v>
      </c>
      <c r="D57" s="1360">
        <v>41307</v>
      </c>
      <c r="E57" s="1360">
        <v>41379</v>
      </c>
      <c r="F57" s="1360">
        <v>41738</v>
      </c>
      <c r="G57" s="1361">
        <v>42008</v>
      </c>
      <c r="H57" s="1361">
        <v>42078</v>
      </c>
      <c r="I57" s="1361">
        <v>42179</v>
      </c>
      <c r="J57" s="1361">
        <v>42029</v>
      </c>
      <c r="K57" s="1361">
        <v>41600</v>
      </c>
      <c r="L57" s="1361">
        <v>41498</v>
      </c>
      <c r="M57" s="1361">
        <v>41170</v>
      </c>
      <c r="N57" s="1361">
        <v>40784</v>
      </c>
      <c r="O57" s="1361">
        <v>40353</v>
      </c>
      <c r="P57" s="1361">
        <v>40194</v>
      </c>
      <c r="Q57" s="1361">
        <v>39868</v>
      </c>
      <c r="R57" s="1361">
        <v>39293</v>
      </c>
      <c r="S57" s="1361">
        <v>38392</v>
      </c>
      <c r="T57" s="1361">
        <v>37976</v>
      </c>
      <c r="U57" s="1361">
        <v>37470</v>
      </c>
      <c r="V57" s="1361">
        <v>36871</v>
      </c>
      <c r="W57" s="1361">
        <v>36678</v>
      </c>
      <c r="X57" s="1361">
        <v>36510</v>
      </c>
      <c r="Y57" s="1361">
        <v>36115</v>
      </c>
      <c r="Z57" s="1361">
        <v>36257</v>
      </c>
      <c r="AA57" s="1361">
        <v>36103</v>
      </c>
      <c r="AB57" s="1361">
        <v>35770</v>
      </c>
      <c r="AC57" s="1361">
        <v>35437</v>
      </c>
      <c r="AD57" s="1361">
        <v>35103</v>
      </c>
      <c r="AE57" s="1361">
        <v>34676</v>
      </c>
      <c r="AF57" s="1361">
        <v>34320</v>
      </c>
      <c r="AG57" s="1361">
        <v>34027</v>
      </c>
      <c r="AH57" s="1361">
        <v>33599</v>
      </c>
      <c r="AI57" s="1361">
        <v>33184</v>
      </c>
      <c r="AJ57" s="1361">
        <v>32844</v>
      </c>
      <c r="AK57" s="1361">
        <v>32475</v>
      </c>
      <c r="AL57" s="1361">
        <v>32294</v>
      </c>
      <c r="AM57" s="1361">
        <v>32084</v>
      </c>
      <c r="AN57" s="1361">
        <v>31815</v>
      </c>
      <c r="AO57" s="1361">
        <v>31421</v>
      </c>
      <c r="AP57" s="1359">
        <v>31158</v>
      </c>
      <c r="AQ57" s="1359">
        <v>30916</v>
      </c>
      <c r="AR57" s="1359">
        <v>30696</v>
      </c>
      <c r="AS57" s="1359">
        <v>30524</v>
      </c>
      <c r="AT57" s="1359">
        <v>30301</v>
      </c>
      <c r="AU57" s="1365">
        <v>30129</v>
      </c>
      <c r="AV57" s="1365">
        <v>29848</v>
      </c>
      <c r="AW57" s="1365">
        <v>29701</v>
      </c>
      <c r="AX57" s="1365">
        <v>29328</v>
      </c>
      <c r="AY57" s="1365">
        <v>28832</v>
      </c>
      <c r="AZ57" s="1365">
        <v>28355</v>
      </c>
      <c r="BA57" s="1365">
        <v>27971</v>
      </c>
      <c r="BB57" s="1365">
        <v>27549</v>
      </c>
      <c r="BC57" s="1365">
        <v>27031</v>
      </c>
      <c r="BD57" s="1365">
        <f t="shared" si="12"/>
        <v>26573</v>
      </c>
    </row>
    <row r="58" spans="1:56">
      <c r="A58" s="1366" t="s">
        <v>191</v>
      </c>
      <c r="B58" s="1360">
        <v>45942</v>
      </c>
      <c r="C58" s="1360">
        <v>46746</v>
      </c>
      <c r="D58" s="1360">
        <v>48002</v>
      </c>
      <c r="E58" s="1360">
        <v>48383</v>
      </c>
      <c r="F58" s="1360">
        <v>48855</v>
      </c>
      <c r="G58" s="1361">
        <v>49583</v>
      </c>
      <c r="H58" s="1361">
        <v>49788</v>
      </c>
      <c r="I58" s="1361">
        <v>50149</v>
      </c>
      <c r="J58" s="1361">
        <v>50421</v>
      </c>
      <c r="K58" s="1361">
        <v>50754</v>
      </c>
      <c r="L58" s="1361">
        <v>51046</v>
      </c>
      <c r="M58" s="1361">
        <v>51321</v>
      </c>
      <c r="N58" s="1361">
        <v>51546</v>
      </c>
      <c r="O58" s="1361">
        <v>51674</v>
      </c>
      <c r="P58" s="1361">
        <v>52108</v>
      </c>
      <c r="Q58" s="1361">
        <v>52374</v>
      </c>
      <c r="R58" s="1361">
        <v>52488</v>
      </c>
      <c r="S58" s="1361">
        <v>52249</v>
      </c>
      <c r="T58" s="1361">
        <v>51785</v>
      </c>
      <c r="U58" s="1361">
        <v>51379</v>
      </c>
      <c r="V58" s="1361">
        <v>51131</v>
      </c>
      <c r="W58" s="1361">
        <v>51010</v>
      </c>
      <c r="X58" s="1361">
        <v>51080</v>
      </c>
      <c r="Y58" s="1361">
        <v>50913</v>
      </c>
      <c r="Z58" s="1361">
        <v>51367</v>
      </c>
      <c r="AA58" s="1361">
        <v>51426</v>
      </c>
      <c r="AB58" s="1361">
        <v>51645</v>
      </c>
      <c r="AC58" s="1361">
        <v>51863</v>
      </c>
      <c r="AD58" s="1361">
        <v>52082</v>
      </c>
      <c r="AE58" s="1361">
        <v>51946</v>
      </c>
      <c r="AF58" s="1361">
        <v>52077</v>
      </c>
      <c r="AG58" s="1361">
        <v>52090</v>
      </c>
      <c r="AH58" s="1361">
        <v>52060</v>
      </c>
      <c r="AI58" s="1361">
        <v>51993</v>
      </c>
      <c r="AJ58" s="1361">
        <v>51851</v>
      </c>
      <c r="AK58" s="1361">
        <v>51794</v>
      </c>
      <c r="AL58" s="1361">
        <v>51564</v>
      </c>
      <c r="AM58" s="1361">
        <v>51258</v>
      </c>
      <c r="AN58" s="1361">
        <v>51010</v>
      </c>
      <c r="AO58" s="1361">
        <v>50777</v>
      </c>
      <c r="AP58" s="1359">
        <v>50523</v>
      </c>
      <c r="AQ58" s="1359">
        <v>50150</v>
      </c>
      <c r="AR58" s="1359">
        <v>49730</v>
      </c>
      <c r="AS58" s="1359">
        <v>49329</v>
      </c>
      <c r="AT58" s="1359">
        <v>48950</v>
      </c>
      <c r="AU58" s="1365">
        <v>48567</v>
      </c>
      <c r="AV58" s="1365">
        <v>48108</v>
      </c>
      <c r="AW58" s="1365">
        <v>47529</v>
      </c>
      <c r="AX58" s="1365">
        <v>46883</v>
      </c>
      <c r="AY58" s="1365">
        <v>46487</v>
      </c>
      <c r="AZ58" s="1365">
        <v>45892</v>
      </c>
      <c r="BA58" s="1365">
        <v>45197</v>
      </c>
      <c r="BB58" s="1365">
        <v>44569</v>
      </c>
      <c r="BC58" s="1365">
        <v>43922</v>
      </c>
      <c r="BD58" s="1365">
        <f t="shared" si="12"/>
        <v>43293</v>
      </c>
    </row>
    <row r="59" spans="1:56">
      <c r="A59" s="1366" t="s">
        <v>443</v>
      </c>
      <c r="B59" s="1360">
        <v>48558</v>
      </c>
      <c r="C59" s="1360">
        <v>48604</v>
      </c>
      <c r="D59" s="1360">
        <v>48636</v>
      </c>
      <c r="E59" s="1360">
        <v>48836</v>
      </c>
      <c r="F59" s="1360">
        <v>48744</v>
      </c>
      <c r="G59" s="1361">
        <v>48791</v>
      </c>
      <c r="H59" s="1361">
        <v>48870</v>
      </c>
      <c r="I59" s="1361">
        <v>48858</v>
      </c>
      <c r="J59" s="1361">
        <v>48854</v>
      </c>
      <c r="K59" s="1361">
        <v>49025</v>
      </c>
      <c r="L59" s="1361">
        <v>49084</v>
      </c>
      <c r="M59" s="1361">
        <v>49026</v>
      </c>
      <c r="N59" s="1361">
        <v>48986</v>
      </c>
      <c r="O59" s="1361">
        <v>49016</v>
      </c>
      <c r="P59" s="1361">
        <v>49000</v>
      </c>
      <c r="Q59" s="1361">
        <v>48980</v>
      </c>
      <c r="R59" s="1361">
        <v>48904</v>
      </c>
      <c r="S59" s="1361">
        <v>48854</v>
      </c>
      <c r="T59" s="1361">
        <v>48884</v>
      </c>
      <c r="U59" s="1361">
        <v>48560</v>
      </c>
      <c r="V59" s="1361">
        <v>48454</v>
      </c>
      <c r="W59" s="1361">
        <v>48327</v>
      </c>
      <c r="X59" s="1361">
        <v>48216</v>
      </c>
      <c r="Y59" s="1361">
        <v>47768</v>
      </c>
      <c r="Z59" s="1361">
        <v>47839</v>
      </c>
      <c r="AA59" s="1361">
        <v>47685</v>
      </c>
      <c r="AB59" s="1361">
        <v>47317</v>
      </c>
      <c r="AC59" s="1361">
        <v>46950</v>
      </c>
      <c r="AD59" s="1361">
        <v>46582</v>
      </c>
      <c r="AE59" s="1361">
        <v>45905</v>
      </c>
      <c r="AF59" s="1361">
        <v>45460</v>
      </c>
      <c r="AG59" s="1361">
        <v>45056</v>
      </c>
      <c r="AH59" s="1361">
        <v>44575</v>
      </c>
      <c r="AI59" s="1361">
        <v>44275</v>
      </c>
      <c r="AJ59" s="1361">
        <v>43733</v>
      </c>
      <c r="AK59" s="1361">
        <v>43302</v>
      </c>
      <c r="AL59" s="1361">
        <v>42903</v>
      </c>
      <c r="AM59" s="1361">
        <v>42394</v>
      </c>
      <c r="AN59" s="1361">
        <v>41864</v>
      </c>
      <c r="AO59" s="1361">
        <v>41411</v>
      </c>
      <c r="AP59" s="1359">
        <v>40938</v>
      </c>
      <c r="AQ59" s="1359">
        <v>40348</v>
      </c>
      <c r="AR59" s="1359">
        <v>39753</v>
      </c>
      <c r="AS59" s="1359">
        <v>39146</v>
      </c>
      <c r="AT59" s="1359">
        <v>38431</v>
      </c>
      <c r="AU59" s="1365">
        <v>37773</v>
      </c>
      <c r="AV59" s="1365">
        <v>37121</v>
      </c>
      <c r="AW59" s="1365">
        <v>36569</v>
      </c>
      <c r="AX59" s="1365">
        <v>35971</v>
      </c>
      <c r="AY59" s="1365">
        <v>35366</v>
      </c>
      <c r="AZ59" s="1365">
        <v>34819</v>
      </c>
      <c r="BA59" s="1365">
        <v>34150</v>
      </c>
      <c r="BB59" s="1365">
        <v>33457</v>
      </c>
      <c r="BC59" s="1365">
        <v>32682</v>
      </c>
      <c r="BD59" s="1365">
        <f t="shared" si="12"/>
        <v>31983</v>
      </c>
    </row>
    <row r="60" spans="1:56">
      <c r="A60" s="1366" t="s">
        <v>444</v>
      </c>
      <c r="B60" s="1360">
        <v>73058</v>
      </c>
      <c r="C60" s="1360">
        <v>73849</v>
      </c>
      <c r="D60" s="1360">
        <v>75480</v>
      </c>
      <c r="E60" s="1360">
        <v>76344</v>
      </c>
      <c r="F60" s="1360">
        <v>77302</v>
      </c>
      <c r="G60" s="1361">
        <v>78363</v>
      </c>
      <c r="H60" s="1361">
        <v>78912</v>
      </c>
      <c r="I60" s="1361">
        <v>79762</v>
      </c>
      <c r="J60" s="1361">
        <v>80224</v>
      </c>
      <c r="K60" s="1361">
        <v>80606</v>
      </c>
      <c r="L60" s="1361">
        <v>81167</v>
      </c>
      <c r="M60" s="1361">
        <v>81449</v>
      </c>
      <c r="N60" s="1361">
        <v>81858</v>
      </c>
      <c r="O60" s="1361">
        <v>82360</v>
      </c>
      <c r="P60" s="1361">
        <v>82581</v>
      </c>
      <c r="Q60" s="1361">
        <v>82934</v>
      </c>
      <c r="R60" s="1361">
        <v>83132</v>
      </c>
      <c r="S60" s="1361">
        <v>83362</v>
      </c>
      <c r="T60" s="1361">
        <v>83332</v>
      </c>
      <c r="U60" s="1361">
        <v>83022</v>
      </c>
      <c r="V60" s="1361">
        <v>83045</v>
      </c>
      <c r="W60" s="1361">
        <v>83016</v>
      </c>
      <c r="X60" s="1361">
        <v>83080</v>
      </c>
      <c r="Y60" s="1361">
        <v>82621</v>
      </c>
      <c r="Z60" s="1361">
        <v>83354</v>
      </c>
      <c r="AA60" s="1361">
        <v>83431</v>
      </c>
      <c r="AB60" s="1361">
        <v>83385</v>
      </c>
      <c r="AC60" s="1361">
        <v>83336</v>
      </c>
      <c r="AD60" s="1361">
        <v>83289</v>
      </c>
      <c r="AE60" s="1361">
        <v>83252</v>
      </c>
      <c r="AF60" s="1361">
        <v>83207</v>
      </c>
      <c r="AG60" s="1361">
        <v>82738</v>
      </c>
      <c r="AH60" s="1361">
        <v>82375</v>
      </c>
      <c r="AI60" s="1361">
        <v>82088</v>
      </c>
      <c r="AJ60" s="1361">
        <v>81890</v>
      </c>
      <c r="AK60" s="1361">
        <v>81561</v>
      </c>
      <c r="AL60" s="1361">
        <v>81505</v>
      </c>
      <c r="AM60" s="1361">
        <v>81249</v>
      </c>
      <c r="AN60" s="1361">
        <v>80715</v>
      </c>
      <c r="AO60" s="1361">
        <v>80726</v>
      </c>
      <c r="AP60" s="1359">
        <v>80518</v>
      </c>
      <c r="AQ60" s="1359">
        <v>79927</v>
      </c>
      <c r="AR60" s="1359">
        <v>79358</v>
      </c>
      <c r="AS60" s="1359">
        <v>78733</v>
      </c>
      <c r="AT60" s="1359">
        <v>78115</v>
      </c>
      <c r="AU60" s="1365">
        <v>77419</v>
      </c>
      <c r="AV60" s="1365">
        <v>76890</v>
      </c>
      <c r="AW60" s="1365">
        <v>76282</v>
      </c>
      <c r="AX60" s="1365">
        <v>75585</v>
      </c>
      <c r="AY60" s="1365">
        <v>74926</v>
      </c>
      <c r="AZ60" s="1365">
        <v>74316</v>
      </c>
      <c r="BA60" s="1365">
        <v>73491</v>
      </c>
      <c r="BB60" s="1365">
        <v>72867</v>
      </c>
      <c r="BC60" s="1365">
        <v>71939</v>
      </c>
      <c r="BD60" s="1365">
        <f t="shared" si="12"/>
        <v>70864</v>
      </c>
    </row>
    <row r="61" spans="1:56">
      <c r="A61" s="1366" t="s">
        <v>212</v>
      </c>
      <c r="B61" s="1360">
        <v>20457</v>
      </c>
      <c r="C61" s="1360">
        <v>20870</v>
      </c>
      <c r="D61" s="1360">
        <v>21412</v>
      </c>
      <c r="E61" s="1360">
        <v>22864</v>
      </c>
      <c r="F61" s="1360">
        <v>23892</v>
      </c>
      <c r="G61" s="1361">
        <v>24751</v>
      </c>
      <c r="H61" s="1361">
        <v>25262</v>
      </c>
      <c r="I61" s="1361">
        <v>25569</v>
      </c>
      <c r="J61" s="1361">
        <v>26115</v>
      </c>
      <c r="K61" s="1361">
        <v>26299</v>
      </c>
      <c r="L61" s="1361">
        <v>26686</v>
      </c>
      <c r="M61" s="1361">
        <v>27206</v>
      </c>
      <c r="N61" s="1361">
        <v>27983</v>
      </c>
      <c r="O61" s="1361">
        <v>28535</v>
      </c>
      <c r="P61" s="1361">
        <v>29068</v>
      </c>
      <c r="Q61" s="1361">
        <v>29663</v>
      </c>
      <c r="R61" s="1361">
        <v>29935</v>
      </c>
      <c r="S61" s="1361">
        <v>30025</v>
      </c>
      <c r="T61" s="1361">
        <v>30103</v>
      </c>
      <c r="U61" s="1361">
        <v>30314</v>
      </c>
      <c r="V61" s="1361">
        <v>30477</v>
      </c>
      <c r="W61" s="1361">
        <v>30737</v>
      </c>
      <c r="X61" s="1361">
        <v>30880</v>
      </c>
      <c r="Y61" s="1361">
        <v>30896</v>
      </c>
      <c r="Z61" s="1361">
        <v>31403</v>
      </c>
      <c r="AA61" s="1361">
        <v>31634</v>
      </c>
      <c r="AB61" s="1361">
        <v>31781</v>
      </c>
      <c r="AC61" s="1361">
        <v>31929</v>
      </c>
      <c r="AD61" s="1361">
        <v>32076</v>
      </c>
      <c r="AE61" s="1361">
        <v>31895</v>
      </c>
      <c r="AF61" s="1361">
        <v>31960</v>
      </c>
      <c r="AG61" s="1361">
        <v>32084</v>
      </c>
      <c r="AH61" s="1361">
        <v>32379</v>
      </c>
      <c r="AI61" s="1361">
        <v>32352</v>
      </c>
      <c r="AJ61" s="1361">
        <v>32436</v>
      </c>
      <c r="AK61" s="1361">
        <v>32555</v>
      </c>
      <c r="AL61" s="1361">
        <v>32822</v>
      </c>
      <c r="AM61" s="1361">
        <v>32980</v>
      </c>
      <c r="AN61" s="1361">
        <v>33241</v>
      </c>
      <c r="AO61" s="1361">
        <v>33262</v>
      </c>
      <c r="AP61" s="1359">
        <v>33438</v>
      </c>
      <c r="AQ61" s="1359">
        <v>33668</v>
      </c>
      <c r="AR61" s="1359">
        <v>33872</v>
      </c>
      <c r="AS61" s="1359">
        <v>33840</v>
      </c>
      <c r="AT61" s="1359">
        <v>33747</v>
      </c>
      <c r="AU61" s="1365">
        <v>33690</v>
      </c>
      <c r="AV61" s="1365">
        <v>33602</v>
      </c>
      <c r="AW61" s="1365">
        <v>33704</v>
      </c>
      <c r="AX61" s="1365">
        <v>33660</v>
      </c>
      <c r="AY61" s="1365">
        <v>33579</v>
      </c>
      <c r="AZ61" s="1365">
        <v>33477</v>
      </c>
      <c r="BA61" s="1365">
        <v>33348</v>
      </c>
      <c r="BB61" s="1365">
        <v>33187</v>
      </c>
      <c r="BC61" s="1365">
        <v>33069</v>
      </c>
      <c r="BD61" s="1365">
        <f t="shared" si="12"/>
        <v>32883</v>
      </c>
    </row>
    <row r="62" spans="1:56">
      <c r="A62" s="1366" t="s">
        <v>214</v>
      </c>
      <c r="B62" s="1360">
        <v>16902</v>
      </c>
      <c r="C62" s="1360">
        <v>17081</v>
      </c>
      <c r="D62" s="1360">
        <v>17137</v>
      </c>
      <c r="E62" s="1360">
        <v>17152</v>
      </c>
      <c r="F62" s="1360">
        <v>17339</v>
      </c>
      <c r="G62" s="1361">
        <v>17448</v>
      </c>
      <c r="H62" s="1361">
        <v>17729</v>
      </c>
      <c r="I62" s="1361">
        <v>17893</v>
      </c>
      <c r="J62" s="1361">
        <v>18031</v>
      </c>
      <c r="K62" s="1361">
        <v>18200</v>
      </c>
      <c r="L62" s="1361">
        <v>18388</v>
      </c>
      <c r="M62" s="1361">
        <v>18578</v>
      </c>
      <c r="N62" s="1361">
        <v>18596</v>
      </c>
      <c r="O62" s="1361">
        <v>18803</v>
      </c>
      <c r="P62" s="1361">
        <v>18797</v>
      </c>
      <c r="Q62" s="1361">
        <v>18900</v>
      </c>
      <c r="R62" s="1361">
        <v>18881</v>
      </c>
      <c r="S62" s="1361">
        <v>18811</v>
      </c>
      <c r="T62" s="1361">
        <v>18843</v>
      </c>
      <c r="U62" s="1361">
        <v>18804</v>
      </c>
      <c r="V62" s="1361">
        <v>18781</v>
      </c>
      <c r="W62" s="1361">
        <v>18847</v>
      </c>
      <c r="X62" s="1361">
        <v>18765</v>
      </c>
      <c r="Y62" s="1361">
        <v>18683</v>
      </c>
      <c r="Z62" s="1361">
        <v>18835</v>
      </c>
      <c r="AA62" s="1361">
        <v>18849</v>
      </c>
      <c r="AB62" s="1361">
        <v>18802</v>
      </c>
      <c r="AC62" s="1361">
        <v>18756</v>
      </c>
      <c r="AD62" s="1361">
        <v>18710</v>
      </c>
      <c r="AE62" s="1361">
        <v>18505</v>
      </c>
      <c r="AF62" s="1361">
        <v>18419</v>
      </c>
      <c r="AG62" s="1361">
        <v>18213</v>
      </c>
      <c r="AH62" s="1361">
        <v>18183</v>
      </c>
      <c r="AI62" s="1361">
        <v>17952</v>
      </c>
      <c r="AJ62" s="1361">
        <v>17766</v>
      </c>
      <c r="AK62" s="1361">
        <v>17603</v>
      </c>
      <c r="AL62" s="1361">
        <v>17482</v>
      </c>
      <c r="AM62" s="1361">
        <v>17215</v>
      </c>
      <c r="AN62" s="1361">
        <v>17074</v>
      </c>
      <c r="AO62" s="1361">
        <v>16829</v>
      </c>
      <c r="AP62" s="1359">
        <v>16636</v>
      </c>
      <c r="AQ62" s="1359">
        <v>16330</v>
      </c>
      <c r="AR62" s="1359">
        <v>16121</v>
      </c>
      <c r="AS62" s="1359">
        <v>15784</v>
      </c>
      <c r="AT62" s="1359">
        <v>15516</v>
      </c>
      <c r="AU62" s="1365">
        <v>15224</v>
      </c>
      <c r="AV62" s="1365">
        <v>14943</v>
      </c>
      <c r="AW62" s="1365">
        <v>14645</v>
      </c>
      <c r="AX62" s="1365">
        <v>14351</v>
      </c>
      <c r="AY62" s="1365">
        <v>14118</v>
      </c>
      <c r="AZ62" s="1365">
        <v>13879</v>
      </c>
      <c r="BA62" s="1365">
        <v>13644</v>
      </c>
      <c r="BB62" s="1365">
        <v>13422</v>
      </c>
      <c r="BC62" s="1365">
        <v>13256</v>
      </c>
      <c r="BD62" s="1365">
        <f t="shared" si="12"/>
        <v>12933</v>
      </c>
    </row>
    <row r="63" spans="1:56">
      <c r="A63" s="1366" t="s">
        <v>445</v>
      </c>
      <c r="B63" s="1360">
        <v>26410</v>
      </c>
      <c r="C63" s="1360">
        <v>26179</v>
      </c>
      <c r="D63" s="1360">
        <v>25986</v>
      </c>
      <c r="E63" s="1360">
        <v>26026</v>
      </c>
      <c r="F63" s="1360">
        <v>25762</v>
      </c>
      <c r="G63" s="1361">
        <v>25600</v>
      </c>
      <c r="H63" s="1361">
        <v>25581</v>
      </c>
      <c r="I63" s="1361">
        <v>25401</v>
      </c>
      <c r="J63" s="1361">
        <v>25188</v>
      </c>
      <c r="K63" s="1361">
        <v>25019</v>
      </c>
      <c r="L63" s="1361">
        <v>24874</v>
      </c>
      <c r="M63" s="1361">
        <v>24768</v>
      </c>
      <c r="N63" s="1361">
        <v>24639</v>
      </c>
      <c r="O63" s="1361">
        <v>24587</v>
      </c>
      <c r="P63" s="1361">
        <v>24587</v>
      </c>
      <c r="Q63" s="1361">
        <v>24516</v>
      </c>
      <c r="R63" s="1361">
        <v>24303</v>
      </c>
      <c r="S63" s="1361">
        <v>24205</v>
      </c>
      <c r="T63" s="1361">
        <v>24135</v>
      </c>
      <c r="U63" s="1361">
        <v>23965</v>
      </c>
      <c r="V63" s="1361">
        <v>23827</v>
      </c>
      <c r="W63" s="1361">
        <v>23684</v>
      </c>
      <c r="X63" s="1361">
        <v>23561</v>
      </c>
      <c r="Y63" s="1361">
        <v>23298</v>
      </c>
      <c r="Z63" s="1361">
        <v>23439</v>
      </c>
      <c r="AA63" s="1361">
        <v>23341</v>
      </c>
      <c r="AB63" s="1361">
        <v>23156</v>
      </c>
      <c r="AC63" s="1361">
        <v>22971</v>
      </c>
      <c r="AD63" s="1361">
        <v>22786</v>
      </c>
      <c r="AE63" s="1361">
        <v>22538</v>
      </c>
      <c r="AF63" s="1361">
        <v>22337</v>
      </c>
      <c r="AG63" s="1361">
        <v>22048</v>
      </c>
      <c r="AH63" s="1361">
        <v>21763</v>
      </c>
      <c r="AI63" s="1361">
        <v>21612</v>
      </c>
      <c r="AJ63" s="1361">
        <v>21277</v>
      </c>
      <c r="AK63" s="1361">
        <v>21012</v>
      </c>
      <c r="AL63" s="1361">
        <v>20795</v>
      </c>
      <c r="AM63" s="1361">
        <v>20433</v>
      </c>
      <c r="AN63" s="1361">
        <v>20063</v>
      </c>
      <c r="AO63" s="1361">
        <v>19615</v>
      </c>
      <c r="AP63" s="1359">
        <v>19265</v>
      </c>
      <c r="AQ63" s="1359">
        <v>19038</v>
      </c>
      <c r="AR63" s="1359">
        <v>18627</v>
      </c>
      <c r="AS63" s="1359">
        <v>18261</v>
      </c>
      <c r="AT63" s="1359">
        <v>17840</v>
      </c>
      <c r="AU63" s="1365">
        <v>17510</v>
      </c>
      <c r="AV63" s="1365">
        <v>17099</v>
      </c>
      <c r="AW63" s="1365">
        <v>16786</v>
      </c>
      <c r="AX63" s="1365">
        <v>16458</v>
      </c>
      <c r="AY63" s="1365">
        <v>16159</v>
      </c>
      <c r="AZ63" s="1365">
        <v>15863</v>
      </c>
      <c r="BA63" s="1365">
        <v>15485</v>
      </c>
      <c r="BB63" s="1365">
        <v>15117</v>
      </c>
      <c r="BC63" s="1365">
        <v>14756</v>
      </c>
      <c r="BD63" s="1365">
        <f t="shared" si="12"/>
        <v>14318</v>
      </c>
    </row>
    <row r="64" spans="1:56">
      <c r="A64" s="1366" t="s">
        <v>224</v>
      </c>
      <c r="B64" s="1360">
        <f>SUM(B65:B69)</f>
        <v>222236</v>
      </c>
      <c r="C64" s="1360">
        <f t="shared" ref="C64:BC64" si="19">SUM(C65:C69)</f>
        <v>221250</v>
      </c>
      <c r="D64" s="1360">
        <f t="shared" si="19"/>
        <v>220819</v>
      </c>
      <c r="E64" s="1360">
        <f t="shared" si="19"/>
        <v>219494</v>
      </c>
      <c r="F64" s="1360">
        <f t="shared" si="19"/>
        <v>218700</v>
      </c>
      <c r="G64" s="1360">
        <f t="shared" si="19"/>
        <v>217816</v>
      </c>
      <c r="H64" s="1360">
        <f t="shared" si="19"/>
        <v>217237</v>
      </c>
      <c r="I64" s="1360">
        <f t="shared" si="19"/>
        <v>216763</v>
      </c>
      <c r="J64" s="1360">
        <f t="shared" si="19"/>
        <v>216421</v>
      </c>
      <c r="K64" s="1360">
        <f t="shared" si="19"/>
        <v>215953</v>
      </c>
      <c r="L64" s="1360">
        <f t="shared" si="19"/>
        <v>215485</v>
      </c>
      <c r="M64" s="1360">
        <f t="shared" si="19"/>
        <v>215087</v>
      </c>
      <c r="N64" s="1360">
        <f t="shared" si="19"/>
        <v>214721</v>
      </c>
      <c r="O64" s="1360">
        <f t="shared" si="19"/>
        <v>214637</v>
      </c>
      <c r="P64" s="1360">
        <f t="shared" si="19"/>
        <v>214140</v>
      </c>
      <c r="Q64" s="1360">
        <f t="shared" si="19"/>
        <v>213805</v>
      </c>
      <c r="R64" s="1360">
        <f t="shared" si="19"/>
        <v>212819</v>
      </c>
      <c r="S64" s="1360">
        <f t="shared" si="19"/>
        <v>211633</v>
      </c>
      <c r="T64" s="1360">
        <f t="shared" si="19"/>
        <v>210618</v>
      </c>
      <c r="U64" s="1360">
        <f t="shared" si="19"/>
        <v>209355</v>
      </c>
      <c r="V64" s="1360">
        <f t="shared" si="19"/>
        <v>208242</v>
      </c>
      <c r="W64" s="1360">
        <f t="shared" si="19"/>
        <v>207513</v>
      </c>
      <c r="X64" s="1360">
        <f t="shared" si="19"/>
        <v>206893</v>
      </c>
      <c r="Y64" s="1360">
        <f t="shared" si="19"/>
        <v>205127</v>
      </c>
      <c r="Z64" s="1360">
        <f t="shared" si="19"/>
        <v>206323</v>
      </c>
      <c r="AA64" s="1360">
        <f t="shared" si="19"/>
        <v>205842</v>
      </c>
      <c r="AB64" s="1360">
        <f t="shared" si="19"/>
        <v>205087</v>
      </c>
      <c r="AC64" s="1360">
        <f t="shared" si="19"/>
        <v>204333</v>
      </c>
      <c r="AD64" s="1360">
        <f t="shared" si="19"/>
        <v>203578</v>
      </c>
      <c r="AE64" s="1360">
        <f t="shared" si="19"/>
        <v>201811</v>
      </c>
      <c r="AF64" s="1360">
        <f t="shared" si="19"/>
        <v>200803</v>
      </c>
      <c r="AG64" s="1360">
        <f t="shared" si="19"/>
        <v>199292</v>
      </c>
      <c r="AH64" s="1360">
        <f t="shared" si="19"/>
        <v>197601</v>
      </c>
      <c r="AI64" s="1360">
        <f t="shared" si="19"/>
        <v>195215</v>
      </c>
      <c r="AJ64" s="1360">
        <f t="shared" si="19"/>
        <v>193128</v>
      </c>
      <c r="AK64" s="1360">
        <f t="shared" si="19"/>
        <v>191211</v>
      </c>
      <c r="AL64" s="1360">
        <f t="shared" si="19"/>
        <v>189399</v>
      </c>
      <c r="AM64" s="1360">
        <f t="shared" si="19"/>
        <v>187261</v>
      </c>
      <c r="AN64" s="1360">
        <f t="shared" si="19"/>
        <v>184744</v>
      </c>
      <c r="AO64" s="1360">
        <f t="shared" si="19"/>
        <v>182727</v>
      </c>
      <c r="AP64" s="1360">
        <f t="shared" si="19"/>
        <v>180607</v>
      </c>
      <c r="AQ64" s="1361">
        <f t="shared" si="19"/>
        <v>178775</v>
      </c>
      <c r="AR64" s="1361">
        <f t="shared" si="19"/>
        <v>176741</v>
      </c>
      <c r="AS64" s="1361">
        <f t="shared" si="19"/>
        <v>174594</v>
      </c>
      <c r="AT64" s="1361">
        <f t="shared" si="19"/>
        <v>172431</v>
      </c>
      <c r="AU64" s="1360">
        <f t="shared" si="19"/>
        <v>170232</v>
      </c>
      <c r="AV64" s="1360">
        <f t="shared" si="19"/>
        <v>168124</v>
      </c>
      <c r="AW64" s="1360">
        <f t="shared" si="19"/>
        <v>165797</v>
      </c>
      <c r="AX64" s="1360">
        <f t="shared" si="19"/>
        <v>163252</v>
      </c>
      <c r="AY64" s="1360">
        <f t="shared" si="19"/>
        <v>160494</v>
      </c>
      <c r="AZ64" s="1360">
        <f t="shared" si="19"/>
        <v>157989</v>
      </c>
      <c r="BA64" s="1360">
        <f t="shared" si="19"/>
        <v>155285</v>
      </c>
      <c r="BB64" s="1360">
        <f t="shared" si="19"/>
        <v>152674</v>
      </c>
      <c r="BC64" s="1360">
        <f t="shared" si="19"/>
        <v>149768</v>
      </c>
      <c r="BD64" s="1360">
        <f t="shared" si="12"/>
        <v>146857</v>
      </c>
    </row>
    <row r="65" spans="1:56">
      <c r="A65" s="1366" t="s">
        <v>226</v>
      </c>
      <c r="B65" s="1360">
        <v>94732</v>
      </c>
      <c r="C65" s="1360">
        <v>95081</v>
      </c>
      <c r="D65" s="1360">
        <v>95280</v>
      </c>
      <c r="E65" s="1360">
        <v>95385</v>
      </c>
      <c r="F65" s="1360">
        <v>95496</v>
      </c>
      <c r="G65" s="1361">
        <v>95687</v>
      </c>
      <c r="H65" s="1361">
        <v>95926</v>
      </c>
      <c r="I65" s="1361">
        <v>95979</v>
      </c>
      <c r="J65" s="1361">
        <v>96148</v>
      </c>
      <c r="K65" s="1361">
        <v>96296</v>
      </c>
      <c r="L65" s="1361">
        <v>96448</v>
      </c>
      <c r="M65" s="1361">
        <v>96434</v>
      </c>
      <c r="N65" s="1361">
        <v>96348</v>
      </c>
      <c r="O65" s="1361">
        <v>96283</v>
      </c>
      <c r="P65" s="1361">
        <v>96158</v>
      </c>
      <c r="Q65" s="1361">
        <v>96086</v>
      </c>
      <c r="R65" s="1361">
        <v>95735</v>
      </c>
      <c r="S65" s="1361">
        <v>95417</v>
      </c>
      <c r="T65" s="1361">
        <v>94971</v>
      </c>
      <c r="U65" s="1361">
        <v>94548</v>
      </c>
      <c r="V65" s="1361">
        <v>94163</v>
      </c>
      <c r="W65" s="1361">
        <v>94122</v>
      </c>
      <c r="X65" s="1361">
        <v>93862</v>
      </c>
      <c r="Y65" s="1361">
        <v>93234</v>
      </c>
      <c r="Z65" s="1361">
        <v>93920</v>
      </c>
      <c r="AA65" s="1361">
        <v>93859</v>
      </c>
      <c r="AB65" s="1361">
        <v>93760</v>
      </c>
      <c r="AC65" s="1361">
        <v>93664</v>
      </c>
      <c r="AD65" s="1361">
        <v>93565</v>
      </c>
      <c r="AE65" s="1361">
        <v>92974</v>
      </c>
      <c r="AF65" s="1361">
        <v>92752</v>
      </c>
      <c r="AG65" s="1361">
        <v>92328</v>
      </c>
      <c r="AH65" s="1361">
        <v>91646</v>
      </c>
      <c r="AI65" s="1361">
        <v>90663</v>
      </c>
      <c r="AJ65" s="1361">
        <v>89917</v>
      </c>
      <c r="AK65" s="1361">
        <v>89208</v>
      </c>
      <c r="AL65" s="1361">
        <v>88594</v>
      </c>
      <c r="AM65" s="1361">
        <v>87780</v>
      </c>
      <c r="AN65" s="1361">
        <v>86853</v>
      </c>
      <c r="AO65" s="1361">
        <v>86315</v>
      </c>
      <c r="AP65" s="1359">
        <v>85592</v>
      </c>
      <c r="AQ65" s="1359">
        <v>85012</v>
      </c>
      <c r="AR65" s="1359">
        <v>84389</v>
      </c>
      <c r="AS65" s="1359">
        <v>83749</v>
      </c>
      <c r="AT65" s="1359">
        <v>83011</v>
      </c>
      <c r="AU65" s="1365">
        <v>82250</v>
      </c>
      <c r="AV65" s="1365">
        <v>81438</v>
      </c>
      <c r="AW65" s="1365">
        <v>80690</v>
      </c>
      <c r="AX65" s="1365">
        <v>79571</v>
      </c>
      <c r="AY65" s="1365">
        <v>78490</v>
      </c>
      <c r="AZ65" s="1365">
        <v>77489</v>
      </c>
      <c r="BA65" s="1365">
        <v>76605</v>
      </c>
      <c r="BB65" s="1365">
        <v>75500</v>
      </c>
      <c r="BC65" s="1365">
        <v>74268</v>
      </c>
      <c r="BD65" s="1365">
        <f t="shared" si="12"/>
        <v>72931</v>
      </c>
    </row>
    <row r="66" spans="1:56">
      <c r="A66" s="1366" t="s">
        <v>446</v>
      </c>
      <c r="B66" s="1360">
        <v>36716</v>
      </c>
      <c r="C66" s="1360">
        <v>36073</v>
      </c>
      <c r="D66" s="1360">
        <v>35871</v>
      </c>
      <c r="E66" s="1360">
        <v>35607</v>
      </c>
      <c r="F66" s="1360">
        <v>35278</v>
      </c>
      <c r="G66" s="1361">
        <v>34919</v>
      </c>
      <c r="H66" s="1361">
        <v>34604</v>
      </c>
      <c r="I66" s="1361">
        <v>34524</v>
      </c>
      <c r="J66" s="1361">
        <v>34357</v>
      </c>
      <c r="K66" s="1361">
        <v>34167</v>
      </c>
      <c r="L66" s="1361">
        <v>33979</v>
      </c>
      <c r="M66" s="1361">
        <v>33832</v>
      </c>
      <c r="N66" s="1361">
        <v>33795</v>
      </c>
      <c r="O66" s="1361">
        <v>33781</v>
      </c>
      <c r="P66" s="1361">
        <v>33672</v>
      </c>
      <c r="Q66" s="1361">
        <v>33595</v>
      </c>
      <c r="R66" s="1361">
        <v>33441</v>
      </c>
      <c r="S66" s="1361">
        <v>32918</v>
      </c>
      <c r="T66" s="1361">
        <v>32715</v>
      </c>
      <c r="U66" s="1361">
        <v>32393</v>
      </c>
      <c r="V66" s="1361">
        <v>32092</v>
      </c>
      <c r="W66" s="1361">
        <v>31808</v>
      </c>
      <c r="X66" s="1361">
        <v>31647</v>
      </c>
      <c r="Y66" s="1361">
        <v>31338</v>
      </c>
      <c r="Z66" s="1361">
        <v>31451</v>
      </c>
      <c r="AA66" s="1361">
        <v>31290</v>
      </c>
      <c r="AB66" s="1361">
        <v>31112</v>
      </c>
      <c r="AC66" s="1361">
        <v>30934</v>
      </c>
      <c r="AD66" s="1361">
        <v>30756</v>
      </c>
      <c r="AE66" s="1361">
        <v>30346</v>
      </c>
      <c r="AF66" s="1361">
        <v>30110</v>
      </c>
      <c r="AG66" s="1361">
        <v>29776</v>
      </c>
      <c r="AH66" s="1361">
        <v>29471</v>
      </c>
      <c r="AI66" s="1361">
        <v>29067</v>
      </c>
      <c r="AJ66" s="1361">
        <v>28667</v>
      </c>
      <c r="AK66" s="1361">
        <v>28306</v>
      </c>
      <c r="AL66" s="1361">
        <v>27974</v>
      </c>
      <c r="AM66" s="1361">
        <v>27598</v>
      </c>
      <c r="AN66" s="1361">
        <v>27243</v>
      </c>
      <c r="AO66" s="1361">
        <v>26862</v>
      </c>
      <c r="AP66" s="1359">
        <v>26501</v>
      </c>
      <c r="AQ66" s="1359">
        <v>26082</v>
      </c>
      <c r="AR66" s="1359">
        <v>25558</v>
      </c>
      <c r="AS66" s="1359">
        <v>25078</v>
      </c>
      <c r="AT66" s="1359">
        <v>24688</v>
      </c>
      <c r="AU66" s="1365">
        <v>24288</v>
      </c>
      <c r="AV66" s="1365">
        <v>23952</v>
      </c>
      <c r="AW66" s="1365">
        <v>23491</v>
      </c>
      <c r="AX66" s="1365">
        <v>23008</v>
      </c>
      <c r="AY66" s="1365">
        <v>22490</v>
      </c>
      <c r="AZ66" s="1365">
        <v>22129</v>
      </c>
      <c r="BA66" s="1365">
        <v>21683</v>
      </c>
      <c r="BB66" s="1365">
        <v>21289</v>
      </c>
      <c r="BC66" s="1365">
        <v>20821</v>
      </c>
      <c r="BD66" s="1365">
        <f t="shared" si="12"/>
        <v>20332</v>
      </c>
    </row>
    <row r="67" spans="1:56">
      <c r="A67" s="1366" t="s">
        <v>447</v>
      </c>
      <c r="B67" s="1360">
        <v>39506</v>
      </c>
      <c r="C67" s="1360">
        <v>39292</v>
      </c>
      <c r="D67" s="1360">
        <v>39186</v>
      </c>
      <c r="E67" s="1360">
        <v>38405</v>
      </c>
      <c r="F67" s="1360">
        <v>38112</v>
      </c>
      <c r="G67" s="1361">
        <v>37763</v>
      </c>
      <c r="H67" s="1361">
        <v>37438</v>
      </c>
      <c r="I67" s="1361">
        <v>37234</v>
      </c>
      <c r="J67" s="1361">
        <v>37183</v>
      </c>
      <c r="K67" s="1361">
        <v>37033</v>
      </c>
      <c r="L67" s="1361">
        <v>36850</v>
      </c>
      <c r="M67" s="1361">
        <v>36839</v>
      </c>
      <c r="N67" s="1361">
        <v>36947</v>
      </c>
      <c r="O67" s="1361">
        <v>36998</v>
      </c>
      <c r="P67" s="1361">
        <v>37089</v>
      </c>
      <c r="Q67" s="1361">
        <v>37149</v>
      </c>
      <c r="R67" s="1361">
        <v>36940</v>
      </c>
      <c r="S67" s="1361">
        <v>36812</v>
      </c>
      <c r="T67" s="1361">
        <v>36804</v>
      </c>
      <c r="U67" s="1361">
        <v>36730</v>
      </c>
      <c r="V67" s="1361">
        <v>36625</v>
      </c>
      <c r="W67" s="1361">
        <v>36567</v>
      </c>
      <c r="X67" s="1361">
        <v>36607</v>
      </c>
      <c r="Y67" s="1361">
        <v>36398</v>
      </c>
      <c r="Z67" s="1361">
        <v>36738</v>
      </c>
      <c r="AA67" s="1361">
        <v>36766</v>
      </c>
      <c r="AB67" s="1361">
        <v>36664</v>
      </c>
      <c r="AC67" s="1361">
        <v>36561</v>
      </c>
      <c r="AD67" s="1361">
        <v>36459</v>
      </c>
      <c r="AE67" s="1361">
        <v>36208</v>
      </c>
      <c r="AF67" s="1361">
        <v>36069</v>
      </c>
      <c r="AG67" s="1361">
        <v>35875</v>
      </c>
      <c r="AH67" s="1361">
        <v>35701</v>
      </c>
      <c r="AI67" s="1361">
        <v>35360</v>
      </c>
      <c r="AJ67" s="1361">
        <v>35046</v>
      </c>
      <c r="AK67" s="1361">
        <v>34791</v>
      </c>
      <c r="AL67" s="1361">
        <v>34499</v>
      </c>
      <c r="AM67" s="1361">
        <v>34189</v>
      </c>
      <c r="AN67" s="1361">
        <v>33656</v>
      </c>
      <c r="AO67" s="1361">
        <v>33209</v>
      </c>
      <c r="AP67" s="1359">
        <v>32814</v>
      </c>
      <c r="AQ67" s="1359">
        <v>32522</v>
      </c>
      <c r="AR67" s="1359">
        <v>32181</v>
      </c>
      <c r="AS67" s="1359">
        <v>31718</v>
      </c>
      <c r="AT67" s="1359">
        <v>31273</v>
      </c>
      <c r="AU67" s="1365">
        <v>30805</v>
      </c>
      <c r="AV67" s="1365">
        <v>30551</v>
      </c>
      <c r="AW67" s="1365">
        <v>30162</v>
      </c>
      <c r="AX67" s="1365">
        <v>29823</v>
      </c>
      <c r="AY67" s="1365">
        <v>29411</v>
      </c>
      <c r="AZ67" s="1365">
        <v>28989</v>
      </c>
      <c r="BA67" s="1365">
        <v>28417</v>
      </c>
      <c r="BB67" s="1365">
        <v>27968</v>
      </c>
      <c r="BC67" s="1365">
        <v>27474</v>
      </c>
      <c r="BD67" s="1365">
        <f t="shared" si="12"/>
        <v>27002</v>
      </c>
    </row>
    <row r="68" spans="1:56">
      <c r="A68" s="1366" t="s">
        <v>448</v>
      </c>
      <c r="B68" s="1360">
        <v>28321</v>
      </c>
      <c r="C68" s="1360">
        <v>28118</v>
      </c>
      <c r="D68" s="1360">
        <v>28020</v>
      </c>
      <c r="E68" s="1360">
        <v>27877</v>
      </c>
      <c r="F68" s="1360">
        <v>27721</v>
      </c>
      <c r="G68" s="1361">
        <v>27571</v>
      </c>
      <c r="H68" s="1361">
        <v>27392</v>
      </c>
      <c r="I68" s="1361">
        <v>27253</v>
      </c>
      <c r="J68" s="1361">
        <v>27064</v>
      </c>
      <c r="K68" s="1361">
        <v>26870</v>
      </c>
      <c r="L68" s="1361">
        <v>26694</v>
      </c>
      <c r="M68" s="1361">
        <v>26626</v>
      </c>
      <c r="N68" s="1361">
        <v>26339</v>
      </c>
      <c r="O68" s="1361">
        <v>26360</v>
      </c>
      <c r="P68" s="1361">
        <v>26110</v>
      </c>
      <c r="Q68" s="1361">
        <v>25964</v>
      </c>
      <c r="R68" s="1361">
        <v>25785</v>
      </c>
      <c r="S68" s="1361">
        <v>25705</v>
      </c>
      <c r="T68" s="1361">
        <v>25534</v>
      </c>
      <c r="U68" s="1361">
        <v>25301</v>
      </c>
      <c r="V68" s="1361">
        <v>25136</v>
      </c>
      <c r="W68" s="1361">
        <v>24876</v>
      </c>
      <c r="X68" s="1361">
        <v>24715</v>
      </c>
      <c r="Y68" s="1361">
        <v>24424</v>
      </c>
      <c r="Z68" s="1361">
        <v>24465</v>
      </c>
      <c r="AA68" s="1361">
        <v>24298</v>
      </c>
      <c r="AB68" s="1361">
        <v>24101</v>
      </c>
      <c r="AC68" s="1361">
        <v>23901</v>
      </c>
      <c r="AD68" s="1361">
        <v>23704</v>
      </c>
      <c r="AE68" s="1361">
        <v>23476</v>
      </c>
      <c r="AF68" s="1361">
        <v>23271</v>
      </c>
      <c r="AG68" s="1361">
        <v>22957</v>
      </c>
      <c r="AH68" s="1361">
        <v>22620</v>
      </c>
      <c r="AI68" s="1361">
        <v>22207</v>
      </c>
      <c r="AJ68" s="1361">
        <v>21805</v>
      </c>
      <c r="AK68" s="1361">
        <v>21439</v>
      </c>
      <c r="AL68" s="1361">
        <v>21094</v>
      </c>
      <c r="AM68" s="1361">
        <v>20800</v>
      </c>
      <c r="AN68" s="1361">
        <v>20402</v>
      </c>
      <c r="AO68" s="1361">
        <v>20044</v>
      </c>
      <c r="AP68" s="1359">
        <v>19696</v>
      </c>
      <c r="AQ68" s="1359">
        <v>19384</v>
      </c>
      <c r="AR68" s="1359">
        <v>19045</v>
      </c>
      <c r="AS68" s="1359">
        <v>18729</v>
      </c>
      <c r="AT68" s="1359">
        <v>18388</v>
      </c>
      <c r="AU68" s="1365">
        <v>18070</v>
      </c>
      <c r="AV68" s="1365">
        <v>17676</v>
      </c>
      <c r="AW68" s="1365">
        <v>17221</v>
      </c>
      <c r="AX68" s="1365">
        <v>16899</v>
      </c>
      <c r="AY68" s="1365">
        <v>16450</v>
      </c>
      <c r="AZ68" s="1365">
        <v>16064</v>
      </c>
      <c r="BA68" s="1365">
        <v>15576</v>
      </c>
      <c r="BB68" s="1365">
        <v>15171</v>
      </c>
      <c r="BC68" s="1365">
        <v>14745</v>
      </c>
      <c r="BD68" s="1365">
        <f t="shared" si="12"/>
        <v>14412</v>
      </c>
    </row>
    <row r="69" spans="1:56">
      <c r="A69" s="1366" t="s">
        <v>449</v>
      </c>
      <c r="B69" s="1360">
        <v>22961</v>
      </c>
      <c r="C69" s="1360">
        <v>22686</v>
      </c>
      <c r="D69" s="1360">
        <v>22462</v>
      </c>
      <c r="E69" s="1360">
        <v>22220</v>
      </c>
      <c r="F69" s="1360">
        <v>22093</v>
      </c>
      <c r="G69" s="1361">
        <v>21876</v>
      </c>
      <c r="H69" s="1361">
        <v>21877</v>
      </c>
      <c r="I69" s="1361">
        <v>21773</v>
      </c>
      <c r="J69" s="1361">
        <v>21669</v>
      </c>
      <c r="K69" s="1361">
        <v>21587</v>
      </c>
      <c r="L69" s="1361">
        <v>21514</v>
      </c>
      <c r="M69" s="1361">
        <v>21356</v>
      </c>
      <c r="N69" s="1361">
        <v>21292</v>
      </c>
      <c r="O69" s="1361">
        <v>21215</v>
      </c>
      <c r="P69" s="1361">
        <v>21111</v>
      </c>
      <c r="Q69" s="1361">
        <v>21011</v>
      </c>
      <c r="R69" s="1361">
        <v>20918</v>
      </c>
      <c r="S69" s="1361">
        <v>20781</v>
      </c>
      <c r="T69" s="1361">
        <v>20594</v>
      </c>
      <c r="U69" s="1361">
        <v>20383</v>
      </c>
      <c r="V69" s="1361">
        <v>20226</v>
      </c>
      <c r="W69" s="1361">
        <v>20140</v>
      </c>
      <c r="X69" s="1361">
        <v>20062</v>
      </c>
      <c r="Y69" s="1361">
        <v>19733</v>
      </c>
      <c r="Z69" s="1361">
        <v>19749</v>
      </c>
      <c r="AA69" s="1361">
        <v>19629</v>
      </c>
      <c r="AB69" s="1361">
        <v>19450</v>
      </c>
      <c r="AC69" s="1361">
        <v>19273</v>
      </c>
      <c r="AD69" s="1361">
        <v>19094</v>
      </c>
      <c r="AE69" s="1361">
        <v>18807</v>
      </c>
      <c r="AF69" s="1361">
        <v>18601</v>
      </c>
      <c r="AG69" s="1361">
        <v>18356</v>
      </c>
      <c r="AH69" s="1361">
        <v>18163</v>
      </c>
      <c r="AI69" s="1361">
        <v>17918</v>
      </c>
      <c r="AJ69" s="1361">
        <v>17693</v>
      </c>
      <c r="AK69" s="1361">
        <v>17467</v>
      </c>
      <c r="AL69" s="1361">
        <v>17238</v>
      </c>
      <c r="AM69" s="1361">
        <v>16894</v>
      </c>
      <c r="AN69" s="1361">
        <v>16590</v>
      </c>
      <c r="AO69" s="1361">
        <v>16297</v>
      </c>
      <c r="AP69" s="1359">
        <v>16004</v>
      </c>
      <c r="AQ69" s="1359">
        <v>15775</v>
      </c>
      <c r="AR69" s="1359">
        <v>15568</v>
      </c>
      <c r="AS69" s="1359">
        <v>15320</v>
      </c>
      <c r="AT69" s="1359">
        <v>15071</v>
      </c>
      <c r="AU69" s="1365">
        <v>14819</v>
      </c>
      <c r="AV69" s="1365">
        <v>14507</v>
      </c>
      <c r="AW69" s="1365">
        <v>14233</v>
      </c>
      <c r="AX69" s="1365">
        <v>13951</v>
      </c>
      <c r="AY69" s="1365">
        <v>13653</v>
      </c>
      <c r="AZ69" s="1365">
        <v>13318</v>
      </c>
      <c r="BA69" s="1365">
        <v>13004</v>
      </c>
      <c r="BB69" s="1365">
        <v>12746</v>
      </c>
      <c r="BC69" s="1365">
        <v>12460</v>
      </c>
      <c r="BD69" s="1365">
        <f t="shared" si="12"/>
        <v>12180</v>
      </c>
    </row>
    <row r="70" spans="1:56">
      <c r="A70" s="1366" t="s">
        <v>269</v>
      </c>
      <c r="B70" s="1360">
        <f>SUM(B71:B72)</f>
        <v>115869</v>
      </c>
      <c r="C70" s="1360">
        <f t="shared" ref="C70:BC70" si="20">SUM(C71:C72)</f>
        <v>115167</v>
      </c>
      <c r="D70" s="1360">
        <f t="shared" si="20"/>
        <v>114765</v>
      </c>
      <c r="E70" s="1360">
        <f t="shared" si="20"/>
        <v>114840</v>
      </c>
      <c r="F70" s="1360">
        <f t="shared" si="20"/>
        <v>114716</v>
      </c>
      <c r="G70" s="1360">
        <f t="shared" si="20"/>
        <v>114427</v>
      </c>
      <c r="H70" s="1360">
        <f t="shared" si="20"/>
        <v>114432</v>
      </c>
      <c r="I70" s="1360">
        <f t="shared" si="20"/>
        <v>114561</v>
      </c>
      <c r="J70" s="1360">
        <f t="shared" si="20"/>
        <v>114584</v>
      </c>
      <c r="K70" s="1360">
        <f t="shared" si="20"/>
        <v>114620</v>
      </c>
      <c r="L70" s="1360">
        <f t="shared" si="20"/>
        <v>114667</v>
      </c>
      <c r="M70" s="1360">
        <f t="shared" si="20"/>
        <v>114751</v>
      </c>
      <c r="N70" s="1360">
        <f t="shared" si="20"/>
        <v>114867</v>
      </c>
      <c r="O70" s="1360">
        <f t="shared" si="20"/>
        <v>114931</v>
      </c>
      <c r="P70" s="1360">
        <f t="shared" si="20"/>
        <v>115131</v>
      </c>
      <c r="Q70" s="1360">
        <f t="shared" si="20"/>
        <v>115247</v>
      </c>
      <c r="R70" s="1360">
        <f t="shared" si="20"/>
        <v>115308</v>
      </c>
      <c r="S70" s="1360">
        <f t="shared" si="20"/>
        <v>115354</v>
      </c>
      <c r="T70" s="1360">
        <f t="shared" si="20"/>
        <v>115223</v>
      </c>
      <c r="U70" s="1360">
        <f t="shared" si="20"/>
        <v>115419</v>
      </c>
      <c r="V70" s="1360">
        <f t="shared" si="20"/>
        <v>115461</v>
      </c>
      <c r="W70" s="1360">
        <f t="shared" si="20"/>
        <v>116208</v>
      </c>
      <c r="X70" s="1360">
        <f t="shared" si="20"/>
        <v>116799</v>
      </c>
      <c r="Y70" s="1360">
        <f t="shared" si="20"/>
        <v>116679</v>
      </c>
      <c r="Z70" s="1360">
        <f t="shared" si="20"/>
        <v>118084</v>
      </c>
      <c r="AA70" s="1360">
        <f t="shared" si="20"/>
        <v>118740</v>
      </c>
      <c r="AB70" s="1360">
        <f t="shared" si="20"/>
        <v>119050</v>
      </c>
      <c r="AC70" s="1360">
        <f t="shared" si="20"/>
        <v>119360</v>
      </c>
      <c r="AD70" s="1360">
        <f t="shared" si="20"/>
        <v>119669</v>
      </c>
      <c r="AE70" s="1360">
        <f t="shared" si="20"/>
        <v>119097</v>
      </c>
      <c r="AF70" s="1360">
        <f t="shared" si="20"/>
        <v>119187</v>
      </c>
      <c r="AG70" s="1360">
        <f t="shared" si="20"/>
        <v>118957</v>
      </c>
      <c r="AH70" s="1360">
        <f t="shared" si="20"/>
        <v>118216</v>
      </c>
      <c r="AI70" s="1360">
        <f t="shared" si="20"/>
        <v>117410</v>
      </c>
      <c r="AJ70" s="1360">
        <f t="shared" si="20"/>
        <v>116682</v>
      </c>
      <c r="AK70" s="1360">
        <f t="shared" si="20"/>
        <v>116055</v>
      </c>
      <c r="AL70" s="1360">
        <f t="shared" si="20"/>
        <v>114970</v>
      </c>
      <c r="AM70" s="1360">
        <f t="shared" si="20"/>
        <v>114048</v>
      </c>
      <c r="AN70" s="1360">
        <f t="shared" si="20"/>
        <v>113088</v>
      </c>
      <c r="AO70" s="1360">
        <f t="shared" si="20"/>
        <v>112028</v>
      </c>
      <c r="AP70" s="1360">
        <f t="shared" si="20"/>
        <v>111020</v>
      </c>
      <c r="AQ70" s="1361">
        <f t="shared" si="20"/>
        <v>110275</v>
      </c>
      <c r="AR70" s="1361">
        <f t="shared" si="20"/>
        <v>109353</v>
      </c>
      <c r="AS70" s="1361">
        <f t="shared" si="20"/>
        <v>108303</v>
      </c>
      <c r="AT70" s="1361">
        <f t="shared" si="20"/>
        <v>107170</v>
      </c>
      <c r="AU70" s="1360">
        <f t="shared" si="20"/>
        <v>106150</v>
      </c>
      <c r="AV70" s="1360">
        <f t="shared" si="20"/>
        <v>105236</v>
      </c>
      <c r="AW70" s="1360">
        <f t="shared" si="20"/>
        <v>104219</v>
      </c>
      <c r="AX70" s="1360">
        <f t="shared" si="20"/>
        <v>103270</v>
      </c>
      <c r="AY70" s="1360">
        <f t="shared" si="20"/>
        <v>102246</v>
      </c>
      <c r="AZ70" s="1360">
        <f t="shared" si="20"/>
        <v>101082</v>
      </c>
      <c r="BA70" s="1360">
        <f t="shared" si="20"/>
        <v>99744</v>
      </c>
      <c r="BB70" s="1360">
        <f t="shared" si="20"/>
        <v>98700</v>
      </c>
      <c r="BC70" s="1360">
        <f t="shared" si="20"/>
        <v>97547</v>
      </c>
      <c r="BD70" s="1360">
        <f t="shared" si="12"/>
        <v>96300</v>
      </c>
    </row>
    <row r="71" spans="1:56">
      <c r="A71" s="1366" t="s">
        <v>513</v>
      </c>
      <c r="B71" s="1360">
        <v>43428</v>
      </c>
      <c r="C71" s="1360">
        <v>42898</v>
      </c>
      <c r="D71" s="1360">
        <v>42711</v>
      </c>
      <c r="E71" s="1360">
        <v>42606</v>
      </c>
      <c r="F71" s="1360">
        <v>42307</v>
      </c>
      <c r="G71" s="1361">
        <v>42026</v>
      </c>
      <c r="H71" s="1361">
        <v>41895</v>
      </c>
      <c r="I71" s="1361">
        <v>41828</v>
      </c>
      <c r="J71" s="1361">
        <v>41767</v>
      </c>
      <c r="K71" s="1361">
        <v>41754</v>
      </c>
      <c r="L71" s="1361">
        <v>41685</v>
      </c>
      <c r="M71" s="1361">
        <v>41515</v>
      </c>
      <c r="N71" s="1361">
        <v>41456</v>
      </c>
      <c r="O71" s="1361">
        <v>41379</v>
      </c>
      <c r="P71" s="1361">
        <v>41252</v>
      </c>
      <c r="Q71" s="1361">
        <v>41144</v>
      </c>
      <c r="R71" s="1361">
        <v>41213</v>
      </c>
      <c r="S71" s="1361">
        <v>41281</v>
      </c>
      <c r="T71" s="1361">
        <v>41230</v>
      </c>
      <c r="U71" s="1361">
        <v>41671</v>
      </c>
      <c r="V71" s="1361">
        <v>41802</v>
      </c>
      <c r="W71" s="1361">
        <v>42389</v>
      </c>
      <c r="X71" s="1361">
        <v>43017</v>
      </c>
      <c r="Y71" s="1361">
        <v>43150</v>
      </c>
      <c r="Z71" s="1361">
        <v>44162</v>
      </c>
      <c r="AA71" s="1361">
        <v>44752</v>
      </c>
      <c r="AB71" s="1361">
        <v>45179</v>
      </c>
      <c r="AC71" s="1361">
        <v>45605</v>
      </c>
      <c r="AD71" s="1361">
        <v>46032</v>
      </c>
      <c r="AE71" s="1361">
        <v>46010</v>
      </c>
      <c r="AF71" s="1361">
        <v>46325</v>
      </c>
      <c r="AG71" s="1361">
        <v>46332</v>
      </c>
      <c r="AH71" s="1361">
        <v>46172</v>
      </c>
      <c r="AI71" s="1361">
        <v>45851</v>
      </c>
      <c r="AJ71" s="1361">
        <v>45461</v>
      </c>
      <c r="AK71" s="1361">
        <v>45245</v>
      </c>
      <c r="AL71" s="1361">
        <v>44889</v>
      </c>
      <c r="AM71" s="1361">
        <v>44512</v>
      </c>
      <c r="AN71" s="1361">
        <v>44027</v>
      </c>
      <c r="AO71" s="1361">
        <v>43660</v>
      </c>
      <c r="AP71" s="1359">
        <v>43263</v>
      </c>
      <c r="AQ71" s="1359">
        <v>42968</v>
      </c>
      <c r="AR71" s="1359">
        <v>42710</v>
      </c>
      <c r="AS71" s="1359">
        <v>42295</v>
      </c>
      <c r="AT71" s="1359">
        <v>41853</v>
      </c>
      <c r="AU71" s="1365">
        <v>41490</v>
      </c>
      <c r="AV71" s="1365">
        <v>41203</v>
      </c>
      <c r="AW71" s="1365">
        <v>40796</v>
      </c>
      <c r="AX71" s="1365">
        <v>40452</v>
      </c>
      <c r="AY71" s="1365">
        <v>40034</v>
      </c>
      <c r="AZ71" s="1365">
        <v>39611</v>
      </c>
      <c r="BA71" s="1365">
        <v>39070</v>
      </c>
      <c r="BB71" s="1365">
        <v>38677</v>
      </c>
      <c r="BC71" s="1365">
        <v>38346</v>
      </c>
      <c r="BD71" s="1365">
        <f t="shared" si="12"/>
        <v>37884</v>
      </c>
    </row>
    <row r="72" spans="1:56">
      <c r="A72" s="1366" t="s">
        <v>451</v>
      </c>
      <c r="B72" s="1360">
        <v>72441</v>
      </c>
      <c r="C72" s="1360">
        <v>72269</v>
      </c>
      <c r="D72" s="1360">
        <v>72054</v>
      </c>
      <c r="E72" s="1360">
        <v>72234</v>
      </c>
      <c r="F72" s="1360">
        <v>72409</v>
      </c>
      <c r="G72" s="1361">
        <v>72401</v>
      </c>
      <c r="H72" s="1361">
        <v>72537</v>
      </c>
      <c r="I72" s="1361">
        <v>72733</v>
      </c>
      <c r="J72" s="1361">
        <v>72817</v>
      </c>
      <c r="K72" s="1361">
        <v>72866</v>
      </c>
      <c r="L72" s="1361">
        <v>72982</v>
      </c>
      <c r="M72" s="1361">
        <v>73236</v>
      </c>
      <c r="N72" s="1361">
        <v>73411</v>
      </c>
      <c r="O72" s="1361">
        <v>73552</v>
      </c>
      <c r="P72" s="1361">
        <v>73879</v>
      </c>
      <c r="Q72" s="1361">
        <v>74103</v>
      </c>
      <c r="R72" s="1361">
        <v>74095</v>
      </c>
      <c r="S72" s="1361">
        <v>74073</v>
      </c>
      <c r="T72" s="1361">
        <v>73993</v>
      </c>
      <c r="U72" s="1361">
        <v>73748</v>
      </c>
      <c r="V72" s="1361">
        <v>73659</v>
      </c>
      <c r="W72" s="1361">
        <v>73819</v>
      </c>
      <c r="X72" s="1361">
        <v>73782</v>
      </c>
      <c r="Y72" s="1361">
        <v>73529</v>
      </c>
      <c r="Z72" s="1361">
        <v>73922</v>
      </c>
      <c r="AA72" s="1361">
        <v>73988</v>
      </c>
      <c r="AB72" s="1361">
        <v>73871</v>
      </c>
      <c r="AC72" s="1361">
        <v>73755</v>
      </c>
      <c r="AD72" s="1361">
        <v>73637</v>
      </c>
      <c r="AE72" s="1361">
        <v>73087</v>
      </c>
      <c r="AF72" s="1361">
        <v>72862</v>
      </c>
      <c r="AG72" s="1361">
        <v>72625</v>
      </c>
      <c r="AH72" s="1361">
        <v>72044</v>
      </c>
      <c r="AI72" s="1361">
        <v>71559</v>
      </c>
      <c r="AJ72" s="1361">
        <v>71221</v>
      </c>
      <c r="AK72" s="1361">
        <v>70810</v>
      </c>
      <c r="AL72" s="1361">
        <v>70081</v>
      </c>
      <c r="AM72" s="1361">
        <v>69536</v>
      </c>
      <c r="AN72" s="1361">
        <v>69061</v>
      </c>
      <c r="AO72" s="1361">
        <v>68368</v>
      </c>
      <c r="AP72" s="1359">
        <v>67757</v>
      </c>
      <c r="AQ72" s="1359">
        <v>67307</v>
      </c>
      <c r="AR72" s="1359">
        <v>66643</v>
      </c>
      <c r="AS72" s="1359">
        <v>66008</v>
      </c>
      <c r="AT72" s="1359">
        <v>65317</v>
      </c>
      <c r="AU72" s="1365">
        <v>64660</v>
      </c>
      <c r="AV72" s="1365">
        <v>64033</v>
      </c>
      <c r="AW72" s="1365">
        <v>63423</v>
      </c>
      <c r="AX72" s="1365">
        <v>62818</v>
      </c>
      <c r="AY72" s="1365">
        <v>62212</v>
      </c>
      <c r="AZ72" s="1365">
        <v>61471</v>
      </c>
      <c r="BA72" s="1365">
        <v>60674</v>
      </c>
      <c r="BB72" s="1365">
        <v>60023</v>
      </c>
      <c r="BC72" s="1365">
        <v>59201</v>
      </c>
      <c r="BD72" s="1365">
        <f t="shared" si="12"/>
        <v>58416</v>
      </c>
    </row>
    <row r="73" spans="1:56">
      <c r="A73" s="1366" t="s">
        <v>284</v>
      </c>
      <c r="B73" s="1360">
        <f>SUM(B74:B76)</f>
        <v>175918</v>
      </c>
      <c r="C73" s="1360">
        <f t="shared" ref="C73:BC73" si="21">SUM(C74:C76)</f>
        <v>174470</v>
      </c>
      <c r="D73" s="1360">
        <f t="shared" si="21"/>
        <v>173758</v>
      </c>
      <c r="E73" s="1360">
        <f t="shared" si="21"/>
        <v>173624</v>
      </c>
      <c r="F73" s="1360">
        <f t="shared" si="21"/>
        <v>172890</v>
      </c>
      <c r="G73" s="1360">
        <f t="shared" si="21"/>
        <v>172133</v>
      </c>
      <c r="H73" s="1360">
        <f t="shared" si="21"/>
        <v>171484</v>
      </c>
      <c r="I73" s="1360">
        <f t="shared" si="21"/>
        <v>170992</v>
      </c>
      <c r="J73" s="1360">
        <f t="shared" si="21"/>
        <v>170617</v>
      </c>
      <c r="K73" s="1360">
        <f t="shared" si="21"/>
        <v>170603</v>
      </c>
      <c r="L73" s="1360">
        <f t="shared" si="21"/>
        <v>170220</v>
      </c>
      <c r="M73" s="1360">
        <f t="shared" si="21"/>
        <v>169752</v>
      </c>
      <c r="N73" s="1360">
        <f t="shared" si="21"/>
        <v>169579</v>
      </c>
      <c r="O73" s="1360">
        <f t="shared" si="21"/>
        <v>169406</v>
      </c>
      <c r="P73" s="1360">
        <f t="shared" si="21"/>
        <v>169279</v>
      </c>
      <c r="Q73" s="1360">
        <f t="shared" si="21"/>
        <v>169044</v>
      </c>
      <c r="R73" s="1360">
        <f t="shared" si="21"/>
        <v>168694</v>
      </c>
      <c r="S73" s="1360">
        <f t="shared" si="21"/>
        <v>168019</v>
      </c>
      <c r="T73" s="1360">
        <f t="shared" si="21"/>
        <v>167738</v>
      </c>
      <c r="U73" s="1360">
        <f t="shared" si="21"/>
        <v>166783</v>
      </c>
      <c r="V73" s="1360">
        <f t="shared" si="21"/>
        <v>166218</v>
      </c>
      <c r="W73" s="1360">
        <f t="shared" si="21"/>
        <v>165320</v>
      </c>
      <c r="X73" s="1360">
        <f t="shared" si="21"/>
        <v>164620</v>
      </c>
      <c r="Y73" s="1360">
        <f t="shared" si="21"/>
        <v>162929</v>
      </c>
      <c r="Z73" s="1360">
        <f t="shared" si="21"/>
        <v>163236</v>
      </c>
      <c r="AA73" s="1360">
        <f t="shared" si="21"/>
        <v>162738</v>
      </c>
      <c r="AB73" s="1360">
        <f t="shared" si="21"/>
        <v>162075</v>
      </c>
      <c r="AC73" s="1360">
        <f t="shared" si="21"/>
        <v>161413</v>
      </c>
      <c r="AD73" s="1360">
        <f t="shared" si="21"/>
        <v>160748</v>
      </c>
      <c r="AE73" s="1360">
        <f t="shared" si="21"/>
        <v>159836</v>
      </c>
      <c r="AF73" s="1360">
        <f t="shared" si="21"/>
        <v>159111</v>
      </c>
      <c r="AG73" s="1360">
        <f t="shared" si="21"/>
        <v>157750</v>
      </c>
      <c r="AH73" s="1360">
        <f t="shared" si="21"/>
        <v>156258</v>
      </c>
      <c r="AI73" s="1360">
        <f t="shared" si="21"/>
        <v>154622</v>
      </c>
      <c r="AJ73" s="1360">
        <f t="shared" si="21"/>
        <v>152935</v>
      </c>
      <c r="AK73" s="1360">
        <f t="shared" si="21"/>
        <v>151391</v>
      </c>
      <c r="AL73" s="1360">
        <f t="shared" si="21"/>
        <v>149663</v>
      </c>
      <c r="AM73" s="1360">
        <f t="shared" si="21"/>
        <v>147963</v>
      </c>
      <c r="AN73" s="1360">
        <f t="shared" si="21"/>
        <v>146427</v>
      </c>
      <c r="AO73" s="1360">
        <f t="shared" si="21"/>
        <v>145116</v>
      </c>
      <c r="AP73" s="1360">
        <f t="shared" si="21"/>
        <v>143547</v>
      </c>
      <c r="AQ73" s="1361">
        <f t="shared" si="21"/>
        <v>141837</v>
      </c>
      <c r="AR73" s="1361">
        <f t="shared" si="21"/>
        <v>140235</v>
      </c>
      <c r="AS73" s="1361">
        <f t="shared" si="21"/>
        <v>138398</v>
      </c>
      <c r="AT73" s="1361">
        <f t="shared" si="21"/>
        <v>136922</v>
      </c>
      <c r="AU73" s="1360">
        <f t="shared" si="21"/>
        <v>135147</v>
      </c>
      <c r="AV73" s="1360">
        <f t="shared" si="21"/>
        <v>133719</v>
      </c>
      <c r="AW73" s="1360">
        <f t="shared" si="21"/>
        <v>132325</v>
      </c>
      <c r="AX73" s="1360">
        <f t="shared" si="21"/>
        <v>130455</v>
      </c>
      <c r="AY73" s="1360">
        <f t="shared" si="21"/>
        <v>128838</v>
      </c>
      <c r="AZ73" s="1360">
        <f t="shared" si="21"/>
        <v>127340</v>
      </c>
      <c r="BA73" s="1360">
        <f t="shared" si="21"/>
        <v>126045</v>
      </c>
      <c r="BB73" s="1360">
        <f t="shared" si="21"/>
        <v>124564</v>
      </c>
      <c r="BC73" s="1360">
        <f t="shared" si="21"/>
        <v>122868</v>
      </c>
      <c r="BD73" s="1360">
        <f t="shared" si="12"/>
        <v>121116</v>
      </c>
    </row>
    <row r="74" spans="1:56">
      <c r="A74" s="1366" t="s">
        <v>55</v>
      </c>
      <c r="B74" s="1360">
        <v>56171</v>
      </c>
      <c r="C74" s="1360">
        <v>55742</v>
      </c>
      <c r="D74" s="1360">
        <v>55487</v>
      </c>
      <c r="E74" s="1360">
        <v>55483</v>
      </c>
      <c r="F74" s="1360">
        <v>55252</v>
      </c>
      <c r="G74" s="1361">
        <v>55022</v>
      </c>
      <c r="H74" s="1361">
        <v>55032</v>
      </c>
      <c r="I74" s="1360">
        <v>54757</v>
      </c>
      <c r="J74" s="1361">
        <v>54742</v>
      </c>
      <c r="K74" s="1361">
        <v>54865</v>
      </c>
      <c r="L74" s="1361">
        <v>54826</v>
      </c>
      <c r="M74" s="1361">
        <v>54648</v>
      </c>
      <c r="N74" s="1361">
        <v>54727</v>
      </c>
      <c r="O74" s="1361">
        <v>54763</v>
      </c>
      <c r="P74" s="1361">
        <v>55003</v>
      </c>
      <c r="Q74" s="1361">
        <v>55048</v>
      </c>
      <c r="R74" s="1361">
        <v>54972</v>
      </c>
      <c r="S74" s="1361">
        <v>54751</v>
      </c>
      <c r="T74" s="1361">
        <v>54677</v>
      </c>
      <c r="U74" s="1361">
        <v>54249</v>
      </c>
      <c r="V74" s="1361">
        <v>54049</v>
      </c>
      <c r="W74" s="1361">
        <v>53510</v>
      </c>
      <c r="X74" s="1361">
        <v>53333</v>
      </c>
      <c r="Y74" s="1361">
        <v>52704</v>
      </c>
      <c r="Z74" s="1361">
        <v>52953</v>
      </c>
      <c r="AA74" s="1361">
        <v>52839</v>
      </c>
      <c r="AB74" s="1361">
        <v>52783</v>
      </c>
      <c r="AC74" s="1361">
        <v>52726</v>
      </c>
      <c r="AD74" s="1361">
        <v>52669</v>
      </c>
      <c r="AE74" s="1361">
        <v>52366</v>
      </c>
      <c r="AF74" s="1361">
        <v>52248</v>
      </c>
      <c r="AG74" s="1361">
        <v>51890</v>
      </c>
      <c r="AH74" s="1361">
        <v>51422</v>
      </c>
      <c r="AI74" s="1361">
        <v>50925</v>
      </c>
      <c r="AJ74" s="1361">
        <v>50474</v>
      </c>
      <c r="AK74" s="1361">
        <v>50030</v>
      </c>
      <c r="AL74" s="1361">
        <v>49468</v>
      </c>
      <c r="AM74" s="1361">
        <v>48796</v>
      </c>
      <c r="AN74" s="1361">
        <v>48186</v>
      </c>
      <c r="AO74" s="1361">
        <v>47809</v>
      </c>
      <c r="AP74" s="1359">
        <v>47254</v>
      </c>
      <c r="AQ74" s="1359">
        <v>46626</v>
      </c>
      <c r="AR74" s="1359">
        <v>46089</v>
      </c>
      <c r="AS74" s="1359">
        <v>45374</v>
      </c>
      <c r="AT74" s="1359">
        <v>44853</v>
      </c>
      <c r="AU74" s="1365">
        <v>44258</v>
      </c>
      <c r="AV74" s="1365">
        <v>43725</v>
      </c>
      <c r="AW74" s="1365">
        <v>43211</v>
      </c>
      <c r="AX74" s="1365">
        <v>42507</v>
      </c>
      <c r="AY74" s="1365">
        <v>41849</v>
      </c>
      <c r="AZ74" s="1365">
        <v>41236</v>
      </c>
      <c r="BA74" s="1365">
        <v>40763</v>
      </c>
      <c r="BB74" s="1365">
        <v>40325</v>
      </c>
      <c r="BC74" s="1365">
        <v>39785</v>
      </c>
      <c r="BD74" s="1365">
        <f t="shared" si="12"/>
        <v>39341</v>
      </c>
    </row>
    <row r="75" spans="1:56">
      <c r="A75" s="1366" t="s">
        <v>452</v>
      </c>
      <c r="B75" s="1360">
        <v>58072</v>
      </c>
      <c r="C75" s="1360">
        <v>57711</v>
      </c>
      <c r="D75" s="1360">
        <v>57703</v>
      </c>
      <c r="E75" s="1360">
        <v>57812</v>
      </c>
      <c r="F75" s="1360">
        <v>57865</v>
      </c>
      <c r="G75" s="1361">
        <v>57813</v>
      </c>
      <c r="H75" s="1361">
        <v>57580</v>
      </c>
      <c r="I75" s="1361">
        <v>57677</v>
      </c>
      <c r="J75" s="1361">
        <v>57626</v>
      </c>
      <c r="K75" s="1361">
        <v>57758</v>
      </c>
      <c r="L75" s="1361">
        <v>57744</v>
      </c>
      <c r="M75" s="1361">
        <v>57745</v>
      </c>
      <c r="N75" s="1361">
        <v>57771</v>
      </c>
      <c r="O75" s="1361">
        <v>57644</v>
      </c>
      <c r="P75" s="1361">
        <v>57701</v>
      </c>
      <c r="Q75" s="1361">
        <v>57690</v>
      </c>
      <c r="R75" s="1361">
        <v>57747</v>
      </c>
      <c r="S75" s="1361">
        <v>57690</v>
      </c>
      <c r="T75" s="1361">
        <v>57697</v>
      </c>
      <c r="U75" s="1361">
        <v>57559</v>
      </c>
      <c r="V75" s="1361">
        <v>57526</v>
      </c>
      <c r="W75" s="1361">
        <v>57460</v>
      </c>
      <c r="X75" s="1361">
        <v>57255</v>
      </c>
      <c r="Y75" s="1361">
        <v>56623</v>
      </c>
      <c r="Z75" s="1361">
        <v>56773</v>
      </c>
      <c r="AA75" s="1361">
        <v>56664</v>
      </c>
      <c r="AB75" s="1361">
        <v>56341</v>
      </c>
      <c r="AC75" s="1361">
        <v>56018</v>
      </c>
      <c r="AD75" s="1361">
        <v>55695</v>
      </c>
      <c r="AE75" s="1361">
        <v>55316</v>
      </c>
      <c r="AF75" s="1361">
        <v>54979</v>
      </c>
      <c r="AG75" s="1361">
        <v>54516</v>
      </c>
      <c r="AH75" s="1361">
        <v>54006</v>
      </c>
      <c r="AI75" s="1361">
        <v>53403</v>
      </c>
      <c r="AJ75" s="1361">
        <v>52822</v>
      </c>
      <c r="AK75" s="1361">
        <v>52283</v>
      </c>
      <c r="AL75" s="1361">
        <v>51700</v>
      </c>
      <c r="AM75" s="1361">
        <v>51193</v>
      </c>
      <c r="AN75" s="1361">
        <v>50789</v>
      </c>
      <c r="AO75" s="1361">
        <v>50324</v>
      </c>
      <c r="AP75" s="1359">
        <v>49834</v>
      </c>
      <c r="AQ75" s="1359">
        <v>49279</v>
      </c>
      <c r="AR75" s="1359">
        <v>48735</v>
      </c>
      <c r="AS75" s="1359">
        <v>48095</v>
      </c>
      <c r="AT75" s="1359">
        <v>47590</v>
      </c>
      <c r="AU75" s="1365">
        <v>46912</v>
      </c>
      <c r="AV75" s="1365">
        <v>46388</v>
      </c>
      <c r="AW75" s="1365">
        <v>45820</v>
      </c>
      <c r="AX75" s="1365">
        <v>45230</v>
      </c>
      <c r="AY75" s="1365">
        <v>44690</v>
      </c>
      <c r="AZ75" s="1365">
        <v>44137</v>
      </c>
      <c r="BA75" s="1365">
        <v>43643</v>
      </c>
      <c r="BB75" s="1365">
        <v>42932</v>
      </c>
      <c r="BC75" s="1365">
        <v>42206</v>
      </c>
      <c r="BD75" s="1365">
        <f t="shared" si="12"/>
        <v>41522</v>
      </c>
    </row>
    <row r="76" spans="1:56">
      <c r="A76" s="1366" t="s">
        <v>453</v>
      </c>
      <c r="B76" s="1360">
        <v>61675</v>
      </c>
      <c r="C76" s="1360">
        <v>61017</v>
      </c>
      <c r="D76" s="1360">
        <v>60568</v>
      </c>
      <c r="E76" s="1360">
        <v>60329</v>
      </c>
      <c r="F76" s="1360">
        <v>59773</v>
      </c>
      <c r="G76" s="1361">
        <v>59298</v>
      </c>
      <c r="H76" s="1361">
        <v>58872</v>
      </c>
      <c r="I76" s="1361">
        <v>58558</v>
      </c>
      <c r="J76" s="1361">
        <v>58249</v>
      </c>
      <c r="K76" s="1361">
        <v>57980</v>
      </c>
      <c r="L76" s="1361">
        <v>57650</v>
      </c>
      <c r="M76" s="1361">
        <v>57359</v>
      </c>
      <c r="N76" s="1361">
        <v>57081</v>
      </c>
      <c r="O76" s="1361">
        <v>56999</v>
      </c>
      <c r="P76" s="1361">
        <v>56575</v>
      </c>
      <c r="Q76" s="1361">
        <v>56306</v>
      </c>
      <c r="R76" s="1361">
        <v>55975</v>
      </c>
      <c r="S76" s="1361">
        <v>55578</v>
      </c>
      <c r="T76" s="1361">
        <v>55364</v>
      </c>
      <c r="U76" s="1361">
        <v>54975</v>
      </c>
      <c r="V76" s="1361">
        <v>54643</v>
      </c>
      <c r="W76" s="1361">
        <v>54350</v>
      </c>
      <c r="X76" s="1361">
        <v>54032</v>
      </c>
      <c r="Y76" s="1361">
        <v>53602</v>
      </c>
      <c r="Z76" s="1361">
        <v>53510</v>
      </c>
      <c r="AA76" s="1361">
        <v>53235</v>
      </c>
      <c r="AB76" s="1361">
        <v>52951</v>
      </c>
      <c r="AC76" s="1361">
        <v>52669</v>
      </c>
      <c r="AD76" s="1361">
        <v>52384</v>
      </c>
      <c r="AE76" s="1361">
        <v>52154</v>
      </c>
      <c r="AF76" s="1361">
        <v>51884</v>
      </c>
      <c r="AG76" s="1361">
        <v>51344</v>
      </c>
      <c r="AH76" s="1361">
        <v>50830</v>
      </c>
      <c r="AI76" s="1361">
        <v>50294</v>
      </c>
      <c r="AJ76" s="1361">
        <v>49639</v>
      </c>
      <c r="AK76" s="1361">
        <v>49078</v>
      </c>
      <c r="AL76" s="1361">
        <v>48495</v>
      </c>
      <c r="AM76" s="1361">
        <v>47974</v>
      </c>
      <c r="AN76" s="1361">
        <v>47452</v>
      </c>
      <c r="AO76" s="1361">
        <v>46983</v>
      </c>
      <c r="AP76" s="1359">
        <v>46459</v>
      </c>
      <c r="AQ76" s="1359">
        <v>45932</v>
      </c>
      <c r="AR76" s="1359">
        <v>45411</v>
      </c>
      <c r="AS76" s="1359">
        <v>44929</v>
      </c>
      <c r="AT76" s="1359">
        <v>44479</v>
      </c>
      <c r="AU76" s="1365">
        <v>43977</v>
      </c>
      <c r="AV76" s="1365">
        <v>43606</v>
      </c>
      <c r="AW76" s="1365">
        <v>43294</v>
      </c>
      <c r="AX76" s="1365">
        <v>42718</v>
      </c>
      <c r="AY76" s="1365">
        <v>42299</v>
      </c>
      <c r="AZ76" s="1365">
        <v>41967</v>
      </c>
      <c r="BA76" s="1365">
        <v>41639</v>
      </c>
      <c r="BB76" s="1365">
        <v>41307</v>
      </c>
      <c r="BC76" s="1365">
        <v>40877</v>
      </c>
      <c r="BD76" s="1365">
        <f t="shared" si="12"/>
        <v>40253</v>
      </c>
    </row>
    <row r="77" spans="1:56">
      <c r="A77" s="1373" t="s">
        <v>380</v>
      </c>
      <c r="B77" s="1374">
        <f>B18+SUM(B29:B31)+SUM(B33:B35)+B39+B46+SUM(B74:B76)</f>
        <v>3090233</v>
      </c>
      <c r="C77" s="1374">
        <f t="shared" ref="C77:BB77" si="22">C18+SUM(C29:C31)+SUM(C33:C35)+C39+C46+SUM(C74:C76)</f>
        <v>3137509</v>
      </c>
      <c r="D77" s="1374">
        <f t="shared" si="22"/>
        <v>3182532</v>
      </c>
      <c r="E77" s="1374">
        <f t="shared" si="22"/>
        <v>3226005</v>
      </c>
      <c r="F77" s="1374">
        <f t="shared" si="22"/>
        <v>3262329</v>
      </c>
      <c r="G77" s="1374">
        <f t="shared" si="22"/>
        <v>3305354</v>
      </c>
      <c r="H77" s="1374">
        <f t="shared" si="22"/>
        <v>3323606</v>
      </c>
      <c r="I77" s="1374">
        <f t="shared" si="22"/>
        <v>3340875</v>
      </c>
      <c r="J77" s="1374">
        <f t="shared" si="22"/>
        <v>3355829</v>
      </c>
      <c r="K77" s="1374">
        <f t="shared" si="22"/>
        <v>3363622</v>
      </c>
      <c r="L77" s="1374">
        <f t="shared" si="22"/>
        <v>3378190</v>
      </c>
      <c r="M77" s="1374">
        <f t="shared" si="22"/>
        <v>3391614</v>
      </c>
      <c r="N77" s="1374">
        <f t="shared" si="22"/>
        <v>3406933</v>
      </c>
      <c r="O77" s="1374">
        <f t="shared" si="22"/>
        <v>3424799</v>
      </c>
      <c r="P77" s="1374">
        <f t="shared" si="22"/>
        <v>3441050</v>
      </c>
      <c r="Q77" s="1374">
        <f t="shared" si="22"/>
        <v>3456766</v>
      </c>
      <c r="R77" s="1374">
        <f t="shared" si="22"/>
        <v>3476690</v>
      </c>
      <c r="S77" s="1374">
        <f t="shared" si="22"/>
        <v>3490734</v>
      </c>
      <c r="T77" s="1374">
        <f t="shared" si="22"/>
        <v>3508551</v>
      </c>
      <c r="U77" s="1374">
        <f t="shared" si="22"/>
        <v>3524536</v>
      </c>
      <c r="V77" s="1374">
        <f t="shared" si="22"/>
        <v>3541476</v>
      </c>
      <c r="W77" s="1374">
        <f t="shared" si="22"/>
        <v>3551533</v>
      </c>
      <c r="X77" s="1374">
        <f t="shared" si="22"/>
        <v>3558479</v>
      </c>
      <c r="Y77" s="1374">
        <f t="shared" si="22"/>
        <v>3551215</v>
      </c>
      <c r="Z77" s="1374">
        <f t="shared" si="22"/>
        <v>3555079</v>
      </c>
      <c r="AA77" s="1374">
        <f t="shared" si="22"/>
        <v>3450219</v>
      </c>
      <c r="AB77" s="1374">
        <f t="shared" si="22"/>
        <v>3475424</v>
      </c>
      <c r="AC77" s="1374">
        <f t="shared" si="22"/>
        <v>3509906</v>
      </c>
      <c r="AD77" s="1374">
        <f t="shared" si="22"/>
        <v>3545038</v>
      </c>
      <c r="AE77" s="1374">
        <f t="shared" si="22"/>
        <v>3557282</v>
      </c>
      <c r="AF77" s="1374">
        <f t="shared" si="22"/>
        <v>3578827</v>
      </c>
      <c r="AG77" s="1374">
        <f t="shared" si="22"/>
        <v>3596472</v>
      </c>
      <c r="AH77" s="1374">
        <f t="shared" si="22"/>
        <v>3610702</v>
      </c>
      <c r="AI77" s="1374">
        <f t="shared" si="22"/>
        <v>3622076</v>
      </c>
      <c r="AJ77" s="1374">
        <f t="shared" si="22"/>
        <v>3629459</v>
      </c>
      <c r="AK77" s="1374">
        <f t="shared" si="22"/>
        <v>3640526</v>
      </c>
      <c r="AL77" s="1374">
        <f t="shared" si="22"/>
        <v>3646143</v>
      </c>
      <c r="AM77" s="1374">
        <f t="shared" si="22"/>
        <v>3651077</v>
      </c>
      <c r="AN77" s="1374">
        <f t="shared" si="22"/>
        <v>3656476</v>
      </c>
      <c r="AO77" s="1374">
        <f t="shared" si="22"/>
        <v>3662951</v>
      </c>
      <c r="AP77" s="1374">
        <f t="shared" si="22"/>
        <v>3667591</v>
      </c>
      <c r="AQ77" s="1374">
        <f t="shared" si="22"/>
        <v>3668329</v>
      </c>
      <c r="AR77" s="1374">
        <f t="shared" si="22"/>
        <v>3666748</v>
      </c>
      <c r="AS77" s="1374">
        <f t="shared" si="22"/>
        <v>3663804</v>
      </c>
      <c r="AT77" s="1374">
        <f t="shared" si="22"/>
        <v>3660932</v>
      </c>
      <c r="AU77" s="1374">
        <f t="shared" si="22"/>
        <v>3656930</v>
      </c>
      <c r="AV77" s="1374">
        <f t="shared" si="22"/>
        <v>3657675</v>
      </c>
      <c r="AW77" s="1374">
        <f t="shared" si="22"/>
        <v>3656947</v>
      </c>
      <c r="AX77" s="1374">
        <f t="shared" si="22"/>
        <v>3655366</v>
      </c>
      <c r="AY77" s="1374">
        <f t="shared" si="22"/>
        <v>3652927</v>
      </c>
      <c r="AZ77" s="1374">
        <f t="shared" si="22"/>
        <v>3647380</v>
      </c>
      <c r="BA77" s="1374">
        <f t="shared" si="22"/>
        <v>3632178</v>
      </c>
      <c r="BB77" s="1374">
        <f t="shared" si="22"/>
        <v>3619270</v>
      </c>
      <c r="BC77" s="1374">
        <f t="shared" ref="BC77:BD77" si="23">BC18+SUM(BC29:BC31)+SUM(BC33:BC35)+BC39+BC46+SUM(BC74:BC76)</f>
        <v>3601814</v>
      </c>
      <c r="BD77" s="1374">
        <f t="shared" si="23"/>
        <v>3586014</v>
      </c>
    </row>
    <row r="80" spans="1:56">
      <c r="BC80" s="149" t="s">
        <v>598</v>
      </c>
      <c r="BD80" s="149">
        <v>5336665</v>
      </c>
    </row>
    <row r="81" spans="55:56">
      <c r="BC81" s="149" t="s">
        <v>1405</v>
      </c>
      <c r="BD81" s="149">
        <v>1492282</v>
      </c>
    </row>
    <row r="82" spans="55:56">
      <c r="BC82" s="149" t="s">
        <v>105</v>
      </c>
      <c r="BD82" s="149">
        <v>1029364</v>
      </c>
    </row>
    <row r="83" spans="55:56">
      <c r="BC83" s="149" t="s">
        <v>112</v>
      </c>
      <c r="BD83" s="149">
        <v>697539</v>
      </c>
    </row>
    <row r="84" spans="55:56">
      <c r="BC84" s="149" t="s">
        <v>123</v>
      </c>
      <c r="BD84" s="149">
        <v>709400</v>
      </c>
    </row>
    <row r="85" spans="55:56">
      <c r="BC85" s="149" t="s">
        <v>134</v>
      </c>
      <c r="BD85" s="149">
        <v>252739</v>
      </c>
    </row>
    <row r="86" spans="55:56">
      <c r="BC86" s="149" t="s">
        <v>165</v>
      </c>
      <c r="BD86" s="149">
        <v>558221</v>
      </c>
    </row>
    <row r="87" spans="55:56">
      <c r="BC87" s="149" t="s">
        <v>187</v>
      </c>
      <c r="BD87" s="149">
        <v>232847</v>
      </c>
    </row>
    <row r="88" spans="55:56">
      <c r="BC88" s="149" t="s">
        <v>224</v>
      </c>
      <c r="BD88" s="149">
        <v>146857</v>
      </c>
    </row>
    <row r="89" spans="55:56">
      <c r="BC89" s="149" t="s">
        <v>269</v>
      </c>
      <c r="BD89" s="149">
        <v>96300</v>
      </c>
    </row>
    <row r="90" spans="55:56">
      <c r="BC90" s="149" t="s">
        <v>284</v>
      </c>
      <c r="BD90" s="149">
        <v>121116</v>
      </c>
    </row>
    <row r="91" spans="55:56">
      <c r="BC91" s="149" t="s">
        <v>85</v>
      </c>
      <c r="BD91" s="149">
        <v>1492282</v>
      </c>
    </row>
    <row r="92" spans="55:56">
      <c r="BC92" s="149" t="s">
        <v>87</v>
      </c>
      <c r="BD92" s="149">
        <v>210191</v>
      </c>
    </row>
    <row r="93" spans="55:56">
      <c r="BC93" s="149" t="s">
        <v>89</v>
      </c>
      <c r="BD93" s="149">
        <v>135956</v>
      </c>
    </row>
    <row r="94" spans="55:56">
      <c r="BC94" s="149" t="s">
        <v>93</v>
      </c>
      <c r="BD94" s="149">
        <v>110077</v>
      </c>
    </row>
    <row r="95" spans="55:56">
      <c r="BC95" s="149" t="s">
        <v>97</v>
      </c>
      <c r="BD95" s="149">
        <v>92516</v>
      </c>
    </row>
    <row r="96" spans="55:56">
      <c r="BC96" s="149" t="s">
        <v>99</v>
      </c>
      <c r="BD96" s="149">
        <v>153535</v>
      </c>
    </row>
    <row r="97" spans="55:56">
      <c r="BC97" s="149" t="s">
        <v>101</v>
      </c>
      <c r="BD97" s="149">
        <v>206384</v>
      </c>
    </row>
    <row r="98" spans="55:56">
      <c r="BC98" s="149" t="s">
        <v>95</v>
      </c>
      <c r="BD98" s="149">
        <v>204110</v>
      </c>
    </row>
    <row r="99" spans="55:56">
      <c r="BC99" s="149" t="s">
        <v>91</v>
      </c>
      <c r="BD99" s="149">
        <v>149596</v>
      </c>
    </row>
    <row r="100" spans="55:56">
      <c r="BC100" s="149" t="s">
        <v>103</v>
      </c>
      <c r="BD100" s="149">
        <v>229917</v>
      </c>
    </row>
    <row r="101" spans="55:56">
      <c r="BC101" s="149" t="s">
        <v>167</v>
      </c>
      <c r="BD101" s="149">
        <v>519390</v>
      </c>
    </row>
    <row r="102" spans="55:56">
      <c r="BC102" s="149" t="s">
        <v>107</v>
      </c>
      <c r="BD102" s="149">
        <v>454123</v>
      </c>
    </row>
    <row r="103" spans="55:56">
      <c r="BC103" s="149" t="s">
        <v>125</v>
      </c>
      <c r="BD103" s="149">
        <v>306453</v>
      </c>
    </row>
    <row r="104" spans="55:56">
      <c r="BC104" s="149" t="s">
        <v>109</v>
      </c>
      <c r="BD104" s="149">
        <v>482716</v>
      </c>
    </row>
    <row r="105" spans="55:56">
      <c r="BC105" s="149" t="s">
        <v>55</v>
      </c>
      <c r="BD105" s="149">
        <v>39341</v>
      </c>
    </row>
    <row r="106" spans="55:56">
      <c r="BC106" s="149" t="s">
        <v>111</v>
      </c>
      <c r="BD106" s="149">
        <v>92525</v>
      </c>
    </row>
    <row r="107" spans="55:56">
      <c r="BC107" s="149" t="s">
        <v>114</v>
      </c>
      <c r="BD107" s="149">
        <v>195005</v>
      </c>
    </row>
    <row r="108" spans="55:56">
      <c r="BC108" s="149" t="s">
        <v>189</v>
      </c>
      <c r="BD108" s="149">
        <v>26573</v>
      </c>
    </row>
    <row r="109" spans="55:56">
      <c r="BC109" s="149" t="s">
        <v>226</v>
      </c>
      <c r="BD109" s="149">
        <v>72931</v>
      </c>
    </row>
    <row r="110" spans="55:56">
      <c r="BC110" s="149" t="s">
        <v>127</v>
      </c>
      <c r="BD110" s="149">
        <v>254947</v>
      </c>
    </row>
    <row r="111" spans="55:56">
      <c r="BC111" s="149" t="s">
        <v>191</v>
      </c>
      <c r="BD111" s="149">
        <v>43293</v>
      </c>
    </row>
    <row r="112" spans="55:56">
      <c r="BC112" s="149" t="s">
        <v>136</v>
      </c>
      <c r="BD112" s="149">
        <v>36463</v>
      </c>
    </row>
    <row r="113" spans="55:56">
      <c r="BC113" s="149" t="s">
        <v>116</v>
      </c>
      <c r="BD113" s="149">
        <v>220927</v>
      </c>
    </row>
    <row r="114" spans="55:56">
      <c r="BC114" s="149" t="s">
        <v>142</v>
      </c>
      <c r="BD114" s="149">
        <v>71915</v>
      </c>
    </row>
    <row r="115" spans="55:56">
      <c r="BC115" s="149" t="s">
        <v>129</v>
      </c>
      <c r="BD115" s="149">
        <v>84369</v>
      </c>
    </row>
    <row r="116" spans="55:56">
      <c r="BC116" s="149" t="s">
        <v>118</v>
      </c>
      <c r="BD116" s="149">
        <v>148952</v>
      </c>
    </row>
    <row r="117" spans="55:56">
      <c r="BC117" s="149" t="s">
        <v>148</v>
      </c>
      <c r="BD117" s="149">
        <v>46196</v>
      </c>
    </row>
    <row r="118" spans="55:56">
      <c r="BC118" s="149" t="s">
        <v>120</v>
      </c>
      <c r="BD118" s="149">
        <v>104799</v>
      </c>
    </row>
    <row r="119" spans="55:56">
      <c r="BC119" s="149" t="s">
        <v>150</v>
      </c>
      <c r="BD119" s="149">
        <v>40666</v>
      </c>
    </row>
    <row r="120" spans="55:56">
      <c r="BC120" s="149" t="s">
        <v>1406</v>
      </c>
      <c r="BD120" s="149">
        <v>37884</v>
      </c>
    </row>
    <row r="121" spans="55:56">
      <c r="BC121" s="149" t="s">
        <v>986</v>
      </c>
      <c r="BD121" s="149">
        <v>20332</v>
      </c>
    </row>
    <row r="122" spans="55:56">
      <c r="BC122" s="149" t="s">
        <v>987</v>
      </c>
      <c r="BD122" s="149">
        <v>58416</v>
      </c>
    </row>
    <row r="123" spans="55:56">
      <c r="BC123" s="149" t="s">
        <v>988</v>
      </c>
      <c r="BD123" s="149">
        <v>41522</v>
      </c>
    </row>
    <row r="124" spans="55:56">
      <c r="BC124" s="149" t="s">
        <v>989</v>
      </c>
      <c r="BD124" s="149">
        <v>27002</v>
      </c>
    </row>
    <row r="125" spans="55:56">
      <c r="BC125" s="149" t="s">
        <v>990</v>
      </c>
      <c r="BD125" s="149">
        <v>40253</v>
      </c>
    </row>
    <row r="126" spans="55:56">
      <c r="BC126" s="149" t="s">
        <v>991</v>
      </c>
      <c r="BD126" s="149">
        <v>31983</v>
      </c>
    </row>
    <row r="127" spans="55:56">
      <c r="BC127" s="149" t="s">
        <v>992</v>
      </c>
      <c r="BD127" s="149">
        <v>39827</v>
      </c>
    </row>
    <row r="128" spans="55:56">
      <c r="BC128" s="149" t="s">
        <v>993</v>
      </c>
      <c r="BD128" s="149">
        <v>70864</v>
      </c>
    </row>
    <row r="129" spans="55:56">
      <c r="BC129" s="149" t="s">
        <v>122</v>
      </c>
      <c r="BD129" s="149">
        <v>27856</v>
      </c>
    </row>
    <row r="130" spans="55:56">
      <c r="BC130" s="149" t="s">
        <v>996</v>
      </c>
      <c r="BD130" s="149">
        <v>17672</v>
      </c>
    </row>
    <row r="131" spans="55:56">
      <c r="BC131" s="149" t="s">
        <v>131</v>
      </c>
      <c r="BD131" s="149">
        <v>29912</v>
      </c>
    </row>
    <row r="132" spans="55:56">
      <c r="BC132" s="149" t="s">
        <v>133</v>
      </c>
      <c r="BD132" s="149">
        <v>33719</v>
      </c>
    </row>
    <row r="133" spans="55:56">
      <c r="BC133" s="149" t="s">
        <v>179</v>
      </c>
      <c r="BD133" s="149">
        <v>10233</v>
      </c>
    </row>
    <row r="134" spans="55:56">
      <c r="BC134" s="149" t="s">
        <v>181</v>
      </c>
      <c r="BD134" s="149">
        <v>18923</v>
      </c>
    </row>
    <row r="135" spans="55:56">
      <c r="BC135" s="149" t="s">
        <v>999</v>
      </c>
      <c r="BD135" s="149">
        <v>9675</v>
      </c>
    </row>
    <row r="136" spans="55:56">
      <c r="BC136" s="149" t="s">
        <v>212</v>
      </c>
      <c r="BD136" s="149">
        <v>32883</v>
      </c>
    </row>
    <row r="137" spans="55:56">
      <c r="BC137" s="149" t="s">
        <v>214</v>
      </c>
      <c r="BD137" s="149">
        <v>12933</v>
      </c>
    </row>
    <row r="138" spans="55:56">
      <c r="BC138" s="149" t="s">
        <v>445</v>
      </c>
      <c r="BD138" s="149">
        <v>14318</v>
      </c>
    </row>
    <row r="139" spans="55:56">
      <c r="BC139" s="149" t="s">
        <v>1004</v>
      </c>
      <c r="BD139" s="149">
        <v>14412</v>
      </c>
    </row>
    <row r="140" spans="55:56">
      <c r="BC140" s="149" t="s">
        <v>1005</v>
      </c>
      <c r="BD140" s="149">
        <v>12180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1EAB-602D-44E0-93C1-9137EF909E52}">
  <dimension ref="A1:AT66"/>
  <sheetViews>
    <sheetView workbookViewId="0">
      <pane xSplit="3" ySplit="3" topLeftCell="AT50" activePane="bottomRight" state="frozen"/>
      <selection pane="topRight" activeCell="D1" sqref="D1"/>
      <selection pane="bottomLeft" activeCell="A4" sqref="A4"/>
      <selection pane="bottomRight" activeCell="AT62" sqref="AT62"/>
    </sheetView>
  </sheetViews>
  <sheetFormatPr defaultColWidth="8" defaultRowHeight="13"/>
  <cols>
    <col min="1" max="1" width="2.1640625" style="231" customWidth="1"/>
    <col min="2" max="2" width="3.6640625" style="190" customWidth="1"/>
    <col min="3" max="3" width="10.1640625" style="190" customWidth="1"/>
    <col min="4" max="24" width="9.75" style="190" customWidth="1"/>
    <col min="25" max="45" width="9.75" style="231" customWidth="1"/>
    <col min="46" max="46" width="9.4140625" style="231" customWidth="1"/>
    <col min="47" max="16384" width="8" style="231"/>
  </cols>
  <sheetData>
    <row r="1" spans="1:46" ht="18.75" customHeight="1">
      <c r="A1" s="1243" t="s">
        <v>1407</v>
      </c>
      <c r="B1" s="958"/>
      <c r="AJ1" s="190"/>
      <c r="AK1" s="1408" t="s">
        <v>314</v>
      </c>
      <c r="AL1" s="231" t="s">
        <v>314</v>
      </c>
      <c r="AS1" s="231" t="s">
        <v>388</v>
      </c>
      <c r="AT1" s="1573" t="s">
        <v>1457</v>
      </c>
    </row>
    <row r="2" spans="1:46">
      <c r="A2" s="1409" t="s">
        <v>1408</v>
      </c>
      <c r="B2" s="1410"/>
      <c r="C2" s="1410"/>
      <c r="D2" s="1411" t="s">
        <v>1409</v>
      </c>
      <c r="E2" s="1411" t="s">
        <v>1410</v>
      </c>
      <c r="F2" s="1411" t="s">
        <v>1411</v>
      </c>
      <c r="G2" s="1411" t="s">
        <v>1412</v>
      </c>
      <c r="H2" s="1411" t="s">
        <v>1413</v>
      </c>
      <c r="I2" s="1411" t="s">
        <v>1414</v>
      </c>
      <c r="J2" s="1411" t="s">
        <v>1415</v>
      </c>
      <c r="K2" s="1411" t="s">
        <v>1416</v>
      </c>
      <c r="L2" s="1411" t="s">
        <v>1417</v>
      </c>
      <c r="M2" s="1411" t="s">
        <v>1418</v>
      </c>
      <c r="N2" s="1411" t="s">
        <v>1235</v>
      </c>
      <c r="O2" s="1411" t="s">
        <v>1236</v>
      </c>
      <c r="P2" s="1410" t="s">
        <v>1237</v>
      </c>
      <c r="Q2" s="1410" t="s">
        <v>1238</v>
      </c>
      <c r="R2" s="1410" t="s">
        <v>1239</v>
      </c>
      <c r="S2" s="1410" t="s">
        <v>1240</v>
      </c>
      <c r="T2" s="1410" t="s">
        <v>1241</v>
      </c>
      <c r="U2" s="1410" t="s">
        <v>1242</v>
      </c>
      <c r="V2" s="1410" t="s">
        <v>1243</v>
      </c>
      <c r="W2" s="1411" t="s">
        <v>1244</v>
      </c>
      <c r="X2" s="1411" t="s">
        <v>1245</v>
      </c>
      <c r="Y2" s="1410" t="s">
        <v>1246</v>
      </c>
      <c r="Z2" s="1410" t="s">
        <v>1247</v>
      </c>
      <c r="AA2" s="1410" t="s">
        <v>1248</v>
      </c>
      <c r="AB2" s="1410" t="s">
        <v>1249</v>
      </c>
      <c r="AC2" s="1410" t="s">
        <v>1250</v>
      </c>
      <c r="AD2" s="1410" t="s">
        <v>1121</v>
      </c>
      <c r="AE2" s="1410" t="s">
        <v>1122</v>
      </c>
      <c r="AF2" s="1410" t="s">
        <v>1251</v>
      </c>
      <c r="AG2" s="1410" t="s">
        <v>1252</v>
      </c>
      <c r="AH2" s="1410" t="s">
        <v>721</v>
      </c>
      <c r="AI2" s="1410" t="s">
        <v>722</v>
      </c>
      <c r="AJ2" s="1410" t="s">
        <v>723</v>
      </c>
      <c r="AK2" s="1410" t="s">
        <v>724</v>
      </c>
      <c r="AL2" s="1410" t="s">
        <v>725</v>
      </c>
      <c r="AM2" s="1410" t="s">
        <v>726</v>
      </c>
      <c r="AN2" s="1410" t="s">
        <v>727</v>
      </c>
      <c r="AO2" s="1410" t="s">
        <v>728</v>
      </c>
      <c r="AP2" s="1410" t="s">
        <v>754</v>
      </c>
      <c r="AQ2" s="1410" t="s">
        <v>1208</v>
      </c>
      <c r="AR2" s="1410" t="s">
        <v>1209</v>
      </c>
      <c r="AS2" s="1412" t="s">
        <v>1236</v>
      </c>
      <c r="AT2" s="1566" t="s">
        <v>1237</v>
      </c>
    </row>
    <row r="3" spans="1:46">
      <c r="A3" s="190"/>
      <c r="B3" s="1413"/>
      <c r="C3" s="1413"/>
      <c r="D3" s="1414">
        <v>1980</v>
      </c>
      <c r="E3" s="1414">
        <v>1981</v>
      </c>
      <c r="F3" s="1414">
        <v>1982</v>
      </c>
      <c r="G3" s="1414">
        <v>1983</v>
      </c>
      <c r="H3" s="1414">
        <v>1984</v>
      </c>
      <c r="I3" s="1414">
        <v>1985</v>
      </c>
      <c r="J3" s="1414">
        <v>1986</v>
      </c>
      <c r="K3" s="1414">
        <v>1987</v>
      </c>
      <c r="L3" s="1414">
        <v>1988</v>
      </c>
      <c r="M3" s="1414">
        <v>1989</v>
      </c>
      <c r="N3" s="1414">
        <v>1990</v>
      </c>
      <c r="O3" s="1414">
        <v>1991</v>
      </c>
      <c r="P3" s="1414">
        <v>1992</v>
      </c>
      <c r="Q3" s="1414">
        <v>1993</v>
      </c>
      <c r="R3" s="1414">
        <v>1994</v>
      </c>
      <c r="S3" s="1414">
        <v>1995</v>
      </c>
      <c r="T3" s="1414">
        <v>1996</v>
      </c>
      <c r="U3" s="1414">
        <v>1997</v>
      </c>
      <c r="V3" s="1414">
        <v>1998</v>
      </c>
      <c r="W3" s="1414">
        <v>1999</v>
      </c>
      <c r="X3" s="1414">
        <v>2000</v>
      </c>
      <c r="Y3" s="1414">
        <v>2001</v>
      </c>
      <c r="Z3" s="1414">
        <v>2002</v>
      </c>
      <c r="AA3" s="1414">
        <v>2003</v>
      </c>
      <c r="AB3" s="1414">
        <v>2004</v>
      </c>
      <c r="AC3" s="1414">
        <v>2005</v>
      </c>
      <c r="AD3" s="1414">
        <v>2006</v>
      </c>
      <c r="AE3" s="1414">
        <v>2007</v>
      </c>
      <c r="AF3" s="1414">
        <v>2008</v>
      </c>
      <c r="AG3" s="1414">
        <v>2009</v>
      </c>
      <c r="AH3" s="1414">
        <v>2010</v>
      </c>
      <c r="AI3" s="1414">
        <v>2011</v>
      </c>
      <c r="AJ3" s="1414">
        <v>2012</v>
      </c>
      <c r="AK3" s="1414">
        <v>2013</v>
      </c>
      <c r="AL3" s="1414">
        <v>2014</v>
      </c>
      <c r="AM3" s="1414">
        <v>2015</v>
      </c>
      <c r="AN3" s="1414">
        <v>2016</v>
      </c>
      <c r="AO3" s="1414">
        <v>2017</v>
      </c>
      <c r="AP3" s="1414">
        <v>2018</v>
      </c>
      <c r="AQ3" s="1414">
        <v>2019</v>
      </c>
      <c r="AR3" s="1414">
        <v>2020</v>
      </c>
      <c r="AS3" s="1414">
        <v>2021</v>
      </c>
      <c r="AT3" s="1567">
        <v>2022</v>
      </c>
    </row>
    <row r="4" spans="1:46">
      <c r="A4" s="190" t="s">
        <v>431</v>
      </c>
      <c r="C4" s="190" t="s">
        <v>391</v>
      </c>
      <c r="D4" s="1415">
        <v>2307615</v>
      </c>
      <c r="E4" s="1415">
        <v>2327115</v>
      </c>
      <c r="F4" s="1415">
        <v>2346708</v>
      </c>
      <c r="G4" s="1415">
        <v>2364701</v>
      </c>
      <c r="H4" s="1415">
        <v>2382694</v>
      </c>
      <c r="I4" s="1415">
        <v>2364699</v>
      </c>
      <c r="J4" s="1415">
        <v>2203792</v>
      </c>
      <c r="K4" s="1415">
        <v>2225354</v>
      </c>
      <c r="L4" s="1415">
        <v>2246913</v>
      </c>
      <c r="M4" s="1415">
        <v>2268475</v>
      </c>
      <c r="N4" s="1415">
        <v>2336762</v>
      </c>
      <c r="O4" s="1415">
        <v>2367820</v>
      </c>
      <c r="P4" s="1415">
        <v>2390898</v>
      </c>
      <c r="Q4" s="1415">
        <v>2413913</v>
      </c>
      <c r="R4" s="1415">
        <v>2399053</v>
      </c>
      <c r="S4" s="1415">
        <v>2427907</v>
      </c>
      <c r="T4" s="1415">
        <v>2404694</v>
      </c>
      <c r="U4" s="1415">
        <v>2383697</v>
      </c>
      <c r="V4" s="1415">
        <v>2333807</v>
      </c>
      <c r="W4" s="1415">
        <v>2351641</v>
      </c>
      <c r="X4" s="1415">
        <v>2409961</v>
      </c>
      <c r="Y4" s="1415">
        <v>2372147</v>
      </c>
      <c r="Z4" s="1415">
        <v>2351283</v>
      </c>
      <c r="AA4" s="1415">
        <v>2332372</v>
      </c>
      <c r="AB4" s="1415">
        <v>2330003</v>
      </c>
      <c r="AC4" s="1415">
        <v>2372081</v>
      </c>
      <c r="AD4" s="1415">
        <v>2410499</v>
      </c>
      <c r="AE4" s="1415">
        <v>2452857</v>
      </c>
      <c r="AF4" s="1415">
        <v>2491913</v>
      </c>
      <c r="AG4" s="1415">
        <v>2520285</v>
      </c>
      <c r="AH4" s="1415">
        <v>2473318</v>
      </c>
      <c r="AI4" s="1415">
        <v>2486980</v>
      </c>
      <c r="AJ4" s="1415">
        <v>2482140</v>
      </c>
      <c r="AK4" s="1415">
        <v>2492212</v>
      </c>
      <c r="AL4" s="1415">
        <v>2501509</v>
      </c>
      <c r="AM4" s="1415">
        <v>2447191</v>
      </c>
      <c r="AN4" s="1415">
        <v>2453990</v>
      </c>
      <c r="AO4" s="1415">
        <v>2432713</v>
      </c>
      <c r="AP4" s="1416">
        <v>2434940</v>
      </c>
      <c r="AQ4" s="1416">
        <v>2457713</v>
      </c>
      <c r="AR4" s="1416">
        <v>2527786</v>
      </c>
      <c r="AS4" s="1415">
        <v>2512037</v>
      </c>
      <c r="AT4" s="1568">
        <f>SUM(AT5:AT14)</f>
        <v>2519030</v>
      </c>
    </row>
    <row r="5" spans="1:46">
      <c r="A5" s="190"/>
      <c r="C5" s="190" t="s">
        <v>85</v>
      </c>
      <c r="D5" s="1415">
        <v>711339</v>
      </c>
      <c r="E5" s="1415">
        <v>716250</v>
      </c>
      <c r="F5" s="1415">
        <v>721217</v>
      </c>
      <c r="G5" s="1415">
        <v>726050</v>
      </c>
      <c r="H5" s="1415">
        <v>730874</v>
      </c>
      <c r="I5" s="1415">
        <v>722363</v>
      </c>
      <c r="J5" s="1415">
        <v>666694</v>
      </c>
      <c r="K5" s="1415">
        <v>674803</v>
      </c>
      <c r="L5" s="1415">
        <v>682895</v>
      </c>
      <c r="M5" s="1415">
        <v>690964</v>
      </c>
      <c r="N5" s="1415">
        <v>714920</v>
      </c>
      <c r="O5" s="1415">
        <v>719913</v>
      </c>
      <c r="P5" s="1415">
        <v>722058</v>
      </c>
      <c r="Q5" s="1415">
        <v>724133</v>
      </c>
      <c r="R5" s="1415">
        <v>717198</v>
      </c>
      <c r="S5" s="1415">
        <v>718505</v>
      </c>
      <c r="T5" s="1415">
        <v>709427</v>
      </c>
      <c r="U5" s="1415">
        <v>702650</v>
      </c>
      <c r="V5" s="1415">
        <v>690203</v>
      </c>
      <c r="W5" s="1415">
        <v>695685</v>
      </c>
      <c r="X5" s="1415">
        <v>714714</v>
      </c>
      <c r="Y5" s="1415">
        <v>717094</v>
      </c>
      <c r="Z5" s="1415">
        <v>714515</v>
      </c>
      <c r="AA5" s="1415">
        <v>710404</v>
      </c>
      <c r="AB5" s="1415">
        <v>707510</v>
      </c>
      <c r="AC5" s="1415">
        <v>714938</v>
      </c>
      <c r="AD5" s="1415">
        <v>728831</v>
      </c>
      <c r="AE5" s="1415">
        <v>747777</v>
      </c>
      <c r="AF5" s="1415">
        <v>760499</v>
      </c>
      <c r="AG5" s="1415">
        <v>770771</v>
      </c>
      <c r="AH5" s="1415">
        <v>752482</v>
      </c>
      <c r="AI5" s="1415">
        <v>756914</v>
      </c>
      <c r="AJ5" s="1415">
        <v>755148</v>
      </c>
      <c r="AK5" s="1415">
        <v>760488</v>
      </c>
      <c r="AL5" s="1415">
        <v>763307</v>
      </c>
      <c r="AM5" s="1415">
        <v>747705</v>
      </c>
      <c r="AN5" s="1415">
        <v>748032</v>
      </c>
      <c r="AO5" s="1415">
        <v>740403</v>
      </c>
      <c r="AP5" s="1416">
        <v>739301</v>
      </c>
      <c r="AQ5" s="1416">
        <v>743449</v>
      </c>
      <c r="AR5" s="1416">
        <v>764605</v>
      </c>
      <c r="AS5" s="1415">
        <v>743965</v>
      </c>
      <c r="AT5" s="1572">
        <f>AT16</f>
        <v>752679</v>
      </c>
    </row>
    <row r="6" spans="1:46">
      <c r="A6" s="190"/>
      <c r="C6" s="190" t="s">
        <v>432</v>
      </c>
      <c r="D6" s="1415">
        <v>383453</v>
      </c>
      <c r="E6" s="1415">
        <v>386347</v>
      </c>
      <c r="F6" s="1415">
        <v>389255</v>
      </c>
      <c r="G6" s="1415">
        <v>392130</v>
      </c>
      <c r="H6" s="1415">
        <v>395010</v>
      </c>
      <c r="I6" s="1415">
        <v>390168</v>
      </c>
      <c r="J6" s="1415">
        <v>364494</v>
      </c>
      <c r="K6" s="1415">
        <v>367104</v>
      </c>
      <c r="L6" s="1415">
        <v>369719</v>
      </c>
      <c r="M6" s="1415">
        <v>372323</v>
      </c>
      <c r="N6" s="1415">
        <v>382649</v>
      </c>
      <c r="O6" s="1415">
        <v>387942</v>
      </c>
      <c r="P6" s="1415">
        <v>391723</v>
      </c>
      <c r="Q6" s="1415">
        <v>395497</v>
      </c>
      <c r="R6" s="1415">
        <v>392017</v>
      </c>
      <c r="S6" s="1415">
        <v>396109</v>
      </c>
      <c r="T6" s="1415">
        <v>392830</v>
      </c>
      <c r="U6" s="1415">
        <v>384966</v>
      </c>
      <c r="V6" s="1415">
        <v>375459</v>
      </c>
      <c r="W6" s="1415">
        <v>377030</v>
      </c>
      <c r="X6" s="1415">
        <v>384418</v>
      </c>
      <c r="Y6" s="1415">
        <v>377012</v>
      </c>
      <c r="Z6" s="1415">
        <v>374057</v>
      </c>
      <c r="AA6" s="1415">
        <v>370632</v>
      </c>
      <c r="AB6" s="1415">
        <v>369616</v>
      </c>
      <c r="AC6" s="1415">
        <v>377153</v>
      </c>
      <c r="AD6" s="1415">
        <v>392757</v>
      </c>
      <c r="AE6" s="1415">
        <v>400137</v>
      </c>
      <c r="AF6" s="1415">
        <v>405990</v>
      </c>
      <c r="AG6" s="1415">
        <v>410523</v>
      </c>
      <c r="AH6" s="1415">
        <v>400222</v>
      </c>
      <c r="AI6" s="1415">
        <v>399948</v>
      </c>
      <c r="AJ6" s="1415">
        <v>396316</v>
      </c>
      <c r="AK6" s="1415">
        <v>395940</v>
      </c>
      <c r="AL6" s="1415">
        <v>394632</v>
      </c>
      <c r="AM6" s="1415">
        <v>382986</v>
      </c>
      <c r="AN6" s="1415">
        <v>385246</v>
      </c>
      <c r="AO6" s="1415">
        <v>383104</v>
      </c>
      <c r="AP6" s="1416">
        <v>384510</v>
      </c>
      <c r="AQ6" s="1416">
        <v>389337</v>
      </c>
      <c r="AR6" s="1416">
        <v>403187</v>
      </c>
      <c r="AS6" s="1415">
        <v>404463</v>
      </c>
      <c r="AT6" s="1572">
        <f>AT17</f>
        <v>403940</v>
      </c>
    </row>
    <row r="7" spans="1:46">
      <c r="A7" s="190"/>
      <c r="C7" s="190" t="s">
        <v>433</v>
      </c>
      <c r="D7" s="1415">
        <v>165198</v>
      </c>
      <c r="E7" s="1415">
        <v>168475</v>
      </c>
      <c r="F7" s="1415">
        <v>171767</v>
      </c>
      <c r="G7" s="1415">
        <v>174951</v>
      </c>
      <c r="H7" s="1415">
        <v>178150</v>
      </c>
      <c r="I7" s="1415">
        <v>178205</v>
      </c>
      <c r="J7" s="1415">
        <v>170817</v>
      </c>
      <c r="K7" s="1415">
        <v>174620</v>
      </c>
      <c r="L7" s="1415">
        <v>178434</v>
      </c>
      <c r="M7" s="1415">
        <v>182253</v>
      </c>
      <c r="N7" s="1415">
        <v>189735</v>
      </c>
      <c r="O7" s="1415">
        <v>195115</v>
      </c>
      <c r="P7" s="1415">
        <v>199800</v>
      </c>
      <c r="Q7" s="1415">
        <v>204467</v>
      </c>
      <c r="R7" s="1415">
        <v>205355</v>
      </c>
      <c r="S7" s="1415">
        <v>210684</v>
      </c>
      <c r="T7" s="1415">
        <v>213046</v>
      </c>
      <c r="U7" s="1415">
        <v>213750</v>
      </c>
      <c r="V7" s="1415">
        <v>209252</v>
      </c>
      <c r="W7" s="1415">
        <v>211270</v>
      </c>
      <c r="X7" s="1415">
        <v>221788</v>
      </c>
      <c r="Y7" s="1415">
        <v>211249</v>
      </c>
      <c r="Z7" s="1415">
        <v>212282</v>
      </c>
      <c r="AA7" s="1415">
        <v>213144</v>
      </c>
      <c r="AB7" s="1415">
        <v>215537</v>
      </c>
      <c r="AC7" s="1415">
        <v>225507</v>
      </c>
      <c r="AD7" s="1415">
        <v>231024</v>
      </c>
      <c r="AE7" s="1415">
        <v>234373</v>
      </c>
      <c r="AF7" s="1415">
        <v>237013</v>
      </c>
      <c r="AG7" s="1415">
        <v>238522</v>
      </c>
      <c r="AH7" s="1415">
        <v>232985</v>
      </c>
      <c r="AI7" s="1415">
        <v>234435</v>
      </c>
      <c r="AJ7" s="1415">
        <v>234605</v>
      </c>
      <c r="AK7" s="1415">
        <v>236438</v>
      </c>
      <c r="AL7" s="1415">
        <v>237478</v>
      </c>
      <c r="AM7" s="1415">
        <v>231524</v>
      </c>
      <c r="AN7" s="1415">
        <v>233338</v>
      </c>
      <c r="AO7" s="1415">
        <v>232843</v>
      </c>
      <c r="AP7" s="1416">
        <v>233825</v>
      </c>
      <c r="AQ7" s="1416">
        <v>237137</v>
      </c>
      <c r="AR7" s="1416">
        <v>245416</v>
      </c>
      <c r="AS7" s="1415">
        <v>246744</v>
      </c>
      <c r="AT7" s="1572">
        <f>AT21</f>
        <v>247566</v>
      </c>
    </row>
    <row r="8" spans="1:46">
      <c r="A8" s="190"/>
      <c r="C8" s="190" t="s">
        <v>123</v>
      </c>
      <c r="D8" s="1415">
        <v>238548</v>
      </c>
      <c r="E8" s="1415">
        <v>242555</v>
      </c>
      <c r="F8" s="1415">
        <v>246571</v>
      </c>
      <c r="G8" s="1415">
        <v>250503</v>
      </c>
      <c r="H8" s="1415">
        <v>254445</v>
      </c>
      <c r="I8" s="1415">
        <v>254502</v>
      </c>
      <c r="J8" s="1415">
        <v>238493</v>
      </c>
      <c r="K8" s="1415">
        <v>241614</v>
      </c>
      <c r="L8" s="1415">
        <v>244743</v>
      </c>
      <c r="M8" s="1415">
        <v>247871</v>
      </c>
      <c r="N8" s="1415">
        <v>255757</v>
      </c>
      <c r="O8" s="1415">
        <v>262237</v>
      </c>
      <c r="P8" s="1415">
        <v>267932</v>
      </c>
      <c r="Q8" s="1415">
        <v>273608</v>
      </c>
      <c r="R8" s="1415">
        <v>272769</v>
      </c>
      <c r="S8" s="1415">
        <v>278075</v>
      </c>
      <c r="T8" s="1415">
        <v>275746</v>
      </c>
      <c r="U8" s="1415">
        <v>273845</v>
      </c>
      <c r="V8" s="1415">
        <v>269939</v>
      </c>
      <c r="W8" s="1415">
        <v>270902</v>
      </c>
      <c r="X8" s="1415">
        <v>275426</v>
      </c>
      <c r="Y8" s="1415">
        <v>272322</v>
      </c>
      <c r="Z8" s="1415">
        <v>268890</v>
      </c>
      <c r="AA8" s="1415">
        <v>265988</v>
      </c>
      <c r="AB8" s="1415">
        <v>266291</v>
      </c>
      <c r="AC8" s="1415">
        <v>269597</v>
      </c>
      <c r="AD8" s="1415">
        <v>281608</v>
      </c>
      <c r="AE8" s="1415">
        <v>286301</v>
      </c>
      <c r="AF8" s="1415">
        <v>291878</v>
      </c>
      <c r="AG8" s="1415">
        <v>296925</v>
      </c>
      <c r="AH8" s="1415">
        <v>292660</v>
      </c>
      <c r="AI8" s="1415">
        <v>295672</v>
      </c>
      <c r="AJ8" s="1415">
        <v>296620</v>
      </c>
      <c r="AK8" s="1415">
        <v>298896</v>
      </c>
      <c r="AL8" s="1415">
        <v>301655</v>
      </c>
      <c r="AM8" s="1415">
        <v>296627</v>
      </c>
      <c r="AN8" s="1415">
        <v>297318</v>
      </c>
      <c r="AO8" s="1415">
        <v>294698</v>
      </c>
      <c r="AP8" s="1416">
        <v>294673</v>
      </c>
      <c r="AQ8" s="1416">
        <v>297545</v>
      </c>
      <c r="AR8" s="1416">
        <v>305978</v>
      </c>
      <c r="AS8" s="1415">
        <v>306158</v>
      </c>
      <c r="AT8" s="1572">
        <f>AT27</f>
        <v>305308</v>
      </c>
    </row>
    <row r="9" spans="1:46">
      <c r="A9" s="190"/>
      <c r="C9" s="190" t="s">
        <v>434</v>
      </c>
      <c r="D9" s="1415">
        <v>132278</v>
      </c>
      <c r="E9" s="1415">
        <v>133914</v>
      </c>
      <c r="F9" s="1415">
        <v>135555</v>
      </c>
      <c r="G9" s="1415">
        <v>137030</v>
      </c>
      <c r="H9" s="1415">
        <v>138508</v>
      </c>
      <c r="I9" s="1415">
        <v>138302</v>
      </c>
      <c r="J9" s="1415">
        <v>130629</v>
      </c>
      <c r="K9" s="1415">
        <v>132147</v>
      </c>
      <c r="L9" s="1415">
        <v>133669</v>
      </c>
      <c r="M9" s="1415">
        <v>135197</v>
      </c>
      <c r="N9" s="1415">
        <v>139112</v>
      </c>
      <c r="O9" s="1415">
        <v>141599</v>
      </c>
      <c r="P9" s="1415">
        <v>143715</v>
      </c>
      <c r="Q9" s="1415">
        <v>145851</v>
      </c>
      <c r="R9" s="1415">
        <v>144654</v>
      </c>
      <c r="S9" s="1415">
        <v>147204</v>
      </c>
      <c r="T9" s="1415">
        <v>147471</v>
      </c>
      <c r="U9" s="1415">
        <v>147073</v>
      </c>
      <c r="V9" s="1415">
        <v>142553</v>
      </c>
      <c r="W9" s="1415">
        <v>144618</v>
      </c>
      <c r="X9" s="1415">
        <v>148326</v>
      </c>
      <c r="Y9" s="1415">
        <v>141339</v>
      </c>
      <c r="Z9" s="1415">
        <v>140435</v>
      </c>
      <c r="AA9" s="1415">
        <v>140047</v>
      </c>
      <c r="AB9" s="1415">
        <v>141924</v>
      </c>
      <c r="AC9" s="1415">
        <v>142253</v>
      </c>
      <c r="AD9" s="1415">
        <v>140886</v>
      </c>
      <c r="AE9" s="1415">
        <v>142768</v>
      </c>
      <c r="AF9" s="1415">
        <v>145867</v>
      </c>
      <c r="AG9" s="1415">
        <v>148246</v>
      </c>
      <c r="AH9" s="1415">
        <v>148120</v>
      </c>
      <c r="AI9" s="1415">
        <v>149173</v>
      </c>
      <c r="AJ9" s="1415">
        <v>149179</v>
      </c>
      <c r="AK9" s="1415">
        <v>149701</v>
      </c>
      <c r="AL9" s="1415">
        <v>150409</v>
      </c>
      <c r="AM9" s="1415">
        <v>147393</v>
      </c>
      <c r="AN9" s="1415">
        <v>148637</v>
      </c>
      <c r="AO9" s="1415">
        <v>148149</v>
      </c>
      <c r="AP9" s="1416">
        <v>148934</v>
      </c>
      <c r="AQ9" s="1416">
        <v>151315</v>
      </c>
      <c r="AR9" s="1416">
        <v>155297</v>
      </c>
      <c r="AS9" s="1415">
        <v>156622</v>
      </c>
      <c r="AT9" s="1572">
        <f>AT33</f>
        <v>157646</v>
      </c>
    </row>
    <row r="10" spans="1:46">
      <c r="A10" s="190"/>
      <c r="C10" s="190" t="s">
        <v>626</v>
      </c>
      <c r="D10" s="1415">
        <v>278373</v>
      </c>
      <c r="E10" s="1415">
        <v>280589</v>
      </c>
      <c r="F10" s="1415">
        <v>282820</v>
      </c>
      <c r="G10" s="1415">
        <v>284910</v>
      </c>
      <c r="H10" s="1415">
        <v>287010</v>
      </c>
      <c r="I10" s="1415">
        <v>284917</v>
      </c>
      <c r="J10" s="1415">
        <v>262704</v>
      </c>
      <c r="K10" s="1415">
        <v>265389</v>
      </c>
      <c r="L10" s="1415">
        <v>268063</v>
      </c>
      <c r="M10" s="1415">
        <v>270746</v>
      </c>
      <c r="N10" s="1415">
        <v>279225</v>
      </c>
      <c r="O10" s="1415">
        <v>284194</v>
      </c>
      <c r="P10" s="1415">
        <v>288340</v>
      </c>
      <c r="Q10" s="1415">
        <v>292511</v>
      </c>
      <c r="R10" s="1415">
        <v>292021</v>
      </c>
      <c r="S10" s="1415">
        <v>296076</v>
      </c>
      <c r="T10" s="1415">
        <v>289446</v>
      </c>
      <c r="U10" s="1415">
        <v>287792</v>
      </c>
      <c r="V10" s="1415">
        <v>278288</v>
      </c>
      <c r="W10" s="1415">
        <v>280120</v>
      </c>
      <c r="X10" s="1415">
        <v>289392</v>
      </c>
      <c r="Y10" s="1415">
        <v>286605</v>
      </c>
      <c r="Z10" s="1415">
        <v>283509</v>
      </c>
      <c r="AA10" s="1415">
        <v>281530</v>
      </c>
      <c r="AB10" s="1415">
        <v>282096</v>
      </c>
      <c r="AC10" s="1415">
        <v>291359</v>
      </c>
      <c r="AD10" s="1415">
        <v>287842</v>
      </c>
      <c r="AE10" s="1415">
        <v>292311</v>
      </c>
      <c r="AF10" s="1415">
        <v>297705</v>
      </c>
      <c r="AG10" s="1415">
        <v>301516</v>
      </c>
      <c r="AH10" s="1415">
        <v>297471</v>
      </c>
      <c r="AI10" s="1415">
        <v>300870</v>
      </c>
      <c r="AJ10" s="1415">
        <v>301546</v>
      </c>
      <c r="AK10" s="1415">
        <v>302922</v>
      </c>
      <c r="AL10" s="1415">
        <v>305890</v>
      </c>
      <c r="AM10" s="1415">
        <v>301355</v>
      </c>
      <c r="AN10" s="1415">
        <v>302573</v>
      </c>
      <c r="AO10" s="1415">
        <v>299683</v>
      </c>
      <c r="AP10" s="1416">
        <v>301343</v>
      </c>
      <c r="AQ10" s="1416">
        <v>305381</v>
      </c>
      <c r="AR10" s="1416">
        <v>314453</v>
      </c>
      <c r="AS10" s="1415">
        <v>316181</v>
      </c>
      <c r="AT10" s="1572">
        <f>AT40</f>
        <v>315823</v>
      </c>
    </row>
    <row r="11" spans="1:46">
      <c r="A11" s="190"/>
      <c r="C11" s="190" t="s">
        <v>436</v>
      </c>
      <c r="D11" s="1415">
        <v>125964</v>
      </c>
      <c r="E11" s="1415">
        <v>126870</v>
      </c>
      <c r="F11" s="1415">
        <v>127771</v>
      </c>
      <c r="G11" s="1415">
        <v>128533</v>
      </c>
      <c r="H11" s="1415">
        <v>129278</v>
      </c>
      <c r="I11" s="1415">
        <v>128768</v>
      </c>
      <c r="J11" s="1415">
        <v>120112</v>
      </c>
      <c r="K11" s="1415">
        <v>119989</v>
      </c>
      <c r="L11" s="1415">
        <v>119864</v>
      </c>
      <c r="M11" s="1415">
        <v>119742</v>
      </c>
      <c r="N11" s="1415">
        <v>121705</v>
      </c>
      <c r="O11" s="1415">
        <v>123044</v>
      </c>
      <c r="P11" s="1415">
        <v>124065</v>
      </c>
      <c r="Q11" s="1415">
        <v>125100</v>
      </c>
      <c r="R11" s="1415">
        <v>123884</v>
      </c>
      <c r="S11" s="1415">
        <v>125704</v>
      </c>
      <c r="T11" s="1415">
        <v>124353</v>
      </c>
      <c r="U11" s="1415">
        <v>123932</v>
      </c>
      <c r="V11" s="1415">
        <v>123745</v>
      </c>
      <c r="W11" s="1415">
        <v>125494</v>
      </c>
      <c r="X11" s="1415">
        <v>125263</v>
      </c>
      <c r="Y11" s="1415">
        <v>127018</v>
      </c>
      <c r="Z11" s="1415">
        <v>123211</v>
      </c>
      <c r="AA11" s="1415">
        <v>120028</v>
      </c>
      <c r="AB11" s="1415">
        <v>118246</v>
      </c>
      <c r="AC11" s="1415">
        <v>117699</v>
      </c>
      <c r="AD11" s="1415">
        <v>118098</v>
      </c>
      <c r="AE11" s="1415">
        <v>119397</v>
      </c>
      <c r="AF11" s="1415">
        <v>121658</v>
      </c>
      <c r="AG11" s="1415">
        <v>123262</v>
      </c>
      <c r="AH11" s="1415">
        <v>122251</v>
      </c>
      <c r="AI11" s="1415">
        <v>122520</v>
      </c>
      <c r="AJ11" s="1415">
        <v>121917</v>
      </c>
      <c r="AK11" s="1415">
        <v>121463</v>
      </c>
      <c r="AL11" s="1415">
        <v>121691</v>
      </c>
      <c r="AM11" s="1415">
        <v>118817</v>
      </c>
      <c r="AN11" s="1415">
        <v>118775</v>
      </c>
      <c r="AO11" s="1415">
        <v>117145</v>
      </c>
      <c r="AP11" s="1416">
        <v>117090</v>
      </c>
      <c r="AQ11" s="1416">
        <v>118030</v>
      </c>
      <c r="AR11" s="1416">
        <v>120730</v>
      </c>
      <c r="AS11" s="1415">
        <v>120693</v>
      </c>
      <c r="AT11" s="1572">
        <f>AT45</f>
        <v>120356</v>
      </c>
    </row>
    <row r="12" spans="1:46">
      <c r="A12" s="190"/>
      <c r="C12" s="190" t="s">
        <v>224</v>
      </c>
      <c r="D12" s="1415">
        <v>121718</v>
      </c>
      <c r="E12" s="1415">
        <v>121353</v>
      </c>
      <c r="F12" s="1415">
        <v>120983</v>
      </c>
      <c r="G12" s="1415">
        <v>120298</v>
      </c>
      <c r="H12" s="1415">
        <v>119615</v>
      </c>
      <c r="I12" s="1415">
        <v>118225</v>
      </c>
      <c r="J12" s="1415">
        <v>110274</v>
      </c>
      <c r="K12" s="1415">
        <v>109799</v>
      </c>
      <c r="L12" s="1415">
        <v>109320</v>
      </c>
      <c r="M12" s="1415">
        <v>108851</v>
      </c>
      <c r="N12" s="1415">
        <v>110354</v>
      </c>
      <c r="O12" s="1415">
        <v>110440</v>
      </c>
      <c r="P12" s="1415">
        <v>110240</v>
      </c>
      <c r="Q12" s="1415">
        <v>110041</v>
      </c>
      <c r="R12" s="1415">
        <v>109112</v>
      </c>
      <c r="S12" s="1415">
        <v>110594</v>
      </c>
      <c r="T12" s="1415">
        <v>109200</v>
      </c>
      <c r="U12" s="1415">
        <v>107803</v>
      </c>
      <c r="V12" s="1415">
        <v>104288</v>
      </c>
      <c r="W12" s="1415">
        <v>104633</v>
      </c>
      <c r="X12" s="1415">
        <v>105642</v>
      </c>
      <c r="Y12" s="1415">
        <v>100887</v>
      </c>
      <c r="Z12" s="1415">
        <v>98410</v>
      </c>
      <c r="AA12" s="1415">
        <v>96632</v>
      </c>
      <c r="AB12" s="1415">
        <v>95591</v>
      </c>
      <c r="AC12" s="1415">
        <v>97563</v>
      </c>
      <c r="AD12" s="1415">
        <v>96446</v>
      </c>
      <c r="AE12" s="1415">
        <v>96601</v>
      </c>
      <c r="AF12" s="1415">
        <v>97235</v>
      </c>
      <c r="AG12" s="1415">
        <v>96823</v>
      </c>
      <c r="AH12" s="1415">
        <v>95138</v>
      </c>
      <c r="AI12" s="1415">
        <v>95197</v>
      </c>
      <c r="AJ12" s="1415">
        <v>94860</v>
      </c>
      <c r="AK12" s="1415">
        <v>94520</v>
      </c>
      <c r="AL12" s="1415">
        <v>94506</v>
      </c>
      <c r="AM12" s="1415">
        <v>92027</v>
      </c>
      <c r="AN12" s="1415">
        <v>91747</v>
      </c>
      <c r="AO12" s="1415">
        <v>90240</v>
      </c>
      <c r="AP12" s="1416">
        <v>89677</v>
      </c>
      <c r="AQ12" s="1416">
        <v>89804</v>
      </c>
      <c r="AR12" s="1416">
        <v>90988</v>
      </c>
      <c r="AS12" s="1415">
        <v>90620</v>
      </c>
      <c r="AT12" s="1572">
        <f>AT53</f>
        <v>89887</v>
      </c>
    </row>
    <row r="13" spans="1:46">
      <c r="A13" s="190"/>
      <c r="C13" s="190" t="s">
        <v>269</v>
      </c>
      <c r="D13" s="1415">
        <v>58861</v>
      </c>
      <c r="E13" s="1415">
        <v>58733</v>
      </c>
      <c r="F13" s="1415">
        <v>58594</v>
      </c>
      <c r="G13" s="1415">
        <v>58283</v>
      </c>
      <c r="H13" s="1415">
        <v>57962</v>
      </c>
      <c r="I13" s="1415">
        <v>57506</v>
      </c>
      <c r="J13" s="1415">
        <v>54277</v>
      </c>
      <c r="K13" s="1415">
        <v>54416</v>
      </c>
      <c r="L13" s="1415">
        <v>54567</v>
      </c>
      <c r="M13" s="1415">
        <v>54712</v>
      </c>
      <c r="N13" s="1415">
        <v>55734</v>
      </c>
      <c r="O13" s="1415">
        <v>56082</v>
      </c>
      <c r="P13" s="1415">
        <v>56298</v>
      </c>
      <c r="Q13" s="1415">
        <v>56502</v>
      </c>
      <c r="R13" s="1415">
        <v>56191</v>
      </c>
      <c r="S13" s="1415">
        <v>57488</v>
      </c>
      <c r="T13" s="1415">
        <v>57346</v>
      </c>
      <c r="U13" s="1415">
        <v>57111</v>
      </c>
      <c r="V13" s="1415">
        <v>56278</v>
      </c>
      <c r="W13" s="1415">
        <v>57028</v>
      </c>
      <c r="X13" s="1415">
        <v>57815</v>
      </c>
      <c r="Y13" s="1415">
        <v>55340</v>
      </c>
      <c r="Z13" s="1415">
        <v>54484</v>
      </c>
      <c r="AA13" s="1415">
        <v>53940</v>
      </c>
      <c r="AB13" s="1415">
        <v>54195</v>
      </c>
      <c r="AC13" s="1415">
        <v>56010</v>
      </c>
      <c r="AD13" s="1415">
        <v>55016</v>
      </c>
      <c r="AE13" s="1415">
        <v>54927</v>
      </c>
      <c r="AF13" s="1415">
        <v>55269</v>
      </c>
      <c r="AG13" s="1415">
        <v>55234</v>
      </c>
      <c r="AH13" s="1415">
        <v>54521</v>
      </c>
      <c r="AI13" s="1415">
        <v>55076</v>
      </c>
      <c r="AJ13" s="1415">
        <v>55281</v>
      </c>
      <c r="AK13" s="1415">
        <v>55641</v>
      </c>
      <c r="AL13" s="1415">
        <v>56110</v>
      </c>
      <c r="AM13" s="1415">
        <v>55239</v>
      </c>
      <c r="AN13" s="1415">
        <v>55222</v>
      </c>
      <c r="AO13" s="1415">
        <v>54589</v>
      </c>
      <c r="AP13" s="1416">
        <v>54408</v>
      </c>
      <c r="AQ13" s="1416">
        <v>54750</v>
      </c>
      <c r="AR13" s="1416">
        <v>55772</v>
      </c>
      <c r="AS13" s="1415">
        <v>55709</v>
      </c>
      <c r="AT13" s="1572">
        <f>AT59</f>
        <v>55591</v>
      </c>
    </row>
    <row r="14" spans="1:46">
      <c r="A14" s="1413"/>
      <c r="B14" s="1413"/>
      <c r="C14" s="1413" t="s">
        <v>284</v>
      </c>
      <c r="D14" s="1417">
        <v>91883</v>
      </c>
      <c r="E14" s="1417">
        <v>92029</v>
      </c>
      <c r="F14" s="1417">
        <v>92175</v>
      </c>
      <c r="G14" s="1417">
        <v>92013</v>
      </c>
      <c r="H14" s="1417">
        <v>91842</v>
      </c>
      <c r="I14" s="1417">
        <v>91743</v>
      </c>
      <c r="J14" s="1417">
        <v>85298</v>
      </c>
      <c r="K14" s="1417">
        <v>85473</v>
      </c>
      <c r="L14" s="1417">
        <v>85639</v>
      </c>
      <c r="M14" s="1417">
        <v>85816</v>
      </c>
      <c r="N14" s="1417">
        <v>87571</v>
      </c>
      <c r="O14" s="1417">
        <v>87254</v>
      </c>
      <c r="P14" s="1417">
        <v>86727</v>
      </c>
      <c r="Q14" s="1417">
        <v>86203</v>
      </c>
      <c r="R14" s="1417">
        <v>85852</v>
      </c>
      <c r="S14" s="1417">
        <v>87468</v>
      </c>
      <c r="T14" s="1417">
        <v>85829</v>
      </c>
      <c r="U14" s="1417">
        <v>84775</v>
      </c>
      <c r="V14" s="1417">
        <v>83802</v>
      </c>
      <c r="W14" s="1417">
        <v>84861</v>
      </c>
      <c r="X14" s="1417">
        <v>87177</v>
      </c>
      <c r="Y14" s="1417">
        <v>83281</v>
      </c>
      <c r="Z14" s="1417">
        <v>81490</v>
      </c>
      <c r="AA14" s="1417">
        <v>80027</v>
      </c>
      <c r="AB14" s="1417">
        <v>78997</v>
      </c>
      <c r="AC14" s="1417">
        <v>80002</v>
      </c>
      <c r="AD14" s="1417">
        <v>77991</v>
      </c>
      <c r="AE14" s="1417">
        <v>78265</v>
      </c>
      <c r="AF14" s="1417">
        <v>78799</v>
      </c>
      <c r="AG14" s="1417">
        <v>78463</v>
      </c>
      <c r="AH14" s="1417">
        <v>77468</v>
      </c>
      <c r="AI14" s="1417">
        <v>77175</v>
      </c>
      <c r="AJ14" s="1417">
        <v>76668</v>
      </c>
      <c r="AK14" s="1417">
        <v>76203</v>
      </c>
      <c r="AL14" s="1417">
        <v>75831</v>
      </c>
      <c r="AM14" s="1417">
        <v>73518</v>
      </c>
      <c r="AN14" s="1417">
        <v>73102</v>
      </c>
      <c r="AO14" s="1417">
        <v>71859</v>
      </c>
      <c r="AP14" s="1417">
        <v>71179</v>
      </c>
      <c r="AQ14" s="1417">
        <v>70965</v>
      </c>
      <c r="AR14" s="1417">
        <v>71360</v>
      </c>
      <c r="AS14" s="1415">
        <v>70882</v>
      </c>
      <c r="AT14" s="1572">
        <f>AT62</f>
        <v>70234</v>
      </c>
    </row>
    <row r="15" spans="1:46">
      <c r="A15" s="1413"/>
      <c r="B15" s="1409"/>
      <c r="C15" s="1413"/>
      <c r="D15" s="1417"/>
      <c r="E15" s="1417"/>
      <c r="F15" s="1417"/>
      <c r="G15" s="1417"/>
      <c r="H15" s="1417"/>
      <c r="I15" s="1417"/>
      <c r="J15" s="1417"/>
      <c r="K15" s="1417"/>
      <c r="L15" s="1417"/>
      <c r="M15" s="1417"/>
      <c r="N15" s="1417"/>
      <c r="O15" s="1417"/>
      <c r="P15" s="1417"/>
      <c r="Q15" s="1417"/>
      <c r="R15" s="1417"/>
      <c r="S15" s="1417"/>
      <c r="T15" s="1417"/>
      <c r="U15" s="1417"/>
      <c r="V15" s="1417"/>
      <c r="W15" s="1417"/>
      <c r="X15" s="1417"/>
      <c r="Y15" s="1417"/>
      <c r="Z15" s="1417"/>
      <c r="AA15" s="1417"/>
      <c r="AB15" s="1417"/>
      <c r="AC15" s="1417"/>
      <c r="AD15" s="1417"/>
      <c r="AE15" s="1417"/>
      <c r="AF15" s="1417"/>
      <c r="AG15" s="1417"/>
      <c r="AH15" s="1416"/>
      <c r="AI15" s="1416"/>
      <c r="AJ15" s="1416"/>
      <c r="AK15" s="1416"/>
      <c r="AL15" s="1416"/>
      <c r="AM15" s="1416"/>
      <c r="AN15" s="1416"/>
      <c r="AO15" s="1416"/>
      <c r="AP15" s="1415"/>
      <c r="AQ15" s="1415"/>
      <c r="AR15" s="1415"/>
      <c r="AS15" s="1418"/>
      <c r="AT15" s="1569"/>
    </row>
    <row r="16" spans="1:46">
      <c r="A16" s="190" t="s">
        <v>431</v>
      </c>
      <c r="B16" s="1416">
        <v>100</v>
      </c>
      <c r="C16" s="1416" t="s">
        <v>85</v>
      </c>
      <c r="D16" s="1416">
        <v>711339</v>
      </c>
      <c r="E16" s="1416">
        <v>716250</v>
      </c>
      <c r="F16" s="1416">
        <v>721217</v>
      </c>
      <c r="G16" s="1416">
        <v>726050</v>
      </c>
      <c r="H16" s="1416">
        <v>730874</v>
      </c>
      <c r="I16" s="1416">
        <v>722363</v>
      </c>
      <c r="J16" s="1416">
        <v>666694</v>
      </c>
      <c r="K16" s="1416">
        <v>674803</v>
      </c>
      <c r="L16" s="1416">
        <v>682895</v>
      </c>
      <c r="M16" s="1416">
        <v>690964</v>
      </c>
      <c r="N16" s="1416">
        <v>714920</v>
      </c>
      <c r="O16" s="1416">
        <v>719913</v>
      </c>
      <c r="P16" s="1416">
        <v>722058</v>
      </c>
      <c r="Q16" s="1416">
        <v>724133</v>
      </c>
      <c r="R16" s="1416">
        <v>717198</v>
      </c>
      <c r="S16" s="1416">
        <v>718505</v>
      </c>
      <c r="T16" s="1416">
        <v>709427</v>
      </c>
      <c r="U16" s="1416">
        <v>702650</v>
      </c>
      <c r="V16" s="1416">
        <v>690203</v>
      </c>
      <c r="W16" s="1416">
        <v>695685</v>
      </c>
      <c r="X16" s="1416">
        <v>714714</v>
      </c>
      <c r="Y16" s="1415">
        <v>717094</v>
      </c>
      <c r="Z16" s="1415">
        <v>714515</v>
      </c>
      <c r="AA16" s="1415">
        <v>710404</v>
      </c>
      <c r="AB16" s="1415">
        <v>707510</v>
      </c>
      <c r="AC16" s="1415">
        <v>714938</v>
      </c>
      <c r="AD16" s="1415">
        <v>728831</v>
      </c>
      <c r="AE16" s="1415">
        <v>747777</v>
      </c>
      <c r="AF16" s="1415">
        <v>760499</v>
      </c>
      <c r="AG16" s="1415">
        <v>770771</v>
      </c>
      <c r="AH16" s="1412">
        <v>752482</v>
      </c>
      <c r="AI16" s="1412">
        <v>756914</v>
      </c>
      <c r="AJ16" s="1412">
        <v>755148</v>
      </c>
      <c r="AK16" s="1412">
        <v>760488</v>
      </c>
      <c r="AL16" s="1412">
        <v>763307</v>
      </c>
      <c r="AM16" s="1412">
        <v>747705</v>
      </c>
      <c r="AN16" s="1412">
        <v>748032</v>
      </c>
      <c r="AO16" s="1412">
        <v>740403</v>
      </c>
      <c r="AP16" s="1412">
        <v>739301</v>
      </c>
      <c r="AQ16" s="1412">
        <v>743449</v>
      </c>
      <c r="AR16" s="1412">
        <v>764605</v>
      </c>
      <c r="AS16" s="1415">
        <v>743965</v>
      </c>
      <c r="AT16" s="1570">
        <v>752679</v>
      </c>
    </row>
    <row r="17" spans="1:46">
      <c r="A17" s="190" t="s">
        <v>431</v>
      </c>
      <c r="B17" s="1416"/>
      <c r="C17" s="1416" t="s">
        <v>438</v>
      </c>
      <c r="D17" s="1416">
        <v>383453</v>
      </c>
      <c r="E17" s="1416">
        <v>386347</v>
      </c>
      <c r="F17" s="1416">
        <v>389255</v>
      </c>
      <c r="G17" s="1416">
        <v>392130</v>
      </c>
      <c r="H17" s="1416">
        <v>395010</v>
      </c>
      <c r="I17" s="1416">
        <v>390168</v>
      </c>
      <c r="J17" s="1416">
        <v>364494</v>
      </c>
      <c r="K17" s="1416">
        <v>367104</v>
      </c>
      <c r="L17" s="1416">
        <v>369719</v>
      </c>
      <c r="M17" s="1416">
        <v>372323</v>
      </c>
      <c r="N17" s="1416">
        <v>382649</v>
      </c>
      <c r="O17" s="1416">
        <v>387942</v>
      </c>
      <c r="P17" s="1416">
        <v>391723</v>
      </c>
      <c r="Q17" s="1416">
        <v>395497</v>
      </c>
      <c r="R17" s="1416">
        <v>392017</v>
      </c>
      <c r="S17" s="1416">
        <v>396109</v>
      </c>
      <c r="T17" s="1416">
        <v>392830</v>
      </c>
      <c r="U17" s="1416">
        <v>384966</v>
      </c>
      <c r="V17" s="1416">
        <v>375459</v>
      </c>
      <c r="W17" s="1416">
        <v>377030</v>
      </c>
      <c r="X17" s="1416">
        <v>384418</v>
      </c>
      <c r="Y17" s="1415">
        <v>377012</v>
      </c>
      <c r="Z17" s="1415">
        <v>374057</v>
      </c>
      <c r="AA17" s="1415">
        <v>370632</v>
      </c>
      <c r="AB17" s="1415">
        <v>369616</v>
      </c>
      <c r="AC17" s="1415">
        <v>377153</v>
      </c>
      <c r="AD17" s="1415">
        <v>392757</v>
      </c>
      <c r="AE17" s="1415">
        <v>400137</v>
      </c>
      <c r="AF17" s="1415">
        <v>405990</v>
      </c>
      <c r="AG17" s="1415">
        <v>410523</v>
      </c>
      <c r="AH17" s="1416">
        <v>400222</v>
      </c>
      <c r="AI17" s="1416">
        <v>399948</v>
      </c>
      <c r="AJ17" s="1416">
        <v>396316</v>
      </c>
      <c r="AK17" s="1416">
        <v>395940</v>
      </c>
      <c r="AL17" s="1416">
        <v>394632</v>
      </c>
      <c r="AM17" s="1416">
        <v>382986</v>
      </c>
      <c r="AN17" s="1416">
        <v>385246</v>
      </c>
      <c r="AO17" s="1416">
        <v>383104</v>
      </c>
      <c r="AP17" s="1416">
        <v>384510</v>
      </c>
      <c r="AQ17" s="1416">
        <v>389337</v>
      </c>
      <c r="AR17" s="1416">
        <v>403187</v>
      </c>
      <c r="AS17" s="1415">
        <v>404463</v>
      </c>
      <c r="AT17" s="1570">
        <f>SUM(AT18:AT20)</f>
        <v>403940</v>
      </c>
    </row>
    <row r="18" spans="1:46">
      <c r="A18" s="190"/>
      <c r="B18" s="1416">
        <v>202</v>
      </c>
      <c r="C18" s="1416" t="s">
        <v>107</v>
      </c>
      <c r="D18" s="1416">
        <v>241188</v>
      </c>
      <c r="E18" s="1416">
        <v>241849</v>
      </c>
      <c r="F18" s="1416">
        <v>242514</v>
      </c>
      <c r="G18" s="1416">
        <v>243162</v>
      </c>
      <c r="H18" s="1416">
        <v>243813</v>
      </c>
      <c r="I18" s="1416">
        <v>240410</v>
      </c>
      <c r="J18" s="1416">
        <v>221447</v>
      </c>
      <c r="K18" s="1416">
        <v>221436</v>
      </c>
      <c r="L18" s="1416">
        <v>221421</v>
      </c>
      <c r="M18" s="1416">
        <v>221397</v>
      </c>
      <c r="N18" s="1416">
        <v>225717</v>
      </c>
      <c r="O18" s="1416">
        <v>228609</v>
      </c>
      <c r="P18" s="1416">
        <v>230782</v>
      </c>
      <c r="Q18" s="1416">
        <v>232961</v>
      </c>
      <c r="R18" s="1416">
        <v>230111</v>
      </c>
      <c r="S18" s="1416">
        <v>232231</v>
      </c>
      <c r="T18" s="1416">
        <v>230160</v>
      </c>
      <c r="U18" s="1416">
        <v>222572</v>
      </c>
      <c r="V18" s="1416">
        <v>216395</v>
      </c>
      <c r="W18" s="1416">
        <v>216569</v>
      </c>
      <c r="X18" s="1416">
        <v>216332</v>
      </c>
      <c r="Y18" s="1415">
        <v>214977</v>
      </c>
      <c r="Z18" s="1415">
        <v>210722</v>
      </c>
      <c r="AA18" s="1415">
        <v>206866</v>
      </c>
      <c r="AB18" s="1415">
        <v>205284</v>
      </c>
      <c r="AC18" s="1415">
        <v>208365</v>
      </c>
      <c r="AD18" s="1415">
        <v>215596</v>
      </c>
      <c r="AE18" s="1415">
        <v>217663</v>
      </c>
      <c r="AF18" s="1415">
        <v>220043</v>
      </c>
      <c r="AG18" s="1415">
        <v>221965</v>
      </c>
      <c r="AH18" s="1416">
        <v>215611</v>
      </c>
      <c r="AI18" s="1416">
        <v>214615</v>
      </c>
      <c r="AJ18" s="1416">
        <v>211306</v>
      </c>
      <c r="AK18" s="1416">
        <v>209092</v>
      </c>
      <c r="AL18" s="1416">
        <v>207395</v>
      </c>
      <c r="AM18" s="1416">
        <v>201085</v>
      </c>
      <c r="AN18" s="1416">
        <v>200924</v>
      </c>
      <c r="AO18" s="1416">
        <v>198340</v>
      </c>
      <c r="AP18" s="1416">
        <v>198137</v>
      </c>
      <c r="AQ18" s="1416">
        <v>199598</v>
      </c>
      <c r="AR18" s="1416">
        <v>205097</v>
      </c>
      <c r="AS18" s="1415">
        <v>204498</v>
      </c>
      <c r="AT18" s="1570">
        <v>202719</v>
      </c>
    </row>
    <row r="19" spans="1:46">
      <c r="A19" s="190"/>
      <c r="B19" s="1416">
        <v>204</v>
      </c>
      <c r="C19" s="1416" t="s">
        <v>109</v>
      </c>
      <c r="D19" s="1416">
        <v>123971</v>
      </c>
      <c r="E19" s="1416">
        <v>125884</v>
      </c>
      <c r="F19" s="1416">
        <v>127805</v>
      </c>
      <c r="G19" s="1416">
        <v>129709</v>
      </c>
      <c r="H19" s="1416">
        <v>131617</v>
      </c>
      <c r="I19" s="1416">
        <v>130404</v>
      </c>
      <c r="J19" s="1416">
        <v>124647</v>
      </c>
      <c r="K19" s="1416">
        <v>126927</v>
      </c>
      <c r="L19" s="1416">
        <v>129218</v>
      </c>
      <c r="M19" s="1416">
        <v>131508</v>
      </c>
      <c r="N19" s="1416">
        <v>136687</v>
      </c>
      <c r="O19" s="1416">
        <v>138827</v>
      </c>
      <c r="P19" s="1416">
        <v>140300</v>
      </c>
      <c r="Q19" s="1416">
        <v>141763</v>
      </c>
      <c r="R19" s="1416">
        <v>141382</v>
      </c>
      <c r="S19" s="1416">
        <v>143083</v>
      </c>
      <c r="T19" s="1416">
        <v>142067</v>
      </c>
      <c r="U19" s="1416">
        <v>141675</v>
      </c>
      <c r="V19" s="1416">
        <v>138296</v>
      </c>
      <c r="W19" s="1416">
        <v>139269</v>
      </c>
      <c r="X19" s="1416">
        <v>145361</v>
      </c>
      <c r="Y19" s="1415">
        <v>139968</v>
      </c>
      <c r="Z19" s="1415">
        <v>140927</v>
      </c>
      <c r="AA19" s="1415">
        <v>141333</v>
      </c>
      <c r="AB19" s="1415">
        <v>141942</v>
      </c>
      <c r="AC19" s="1415">
        <v>145882</v>
      </c>
      <c r="AD19" s="1415">
        <v>152843</v>
      </c>
      <c r="AE19" s="1415">
        <v>157524</v>
      </c>
      <c r="AF19" s="1415">
        <v>160762</v>
      </c>
      <c r="AG19" s="1415">
        <v>163158</v>
      </c>
      <c r="AH19" s="1416">
        <v>160177</v>
      </c>
      <c r="AI19" s="1416">
        <v>160491</v>
      </c>
      <c r="AJ19" s="1416">
        <v>159761</v>
      </c>
      <c r="AK19" s="1416">
        <v>160887</v>
      </c>
      <c r="AL19" s="1416">
        <v>160856</v>
      </c>
      <c r="AM19" s="1416">
        <v>156046</v>
      </c>
      <c r="AN19" s="1416">
        <v>158126</v>
      </c>
      <c r="AO19" s="1416">
        <v>158473</v>
      </c>
      <c r="AP19" s="1416">
        <v>159910</v>
      </c>
      <c r="AQ19" s="1416">
        <v>162874</v>
      </c>
      <c r="AR19" s="1416">
        <v>169875</v>
      </c>
      <c r="AS19" s="1415">
        <v>171612</v>
      </c>
      <c r="AT19" s="1570">
        <v>172726</v>
      </c>
    </row>
    <row r="20" spans="1:46">
      <c r="A20" s="190"/>
      <c r="B20" s="1416">
        <v>206</v>
      </c>
      <c r="C20" s="1416" t="s">
        <v>111</v>
      </c>
      <c r="D20" s="1416">
        <v>18294</v>
      </c>
      <c r="E20" s="1416">
        <v>18614</v>
      </c>
      <c r="F20" s="1416">
        <v>18936</v>
      </c>
      <c r="G20" s="1416">
        <v>19259</v>
      </c>
      <c r="H20" s="1416">
        <v>19580</v>
      </c>
      <c r="I20" s="1416">
        <v>19354</v>
      </c>
      <c r="J20" s="1416">
        <v>18400</v>
      </c>
      <c r="K20" s="1416">
        <v>18741</v>
      </c>
      <c r="L20" s="1416">
        <v>19080</v>
      </c>
      <c r="M20" s="1416">
        <v>19418</v>
      </c>
      <c r="N20" s="1416">
        <v>20245</v>
      </c>
      <c r="O20" s="1416">
        <v>20506</v>
      </c>
      <c r="P20" s="1416">
        <v>20641</v>
      </c>
      <c r="Q20" s="1416">
        <v>20773</v>
      </c>
      <c r="R20" s="1416">
        <v>20524</v>
      </c>
      <c r="S20" s="1416">
        <v>20795</v>
      </c>
      <c r="T20" s="1416">
        <v>20603</v>
      </c>
      <c r="U20" s="1416">
        <v>20719</v>
      </c>
      <c r="V20" s="1416">
        <v>20768</v>
      </c>
      <c r="W20" s="1416">
        <v>21192</v>
      </c>
      <c r="X20" s="1416">
        <v>22725</v>
      </c>
      <c r="Y20" s="1415">
        <v>22067</v>
      </c>
      <c r="Z20" s="1415">
        <v>22408</v>
      </c>
      <c r="AA20" s="1415">
        <v>22433</v>
      </c>
      <c r="AB20" s="1415">
        <v>22390</v>
      </c>
      <c r="AC20" s="1415">
        <v>22906</v>
      </c>
      <c r="AD20" s="1415">
        <v>24318</v>
      </c>
      <c r="AE20" s="1415">
        <v>24950</v>
      </c>
      <c r="AF20" s="1415">
        <v>25185</v>
      </c>
      <c r="AG20" s="1415">
        <v>25400</v>
      </c>
      <c r="AH20" s="1416">
        <v>24434</v>
      </c>
      <c r="AI20" s="1416">
        <v>24842</v>
      </c>
      <c r="AJ20" s="1416">
        <v>25249</v>
      </c>
      <c r="AK20" s="1416">
        <v>25961</v>
      </c>
      <c r="AL20" s="1416">
        <v>26381</v>
      </c>
      <c r="AM20" s="1416">
        <v>25855</v>
      </c>
      <c r="AN20" s="1416">
        <v>26196</v>
      </c>
      <c r="AO20" s="1416">
        <v>26291</v>
      </c>
      <c r="AP20" s="1416">
        <v>26463</v>
      </c>
      <c r="AQ20" s="1416">
        <v>26865</v>
      </c>
      <c r="AR20" s="1416">
        <v>28215</v>
      </c>
      <c r="AS20" s="1415">
        <v>28353</v>
      </c>
      <c r="AT20" s="1570">
        <v>28495</v>
      </c>
    </row>
    <row r="21" spans="1:46">
      <c r="A21" s="190" t="s">
        <v>437</v>
      </c>
      <c r="B21" s="1416"/>
      <c r="C21" s="1416" t="s">
        <v>433</v>
      </c>
      <c r="D21" s="1416">
        <v>165198</v>
      </c>
      <c r="E21" s="1416">
        <v>168475</v>
      </c>
      <c r="F21" s="1416">
        <v>171767</v>
      </c>
      <c r="G21" s="1416">
        <v>174951</v>
      </c>
      <c r="H21" s="1416">
        <v>178150</v>
      </c>
      <c r="I21" s="1416">
        <v>178205</v>
      </c>
      <c r="J21" s="1416">
        <v>170817</v>
      </c>
      <c r="K21" s="1416">
        <v>174620</v>
      </c>
      <c r="L21" s="1416">
        <v>178434</v>
      </c>
      <c r="M21" s="1416">
        <v>182253</v>
      </c>
      <c r="N21" s="1416">
        <v>189735</v>
      </c>
      <c r="O21" s="1416">
        <v>195115</v>
      </c>
      <c r="P21" s="1416">
        <v>199800</v>
      </c>
      <c r="Q21" s="1416">
        <v>204467</v>
      </c>
      <c r="R21" s="1416">
        <v>205355</v>
      </c>
      <c r="S21" s="1416">
        <v>210684</v>
      </c>
      <c r="T21" s="1416">
        <v>213046</v>
      </c>
      <c r="U21" s="1416">
        <v>213750</v>
      </c>
      <c r="V21" s="1416">
        <v>209252</v>
      </c>
      <c r="W21" s="1416">
        <v>211270</v>
      </c>
      <c r="X21" s="1416">
        <v>221788</v>
      </c>
      <c r="Y21" s="1415">
        <v>211249</v>
      </c>
      <c r="Z21" s="1415">
        <v>212282</v>
      </c>
      <c r="AA21" s="1415">
        <v>213144</v>
      </c>
      <c r="AB21" s="1415">
        <v>215537</v>
      </c>
      <c r="AC21" s="1415">
        <v>225507</v>
      </c>
      <c r="AD21" s="1415">
        <v>231024</v>
      </c>
      <c r="AE21" s="1415">
        <v>234373</v>
      </c>
      <c r="AF21" s="1415">
        <v>237013</v>
      </c>
      <c r="AG21" s="1415">
        <v>238522</v>
      </c>
      <c r="AH21" s="1416">
        <v>232985</v>
      </c>
      <c r="AI21" s="1416">
        <v>234435</v>
      </c>
      <c r="AJ21" s="1416">
        <v>234605</v>
      </c>
      <c r="AK21" s="1416">
        <v>236438</v>
      </c>
      <c r="AL21" s="1416">
        <v>237478</v>
      </c>
      <c r="AM21" s="1416">
        <v>231524</v>
      </c>
      <c r="AN21" s="1416">
        <v>233338</v>
      </c>
      <c r="AO21" s="1416">
        <v>232843</v>
      </c>
      <c r="AP21" s="1416">
        <v>233825</v>
      </c>
      <c r="AQ21" s="1416">
        <v>237137</v>
      </c>
      <c r="AR21" s="1416">
        <v>245416</v>
      </c>
      <c r="AS21" s="1415">
        <v>246744</v>
      </c>
      <c r="AT21" s="1570">
        <f>SUM(AT22:AT26)</f>
        <v>247566</v>
      </c>
    </row>
    <row r="22" spans="1:46">
      <c r="A22" s="190"/>
      <c r="B22" s="1416">
        <v>207</v>
      </c>
      <c r="C22" s="1416" t="s">
        <v>114</v>
      </c>
      <c r="D22" s="1416">
        <v>72271</v>
      </c>
      <c r="E22" s="1416">
        <v>73608</v>
      </c>
      <c r="F22" s="1416">
        <v>74949</v>
      </c>
      <c r="G22" s="1416">
        <v>76270</v>
      </c>
      <c r="H22" s="1416">
        <v>77596</v>
      </c>
      <c r="I22" s="1416">
        <v>77808</v>
      </c>
      <c r="J22" s="1416">
        <v>72876</v>
      </c>
      <c r="K22" s="1416">
        <v>73758</v>
      </c>
      <c r="L22" s="1416">
        <v>74643</v>
      </c>
      <c r="M22" s="1416">
        <v>75528</v>
      </c>
      <c r="N22" s="1416">
        <v>77805</v>
      </c>
      <c r="O22" s="1416">
        <v>78907</v>
      </c>
      <c r="P22" s="1416">
        <v>79796</v>
      </c>
      <c r="Q22" s="1416">
        <v>80672</v>
      </c>
      <c r="R22" s="1416">
        <v>79532</v>
      </c>
      <c r="S22" s="1416">
        <v>80388</v>
      </c>
      <c r="T22" s="1416">
        <v>78564</v>
      </c>
      <c r="U22" s="1416">
        <v>78365</v>
      </c>
      <c r="V22" s="1416">
        <v>75990</v>
      </c>
      <c r="W22" s="1416">
        <v>75468</v>
      </c>
      <c r="X22" s="1416">
        <v>79648</v>
      </c>
      <c r="Y22" s="1415">
        <v>76468</v>
      </c>
      <c r="Z22" s="1415">
        <v>75785</v>
      </c>
      <c r="AA22" s="1415">
        <v>75287</v>
      </c>
      <c r="AB22" s="1415">
        <v>75979</v>
      </c>
      <c r="AC22" s="1415">
        <v>78642</v>
      </c>
      <c r="AD22" s="1415">
        <v>82416</v>
      </c>
      <c r="AE22" s="1415">
        <v>83325</v>
      </c>
      <c r="AF22" s="1415">
        <v>84420</v>
      </c>
      <c r="AG22" s="1415">
        <v>85292</v>
      </c>
      <c r="AH22" s="1416">
        <v>83574</v>
      </c>
      <c r="AI22" s="1416">
        <v>83267</v>
      </c>
      <c r="AJ22" s="1416">
        <v>82357</v>
      </c>
      <c r="AK22" s="1416">
        <v>81976</v>
      </c>
      <c r="AL22" s="1416">
        <v>81468</v>
      </c>
      <c r="AM22" s="1416">
        <v>78925</v>
      </c>
      <c r="AN22" s="1416">
        <v>78972</v>
      </c>
      <c r="AO22" s="1416">
        <v>78245</v>
      </c>
      <c r="AP22" s="1416">
        <v>78074</v>
      </c>
      <c r="AQ22" s="1416">
        <v>78731</v>
      </c>
      <c r="AR22" s="1416">
        <v>80536</v>
      </c>
      <c r="AS22" s="1415">
        <v>80560</v>
      </c>
      <c r="AT22" s="1570">
        <v>80280</v>
      </c>
    </row>
    <row r="23" spans="1:46">
      <c r="A23" s="190"/>
      <c r="B23" s="1416">
        <v>214</v>
      </c>
      <c r="C23" s="1416" t="s">
        <v>116</v>
      </c>
      <c r="D23" s="1416">
        <v>42910</v>
      </c>
      <c r="E23" s="1416">
        <v>43729</v>
      </c>
      <c r="F23" s="1416">
        <v>44558</v>
      </c>
      <c r="G23" s="1416">
        <v>45356</v>
      </c>
      <c r="H23" s="1416">
        <v>46162</v>
      </c>
      <c r="I23" s="1416">
        <v>45893</v>
      </c>
      <c r="J23" s="1416">
        <v>44418</v>
      </c>
      <c r="K23" s="1416">
        <v>45009</v>
      </c>
      <c r="L23" s="1416">
        <v>45605</v>
      </c>
      <c r="M23" s="1416">
        <v>46200</v>
      </c>
      <c r="N23" s="1416">
        <v>47759</v>
      </c>
      <c r="O23" s="1416">
        <v>48999</v>
      </c>
      <c r="P23" s="1416">
        <v>50010</v>
      </c>
      <c r="Q23" s="1416">
        <v>51016</v>
      </c>
      <c r="R23" s="1416">
        <v>51368</v>
      </c>
      <c r="S23" s="1416">
        <v>52678</v>
      </c>
      <c r="T23" s="1416">
        <v>54675</v>
      </c>
      <c r="U23" s="1416">
        <v>54510</v>
      </c>
      <c r="V23" s="1416">
        <v>53069</v>
      </c>
      <c r="W23" s="1416">
        <v>53636</v>
      </c>
      <c r="X23" s="1416">
        <v>56339</v>
      </c>
      <c r="Y23" s="1415">
        <v>52650</v>
      </c>
      <c r="Z23" s="1415">
        <v>53458</v>
      </c>
      <c r="AA23" s="1415">
        <v>54068</v>
      </c>
      <c r="AB23" s="1415">
        <v>54711</v>
      </c>
      <c r="AC23" s="1415">
        <v>56923</v>
      </c>
      <c r="AD23" s="1415">
        <v>58049</v>
      </c>
      <c r="AE23" s="1415">
        <v>59000</v>
      </c>
      <c r="AF23" s="1415">
        <v>59477</v>
      </c>
      <c r="AG23" s="1415">
        <v>59594</v>
      </c>
      <c r="AH23" s="1416">
        <v>57558</v>
      </c>
      <c r="AI23" s="1416">
        <v>58115</v>
      </c>
      <c r="AJ23" s="1416">
        <v>58441</v>
      </c>
      <c r="AK23" s="1416">
        <v>59292</v>
      </c>
      <c r="AL23" s="1416">
        <v>59784</v>
      </c>
      <c r="AM23" s="1416">
        <v>58173</v>
      </c>
      <c r="AN23" s="1416">
        <v>59027</v>
      </c>
      <c r="AO23" s="1416">
        <v>59324</v>
      </c>
      <c r="AP23" s="1416">
        <v>59854</v>
      </c>
      <c r="AQ23" s="1416">
        <v>61019</v>
      </c>
      <c r="AR23" s="1416">
        <v>63820</v>
      </c>
      <c r="AS23" s="1415">
        <v>64355</v>
      </c>
      <c r="AT23" s="1570">
        <v>64980</v>
      </c>
    </row>
    <row r="24" spans="1:46">
      <c r="A24" s="190"/>
      <c r="B24" s="1416">
        <v>217</v>
      </c>
      <c r="C24" s="1416" t="s">
        <v>118</v>
      </c>
      <c r="D24" s="1416">
        <v>28705</v>
      </c>
      <c r="E24" s="1416">
        <v>29416</v>
      </c>
      <c r="F24" s="1416">
        <v>30128</v>
      </c>
      <c r="G24" s="1416">
        <v>30831</v>
      </c>
      <c r="H24" s="1416">
        <v>31534</v>
      </c>
      <c r="I24" s="1416">
        <v>31578</v>
      </c>
      <c r="J24" s="1416">
        <v>30246</v>
      </c>
      <c r="K24" s="1416">
        <v>31132</v>
      </c>
      <c r="L24" s="1416">
        <v>32016</v>
      </c>
      <c r="M24" s="1416">
        <v>32907</v>
      </c>
      <c r="N24" s="1416">
        <v>34563</v>
      </c>
      <c r="O24" s="1416">
        <v>35467</v>
      </c>
      <c r="P24" s="1416">
        <v>36231</v>
      </c>
      <c r="Q24" s="1416">
        <v>36994</v>
      </c>
      <c r="R24" s="1416">
        <v>37257</v>
      </c>
      <c r="S24" s="1416">
        <v>38145</v>
      </c>
      <c r="T24" s="1416">
        <v>38898</v>
      </c>
      <c r="U24" s="1416">
        <v>38799</v>
      </c>
      <c r="V24" s="1416">
        <v>37895</v>
      </c>
      <c r="W24" s="1416">
        <v>38320</v>
      </c>
      <c r="X24" s="1416">
        <v>39392</v>
      </c>
      <c r="Y24" s="1415">
        <v>39044</v>
      </c>
      <c r="Z24" s="1415">
        <v>39378</v>
      </c>
      <c r="AA24" s="1415">
        <v>39567</v>
      </c>
      <c r="AB24" s="1415">
        <v>39736</v>
      </c>
      <c r="AC24" s="1415">
        <v>41705</v>
      </c>
      <c r="AD24" s="1415">
        <v>40095</v>
      </c>
      <c r="AE24" s="1415">
        <v>40701</v>
      </c>
      <c r="AF24" s="1415">
        <v>41027</v>
      </c>
      <c r="AG24" s="1415">
        <v>41008</v>
      </c>
      <c r="AH24" s="1416">
        <v>39660</v>
      </c>
      <c r="AI24" s="1416">
        <v>40194</v>
      </c>
      <c r="AJ24" s="1416">
        <v>40639</v>
      </c>
      <c r="AK24" s="1416">
        <v>41385</v>
      </c>
      <c r="AL24" s="1416">
        <v>41946</v>
      </c>
      <c r="AM24" s="1416">
        <v>40886</v>
      </c>
      <c r="AN24" s="1416">
        <v>41269</v>
      </c>
      <c r="AO24" s="1416">
        <v>41225</v>
      </c>
      <c r="AP24" s="1416">
        <v>41486</v>
      </c>
      <c r="AQ24" s="1416">
        <v>42171</v>
      </c>
      <c r="AR24" s="1416">
        <v>43863</v>
      </c>
      <c r="AS24" s="1415">
        <v>44230</v>
      </c>
      <c r="AT24" s="1570">
        <v>44434</v>
      </c>
    </row>
    <row r="25" spans="1:46">
      <c r="A25" s="190"/>
      <c r="B25" s="1416">
        <v>219</v>
      </c>
      <c r="C25" s="1416" t="s">
        <v>120</v>
      </c>
      <c r="D25" s="1416">
        <v>18271</v>
      </c>
      <c r="E25" s="1416">
        <v>18587</v>
      </c>
      <c r="F25" s="1416">
        <v>18907</v>
      </c>
      <c r="G25" s="1416">
        <v>19184</v>
      </c>
      <c r="H25" s="1416">
        <v>19466</v>
      </c>
      <c r="I25" s="1416">
        <v>19497</v>
      </c>
      <c r="J25" s="1416">
        <v>19656</v>
      </c>
      <c r="K25" s="1416">
        <v>20899</v>
      </c>
      <c r="L25" s="1416">
        <v>22148</v>
      </c>
      <c r="M25" s="1416">
        <v>23394</v>
      </c>
      <c r="N25" s="1416">
        <v>25102</v>
      </c>
      <c r="O25" s="1416">
        <v>27009</v>
      </c>
      <c r="P25" s="1416">
        <v>28827</v>
      </c>
      <c r="Q25" s="1416">
        <v>30642</v>
      </c>
      <c r="R25" s="1416">
        <v>31885</v>
      </c>
      <c r="S25" s="1416">
        <v>33878</v>
      </c>
      <c r="T25" s="1416">
        <v>34857</v>
      </c>
      <c r="U25" s="1416">
        <v>35683</v>
      </c>
      <c r="V25" s="1416">
        <v>35744</v>
      </c>
      <c r="W25" s="1416">
        <v>36889</v>
      </c>
      <c r="X25" s="1416">
        <v>39530</v>
      </c>
      <c r="Y25" s="1415">
        <v>36427</v>
      </c>
      <c r="Z25" s="1415">
        <v>36937</v>
      </c>
      <c r="AA25" s="1415">
        <v>37459</v>
      </c>
      <c r="AB25" s="1415">
        <v>38310</v>
      </c>
      <c r="AC25" s="1415">
        <v>41308</v>
      </c>
      <c r="AD25" s="1415">
        <v>43117</v>
      </c>
      <c r="AE25" s="1415">
        <v>43724</v>
      </c>
      <c r="AF25" s="1415">
        <v>44223</v>
      </c>
      <c r="AG25" s="1415">
        <v>44580</v>
      </c>
      <c r="AH25" s="1416">
        <v>44195</v>
      </c>
      <c r="AI25" s="1416">
        <v>44806</v>
      </c>
      <c r="AJ25" s="1416">
        <v>45077</v>
      </c>
      <c r="AK25" s="1416">
        <v>45596</v>
      </c>
      <c r="AL25" s="1416">
        <v>46009</v>
      </c>
      <c r="AM25" s="1416">
        <v>45483</v>
      </c>
      <c r="AN25" s="1416">
        <v>45907</v>
      </c>
      <c r="AO25" s="1416">
        <v>45857</v>
      </c>
      <c r="AP25" s="1416">
        <v>46120</v>
      </c>
      <c r="AQ25" s="1416">
        <v>46745</v>
      </c>
      <c r="AR25" s="1416">
        <v>48358</v>
      </c>
      <c r="AS25" s="1415">
        <v>48655</v>
      </c>
      <c r="AT25" s="1570">
        <v>48827</v>
      </c>
    </row>
    <row r="26" spans="1:46">
      <c r="A26" s="190"/>
      <c r="B26" s="1416">
        <v>301</v>
      </c>
      <c r="C26" s="1416" t="s">
        <v>122</v>
      </c>
      <c r="D26" s="1416">
        <v>3041</v>
      </c>
      <c r="E26" s="1416">
        <v>3135</v>
      </c>
      <c r="F26" s="1416">
        <v>3225</v>
      </c>
      <c r="G26" s="1416">
        <v>3310</v>
      </c>
      <c r="H26" s="1416">
        <v>3392</v>
      </c>
      <c r="I26" s="1416">
        <v>3429</v>
      </c>
      <c r="J26" s="1416">
        <v>3621</v>
      </c>
      <c r="K26" s="1416">
        <v>3822</v>
      </c>
      <c r="L26" s="1416">
        <v>4022</v>
      </c>
      <c r="M26" s="1416">
        <v>4224</v>
      </c>
      <c r="N26" s="1416">
        <v>4506</v>
      </c>
      <c r="O26" s="1416">
        <v>4733</v>
      </c>
      <c r="P26" s="1416">
        <v>4936</v>
      </c>
      <c r="Q26" s="1416">
        <v>5143</v>
      </c>
      <c r="R26" s="1416">
        <v>5313</v>
      </c>
      <c r="S26" s="1416">
        <v>5595</v>
      </c>
      <c r="T26" s="1416">
        <v>6052</v>
      </c>
      <c r="U26" s="1416">
        <v>6393</v>
      </c>
      <c r="V26" s="1416">
        <v>6554</v>
      </c>
      <c r="W26" s="1416">
        <v>6957</v>
      </c>
      <c r="X26" s="1416">
        <v>6879</v>
      </c>
      <c r="Y26" s="1415">
        <v>6660</v>
      </c>
      <c r="Z26" s="1415">
        <v>6724</v>
      </c>
      <c r="AA26" s="1415">
        <v>6763</v>
      </c>
      <c r="AB26" s="1415">
        <v>6801</v>
      </c>
      <c r="AC26" s="1415">
        <v>6929</v>
      </c>
      <c r="AD26" s="1415">
        <v>7347</v>
      </c>
      <c r="AE26" s="1415">
        <v>7623</v>
      </c>
      <c r="AF26" s="1415">
        <v>7866</v>
      </c>
      <c r="AG26" s="1415">
        <v>8048</v>
      </c>
      <c r="AH26" s="1416">
        <v>7998</v>
      </c>
      <c r="AI26" s="1416">
        <v>8053</v>
      </c>
      <c r="AJ26" s="1416">
        <v>8091</v>
      </c>
      <c r="AK26" s="1416">
        <v>8189</v>
      </c>
      <c r="AL26" s="1416">
        <v>8271</v>
      </c>
      <c r="AM26" s="1416">
        <v>8057</v>
      </c>
      <c r="AN26" s="1416">
        <v>8163</v>
      </c>
      <c r="AO26" s="1416">
        <v>8192</v>
      </c>
      <c r="AP26" s="1416">
        <v>8291</v>
      </c>
      <c r="AQ26" s="1416">
        <v>8471</v>
      </c>
      <c r="AR26" s="1416">
        <v>8839</v>
      </c>
      <c r="AS26" s="1415">
        <v>8944</v>
      </c>
      <c r="AT26" s="1570">
        <v>9045</v>
      </c>
    </row>
    <row r="27" spans="1:46">
      <c r="A27" s="190" t="s">
        <v>431</v>
      </c>
      <c r="B27" s="1416"/>
      <c r="C27" s="1416" t="s">
        <v>123</v>
      </c>
      <c r="D27" s="1416">
        <v>238548</v>
      </c>
      <c r="E27" s="1416">
        <v>242555</v>
      </c>
      <c r="F27" s="1416">
        <v>246571</v>
      </c>
      <c r="G27" s="1416">
        <v>250503</v>
      </c>
      <c r="H27" s="1416">
        <v>254445</v>
      </c>
      <c r="I27" s="1416">
        <v>254502</v>
      </c>
      <c r="J27" s="1416">
        <v>238493</v>
      </c>
      <c r="K27" s="1416">
        <v>241614</v>
      </c>
      <c r="L27" s="1416">
        <v>244743</v>
      </c>
      <c r="M27" s="1416">
        <v>247871</v>
      </c>
      <c r="N27" s="1416">
        <v>255757</v>
      </c>
      <c r="O27" s="1416">
        <v>262237</v>
      </c>
      <c r="P27" s="1416">
        <v>267932</v>
      </c>
      <c r="Q27" s="1416">
        <v>273608</v>
      </c>
      <c r="R27" s="1416">
        <v>272769</v>
      </c>
      <c r="S27" s="1416">
        <v>278075</v>
      </c>
      <c r="T27" s="1416">
        <v>275746</v>
      </c>
      <c r="U27" s="1416">
        <v>273845</v>
      </c>
      <c r="V27" s="1416">
        <v>269939</v>
      </c>
      <c r="W27" s="1416">
        <v>270902</v>
      </c>
      <c r="X27" s="1416">
        <v>275426</v>
      </c>
      <c r="Y27" s="1415">
        <v>272322</v>
      </c>
      <c r="Z27" s="1415">
        <v>268890</v>
      </c>
      <c r="AA27" s="1415">
        <v>265988</v>
      </c>
      <c r="AB27" s="1415">
        <v>266291</v>
      </c>
      <c r="AC27" s="1415">
        <v>269597</v>
      </c>
      <c r="AD27" s="1415">
        <v>281608</v>
      </c>
      <c r="AE27" s="1415">
        <v>286301</v>
      </c>
      <c r="AF27" s="1415">
        <v>291878</v>
      </c>
      <c r="AG27" s="1415">
        <v>296925</v>
      </c>
      <c r="AH27" s="1416">
        <v>292660</v>
      </c>
      <c r="AI27" s="1416">
        <v>295672</v>
      </c>
      <c r="AJ27" s="1416">
        <v>296620</v>
      </c>
      <c r="AK27" s="1416">
        <v>298896</v>
      </c>
      <c r="AL27" s="1416">
        <v>301655</v>
      </c>
      <c r="AM27" s="1416">
        <v>296627</v>
      </c>
      <c r="AN27" s="1416">
        <v>297318</v>
      </c>
      <c r="AO27" s="1416">
        <v>294698</v>
      </c>
      <c r="AP27" s="1416">
        <v>294673</v>
      </c>
      <c r="AQ27" s="1416">
        <v>297545</v>
      </c>
      <c r="AR27" s="1416">
        <v>305978</v>
      </c>
      <c r="AS27" s="1415">
        <v>306158</v>
      </c>
      <c r="AT27" s="1570">
        <f>SUM(AT28:AT32)</f>
        <v>305308</v>
      </c>
    </row>
    <row r="28" spans="1:46">
      <c r="A28" s="190"/>
      <c r="B28" s="1416">
        <v>203</v>
      </c>
      <c r="C28" s="1416" t="s">
        <v>125</v>
      </c>
      <c r="D28" s="1416">
        <v>95703</v>
      </c>
      <c r="E28" s="1416">
        <v>97064</v>
      </c>
      <c r="F28" s="1416">
        <v>98435</v>
      </c>
      <c r="G28" s="1416">
        <v>99773</v>
      </c>
      <c r="H28" s="1416">
        <v>101119</v>
      </c>
      <c r="I28" s="1416">
        <v>100778</v>
      </c>
      <c r="J28" s="1416">
        <v>93794</v>
      </c>
      <c r="K28" s="1416">
        <v>95076</v>
      </c>
      <c r="L28" s="1416">
        <v>96360</v>
      </c>
      <c r="M28" s="1416">
        <v>97643</v>
      </c>
      <c r="N28" s="1416">
        <v>100903</v>
      </c>
      <c r="O28" s="1416">
        <v>103163</v>
      </c>
      <c r="P28" s="1416">
        <v>105102</v>
      </c>
      <c r="Q28" s="1416">
        <v>107029</v>
      </c>
      <c r="R28" s="1416">
        <v>106364</v>
      </c>
      <c r="S28" s="1416">
        <v>108016</v>
      </c>
      <c r="T28" s="1416">
        <v>107370</v>
      </c>
      <c r="U28" s="1416">
        <v>106471</v>
      </c>
      <c r="V28" s="1416">
        <v>106372</v>
      </c>
      <c r="W28" s="1416">
        <v>105788</v>
      </c>
      <c r="X28" s="1416">
        <v>107110</v>
      </c>
      <c r="Y28" s="1415">
        <v>105971</v>
      </c>
      <c r="Z28" s="1415">
        <v>105176</v>
      </c>
      <c r="AA28" s="1415">
        <v>104207</v>
      </c>
      <c r="AB28" s="1415">
        <v>104100</v>
      </c>
      <c r="AC28" s="1415">
        <v>105032</v>
      </c>
      <c r="AD28" s="1415">
        <v>106918</v>
      </c>
      <c r="AE28" s="1415">
        <v>108278</v>
      </c>
      <c r="AF28" s="1415">
        <v>109627</v>
      </c>
      <c r="AG28" s="1415">
        <v>110524</v>
      </c>
      <c r="AH28" s="1416">
        <v>108965</v>
      </c>
      <c r="AI28" s="1416">
        <v>110455</v>
      </c>
      <c r="AJ28" s="1416">
        <v>111326</v>
      </c>
      <c r="AK28" s="1416">
        <v>112703</v>
      </c>
      <c r="AL28" s="1416">
        <v>113905</v>
      </c>
      <c r="AM28" s="1416">
        <v>112076</v>
      </c>
      <c r="AN28" s="1416">
        <v>112697</v>
      </c>
      <c r="AO28" s="1416">
        <v>112128</v>
      </c>
      <c r="AP28" s="1416">
        <v>112238</v>
      </c>
      <c r="AQ28" s="1416">
        <v>113366</v>
      </c>
      <c r="AR28" s="1416">
        <v>116798</v>
      </c>
      <c r="AS28" s="1415">
        <v>117088</v>
      </c>
      <c r="AT28" s="1570">
        <v>116903</v>
      </c>
    </row>
    <row r="29" spans="1:46">
      <c r="A29" s="190"/>
      <c r="B29" s="1416">
        <v>210</v>
      </c>
      <c r="C29" s="1416" t="s">
        <v>127</v>
      </c>
      <c r="D29" s="1416">
        <v>80866</v>
      </c>
      <c r="E29" s="1416">
        <v>82646</v>
      </c>
      <c r="F29" s="1416">
        <v>84431</v>
      </c>
      <c r="G29" s="1416">
        <v>86182</v>
      </c>
      <c r="H29" s="1416">
        <v>87937</v>
      </c>
      <c r="I29" s="1416">
        <v>88301</v>
      </c>
      <c r="J29" s="1416">
        <v>83096</v>
      </c>
      <c r="K29" s="1416">
        <v>84428</v>
      </c>
      <c r="L29" s="1416">
        <v>85763</v>
      </c>
      <c r="M29" s="1416">
        <v>87102</v>
      </c>
      <c r="N29" s="1416">
        <v>90223</v>
      </c>
      <c r="O29" s="1416">
        <v>92360</v>
      </c>
      <c r="P29" s="1416">
        <v>94208</v>
      </c>
      <c r="Q29" s="1416">
        <v>96051</v>
      </c>
      <c r="R29" s="1416">
        <v>95956</v>
      </c>
      <c r="S29" s="1416">
        <v>97815</v>
      </c>
      <c r="T29" s="1416">
        <v>96230</v>
      </c>
      <c r="U29" s="1416">
        <v>95059</v>
      </c>
      <c r="V29" s="1416">
        <v>92527</v>
      </c>
      <c r="W29" s="1416">
        <v>92280</v>
      </c>
      <c r="X29" s="1416">
        <v>96597</v>
      </c>
      <c r="Y29" s="1415">
        <v>95688</v>
      </c>
      <c r="Z29" s="1415">
        <v>94368</v>
      </c>
      <c r="AA29" s="1415">
        <v>93317</v>
      </c>
      <c r="AB29" s="1415">
        <v>93207</v>
      </c>
      <c r="AC29" s="1415">
        <v>94928</v>
      </c>
      <c r="AD29" s="1415">
        <v>98058</v>
      </c>
      <c r="AE29" s="1415">
        <v>100087</v>
      </c>
      <c r="AF29" s="1415">
        <v>102319</v>
      </c>
      <c r="AG29" s="1415">
        <v>104053</v>
      </c>
      <c r="AH29" s="1416">
        <v>102565</v>
      </c>
      <c r="AI29" s="1416">
        <v>103655</v>
      </c>
      <c r="AJ29" s="1416">
        <v>104039</v>
      </c>
      <c r="AK29" s="1416">
        <v>104913</v>
      </c>
      <c r="AL29" s="1416">
        <v>105944</v>
      </c>
      <c r="AM29" s="1416">
        <v>103949</v>
      </c>
      <c r="AN29" s="1416">
        <v>104396</v>
      </c>
      <c r="AO29" s="1416">
        <v>103642</v>
      </c>
      <c r="AP29" s="1416">
        <v>103938</v>
      </c>
      <c r="AQ29" s="1416">
        <v>105300</v>
      </c>
      <c r="AR29" s="1416">
        <v>108356</v>
      </c>
      <c r="AS29" s="1415">
        <v>108808</v>
      </c>
      <c r="AT29" s="1570">
        <v>108974</v>
      </c>
    </row>
    <row r="30" spans="1:46">
      <c r="A30" s="190"/>
      <c r="B30" s="1416">
        <v>216</v>
      </c>
      <c r="C30" s="1416" t="s">
        <v>129</v>
      </c>
      <c r="D30" s="1416">
        <v>42377</v>
      </c>
      <c r="E30" s="1416">
        <v>42652</v>
      </c>
      <c r="F30" s="1416">
        <v>42923</v>
      </c>
      <c r="G30" s="1416">
        <v>43191</v>
      </c>
      <c r="H30" s="1416">
        <v>43458</v>
      </c>
      <c r="I30" s="1416">
        <v>43129</v>
      </c>
      <c r="J30" s="1416">
        <v>40235</v>
      </c>
      <c r="K30" s="1416">
        <v>40325</v>
      </c>
      <c r="L30" s="1416">
        <v>40411</v>
      </c>
      <c r="M30" s="1416">
        <v>40498</v>
      </c>
      <c r="N30" s="1416">
        <v>41267</v>
      </c>
      <c r="O30" s="1416">
        <v>42435</v>
      </c>
      <c r="P30" s="1416">
        <v>43489</v>
      </c>
      <c r="Q30" s="1416">
        <v>44545</v>
      </c>
      <c r="R30" s="1416">
        <v>44453</v>
      </c>
      <c r="S30" s="1416">
        <v>45392</v>
      </c>
      <c r="T30" s="1416">
        <v>45019</v>
      </c>
      <c r="U30" s="1416">
        <v>45155</v>
      </c>
      <c r="V30" s="1416">
        <v>44249</v>
      </c>
      <c r="W30" s="1416">
        <v>45573</v>
      </c>
      <c r="X30" s="1416">
        <v>44031</v>
      </c>
      <c r="Y30" s="1415">
        <v>43324</v>
      </c>
      <c r="Z30" s="1415">
        <v>42611</v>
      </c>
      <c r="AA30" s="1415">
        <v>42187</v>
      </c>
      <c r="AB30" s="1415">
        <v>42537</v>
      </c>
      <c r="AC30" s="1415">
        <v>43066</v>
      </c>
      <c r="AD30" s="1415">
        <v>49573</v>
      </c>
      <c r="AE30" s="1415">
        <v>50667</v>
      </c>
      <c r="AF30" s="1415">
        <v>52103</v>
      </c>
      <c r="AG30" s="1415">
        <v>53994</v>
      </c>
      <c r="AH30" s="1416">
        <v>52821</v>
      </c>
      <c r="AI30" s="1416">
        <v>52941</v>
      </c>
      <c r="AJ30" s="1416">
        <v>52615</v>
      </c>
      <c r="AK30" s="1416">
        <v>52452</v>
      </c>
      <c r="AL30" s="1416">
        <v>52691</v>
      </c>
      <c r="AM30" s="1416">
        <v>51843</v>
      </c>
      <c r="AN30" s="1416">
        <v>51473</v>
      </c>
      <c r="AO30" s="1416">
        <v>50510</v>
      </c>
      <c r="AP30" s="1416">
        <v>50138</v>
      </c>
      <c r="AQ30" s="1416">
        <v>50248</v>
      </c>
      <c r="AR30" s="1416">
        <v>51542</v>
      </c>
      <c r="AS30" s="1415">
        <v>50992</v>
      </c>
      <c r="AT30" s="1570">
        <v>50219</v>
      </c>
    </row>
    <row r="31" spans="1:46">
      <c r="A31" s="190"/>
      <c r="B31" s="1416">
        <v>381</v>
      </c>
      <c r="C31" s="1416" t="s">
        <v>131</v>
      </c>
      <c r="D31" s="1416">
        <v>9897</v>
      </c>
      <c r="E31" s="1416">
        <v>10054</v>
      </c>
      <c r="F31" s="1416">
        <v>10210</v>
      </c>
      <c r="G31" s="1416">
        <v>10347</v>
      </c>
      <c r="H31" s="1416">
        <v>10488</v>
      </c>
      <c r="I31" s="1416">
        <v>10573</v>
      </c>
      <c r="J31" s="1416">
        <v>10278</v>
      </c>
      <c r="K31" s="1416">
        <v>10550</v>
      </c>
      <c r="L31" s="1416">
        <v>10826</v>
      </c>
      <c r="M31" s="1416">
        <v>11099</v>
      </c>
      <c r="N31" s="1416">
        <v>11521</v>
      </c>
      <c r="O31" s="1416">
        <v>12043</v>
      </c>
      <c r="P31" s="1416">
        <v>12532</v>
      </c>
      <c r="Q31" s="1416">
        <v>13023</v>
      </c>
      <c r="R31" s="1416">
        <v>13151</v>
      </c>
      <c r="S31" s="1416">
        <v>13698</v>
      </c>
      <c r="T31" s="1416">
        <v>13834</v>
      </c>
      <c r="U31" s="1416">
        <v>13827</v>
      </c>
      <c r="V31" s="1416">
        <v>13817</v>
      </c>
      <c r="W31" s="1416">
        <v>14251</v>
      </c>
      <c r="X31" s="1416">
        <v>14809</v>
      </c>
      <c r="Y31" s="1415">
        <v>14147</v>
      </c>
      <c r="Z31" s="1415">
        <v>14055</v>
      </c>
      <c r="AA31" s="1415">
        <v>14059</v>
      </c>
      <c r="AB31" s="1415">
        <v>14400</v>
      </c>
      <c r="AC31" s="1415">
        <v>14736</v>
      </c>
      <c r="AD31" s="1415">
        <v>14938</v>
      </c>
      <c r="AE31" s="1415">
        <v>15070</v>
      </c>
      <c r="AF31" s="1415">
        <v>15397</v>
      </c>
      <c r="AG31" s="1415">
        <v>15670</v>
      </c>
      <c r="AH31" s="1416">
        <v>15681</v>
      </c>
      <c r="AI31" s="1416">
        <v>15907</v>
      </c>
      <c r="AJ31" s="1416">
        <v>15963</v>
      </c>
      <c r="AK31" s="1416">
        <v>16112</v>
      </c>
      <c r="AL31" s="1416">
        <v>16317</v>
      </c>
      <c r="AM31" s="1416">
        <v>16159</v>
      </c>
      <c r="AN31" s="1416">
        <v>16059</v>
      </c>
      <c r="AO31" s="1416">
        <v>15779</v>
      </c>
      <c r="AP31" s="1416">
        <v>15669</v>
      </c>
      <c r="AQ31" s="1416">
        <v>15741</v>
      </c>
      <c r="AR31" s="1416">
        <v>15959</v>
      </c>
      <c r="AS31" s="1415">
        <v>15895</v>
      </c>
      <c r="AT31" s="1570">
        <v>15791</v>
      </c>
    </row>
    <row r="32" spans="1:46">
      <c r="A32" s="190"/>
      <c r="B32" s="1416">
        <v>382</v>
      </c>
      <c r="C32" s="1416" t="s">
        <v>133</v>
      </c>
      <c r="D32" s="1416">
        <v>9705</v>
      </c>
      <c r="E32" s="1416">
        <v>10139</v>
      </c>
      <c r="F32" s="1416">
        <v>10572</v>
      </c>
      <c r="G32" s="1416">
        <v>11010</v>
      </c>
      <c r="H32" s="1416">
        <v>11443</v>
      </c>
      <c r="I32" s="1416">
        <v>11721</v>
      </c>
      <c r="J32" s="1416">
        <v>11090</v>
      </c>
      <c r="K32" s="1416">
        <v>11235</v>
      </c>
      <c r="L32" s="1416">
        <v>11383</v>
      </c>
      <c r="M32" s="1416">
        <v>11529</v>
      </c>
      <c r="N32" s="1416">
        <v>11843</v>
      </c>
      <c r="O32" s="1416">
        <v>12236</v>
      </c>
      <c r="P32" s="1416">
        <v>12601</v>
      </c>
      <c r="Q32" s="1416">
        <v>12960</v>
      </c>
      <c r="R32" s="1416">
        <v>12845</v>
      </c>
      <c r="S32" s="1416">
        <v>13154</v>
      </c>
      <c r="T32" s="1416">
        <v>13293</v>
      </c>
      <c r="U32" s="1416">
        <v>13333</v>
      </c>
      <c r="V32" s="1416">
        <v>12974</v>
      </c>
      <c r="W32" s="1416">
        <v>13010</v>
      </c>
      <c r="X32" s="1416">
        <v>12879</v>
      </c>
      <c r="Y32" s="1415">
        <v>13192</v>
      </c>
      <c r="Z32" s="1415">
        <v>12680</v>
      </c>
      <c r="AA32" s="1415">
        <v>12218</v>
      </c>
      <c r="AB32" s="1415">
        <v>12047</v>
      </c>
      <c r="AC32" s="1415">
        <v>11835</v>
      </c>
      <c r="AD32" s="1415">
        <v>12121</v>
      </c>
      <c r="AE32" s="1415">
        <v>12199</v>
      </c>
      <c r="AF32" s="1415">
        <v>12432</v>
      </c>
      <c r="AG32" s="1415">
        <v>12684</v>
      </c>
      <c r="AH32" s="1416">
        <v>12628</v>
      </c>
      <c r="AI32" s="1416">
        <v>12714</v>
      </c>
      <c r="AJ32" s="1416">
        <v>12677</v>
      </c>
      <c r="AK32" s="1416">
        <v>12716</v>
      </c>
      <c r="AL32" s="1416">
        <v>12798</v>
      </c>
      <c r="AM32" s="1416">
        <v>12600</v>
      </c>
      <c r="AN32" s="1416">
        <v>12693</v>
      </c>
      <c r="AO32" s="1416">
        <v>12639</v>
      </c>
      <c r="AP32" s="1416">
        <v>12690</v>
      </c>
      <c r="AQ32" s="1416">
        <v>12890</v>
      </c>
      <c r="AR32" s="1416">
        <v>13323</v>
      </c>
      <c r="AS32" s="1415">
        <v>13375</v>
      </c>
      <c r="AT32" s="1570">
        <v>13421</v>
      </c>
    </row>
    <row r="33" spans="1:46">
      <c r="A33" s="190" t="s">
        <v>437</v>
      </c>
      <c r="B33" s="1416"/>
      <c r="C33" s="1416" t="s">
        <v>434</v>
      </c>
      <c r="D33" s="1416">
        <v>132278</v>
      </c>
      <c r="E33" s="1416">
        <v>133914</v>
      </c>
      <c r="F33" s="1416">
        <v>135555</v>
      </c>
      <c r="G33" s="1416">
        <v>137030</v>
      </c>
      <c r="H33" s="1416">
        <v>138508</v>
      </c>
      <c r="I33" s="1416">
        <v>138302</v>
      </c>
      <c r="J33" s="1416">
        <v>130629</v>
      </c>
      <c r="K33" s="1416">
        <v>132147</v>
      </c>
      <c r="L33" s="1416">
        <v>133669</v>
      </c>
      <c r="M33" s="1416">
        <v>135197</v>
      </c>
      <c r="N33" s="1416">
        <v>139112</v>
      </c>
      <c r="O33" s="1416">
        <v>141599</v>
      </c>
      <c r="P33" s="1416">
        <v>143715</v>
      </c>
      <c r="Q33" s="1416">
        <v>145851</v>
      </c>
      <c r="R33" s="1416">
        <v>144654</v>
      </c>
      <c r="S33" s="1416">
        <v>147204</v>
      </c>
      <c r="T33" s="1416">
        <v>147471</v>
      </c>
      <c r="U33" s="1416">
        <v>147073</v>
      </c>
      <c r="V33" s="1416">
        <v>142553</v>
      </c>
      <c r="W33" s="1416">
        <v>144618</v>
      </c>
      <c r="X33" s="1416">
        <v>148326</v>
      </c>
      <c r="Y33" s="1415">
        <v>141339</v>
      </c>
      <c r="Z33" s="1415">
        <v>140435</v>
      </c>
      <c r="AA33" s="1415">
        <v>140047</v>
      </c>
      <c r="AB33" s="1415">
        <v>141924</v>
      </c>
      <c r="AC33" s="1415">
        <v>142253</v>
      </c>
      <c r="AD33" s="1415">
        <v>140886</v>
      </c>
      <c r="AE33" s="1415">
        <v>142768</v>
      </c>
      <c r="AF33" s="1415">
        <v>145867</v>
      </c>
      <c r="AG33" s="1415">
        <v>148246</v>
      </c>
      <c r="AH33" s="1416">
        <v>148120</v>
      </c>
      <c r="AI33" s="1416">
        <v>149173</v>
      </c>
      <c r="AJ33" s="1416">
        <v>149179</v>
      </c>
      <c r="AK33" s="1416">
        <v>149701</v>
      </c>
      <c r="AL33" s="1416">
        <v>150409</v>
      </c>
      <c r="AM33" s="1416">
        <v>147393</v>
      </c>
      <c r="AN33" s="1416">
        <v>148637</v>
      </c>
      <c r="AO33" s="1416">
        <v>148149</v>
      </c>
      <c r="AP33" s="1416">
        <v>148934</v>
      </c>
      <c r="AQ33" s="1416">
        <v>151315</v>
      </c>
      <c r="AR33" s="1416">
        <v>155297</v>
      </c>
      <c r="AS33" s="1415">
        <v>156622</v>
      </c>
      <c r="AT33" s="1570">
        <f>SUM(AT34:AT39)</f>
        <v>157646</v>
      </c>
    </row>
    <row r="34" spans="1:46">
      <c r="A34" s="190"/>
      <c r="B34" s="1416">
        <v>213</v>
      </c>
      <c r="C34" s="1416" t="s">
        <v>136</v>
      </c>
      <c r="D34" s="1416">
        <v>26734</v>
      </c>
      <c r="E34" s="1416">
        <v>26903</v>
      </c>
      <c r="F34" s="1416">
        <v>27072</v>
      </c>
      <c r="G34" s="1416">
        <v>27232</v>
      </c>
      <c r="H34" s="1416">
        <v>27385</v>
      </c>
      <c r="I34" s="1416">
        <v>27135</v>
      </c>
      <c r="J34" s="1416">
        <v>24977</v>
      </c>
      <c r="K34" s="1416">
        <v>24947</v>
      </c>
      <c r="L34" s="1416">
        <v>24913</v>
      </c>
      <c r="M34" s="1416">
        <v>24882</v>
      </c>
      <c r="N34" s="1416">
        <v>25331</v>
      </c>
      <c r="O34" s="1416">
        <v>25430</v>
      </c>
      <c r="P34" s="1416">
        <v>25464</v>
      </c>
      <c r="Q34" s="1416">
        <v>25500</v>
      </c>
      <c r="R34" s="1416">
        <v>24965</v>
      </c>
      <c r="S34" s="1416">
        <v>24967</v>
      </c>
      <c r="T34" s="1416">
        <v>25087</v>
      </c>
      <c r="U34" s="1416">
        <v>24563</v>
      </c>
      <c r="V34" s="1416">
        <v>22874</v>
      </c>
      <c r="W34" s="1416">
        <v>23184</v>
      </c>
      <c r="X34" s="1416">
        <v>24170</v>
      </c>
      <c r="Y34" s="1415">
        <v>22830</v>
      </c>
      <c r="Z34" s="1415">
        <v>22631</v>
      </c>
      <c r="AA34" s="1415">
        <v>22495</v>
      </c>
      <c r="AB34" s="1415">
        <v>22693</v>
      </c>
      <c r="AC34" s="1415">
        <v>23065</v>
      </c>
      <c r="AD34" s="1415">
        <v>22505</v>
      </c>
      <c r="AE34" s="1415">
        <v>22525</v>
      </c>
      <c r="AF34" s="1415">
        <v>22654</v>
      </c>
      <c r="AG34" s="1415">
        <v>22665</v>
      </c>
      <c r="AH34" s="1416">
        <v>22174</v>
      </c>
      <c r="AI34" s="1416">
        <v>21820</v>
      </c>
      <c r="AJ34" s="1416">
        <v>21345</v>
      </c>
      <c r="AK34" s="1416">
        <v>20953</v>
      </c>
      <c r="AL34" s="1416">
        <v>20574</v>
      </c>
      <c r="AM34" s="1416">
        <v>19581</v>
      </c>
      <c r="AN34" s="1416">
        <v>19628</v>
      </c>
      <c r="AO34" s="1416">
        <v>19453</v>
      </c>
      <c r="AP34" s="1416">
        <v>19451</v>
      </c>
      <c r="AQ34" s="1416">
        <v>19641</v>
      </c>
      <c r="AR34" s="1416">
        <v>20140</v>
      </c>
      <c r="AS34" s="1415">
        <v>20186</v>
      </c>
      <c r="AT34" s="1570">
        <v>20189</v>
      </c>
    </row>
    <row r="35" spans="1:46">
      <c r="A35" s="190"/>
      <c r="B35" s="1416">
        <v>215</v>
      </c>
      <c r="C35" s="1416" t="s">
        <v>142</v>
      </c>
      <c r="D35" s="1416">
        <v>30710</v>
      </c>
      <c r="E35" s="1416">
        <v>31247</v>
      </c>
      <c r="F35" s="1416">
        <v>31783</v>
      </c>
      <c r="G35" s="1416">
        <v>32271</v>
      </c>
      <c r="H35" s="1416">
        <v>32761</v>
      </c>
      <c r="I35" s="1416">
        <v>32802</v>
      </c>
      <c r="J35" s="1416">
        <v>31038</v>
      </c>
      <c r="K35" s="1416">
        <v>31546</v>
      </c>
      <c r="L35" s="1416">
        <v>32057</v>
      </c>
      <c r="M35" s="1416">
        <v>32567</v>
      </c>
      <c r="N35" s="1416">
        <v>33742</v>
      </c>
      <c r="O35" s="1416">
        <v>34629</v>
      </c>
      <c r="P35" s="1416">
        <v>35399</v>
      </c>
      <c r="Q35" s="1416">
        <v>36173</v>
      </c>
      <c r="R35" s="1416">
        <v>36350</v>
      </c>
      <c r="S35" s="1416">
        <v>37328</v>
      </c>
      <c r="T35" s="1416">
        <v>36529</v>
      </c>
      <c r="U35" s="1416">
        <v>36473</v>
      </c>
      <c r="V35" s="1416">
        <v>35979</v>
      </c>
      <c r="W35" s="1416">
        <v>36485</v>
      </c>
      <c r="X35" s="1416">
        <v>37885</v>
      </c>
      <c r="Y35" s="1415">
        <v>37489</v>
      </c>
      <c r="Z35" s="1415">
        <v>37362</v>
      </c>
      <c r="AA35" s="1415">
        <v>37299</v>
      </c>
      <c r="AB35" s="1415">
        <v>37568</v>
      </c>
      <c r="AC35" s="1415">
        <v>34623</v>
      </c>
      <c r="AD35" s="1415">
        <v>33680</v>
      </c>
      <c r="AE35" s="1415">
        <v>34858</v>
      </c>
      <c r="AF35" s="1415">
        <v>36244</v>
      </c>
      <c r="AG35" s="1415">
        <v>37344</v>
      </c>
      <c r="AH35" s="1416">
        <v>37765</v>
      </c>
      <c r="AI35" s="1416">
        <v>38132</v>
      </c>
      <c r="AJ35" s="1416">
        <v>38314</v>
      </c>
      <c r="AK35" s="1416">
        <v>38634</v>
      </c>
      <c r="AL35" s="1416">
        <v>38939</v>
      </c>
      <c r="AM35" s="1416">
        <v>38090</v>
      </c>
      <c r="AN35" s="1416">
        <v>38419</v>
      </c>
      <c r="AO35" s="1416">
        <v>38343</v>
      </c>
      <c r="AP35" s="1416">
        <v>38572</v>
      </c>
      <c r="AQ35" s="1416">
        <v>39243</v>
      </c>
      <c r="AR35" s="1416">
        <v>40266</v>
      </c>
      <c r="AS35" s="1415">
        <v>40693</v>
      </c>
      <c r="AT35" s="1570">
        <v>41015</v>
      </c>
    </row>
    <row r="36" spans="1:46">
      <c r="A36" s="190"/>
      <c r="B36" s="1416">
        <v>218</v>
      </c>
      <c r="C36" s="1416" t="s">
        <v>148</v>
      </c>
      <c r="D36" s="1416">
        <v>20476</v>
      </c>
      <c r="E36" s="1416">
        <v>20651</v>
      </c>
      <c r="F36" s="1416">
        <v>20828</v>
      </c>
      <c r="G36" s="1416">
        <v>20982</v>
      </c>
      <c r="H36" s="1416">
        <v>21138</v>
      </c>
      <c r="I36" s="1416">
        <v>21029</v>
      </c>
      <c r="J36" s="1416">
        <v>19743</v>
      </c>
      <c r="K36" s="1416">
        <v>19920</v>
      </c>
      <c r="L36" s="1416">
        <v>20101</v>
      </c>
      <c r="M36" s="1416">
        <v>20281</v>
      </c>
      <c r="N36" s="1416">
        <v>20821</v>
      </c>
      <c r="O36" s="1416">
        <v>21567</v>
      </c>
      <c r="P36" s="1416">
        <v>22257</v>
      </c>
      <c r="Q36" s="1416">
        <v>22953</v>
      </c>
      <c r="R36" s="1416">
        <v>23026</v>
      </c>
      <c r="S36" s="1416">
        <v>23712</v>
      </c>
      <c r="T36" s="1416">
        <v>23803</v>
      </c>
      <c r="U36" s="1416">
        <v>24956</v>
      </c>
      <c r="V36" s="1416">
        <v>22583</v>
      </c>
      <c r="W36" s="1416">
        <v>23371</v>
      </c>
      <c r="X36" s="1416">
        <v>24478</v>
      </c>
      <c r="Y36" s="1415">
        <v>23483</v>
      </c>
      <c r="Z36" s="1415">
        <v>23753</v>
      </c>
      <c r="AA36" s="1415">
        <v>24086</v>
      </c>
      <c r="AB36" s="1415">
        <v>24918</v>
      </c>
      <c r="AC36" s="1415">
        <v>25828</v>
      </c>
      <c r="AD36" s="1415">
        <v>25193</v>
      </c>
      <c r="AE36" s="1415">
        <v>25280</v>
      </c>
      <c r="AF36" s="1415">
        <v>25642</v>
      </c>
      <c r="AG36" s="1415">
        <v>25855</v>
      </c>
      <c r="AH36" s="1416">
        <v>25787</v>
      </c>
      <c r="AI36" s="1416">
        <v>26209</v>
      </c>
      <c r="AJ36" s="1416">
        <v>26447</v>
      </c>
      <c r="AK36" s="1416">
        <v>26768</v>
      </c>
      <c r="AL36" s="1416">
        <v>27129</v>
      </c>
      <c r="AM36" s="1416">
        <v>26812</v>
      </c>
      <c r="AN36" s="1416">
        <v>27094</v>
      </c>
      <c r="AO36" s="1416">
        <v>27059</v>
      </c>
      <c r="AP36" s="1416">
        <v>27228</v>
      </c>
      <c r="AQ36" s="1416">
        <v>27700</v>
      </c>
      <c r="AR36" s="1416">
        <v>28470</v>
      </c>
      <c r="AS36" s="1415">
        <v>28752</v>
      </c>
      <c r="AT36" s="1570">
        <v>28977</v>
      </c>
    </row>
    <row r="37" spans="1:46">
      <c r="A37" s="190"/>
      <c r="B37" s="1416">
        <v>220</v>
      </c>
      <c r="C37" s="1416" t="s">
        <v>150</v>
      </c>
      <c r="D37" s="1416">
        <v>23744</v>
      </c>
      <c r="E37" s="1416">
        <v>24116</v>
      </c>
      <c r="F37" s="1416">
        <v>24486</v>
      </c>
      <c r="G37" s="1416">
        <v>24824</v>
      </c>
      <c r="H37" s="1416">
        <v>25160</v>
      </c>
      <c r="I37" s="1416">
        <v>25279</v>
      </c>
      <c r="J37" s="1416">
        <v>23933</v>
      </c>
      <c r="K37" s="1416">
        <v>24295</v>
      </c>
      <c r="L37" s="1416">
        <v>24662</v>
      </c>
      <c r="M37" s="1416">
        <v>25027</v>
      </c>
      <c r="N37" s="1416">
        <v>25779</v>
      </c>
      <c r="O37" s="1416">
        <v>25928</v>
      </c>
      <c r="P37" s="1416">
        <v>26028</v>
      </c>
      <c r="Q37" s="1416">
        <v>26129</v>
      </c>
      <c r="R37" s="1416">
        <v>25557</v>
      </c>
      <c r="S37" s="1416">
        <v>25752</v>
      </c>
      <c r="T37" s="1416">
        <v>26491</v>
      </c>
      <c r="U37" s="1416">
        <v>25887</v>
      </c>
      <c r="V37" s="1416">
        <v>25932</v>
      </c>
      <c r="W37" s="1416">
        <v>26047</v>
      </c>
      <c r="X37" s="1416">
        <v>25620</v>
      </c>
      <c r="Y37" s="1415">
        <v>23829</v>
      </c>
      <c r="Z37" s="1415">
        <v>23409</v>
      </c>
      <c r="AA37" s="1415">
        <v>23134</v>
      </c>
      <c r="AB37" s="1415">
        <v>23374</v>
      </c>
      <c r="AC37" s="1415">
        <v>24246</v>
      </c>
      <c r="AD37" s="1415">
        <v>25830</v>
      </c>
      <c r="AE37" s="1415">
        <v>26089</v>
      </c>
      <c r="AF37" s="1415">
        <v>26607</v>
      </c>
      <c r="AG37" s="1415">
        <v>27082</v>
      </c>
      <c r="AH37" s="1416">
        <v>26905</v>
      </c>
      <c r="AI37" s="1416">
        <v>27204</v>
      </c>
      <c r="AJ37" s="1416">
        <v>27248</v>
      </c>
      <c r="AK37" s="1416">
        <v>27419</v>
      </c>
      <c r="AL37" s="1416">
        <v>27638</v>
      </c>
      <c r="AM37" s="1416">
        <v>27271</v>
      </c>
      <c r="AN37" s="1416">
        <v>27618</v>
      </c>
      <c r="AO37" s="1416">
        <v>27638</v>
      </c>
      <c r="AP37" s="1416">
        <v>27902</v>
      </c>
      <c r="AQ37" s="1416">
        <v>28491</v>
      </c>
      <c r="AR37" s="1416">
        <v>29342</v>
      </c>
      <c r="AS37" s="1415">
        <v>29740</v>
      </c>
      <c r="AT37" s="1570">
        <v>30041</v>
      </c>
    </row>
    <row r="38" spans="1:46">
      <c r="A38" s="190"/>
      <c r="B38" s="1416">
        <v>228</v>
      </c>
      <c r="C38" s="1416" t="s">
        <v>439</v>
      </c>
      <c r="D38" s="1416">
        <v>17870</v>
      </c>
      <c r="E38" s="1416">
        <v>18231</v>
      </c>
      <c r="F38" s="1416">
        <v>18589</v>
      </c>
      <c r="G38" s="1416">
        <v>18917</v>
      </c>
      <c r="H38" s="1416">
        <v>19246</v>
      </c>
      <c r="I38" s="1416">
        <v>19336</v>
      </c>
      <c r="J38" s="1416">
        <v>19047</v>
      </c>
      <c r="K38" s="1416">
        <v>19628</v>
      </c>
      <c r="L38" s="1416">
        <v>20207</v>
      </c>
      <c r="M38" s="1416">
        <v>20792</v>
      </c>
      <c r="N38" s="1416">
        <v>21714</v>
      </c>
      <c r="O38" s="1416">
        <v>22336</v>
      </c>
      <c r="P38" s="1416">
        <v>22901</v>
      </c>
      <c r="Q38" s="1416">
        <v>23466</v>
      </c>
      <c r="R38" s="1416">
        <v>23516</v>
      </c>
      <c r="S38" s="1416">
        <v>24185</v>
      </c>
      <c r="T38" s="1416">
        <v>24595</v>
      </c>
      <c r="U38" s="1416">
        <v>24435</v>
      </c>
      <c r="V38" s="1416">
        <v>24193</v>
      </c>
      <c r="W38" s="1416">
        <v>24751</v>
      </c>
      <c r="X38" s="1416">
        <v>25140</v>
      </c>
      <c r="Y38" s="1415">
        <v>23690</v>
      </c>
      <c r="Z38" s="1415">
        <v>23652</v>
      </c>
      <c r="AA38" s="1415">
        <v>23715</v>
      </c>
      <c r="AB38" s="1415">
        <v>24134</v>
      </c>
      <c r="AC38" s="1415">
        <v>24988</v>
      </c>
      <c r="AD38" s="1415">
        <v>24182</v>
      </c>
      <c r="AE38" s="1415">
        <v>24562</v>
      </c>
      <c r="AF38" s="1415">
        <v>25184</v>
      </c>
      <c r="AG38" s="1415">
        <v>25718</v>
      </c>
      <c r="AH38" s="1416">
        <v>25921</v>
      </c>
      <c r="AI38" s="1416">
        <v>26138</v>
      </c>
      <c r="AJ38" s="1416">
        <v>26119</v>
      </c>
      <c r="AK38" s="1416">
        <v>26166</v>
      </c>
      <c r="AL38" s="1416">
        <v>26286</v>
      </c>
      <c r="AM38" s="1416">
        <v>25952</v>
      </c>
      <c r="AN38" s="1416">
        <v>26276</v>
      </c>
      <c r="AO38" s="1416">
        <v>26253</v>
      </c>
      <c r="AP38" s="1416">
        <v>26502</v>
      </c>
      <c r="AQ38" s="1416">
        <v>26988</v>
      </c>
      <c r="AR38" s="1416">
        <v>27727</v>
      </c>
      <c r="AS38" s="1415">
        <v>28017</v>
      </c>
      <c r="AT38" s="1570">
        <v>28280</v>
      </c>
    </row>
    <row r="39" spans="1:46">
      <c r="A39" s="190"/>
      <c r="B39" s="1416">
        <v>365</v>
      </c>
      <c r="C39" s="1416" t="s">
        <v>440</v>
      </c>
      <c r="D39" s="1416">
        <v>12744</v>
      </c>
      <c r="E39" s="1416">
        <v>12766</v>
      </c>
      <c r="F39" s="1416">
        <v>12797</v>
      </c>
      <c r="G39" s="1416">
        <v>12804</v>
      </c>
      <c r="H39" s="1416">
        <v>12818</v>
      </c>
      <c r="I39" s="1416">
        <v>12721</v>
      </c>
      <c r="J39" s="1416">
        <v>11891</v>
      </c>
      <c r="K39" s="1416">
        <v>11811</v>
      </c>
      <c r="L39" s="1416">
        <v>11729</v>
      </c>
      <c r="M39" s="1416">
        <v>11648</v>
      </c>
      <c r="N39" s="1416">
        <v>11725</v>
      </c>
      <c r="O39" s="1416">
        <v>11709</v>
      </c>
      <c r="P39" s="1416">
        <v>11666</v>
      </c>
      <c r="Q39" s="1416">
        <v>11630</v>
      </c>
      <c r="R39" s="1416">
        <v>11240</v>
      </c>
      <c r="S39" s="1416">
        <v>11260</v>
      </c>
      <c r="T39" s="1416">
        <v>10966</v>
      </c>
      <c r="U39" s="1416">
        <v>10759</v>
      </c>
      <c r="V39" s="1416">
        <v>10992</v>
      </c>
      <c r="W39" s="1416">
        <v>10780</v>
      </c>
      <c r="X39" s="1416">
        <v>11033</v>
      </c>
      <c r="Y39" s="1415">
        <v>10018</v>
      </c>
      <c r="Z39" s="1415">
        <v>9628</v>
      </c>
      <c r="AA39" s="1415">
        <v>9318</v>
      </c>
      <c r="AB39" s="1415">
        <v>9237</v>
      </c>
      <c r="AC39" s="1415">
        <v>9503</v>
      </c>
      <c r="AD39" s="1415">
        <v>9496</v>
      </c>
      <c r="AE39" s="1415">
        <v>9454</v>
      </c>
      <c r="AF39" s="1415">
        <v>9536</v>
      </c>
      <c r="AG39" s="1415">
        <v>9582</v>
      </c>
      <c r="AH39" s="1416">
        <v>9568</v>
      </c>
      <c r="AI39" s="1416">
        <v>9670</v>
      </c>
      <c r="AJ39" s="1416">
        <v>9706</v>
      </c>
      <c r="AK39" s="1416">
        <v>9761</v>
      </c>
      <c r="AL39" s="1416">
        <v>9843</v>
      </c>
      <c r="AM39" s="1416">
        <v>9687</v>
      </c>
      <c r="AN39" s="1416">
        <v>9602</v>
      </c>
      <c r="AO39" s="1416">
        <v>9403</v>
      </c>
      <c r="AP39" s="1416">
        <v>9279</v>
      </c>
      <c r="AQ39" s="1416">
        <v>9252</v>
      </c>
      <c r="AR39" s="1416">
        <v>9352</v>
      </c>
      <c r="AS39" s="1415">
        <v>9234</v>
      </c>
      <c r="AT39" s="1570">
        <v>9144</v>
      </c>
    </row>
    <row r="40" spans="1:46">
      <c r="A40" s="190" t="s">
        <v>431</v>
      </c>
      <c r="B40" s="1416"/>
      <c r="C40" s="1416" t="s">
        <v>435</v>
      </c>
      <c r="D40" s="1416">
        <v>278373</v>
      </c>
      <c r="E40" s="1416">
        <v>280589</v>
      </c>
      <c r="F40" s="1416">
        <v>282820</v>
      </c>
      <c r="G40" s="1416">
        <v>284910</v>
      </c>
      <c r="H40" s="1416">
        <v>287010</v>
      </c>
      <c r="I40" s="1416">
        <v>284917</v>
      </c>
      <c r="J40" s="1416">
        <v>262704</v>
      </c>
      <c r="K40" s="1416">
        <v>265389</v>
      </c>
      <c r="L40" s="1416">
        <v>268063</v>
      </c>
      <c r="M40" s="1416">
        <v>270746</v>
      </c>
      <c r="N40" s="1416">
        <v>279225</v>
      </c>
      <c r="O40" s="1416">
        <v>284194</v>
      </c>
      <c r="P40" s="1416">
        <v>288340</v>
      </c>
      <c r="Q40" s="1416">
        <v>292511</v>
      </c>
      <c r="R40" s="1416">
        <v>292021</v>
      </c>
      <c r="S40" s="1416">
        <v>296076</v>
      </c>
      <c r="T40" s="1416">
        <v>289446</v>
      </c>
      <c r="U40" s="1416">
        <v>287792</v>
      </c>
      <c r="V40" s="1416">
        <v>278288</v>
      </c>
      <c r="W40" s="1416">
        <v>280120</v>
      </c>
      <c r="X40" s="1416">
        <v>289392</v>
      </c>
      <c r="Y40" s="1415">
        <v>286605</v>
      </c>
      <c r="Z40" s="1415">
        <v>283509</v>
      </c>
      <c r="AA40" s="1415">
        <v>281530</v>
      </c>
      <c r="AB40" s="1415">
        <v>282096</v>
      </c>
      <c r="AC40" s="1415">
        <v>291359</v>
      </c>
      <c r="AD40" s="1415">
        <v>287842</v>
      </c>
      <c r="AE40" s="1415">
        <v>292311</v>
      </c>
      <c r="AF40" s="1415">
        <v>297705</v>
      </c>
      <c r="AG40" s="1415">
        <v>301516</v>
      </c>
      <c r="AH40" s="1416">
        <v>297471</v>
      </c>
      <c r="AI40" s="1416">
        <v>300870</v>
      </c>
      <c r="AJ40" s="1416">
        <v>301546</v>
      </c>
      <c r="AK40" s="1416">
        <v>302922</v>
      </c>
      <c r="AL40" s="1416">
        <v>305890</v>
      </c>
      <c r="AM40" s="1416">
        <v>301355</v>
      </c>
      <c r="AN40" s="1416">
        <v>302573</v>
      </c>
      <c r="AO40" s="1416">
        <v>299683</v>
      </c>
      <c r="AP40" s="1416">
        <v>301343</v>
      </c>
      <c r="AQ40" s="1416">
        <v>305381</v>
      </c>
      <c r="AR40" s="1416">
        <v>314453</v>
      </c>
      <c r="AS40" s="1415">
        <v>316181</v>
      </c>
      <c r="AT40" s="1570">
        <f>SUM(AT41:AT44)</f>
        <v>315823</v>
      </c>
    </row>
    <row r="41" spans="1:46">
      <c r="A41" s="190"/>
      <c r="B41" s="1416">
        <v>201</v>
      </c>
      <c r="C41" s="1416" t="s">
        <v>441</v>
      </c>
      <c r="D41" s="1416">
        <v>259303</v>
      </c>
      <c r="E41" s="1416">
        <v>261244</v>
      </c>
      <c r="F41" s="1416">
        <v>263198</v>
      </c>
      <c r="G41" s="1416">
        <v>265045</v>
      </c>
      <c r="H41" s="1416">
        <v>266900</v>
      </c>
      <c r="I41" s="1416">
        <v>264746</v>
      </c>
      <c r="J41" s="1416">
        <v>243266</v>
      </c>
      <c r="K41" s="1416">
        <v>245474</v>
      </c>
      <c r="L41" s="1416">
        <v>247678</v>
      </c>
      <c r="M41" s="1416">
        <v>249883</v>
      </c>
      <c r="N41" s="1416">
        <v>257549</v>
      </c>
      <c r="O41" s="1416">
        <v>262420</v>
      </c>
      <c r="P41" s="1416">
        <v>266499</v>
      </c>
      <c r="Q41" s="1416">
        <v>270592</v>
      </c>
      <c r="R41" s="1416">
        <v>270468</v>
      </c>
      <c r="S41" s="1416">
        <v>274327</v>
      </c>
      <c r="T41" s="1416">
        <v>268101</v>
      </c>
      <c r="U41" s="1416">
        <v>266598</v>
      </c>
      <c r="V41" s="1416">
        <v>257161</v>
      </c>
      <c r="W41" s="1416">
        <v>258898</v>
      </c>
      <c r="X41" s="1416">
        <v>267548</v>
      </c>
      <c r="Y41" s="1415">
        <v>265510</v>
      </c>
      <c r="Z41" s="1415">
        <v>262658</v>
      </c>
      <c r="AA41" s="1415">
        <v>260804</v>
      </c>
      <c r="AB41" s="1415">
        <v>261134</v>
      </c>
      <c r="AC41" s="1415">
        <v>269886</v>
      </c>
      <c r="AD41" s="1415">
        <v>266915</v>
      </c>
      <c r="AE41" s="1415">
        <v>271284</v>
      </c>
      <c r="AF41" s="1415">
        <v>276333</v>
      </c>
      <c r="AG41" s="1415">
        <v>279920</v>
      </c>
      <c r="AH41" s="1416">
        <v>275843</v>
      </c>
      <c r="AI41" s="1416">
        <v>278988</v>
      </c>
      <c r="AJ41" s="1416">
        <v>279617</v>
      </c>
      <c r="AK41" s="1416">
        <v>280892</v>
      </c>
      <c r="AL41" s="1416">
        <v>283665</v>
      </c>
      <c r="AM41" s="1416">
        <v>279398</v>
      </c>
      <c r="AN41" s="1416">
        <v>280458</v>
      </c>
      <c r="AO41" s="1416">
        <v>277698</v>
      </c>
      <c r="AP41" s="1416">
        <v>279212</v>
      </c>
      <c r="AQ41" s="1416">
        <v>282885</v>
      </c>
      <c r="AR41" s="1416">
        <v>291402</v>
      </c>
      <c r="AS41" s="1415">
        <v>292907</v>
      </c>
      <c r="AT41" s="1570">
        <v>292426</v>
      </c>
    </row>
    <row r="42" spans="1:46">
      <c r="A42" s="190"/>
      <c r="B42" s="1416">
        <v>442</v>
      </c>
      <c r="C42" s="1416" t="s">
        <v>179</v>
      </c>
      <c r="D42" s="1416">
        <v>5254</v>
      </c>
      <c r="E42" s="1416">
        <v>5282</v>
      </c>
      <c r="F42" s="1416">
        <v>5314</v>
      </c>
      <c r="G42" s="1416">
        <v>5330</v>
      </c>
      <c r="H42" s="1416">
        <v>5350</v>
      </c>
      <c r="I42" s="1416">
        <v>5340</v>
      </c>
      <c r="J42" s="1416">
        <v>5019</v>
      </c>
      <c r="K42" s="1416">
        <v>5000</v>
      </c>
      <c r="L42" s="1416">
        <v>4983</v>
      </c>
      <c r="M42" s="1416">
        <v>4963</v>
      </c>
      <c r="N42" s="1416">
        <v>5014</v>
      </c>
      <c r="O42" s="1416">
        <v>5011</v>
      </c>
      <c r="P42" s="1416">
        <v>4997</v>
      </c>
      <c r="Q42" s="1416">
        <v>4988</v>
      </c>
      <c r="R42" s="1416">
        <v>4875</v>
      </c>
      <c r="S42" s="1416">
        <v>4923</v>
      </c>
      <c r="T42" s="1416">
        <v>4961</v>
      </c>
      <c r="U42" s="1416">
        <v>4927</v>
      </c>
      <c r="V42" s="1416">
        <v>4835</v>
      </c>
      <c r="W42" s="1416">
        <v>4756</v>
      </c>
      <c r="X42" s="1416">
        <v>4859</v>
      </c>
      <c r="Y42" s="1415">
        <v>4562</v>
      </c>
      <c r="Z42" s="1415">
        <v>4501</v>
      </c>
      <c r="AA42" s="1415">
        <v>4476</v>
      </c>
      <c r="AB42" s="1415">
        <v>4546</v>
      </c>
      <c r="AC42" s="1415">
        <v>4673</v>
      </c>
      <c r="AD42" s="1415">
        <v>4630</v>
      </c>
      <c r="AE42" s="1415">
        <v>4589</v>
      </c>
      <c r="AF42" s="1415">
        <v>4619</v>
      </c>
      <c r="AG42" s="1415">
        <v>4632</v>
      </c>
      <c r="AH42" s="1416">
        <v>4616</v>
      </c>
      <c r="AI42" s="1416">
        <v>4620</v>
      </c>
      <c r="AJ42" s="1416">
        <v>4573</v>
      </c>
      <c r="AK42" s="1416">
        <v>4531</v>
      </c>
      <c r="AL42" s="1416">
        <v>4521</v>
      </c>
      <c r="AM42" s="1416">
        <v>4431</v>
      </c>
      <c r="AN42" s="1416">
        <v>4491</v>
      </c>
      <c r="AO42" s="1416">
        <v>4485</v>
      </c>
      <c r="AP42" s="1416">
        <v>4546</v>
      </c>
      <c r="AQ42" s="1416">
        <v>4650</v>
      </c>
      <c r="AR42" s="1416">
        <v>4809</v>
      </c>
      <c r="AS42" s="1415">
        <v>4872</v>
      </c>
      <c r="AT42" s="1570">
        <v>4925</v>
      </c>
    </row>
    <row r="43" spans="1:46">
      <c r="A43" s="190"/>
      <c r="B43" s="1416">
        <v>443</v>
      </c>
      <c r="C43" s="1416" t="s">
        <v>181</v>
      </c>
      <c r="D43" s="1416">
        <v>8265</v>
      </c>
      <c r="E43" s="1416">
        <v>8542</v>
      </c>
      <c r="F43" s="1416">
        <v>8818</v>
      </c>
      <c r="G43" s="1416">
        <v>9084</v>
      </c>
      <c r="H43" s="1416">
        <v>9351</v>
      </c>
      <c r="I43" s="1416">
        <v>9515</v>
      </c>
      <c r="J43" s="1416">
        <v>9219</v>
      </c>
      <c r="K43" s="1416">
        <v>9559</v>
      </c>
      <c r="L43" s="1416">
        <v>9898</v>
      </c>
      <c r="M43" s="1416">
        <v>10238</v>
      </c>
      <c r="N43" s="1416">
        <v>10749</v>
      </c>
      <c r="O43" s="1416">
        <v>10982</v>
      </c>
      <c r="P43" s="1416">
        <v>11194</v>
      </c>
      <c r="Q43" s="1416">
        <v>11405</v>
      </c>
      <c r="R43" s="1416">
        <v>11321</v>
      </c>
      <c r="S43" s="1416">
        <v>11536</v>
      </c>
      <c r="T43" s="1416">
        <v>11200</v>
      </c>
      <c r="U43" s="1416">
        <v>11110</v>
      </c>
      <c r="V43" s="1416">
        <v>11229</v>
      </c>
      <c r="W43" s="1416">
        <v>11298</v>
      </c>
      <c r="X43" s="1416">
        <v>11575</v>
      </c>
      <c r="Y43" s="1415">
        <v>11575</v>
      </c>
      <c r="Z43" s="1415">
        <v>11603</v>
      </c>
      <c r="AA43" s="1415">
        <v>11660</v>
      </c>
      <c r="AB43" s="1415">
        <v>11935</v>
      </c>
      <c r="AC43" s="1415">
        <v>12135</v>
      </c>
      <c r="AD43" s="1415">
        <v>11902</v>
      </c>
      <c r="AE43" s="1415">
        <v>12024</v>
      </c>
      <c r="AF43" s="1415">
        <v>12290</v>
      </c>
      <c r="AG43" s="1415">
        <v>12496</v>
      </c>
      <c r="AH43" s="1416">
        <v>12597</v>
      </c>
      <c r="AI43" s="1416">
        <v>12818</v>
      </c>
      <c r="AJ43" s="1416">
        <v>12932</v>
      </c>
      <c r="AK43" s="1416">
        <v>13084</v>
      </c>
      <c r="AL43" s="1416">
        <v>13271</v>
      </c>
      <c r="AM43" s="1416">
        <v>13179</v>
      </c>
      <c r="AN43" s="1416">
        <v>13274</v>
      </c>
      <c r="AO43" s="1416">
        <v>13205</v>
      </c>
      <c r="AP43" s="1416">
        <v>13273</v>
      </c>
      <c r="AQ43" s="1416">
        <v>13490</v>
      </c>
      <c r="AR43" s="1416">
        <v>13787</v>
      </c>
      <c r="AS43" s="1415">
        <v>13932</v>
      </c>
      <c r="AT43" s="1570">
        <v>13996</v>
      </c>
    </row>
    <row r="44" spans="1:46">
      <c r="A44" s="190"/>
      <c r="B44" s="1416">
        <v>446</v>
      </c>
      <c r="C44" s="1416" t="s">
        <v>442</v>
      </c>
      <c r="D44" s="1416">
        <v>5551</v>
      </c>
      <c r="E44" s="1416">
        <v>5521</v>
      </c>
      <c r="F44" s="1416">
        <v>5490</v>
      </c>
      <c r="G44" s="1416">
        <v>5451</v>
      </c>
      <c r="H44" s="1416">
        <v>5409</v>
      </c>
      <c r="I44" s="1416">
        <v>5316</v>
      </c>
      <c r="J44" s="1416">
        <v>5200</v>
      </c>
      <c r="K44" s="1416">
        <v>5356</v>
      </c>
      <c r="L44" s="1416">
        <v>5504</v>
      </c>
      <c r="M44" s="1416">
        <v>5662</v>
      </c>
      <c r="N44" s="1416">
        <v>5913</v>
      </c>
      <c r="O44" s="1416">
        <v>5781</v>
      </c>
      <c r="P44" s="1416">
        <v>5650</v>
      </c>
      <c r="Q44" s="1416">
        <v>5526</v>
      </c>
      <c r="R44" s="1416">
        <v>5357</v>
      </c>
      <c r="S44" s="1416">
        <v>5290</v>
      </c>
      <c r="T44" s="1416">
        <v>5184</v>
      </c>
      <c r="U44" s="1416">
        <v>5157</v>
      </c>
      <c r="V44" s="1416">
        <v>5063</v>
      </c>
      <c r="W44" s="1416">
        <v>5168</v>
      </c>
      <c r="X44" s="1416">
        <v>5410</v>
      </c>
      <c r="Y44" s="1415">
        <v>4958</v>
      </c>
      <c r="Z44" s="1415">
        <v>4747</v>
      </c>
      <c r="AA44" s="1415">
        <v>4590</v>
      </c>
      <c r="AB44" s="1415">
        <v>4481</v>
      </c>
      <c r="AC44" s="1415">
        <v>4665</v>
      </c>
      <c r="AD44" s="1415">
        <v>4395</v>
      </c>
      <c r="AE44" s="1415">
        <v>4414</v>
      </c>
      <c r="AF44" s="1415">
        <v>4463</v>
      </c>
      <c r="AG44" s="1415">
        <v>4468</v>
      </c>
      <c r="AH44" s="1416">
        <v>4415</v>
      </c>
      <c r="AI44" s="1416">
        <v>4444</v>
      </c>
      <c r="AJ44" s="1416">
        <v>4424</v>
      </c>
      <c r="AK44" s="1416">
        <v>4415</v>
      </c>
      <c r="AL44" s="1416">
        <v>4433</v>
      </c>
      <c r="AM44" s="1416">
        <v>4347</v>
      </c>
      <c r="AN44" s="1416">
        <v>4350</v>
      </c>
      <c r="AO44" s="1416">
        <v>4295</v>
      </c>
      <c r="AP44" s="1416">
        <v>4312</v>
      </c>
      <c r="AQ44" s="1416">
        <v>4356</v>
      </c>
      <c r="AR44" s="1416">
        <v>4455</v>
      </c>
      <c r="AS44" s="1415">
        <v>4470</v>
      </c>
      <c r="AT44" s="1570">
        <v>4476</v>
      </c>
    </row>
    <row r="45" spans="1:46">
      <c r="A45" s="190" t="s">
        <v>431</v>
      </c>
      <c r="B45" s="1416"/>
      <c r="C45" s="1416" t="s">
        <v>436</v>
      </c>
      <c r="D45" s="1416">
        <v>125964</v>
      </c>
      <c r="E45" s="1416">
        <v>126870</v>
      </c>
      <c r="F45" s="1416">
        <v>127771</v>
      </c>
      <c r="G45" s="1416">
        <v>128533</v>
      </c>
      <c r="H45" s="1416">
        <v>129278</v>
      </c>
      <c r="I45" s="1416">
        <v>128768</v>
      </c>
      <c r="J45" s="1416">
        <v>120112</v>
      </c>
      <c r="K45" s="1416">
        <v>119989</v>
      </c>
      <c r="L45" s="1416">
        <v>119864</v>
      </c>
      <c r="M45" s="1416">
        <v>119742</v>
      </c>
      <c r="N45" s="1416">
        <v>121705</v>
      </c>
      <c r="O45" s="1416">
        <v>123044</v>
      </c>
      <c r="P45" s="1416">
        <v>124065</v>
      </c>
      <c r="Q45" s="1416">
        <v>125100</v>
      </c>
      <c r="R45" s="1416">
        <v>123884</v>
      </c>
      <c r="S45" s="1416">
        <v>125704</v>
      </c>
      <c r="T45" s="1416">
        <v>124353</v>
      </c>
      <c r="U45" s="1416">
        <v>123932</v>
      </c>
      <c r="V45" s="1416">
        <v>123745</v>
      </c>
      <c r="W45" s="1416">
        <v>125494</v>
      </c>
      <c r="X45" s="1416">
        <v>125263</v>
      </c>
      <c r="Y45" s="1415">
        <v>127018</v>
      </c>
      <c r="Z45" s="1415">
        <v>123211</v>
      </c>
      <c r="AA45" s="1415">
        <v>120028</v>
      </c>
      <c r="AB45" s="1415">
        <v>118246</v>
      </c>
      <c r="AC45" s="1415">
        <v>117699</v>
      </c>
      <c r="AD45" s="1415">
        <v>118098</v>
      </c>
      <c r="AE45" s="1415">
        <v>119397</v>
      </c>
      <c r="AF45" s="1415">
        <v>121658</v>
      </c>
      <c r="AG45" s="1415">
        <v>123262</v>
      </c>
      <c r="AH45" s="1416">
        <v>122251</v>
      </c>
      <c r="AI45" s="1416">
        <v>122520</v>
      </c>
      <c r="AJ45" s="1416">
        <v>121917</v>
      </c>
      <c r="AK45" s="1416">
        <v>121463</v>
      </c>
      <c r="AL45" s="1416">
        <v>121691</v>
      </c>
      <c r="AM45" s="1416">
        <v>118817</v>
      </c>
      <c r="AN45" s="1416">
        <v>118775</v>
      </c>
      <c r="AO45" s="1416">
        <v>117145</v>
      </c>
      <c r="AP45" s="1416">
        <v>117090</v>
      </c>
      <c r="AQ45" s="1416">
        <v>118030</v>
      </c>
      <c r="AR45" s="1416">
        <v>120730</v>
      </c>
      <c r="AS45" s="1415">
        <v>120693</v>
      </c>
      <c r="AT45" s="1570">
        <f>SUM(AT46:AT52)</f>
        <v>120356</v>
      </c>
    </row>
    <row r="46" spans="1:46">
      <c r="A46" s="190"/>
      <c r="B46" s="1416">
        <v>208</v>
      </c>
      <c r="C46" s="1416" t="s">
        <v>189</v>
      </c>
      <c r="D46" s="1416">
        <v>21611</v>
      </c>
      <c r="E46" s="1416">
        <v>21357</v>
      </c>
      <c r="F46" s="1416">
        <v>21098</v>
      </c>
      <c r="G46" s="1416">
        <v>20834</v>
      </c>
      <c r="H46" s="1416">
        <v>20563</v>
      </c>
      <c r="I46" s="1416">
        <v>20041</v>
      </c>
      <c r="J46" s="1416">
        <v>18053</v>
      </c>
      <c r="K46" s="1416">
        <v>17459</v>
      </c>
      <c r="L46" s="1416">
        <v>16867</v>
      </c>
      <c r="M46" s="1416">
        <v>16271</v>
      </c>
      <c r="N46" s="1416">
        <v>15956</v>
      </c>
      <c r="O46" s="1416">
        <v>16072</v>
      </c>
      <c r="P46" s="1416">
        <v>16136</v>
      </c>
      <c r="Q46" s="1416">
        <v>16201</v>
      </c>
      <c r="R46" s="1416">
        <v>16005</v>
      </c>
      <c r="S46" s="1416">
        <v>16111</v>
      </c>
      <c r="T46" s="1416">
        <v>15767</v>
      </c>
      <c r="U46" s="1416">
        <v>15457</v>
      </c>
      <c r="V46" s="1416">
        <v>16541</v>
      </c>
      <c r="W46" s="1416">
        <v>16581</v>
      </c>
      <c r="X46" s="1416">
        <v>15067</v>
      </c>
      <c r="Y46" s="1415">
        <v>14203</v>
      </c>
      <c r="Z46" s="1415">
        <v>13778</v>
      </c>
      <c r="AA46" s="1415">
        <v>13449</v>
      </c>
      <c r="AB46" s="1415">
        <v>13250</v>
      </c>
      <c r="AC46" s="1415">
        <v>13673</v>
      </c>
      <c r="AD46" s="1415">
        <v>13702</v>
      </c>
      <c r="AE46" s="1415">
        <v>13856</v>
      </c>
      <c r="AF46" s="1415">
        <v>14146</v>
      </c>
      <c r="AG46" s="1415">
        <v>14324</v>
      </c>
      <c r="AH46" s="1416">
        <v>14269</v>
      </c>
      <c r="AI46" s="1416">
        <v>14357</v>
      </c>
      <c r="AJ46" s="1416">
        <v>14281</v>
      </c>
      <c r="AK46" s="1416">
        <v>14109</v>
      </c>
      <c r="AL46" s="1416">
        <v>14180</v>
      </c>
      <c r="AM46" s="1416">
        <v>14016</v>
      </c>
      <c r="AN46" s="1416">
        <v>13868</v>
      </c>
      <c r="AO46" s="1416">
        <v>13438</v>
      </c>
      <c r="AP46" s="1416">
        <v>13406</v>
      </c>
      <c r="AQ46" s="1416">
        <v>13360</v>
      </c>
      <c r="AR46" s="1416">
        <v>13569</v>
      </c>
      <c r="AS46" s="1415">
        <v>13422</v>
      </c>
      <c r="AT46" s="1570">
        <v>13172</v>
      </c>
    </row>
    <row r="47" spans="1:46">
      <c r="A47" s="190"/>
      <c r="B47" s="1416">
        <v>212</v>
      </c>
      <c r="C47" s="1416" t="s">
        <v>191</v>
      </c>
      <c r="D47" s="1416">
        <v>22347</v>
      </c>
      <c r="E47" s="1416">
        <v>22565</v>
      </c>
      <c r="F47" s="1416">
        <v>22783</v>
      </c>
      <c r="G47" s="1416">
        <v>22987</v>
      </c>
      <c r="H47" s="1416">
        <v>23192</v>
      </c>
      <c r="I47" s="1416">
        <v>23101</v>
      </c>
      <c r="J47" s="1416">
        <v>21495</v>
      </c>
      <c r="K47" s="1416">
        <v>21441</v>
      </c>
      <c r="L47" s="1416">
        <v>21383</v>
      </c>
      <c r="M47" s="1416">
        <v>21329</v>
      </c>
      <c r="N47" s="1416">
        <v>21655</v>
      </c>
      <c r="O47" s="1416">
        <v>21929</v>
      </c>
      <c r="P47" s="1416">
        <v>22142</v>
      </c>
      <c r="Q47" s="1416">
        <v>22364</v>
      </c>
      <c r="R47" s="1416">
        <v>22177</v>
      </c>
      <c r="S47" s="1416">
        <v>22441</v>
      </c>
      <c r="T47" s="1416">
        <v>22142</v>
      </c>
      <c r="U47" s="1416">
        <v>21978</v>
      </c>
      <c r="V47" s="1416">
        <v>22395</v>
      </c>
      <c r="W47" s="1416">
        <v>22626</v>
      </c>
      <c r="X47" s="1416">
        <v>23178</v>
      </c>
      <c r="Y47" s="1415">
        <v>21925</v>
      </c>
      <c r="Z47" s="1415">
        <v>21351</v>
      </c>
      <c r="AA47" s="1415">
        <v>20860</v>
      </c>
      <c r="AB47" s="1415">
        <v>20587</v>
      </c>
      <c r="AC47" s="1415">
        <v>21187</v>
      </c>
      <c r="AD47" s="1415">
        <v>20860</v>
      </c>
      <c r="AE47" s="1415">
        <v>21224</v>
      </c>
      <c r="AF47" s="1415">
        <v>21729</v>
      </c>
      <c r="AG47" s="1415">
        <v>21987</v>
      </c>
      <c r="AH47" s="1416">
        <v>22132</v>
      </c>
      <c r="AI47" s="1416">
        <v>22280</v>
      </c>
      <c r="AJ47" s="1416">
        <v>22308</v>
      </c>
      <c r="AK47" s="1416">
        <v>22298</v>
      </c>
      <c r="AL47" s="1416">
        <v>22412</v>
      </c>
      <c r="AM47" s="1416">
        <v>21977</v>
      </c>
      <c r="AN47" s="1416">
        <v>21998</v>
      </c>
      <c r="AO47" s="1416">
        <v>21663</v>
      </c>
      <c r="AP47" s="1416">
        <v>21680</v>
      </c>
      <c r="AQ47" s="1416">
        <v>21811</v>
      </c>
      <c r="AR47" s="1416">
        <v>22220</v>
      </c>
      <c r="AS47" s="1415">
        <v>22238</v>
      </c>
      <c r="AT47" s="1570">
        <v>22160</v>
      </c>
    </row>
    <row r="48" spans="1:46">
      <c r="A48" s="190"/>
      <c r="B48" s="1416">
        <v>227</v>
      </c>
      <c r="C48" s="1416" t="s">
        <v>443</v>
      </c>
      <c r="D48" s="1416">
        <v>23179</v>
      </c>
      <c r="E48" s="1416">
        <v>23238</v>
      </c>
      <c r="F48" s="1416">
        <v>23297</v>
      </c>
      <c r="G48" s="1416">
        <v>23322</v>
      </c>
      <c r="H48" s="1416">
        <v>23343</v>
      </c>
      <c r="I48" s="1416">
        <v>23179</v>
      </c>
      <c r="J48" s="1416">
        <v>21533</v>
      </c>
      <c r="K48" s="1416">
        <v>21430</v>
      </c>
      <c r="L48" s="1416">
        <v>21322</v>
      </c>
      <c r="M48" s="1416">
        <v>21219</v>
      </c>
      <c r="N48" s="1416">
        <v>21502</v>
      </c>
      <c r="O48" s="1416">
        <v>21765</v>
      </c>
      <c r="P48" s="1416">
        <v>21974</v>
      </c>
      <c r="Q48" s="1416">
        <v>22191</v>
      </c>
      <c r="R48" s="1416">
        <v>21981</v>
      </c>
      <c r="S48" s="1416">
        <v>22352</v>
      </c>
      <c r="T48" s="1416">
        <v>22508</v>
      </c>
      <c r="U48" s="1416">
        <v>22784</v>
      </c>
      <c r="V48" s="1416">
        <v>21619</v>
      </c>
      <c r="W48" s="1416">
        <v>21978</v>
      </c>
      <c r="X48" s="1416">
        <v>21400</v>
      </c>
      <c r="Y48" s="1415">
        <v>20335</v>
      </c>
      <c r="Z48" s="1415">
        <v>19763</v>
      </c>
      <c r="AA48" s="1415">
        <v>19388</v>
      </c>
      <c r="AB48" s="1415">
        <v>19324</v>
      </c>
      <c r="AC48" s="1415">
        <v>19878</v>
      </c>
      <c r="AD48" s="1415">
        <v>19913</v>
      </c>
      <c r="AE48" s="1415">
        <v>19867</v>
      </c>
      <c r="AF48" s="1415">
        <v>20026</v>
      </c>
      <c r="AG48" s="1415">
        <v>20065</v>
      </c>
      <c r="AH48" s="1416">
        <v>19782</v>
      </c>
      <c r="AI48" s="1416">
        <v>19679</v>
      </c>
      <c r="AJ48" s="1416">
        <v>19432</v>
      </c>
      <c r="AK48" s="1416">
        <v>19170</v>
      </c>
      <c r="AL48" s="1416">
        <v>19039</v>
      </c>
      <c r="AM48" s="1416">
        <v>18388</v>
      </c>
      <c r="AN48" s="1416">
        <v>18310</v>
      </c>
      <c r="AO48" s="1416">
        <v>17997</v>
      </c>
      <c r="AP48" s="1416">
        <v>17908</v>
      </c>
      <c r="AQ48" s="1416">
        <v>17988</v>
      </c>
      <c r="AR48" s="1416">
        <v>18308</v>
      </c>
      <c r="AS48" s="1415">
        <v>18225</v>
      </c>
      <c r="AT48" s="1570">
        <v>18117</v>
      </c>
    </row>
    <row r="49" spans="1:46">
      <c r="A49" s="190"/>
      <c r="B49" s="1416">
        <v>229</v>
      </c>
      <c r="C49" s="1416" t="s">
        <v>444</v>
      </c>
      <c r="D49" s="1416">
        <v>32102</v>
      </c>
      <c r="E49" s="1416">
        <v>32481</v>
      </c>
      <c r="F49" s="1416">
        <v>32860</v>
      </c>
      <c r="G49" s="1416">
        <v>33201</v>
      </c>
      <c r="H49" s="1416">
        <v>33540</v>
      </c>
      <c r="I49" s="1416">
        <v>33537</v>
      </c>
      <c r="J49" s="1416">
        <v>31664</v>
      </c>
      <c r="K49" s="1416">
        <v>31982</v>
      </c>
      <c r="L49" s="1416">
        <v>32298</v>
      </c>
      <c r="M49" s="1416">
        <v>32616</v>
      </c>
      <c r="N49" s="1416">
        <v>33481</v>
      </c>
      <c r="O49" s="1416">
        <v>33876</v>
      </c>
      <c r="P49" s="1416">
        <v>34190</v>
      </c>
      <c r="Q49" s="1416">
        <v>34501</v>
      </c>
      <c r="R49" s="1416">
        <v>34052</v>
      </c>
      <c r="S49" s="1416">
        <v>34519</v>
      </c>
      <c r="T49" s="1416">
        <v>34031</v>
      </c>
      <c r="U49" s="1416">
        <v>33996</v>
      </c>
      <c r="V49" s="1416">
        <v>33977</v>
      </c>
      <c r="W49" s="1416">
        <v>34767</v>
      </c>
      <c r="X49" s="1416">
        <v>35376</v>
      </c>
      <c r="Y49" s="1415">
        <v>40950</v>
      </c>
      <c r="Z49" s="1415">
        <v>39459</v>
      </c>
      <c r="AA49" s="1415">
        <v>38068</v>
      </c>
      <c r="AB49" s="1415">
        <v>37127</v>
      </c>
      <c r="AC49" s="1415">
        <v>35471</v>
      </c>
      <c r="AD49" s="1415">
        <v>35525</v>
      </c>
      <c r="AE49" s="1415">
        <v>36133</v>
      </c>
      <c r="AF49" s="1415">
        <v>37125</v>
      </c>
      <c r="AG49" s="1415">
        <v>37976</v>
      </c>
      <c r="AH49" s="1416">
        <v>38150</v>
      </c>
      <c r="AI49" s="1416">
        <v>38353</v>
      </c>
      <c r="AJ49" s="1416">
        <v>38274</v>
      </c>
      <c r="AK49" s="1416">
        <v>38346</v>
      </c>
      <c r="AL49" s="1416">
        <v>38520</v>
      </c>
      <c r="AM49" s="1416">
        <v>37717</v>
      </c>
      <c r="AN49" s="1416">
        <v>37934</v>
      </c>
      <c r="AO49" s="1416">
        <v>37715</v>
      </c>
      <c r="AP49" s="1416">
        <v>37835</v>
      </c>
      <c r="AQ49" s="1416">
        <v>38402</v>
      </c>
      <c r="AR49" s="1416">
        <v>39447</v>
      </c>
      <c r="AS49" s="1415">
        <v>39678</v>
      </c>
      <c r="AT49" s="1570">
        <v>39861</v>
      </c>
    </row>
    <row r="50" spans="1:46">
      <c r="A50" s="190"/>
      <c r="B50" s="1416">
        <v>464</v>
      </c>
      <c r="C50" s="1416" t="s">
        <v>212</v>
      </c>
      <c r="D50" s="1416">
        <v>9635</v>
      </c>
      <c r="E50" s="1416">
        <v>10067</v>
      </c>
      <c r="F50" s="1416">
        <v>10501</v>
      </c>
      <c r="G50" s="1416">
        <v>10926</v>
      </c>
      <c r="H50" s="1416">
        <v>11353</v>
      </c>
      <c r="I50" s="1416">
        <v>11658</v>
      </c>
      <c r="J50" s="1416">
        <v>10938</v>
      </c>
      <c r="K50" s="1416">
        <v>11165</v>
      </c>
      <c r="L50" s="1416">
        <v>11390</v>
      </c>
      <c r="M50" s="1416">
        <v>11617</v>
      </c>
      <c r="N50" s="1416">
        <v>12059</v>
      </c>
      <c r="O50" s="1416">
        <v>12242</v>
      </c>
      <c r="P50" s="1416">
        <v>12400</v>
      </c>
      <c r="Q50" s="1416">
        <v>12561</v>
      </c>
      <c r="R50" s="1416">
        <v>12390</v>
      </c>
      <c r="S50" s="1416">
        <v>12552</v>
      </c>
      <c r="T50" s="1416">
        <v>12408</v>
      </c>
      <c r="U50" s="1416">
        <v>12583</v>
      </c>
      <c r="V50" s="1416">
        <v>12576</v>
      </c>
      <c r="W50" s="1416">
        <v>13100</v>
      </c>
      <c r="X50" s="1416">
        <v>12414</v>
      </c>
      <c r="Y50" s="1415">
        <v>13221</v>
      </c>
      <c r="Z50" s="1415">
        <v>12821</v>
      </c>
      <c r="AA50" s="1415">
        <v>12496</v>
      </c>
      <c r="AB50" s="1415">
        <v>12345</v>
      </c>
      <c r="AC50" s="1415">
        <v>11755</v>
      </c>
      <c r="AD50" s="1415">
        <v>11053</v>
      </c>
      <c r="AE50" s="1415">
        <v>11159</v>
      </c>
      <c r="AF50" s="1415">
        <v>11321</v>
      </c>
      <c r="AG50" s="1415">
        <v>11393</v>
      </c>
      <c r="AH50" s="1416">
        <v>11217</v>
      </c>
      <c r="AI50" s="1416">
        <v>11254</v>
      </c>
      <c r="AJ50" s="1416">
        <v>11209</v>
      </c>
      <c r="AK50" s="1416">
        <v>11222</v>
      </c>
      <c r="AL50" s="1416">
        <v>11252</v>
      </c>
      <c r="AM50" s="1416">
        <v>10967</v>
      </c>
      <c r="AN50" s="1416">
        <v>11064</v>
      </c>
      <c r="AO50" s="1416">
        <v>11035</v>
      </c>
      <c r="AP50" s="1416">
        <v>11140</v>
      </c>
      <c r="AQ50" s="1416">
        <v>11375</v>
      </c>
      <c r="AR50" s="1416">
        <v>11732</v>
      </c>
      <c r="AS50" s="1415">
        <v>11889</v>
      </c>
      <c r="AT50" s="1570">
        <v>11985</v>
      </c>
    </row>
    <row r="51" spans="1:46">
      <c r="A51" s="190"/>
      <c r="B51" s="1416">
        <v>481</v>
      </c>
      <c r="C51" s="1416" t="s">
        <v>214</v>
      </c>
      <c r="D51" s="1416">
        <v>6129</v>
      </c>
      <c r="E51" s="1416">
        <v>6178</v>
      </c>
      <c r="F51" s="1416">
        <v>6225</v>
      </c>
      <c r="G51" s="1416">
        <v>6265</v>
      </c>
      <c r="H51" s="1416">
        <v>6301</v>
      </c>
      <c r="I51" s="1416">
        <v>6284</v>
      </c>
      <c r="J51" s="1416">
        <v>5997</v>
      </c>
      <c r="K51" s="1416">
        <v>6056</v>
      </c>
      <c r="L51" s="1416">
        <v>6118</v>
      </c>
      <c r="M51" s="1416">
        <v>6178</v>
      </c>
      <c r="N51" s="1416">
        <v>6341</v>
      </c>
      <c r="O51" s="1416">
        <v>6478</v>
      </c>
      <c r="P51" s="1416">
        <v>6594</v>
      </c>
      <c r="Q51" s="1416">
        <v>6708</v>
      </c>
      <c r="R51" s="1416">
        <v>6754</v>
      </c>
      <c r="S51" s="1416">
        <v>6962</v>
      </c>
      <c r="T51" s="1416">
        <v>6917</v>
      </c>
      <c r="U51" s="1416">
        <v>6793</v>
      </c>
      <c r="V51" s="1416">
        <v>6773</v>
      </c>
      <c r="W51" s="1416">
        <v>6798</v>
      </c>
      <c r="X51" s="1416">
        <v>6874</v>
      </c>
      <c r="Y51" s="1415">
        <v>6663</v>
      </c>
      <c r="Z51" s="1415">
        <v>6503</v>
      </c>
      <c r="AA51" s="1415">
        <v>6363</v>
      </c>
      <c r="AB51" s="1415">
        <v>6261</v>
      </c>
      <c r="AC51" s="1415">
        <v>6196</v>
      </c>
      <c r="AD51" s="1415">
        <v>6251</v>
      </c>
      <c r="AE51" s="1415">
        <v>6346</v>
      </c>
      <c r="AF51" s="1415">
        <v>6465</v>
      </c>
      <c r="AG51" s="1415">
        <v>6597</v>
      </c>
      <c r="AH51" s="1416">
        <v>6452</v>
      </c>
      <c r="AI51" s="1416">
        <v>6405</v>
      </c>
      <c r="AJ51" s="1416">
        <v>6319</v>
      </c>
      <c r="AK51" s="1416">
        <v>6264</v>
      </c>
      <c r="AL51" s="1416">
        <v>6229</v>
      </c>
      <c r="AM51" s="1416">
        <v>6039</v>
      </c>
      <c r="AN51" s="1416">
        <v>5993</v>
      </c>
      <c r="AO51" s="1416">
        <v>5877</v>
      </c>
      <c r="AP51" s="1416">
        <v>5833</v>
      </c>
      <c r="AQ51" s="1416">
        <v>5834</v>
      </c>
      <c r="AR51" s="1416">
        <v>5965</v>
      </c>
      <c r="AS51" s="1415">
        <v>5905</v>
      </c>
      <c r="AT51" s="1570">
        <v>5852</v>
      </c>
    </row>
    <row r="52" spans="1:46">
      <c r="A52" s="190"/>
      <c r="B52" s="1416">
        <v>501</v>
      </c>
      <c r="C52" s="1416" t="s">
        <v>445</v>
      </c>
      <c r="D52" s="1416">
        <v>10961</v>
      </c>
      <c r="E52" s="1416">
        <v>10984</v>
      </c>
      <c r="F52" s="1416">
        <v>11007</v>
      </c>
      <c r="G52" s="1416">
        <v>10998</v>
      </c>
      <c r="H52" s="1416">
        <v>10986</v>
      </c>
      <c r="I52" s="1416">
        <v>10968</v>
      </c>
      <c r="J52" s="1416">
        <v>10432</v>
      </c>
      <c r="K52" s="1416">
        <v>10456</v>
      </c>
      <c r="L52" s="1416">
        <v>10486</v>
      </c>
      <c r="M52" s="1416">
        <v>10512</v>
      </c>
      <c r="N52" s="1416">
        <v>10711</v>
      </c>
      <c r="O52" s="1416">
        <v>10682</v>
      </c>
      <c r="P52" s="1416">
        <v>10629</v>
      </c>
      <c r="Q52" s="1416">
        <v>10574</v>
      </c>
      <c r="R52" s="1416">
        <v>10525</v>
      </c>
      <c r="S52" s="1416">
        <v>10767</v>
      </c>
      <c r="T52" s="1416">
        <v>10580</v>
      </c>
      <c r="U52" s="1416">
        <v>10341</v>
      </c>
      <c r="V52" s="1416">
        <v>9864</v>
      </c>
      <c r="W52" s="1416">
        <v>9644</v>
      </c>
      <c r="X52" s="1416">
        <v>10954</v>
      </c>
      <c r="Y52" s="1415">
        <v>9721</v>
      </c>
      <c r="Z52" s="1415">
        <v>9536</v>
      </c>
      <c r="AA52" s="1415">
        <v>9404</v>
      </c>
      <c r="AB52" s="1415">
        <v>9352</v>
      </c>
      <c r="AC52" s="1415">
        <v>9539</v>
      </c>
      <c r="AD52" s="1415">
        <v>10794</v>
      </c>
      <c r="AE52" s="1415">
        <v>10812</v>
      </c>
      <c r="AF52" s="1415">
        <v>10846</v>
      </c>
      <c r="AG52" s="1415">
        <v>10920</v>
      </c>
      <c r="AH52" s="1416">
        <v>10249</v>
      </c>
      <c r="AI52" s="1416">
        <v>10192</v>
      </c>
      <c r="AJ52" s="1416">
        <v>10094</v>
      </c>
      <c r="AK52" s="1416">
        <v>10054</v>
      </c>
      <c r="AL52" s="1416">
        <v>10059</v>
      </c>
      <c r="AM52" s="1416">
        <v>9713</v>
      </c>
      <c r="AN52" s="1416">
        <v>9608</v>
      </c>
      <c r="AO52" s="1416">
        <v>9420</v>
      </c>
      <c r="AP52" s="1416">
        <v>9288</v>
      </c>
      <c r="AQ52" s="1416">
        <v>9260</v>
      </c>
      <c r="AR52" s="1416">
        <v>9489</v>
      </c>
      <c r="AS52" s="1415">
        <v>9336</v>
      </c>
      <c r="AT52" s="1570">
        <v>9209</v>
      </c>
    </row>
    <row r="53" spans="1:46">
      <c r="A53" s="190" t="s">
        <v>437</v>
      </c>
      <c r="B53" s="1416"/>
      <c r="C53" s="1416" t="s">
        <v>224</v>
      </c>
      <c r="D53" s="1416">
        <v>121718</v>
      </c>
      <c r="E53" s="1416">
        <v>121353</v>
      </c>
      <c r="F53" s="1416">
        <v>120983</v>
      </c>
      <c r="G53" s="1416">
        <v>120298</v>
      </c>
      <c r="H53" s="1416">
        <v>119615</v>
      </c>
      <c r="I53" s="1416">
        <v>118225</v>
      </c>
      <c r="J53" s="1416">
        <v>110274</v>
      </c>
      <c r="K53" s="1416">
        <v>109799</v>
      </c>
      <c r="L53" s="1416">
        <v>109320</v>
      </c>
      <c r="M53" s="1416">
        <v>108851</v>
      </c>
      <c r="N53" s="1416">
        <v>110354</v>
      </c>
      <c r="O53" s="1416">
        <v>110440</v>
      </c>
      <c r="P53" s="1416">
        <v>110240</v>
      </c>
      <c r="Q53" s="1416">
        <v>110041</v>
      </c>
      <c r="R53" s="1416">
        <v>109112</v>
      </c>
      <c r="S53" s="1416">
        <v>110594</v>
      </c>
      <c r="T53" s="1416">
        <v>109200</v>
      </c>
      <c r="U53" s="1416">
        <v>107803</v>
      </c>
      <c r="V53" s="1416">
        <v>104288</v>
      </c>
      <c r="W53" s="1416">
        <v>104633</v>
      </c>
      <c r="X53" s="1416">
        <v>105642</v>
      </c>
      <c r="Y53" s="1415">
        <v>100887</v>
      </c>
      <c r="Z53" s="1415">
        <v>98410</v>
      </c>
      <c r="AA53" s="1415">
        <v>96632</v>
      </c>
      <c r="AB53" s="1415">
        <v>95591</v>
      </c>
      <c r="AC53" s="1415">
        <v>97563</v>
      </c>
      <c r="AD53" s="1415">
        <v>96446</v>
      </c>
      <c r="AE53" s="1415">
        <v>96601</v>
      </c>
      <c r="AF53" s="1415">
        <v>97235</v>
      </c>
      <c r="AG53" s="1415">
        <v>96823</v>
      </c>
      <c r="AH53" s="1416">
        <v>95138</v>
      </c>
      <c r="AI53" s="1416">
        <v>95197</v>
      </c>
      <c r="AJ53" s="1416">
        <v>94860</v>
      </c>
      <c r="AK53" s="1416">
        <v>94520</v>
      </c>
      <c r="AL53" s="1416">
        <v>94506</v>
      </c>
      <c r="AM53" s="1416">
        <v>92027</v>
      </c>
      <c r="AN53" s="1416">
        <v>91747</v>
      </c>
      <c r="AO53" s="1416">
        <v>90240</v>
      </c>
      <c r="AP53" s="1416">
        <v>89677</v>
      </c>
      <c r="AQ53" s="1416">
        <v>89804</v>
      </c>
      <c r="AR53" s="1416">
        <v>90988</v>
      </c>
      <c r="AS53" s="1415">
        <v>90620</v>
      </c>
      <c r="AT53" s="1570">
        <f>SUM(AT54:AT58)</f>
        <v>89887</v>
      </c>
    </row>
    <row r="54" spans="1:46">
      <c r="A54" s="190"/>
      <c r="B54" s="1416">
        <v>209</v>
      </c>
      <c r="C54" s="1416" t="s">
        <v>226</v>
      </c>
      <c r="D54" s="1416">
        <v>57156</v>
      </c>
      <c r="E54" s="1416">
        <v>57044</v>
      </c>
      <c r="F54" s="1416">
        <v>56926</v>
      </c>
      <c r="G54" s="1416">
        <v>56698</v>
      </c>
      <c r="H54" s="1416">
        <v>56462</v>
      </c>
      <c r="I54" s="1416">
        <v>55693</v>
      </c>
      <c r="J54" s="1416">
        <v>51792</v>
      </c>
      <c r="K54" s="1416">
        <v>51773</v>
      </c>
      <c r="L54" s="1416">
        <v>51755</v>
      </c>
      <c r="M54" s="1416">
        <v>51736</v>
      </c>
      <c r="N54" s="1416">
        <v>52719</v>
      </c>
      <c r="O54" s="1416">
        <v>52734</v>
      </c>
      <c r="P54" s="1416">
        <v>52607</v>
      </c>
      <c r="Q54" s="1416">
        <v>52484</v>
      </c>
      <c r="R54" s="1416">
        <v>51910</v>
      </c>
      <c r="S54" s="1416">
        <v>52404</v>
      </c>
      <c r="T54" s="1416">
        <v>51456</v>
      </c>
      <c r="U54" s="1416">
        <v>50584</v>
      </c>
      <c r="V54" s="1416">
        <v>48935</v>
      </c>
      <c r="W54" s="1416">
        <v>49038</v>
      </c>
      <c r="X54" s="1416">
        <v>50909</v>
      </c>
      <c r="Y54" s="1415">
        <v>48821</v>
      </c>
      <c r="Z54" s="1415">
        <v>47741</v>
      </c>
      <c r="AA54" s="1415">
        <v>46927</v>
      </c>
      <c r="AB54" s="1415">
        <v>46397</v>
      </c>
      <c r="AC54" s="1415">
        <v>47879</v>
      </c>
      <c r="AD54" s="1415">
        <v>47737</v>
      </c>
      <c r="AE54" s="1415">
        <v>48069</v>
      </c>
      <c r="AF54" s="1415">
        <v>48578</v>
      </c>
      <c r="AG54" s="1415">
        <v>48503</v>
      </c>
      <c r="AH54" s="1416">
        <v>47984</v>
      </c>
      <c r="AI54" s="1416">
        <v>48094</v>
      </c>
      <c r="AJ54" s="1416">
        <v>48072</v>
      </c>
      <c r="AK54" s="1416">
        <v>48005</v>
      </c>
      <c r="AL54" s="1416">
        <v>48056</v>
      </c>
      <c r="AM54" s="1416">
        <v>46831</v>
      </c>
      <c r="AN54" s="1416">
        <v>46872</v>
      </c>
      <c r="AO54" s="1416">
        <v>46255</v>
      </c>
      <c r="AP54" s="1416">
        <v>46088</v>
      </c>
      <c r="AQ54" s="1416">
        <v>46273</v>
      </c>
      <c r="AR54" s="1416">
        <v>46950</v>
      </c>
      <c r="AS54" s="1415">
        <v>46950</v>
      </c>
      <c r="AT54" s="1570">
        <v>46658</v>
      </c>
    </row>
    <row r="55" spans="1:46">
      <c r="A55" s="190"/>
      <c r="B55" s="1416">
        <v>222</v>
      </c>
      <c r="C55" s="1416" t="s">
        <v>446</v>
      </c>
      <c r="D55" s="1416">
        <v>19048</v>
      </c>
      <c r="E55" s="1416">
        <v>18983</v>
      </c>
      <c r="F55" s="1416">
        <v>18922</v>
      </c>
      <c r="G55" s="1416">
        <v>18798</v>
      </c>
      <c r="H55" s="1416">
        <v>18690</v>
      </c>
      <c r="I55" s="1416">
        <v>18509</v>
      </c>
      <c r="J55" s="1416">
        <v>17059</v>
      </c>
      <c r="K55" s="1416">
        <v>16794</v>
      </c>
      <c r="L55" s="1416">
        <v>16530</v>
      </c>
      <c r="M55" s="1416">
        <v>16267</v>
      </c>
      <c r="N55" s="1416">
        <v>16288</v>
      </c>
      <c r="O55" s="1416">
        <v>16197</v>
      </c>
      <c r="P55" s="1416">
        <v>16072</v>
      </c>
      <c r="Q55" s="1416">
        <v>15952</v>
      </c>
      <c r="R55" s="1416">
        <v>15760</v>
      </c>
      <c r="S55" s="1416">
        <v>15895</v>
      </c>
      <c r="T55" s="1416">
        <v>16026</v>
      </c>
      <c r="U55" s="1416">
        <v>15822</v>
      </c>
      <c r="V55" s="1416">
        <v>15252</v>
      </c>
      <c r="W55" s="1416">
        <v>15380</v>
      </c>
      <c r="X55" s="1416">
        <v>15046</v>
      </c>
      <c r="Y55" s="1415">
        <v>14381</v>
      </c>
      <c r="Z55" s="1415">
        <v>14014</v>
      </c>
      <c r="AA55" s="1415">
        <v>13773</v>
      </c>
      <c r="AB55" s="1415">
        <v>13648</v>
      </c>
      <c r="AC55" s="1415">
        <v>13820</v>
      </c>
      <c r="AD55" s="1415">
        <v>13413</v>
      </c>
      <c r="AE55" s="1415">
        <v>13348</v>
      </c>
      <c r="AF55" s="1415">
        <v>13365</v>
      </c>
      <c r="AG55" s="1415">
        <v>13238</v>
      </c>
      <c r="AH55" s="1416">
        <v>12842</v>
      </c>
      <c r="AI55" s="1416">
        <v>12813</v>
      </c>
      <c r="AJ55" s="1416">
        <v>12704</v>
      </c>
      <c r="AK55" s="1416">
        <v>12640</v>
      </c>
      <c r="AL55" s="1416">
        <v>12611</v>
      </c>
      <c r="AM55" s="1416">
        <v>12196</v>
      </c>
      <c r="AN55" s="1416">
        <v>12180</v>
      </c>
      <c r="AO55" s="1416">
        <v>12023</v>
      </c>
      <c r="AP55" s="1416">
        <v>11974</v>
      </c>
      <c r="AQ55" s="1416">
        <v>12034</v>
      </c>
      <c r="AR55" s="1416">
        <v>12302</v>
      </c>
      <c r="AS55" s="1415">
        <v>12271</v>
      </c>
      <c r="AT55" s="1570">
        <v>12235</v>
      </c>
    </row>
    <row r="56" spans="1:46">
      <c r="A56" s="190"/>
      <c r="B56" s="1416">
        <v>225</v>
      </c>
      <c r="C56" s="1416" t="s">
        <v>447</v>
      </c>
      <c r="D56" s="1416">
        <v>19423</v>
      </c>
      <c r="E56" s="1416">
        <v>19314</v>
      </c>
      <c r="F56" s="1416">
        <v>19209</v>
      </c>
      <c r="G56" s="1416">
        <v>19062</v>
      </c>
      <c r="H56" s="1416">
        <v>18913</v>
      </c>
      <c r="I56" s="1416">
        <v>18647</v>
      </c>
      <c r="J56" s="1416">
        <v>17542</v>
      </c>
      <c r="K56" s="1416">
        <v>17605</v>
      </c>
      <c r="L56" s="1416">
        <v>17669</v>
      </c>
      <c r="M56" s="1416">
        <v>17734</v>
      </c>
      <c r="N56" s="1416">
        <v>18112</v>
      </c>
      <c r="O56" s="1416">
        <v>18472</v>
      </c>
      <c r="P56" s="1416">
        <v>18775</v>
      </c>
      <c r="Q56" s="1416">
        <v>19063</v>
      </c>
      <c r="R56" s="1416">
        <v>19135</v>
      </c>
      <c r="S56" s="1416">
        <v>19683</v>
      </c>
      <c r="T56" s="1416">
        <v>19666</v>
      </c>
      <c r="U56" s="1416">
        <v>19697</v>
      </c>
      <c r="V56" s="1416">
        <v>18870</v>
      </c>
      <c r="W56" s="1416">
        <v>19078</v>
      </c>
      <c r="X56" s="1416">
        <v>18904</v>
      </c>
      <c r="Y56" s="1415">
        <v>17945</v>
      </c>
      <c r="Z56" s="1415">
        <v>17533</v>
      </c>
      <c r="AA56" s="1415">
        <v>17241</v>
      </c>
      <c r="AB56" s="1415">
        <v>17143</v>
      </c>
      <c r="AC56" s="1415">
        <v>17406</v>
      </c>
      <c r="AD56" s="1415">
        <v>17316</v>
      </c>
      <c r="AE56" s="1415">
        <v>17444</v>
      </c>
      <c r="AF56" s="1415">
        <v>17678</v>
      </c>
      <c r="AG56" s="1415">
        <v>17804</v>
      </c>
      <c r="AH56" s="1416">
        <v>17545</v>
      </c>
      <c r="AI56" s="1416">
        <v>17476</v>
      </c>
      <c r="AJ56" s="1416">
        <v>17288</v>
      </c>
      <c r="AK56" s="1416">
        <v>17122</v>
      </c>
      <c r="AL56" s="1416">
        <v>17048</v>
      </c>
      <c r="AM56" s="1416">
        <v>16564</v>
      </c>
      <c r="AN56" s="1416">
        <v>16470</v>
      </c>
      <c r="AO56" s="1416">
        <v>16164</v>
      </c>
      <c r="AP56" s="1416">
        <v>16084</v>
      </c>
      <c r="AQ56" s="1416">
        <v>16117</v>
      </c>
      <c r="AR56" s="1416">
        <v>16390</v>
      </c>
      <c r="AS56" s="1415">
        <v>16302</v>
      </c>
      <c r="AT56" s="1570">
        <v>16152</v>
      </c>
    </row>
    <row r="57" spans="1:46">
      <c r="A57" s="190"/>
      <c r="B57" s="1416">
        <v>585</v>
      </c>
      <c r="C57" s="1416" t="s">
        <v>448</v>
      </c>
      <c r="D57" s="1416">
        <v>14565</v>
      </c>
      <c r="E57" s="1416">
        <v>14532</v>
      </c>
      <c r="F57" s="1416">
        <v>14496</v>
      </c>
      <c r="G57" s="1416">
        <v>14402</v>
      </c>
      <c r="H57" s="1416">
        <v>14309</v>
      </c>
      <c r="I57" s="1416">
        <v>14242</v>
      </c>
      <c r="J57" s="1416">
        <v>13357</v>
      </c>
      <c r="K57" s="1416">
        <v>13205</v>
      </c>
      <c r="L57" s="1416">
        <v>13047</v>
      </c>
      <c r="M57" s="1416">
        <v>12894</v>
      </c>
      <c r="N57" s="1416">
        <v>12941</v>
      </c>
      <c r="O57" s="1416">
        <v>12791</v>
      </c>
      <c r="P57" s="1416">
        <v>12615</v>
      </c>
      <c r="Q57" s="1416">
        <v>12447</v>
      </c>
      <c r="R57" s="1416">
        <v>12239</v>
      </c>
      <c r="S57" s="1416">
        <v>12370</v>
      </c>
      <c r="T57" s="1416">
        <v>11617</v>
      </c>
      <c r="U57" s="1416">
        <v>11487</v>
      </c>
      <c r="V57" s="1416">
        <v>11236</v>
      </c>
      <c r="W57" s="1416">
        <v>11170</v>
      </c>
      <c r="X57" s="1416">
        <v>11422</v>
      </c>
      <c r="Y57" s="1415">
        <v>11116</v>
      </c>
      <c r="Z57" s="1415">
        <v>10783</v>
      </c>
      <c r="AA57" s="1415">
        <v>10549</v>
      </c>
      <c r="AB57" s="1415">
        <v>10397</v>
      </c>
      <c r="AC57" s="1415">
        <v>10177</v>
      </c>
      <c r="AD57" s="1415">
        <v>9888</v>
      </c>
      <c r="AE57" s="1415">
        <v>9721</v>
      </c>
      <c r="AF57" s="1415">
        <v>9631</v>
      </c>
      <c r="AG57" s="1415">
        <v>9433</v>
      </c>
      <c r="AH57" s="1416">
        <v>9192</v>
      </c>
      <c r="AI57" s="1416">
        <v>9153</v>
      </c>
      <c r="AJ57" s="1416">
        <v>9079</v>
      </c>
      <c r="AK57" s="1416">
        <v>8984</v>
      </c>
      <c r="AL57" s="1416">
        <v>8938</v>
      </c>
      <c r="AM57" s="1416">
        <v>8691</v>
      </c>
      <c r="AN57" s="1416">
        <v>8603</v>
      </c>
      <c r="AO57" s="1416">
        <v>8405</v>
      </c>
      <c r="AP57" s="1416">
        <v>8285</v>
      </c>
      <c r="AQ57" s="1416">
        <v>8230</v>
      </c>
      <c r="AR57" s="1416">
        <v>8241</v>
      </c>
      <c r="AS57" s="1415">
        <v>8133</v>
      </c>
      <c r="AT57" s="1570">
        <v>8032</v>
      </c>
    </row>
    <row r="58" spans="1:46">
      <c r="A58" s="190"/>
      <c r="B58" s="1416">
        <v>586</v>
      </c>
      <c r="C58" s="1416" t="s">
        <v>449</v>
      </c>
      <c r="D58" s="1416">
        <v>11526</v>
      </c>
      <c r="E58" s="1416">
        <v>11480</v>
      </c>
      <c r="F58" s="1416">
        <v>11430</v>
      </c>
      <c r="G58" s="1416">
        <v>11338</v>
      </c>
      <c r="H58" s="1416">
        <v>11241</v>
      </c>
      <c r="I58" s="1416">
        <v>11134</v>
      </c>
      <c r="J58" s="1416">
        <v>10524</v>
      </c>
      <c r="K58" s="1416">
        <v>10422</v>
      </c>
      <c r="L58" s="1416">
        <v>10319</v>
      </c>
      <c r="M58" s="1416">
        <v>10220</v>
      </c>
      <c r="N58" s="1416">
        <v>10294</v>
      </c>
      <c r="O58" s="1416">
        <v>10246</v>
      </c>
      <c r="P58" s="1416">
        <v>10171</v>
      </c>
      <c r="Q58" s="1416">
        <v>10095</v>
      </c>
      <c r="R58" s="1416">
        <v>10068</v>
      </c>
      <c r="S58" s="1416">
        <v>10242</v>
      </c>
      <c r="T58" s="1416">
        <v>10435</v>
      </c>
      <c r="U58" s="1416">
        <v>10213</v>
      </c>
      <c r="V58" s="1416">
        <v>9995</v>
      </c>
      <c r="W58" s="1416">
        <v>9967</v>
      </c>
      <c r="X58" s="1416">
        <v>9361</v>
      </c>
      <c r="Y58" s="1415">
        <v>8624</v>
      </c>
      <c r="Z58" s="1415">
        <v>8339</v>
      </c>
      <c r="AA58" s="1415">
        <v>8142</v>
      </c>
      <c r="AB58" s="1415">
        <v>8006</v>
      </c>
      <c r="AC58" s="1415">
        <v>8281</v>
      </c>
      <c r="AD58" s="1415">
        <v>8092</v>
      </c>
      <c r="AE58" s="1415">
        <v>8019</v>
      </c>
      <c r="AF58" s="1415">
        <v>7983</v>
      </c>
      <c r="AG58" s="1415">
        <v>7845</v>
      </c>
      <c r="AH58" s="1416">
        <v>7575</v>
      </c>
      <c r="AI58" s="1416">
        <v>7661</v>
      </c>
      <c r="AJ58" s="1416">
        <v>7717</v>
      </c>
      <c r="AK58" s="1416">
        <v>7769</v>
      </c>
      <c r="AL58" s="1416">
        <v>7853</v>
      </c>
      <c r="AM58" s="1416">
        <v>7745</v>
      </c>
      <c r="AN58" s="1416">
        <v>7622</v>
      </c>
      <c r="AO58" s="1416">
        <v>7393</v>
      </c>
      <c r="AP58" s="1416">
        <v>7246</v>
      </c>
      <c r="AQ58" s="1416">
        <v>7150</v>
      </c>
      <c r="AR58" s="1416">
        <v>7105</v>
      </c>
      <c r="AS58" s="1415">
        <v>6964</v>
      </c>
      <c r="AT58" s="1570">
        <v>6810</v>
      </c>
    </row>
    <row r="59" spans="1:46">
      <c r="A59" s="190" t="s">
        <v>437</v>
      </c>
      <c r="B59" s="1416"/>
      <c r="C59" s="1416" t="s">
        <v>269</v>
      </c>
      <c r="D59" s="1416">
        <v>58861</v>
      </c>
      <c r="E59" s="1416">
        <v>58733</v>
      </c>
      <c r="F59" s="1416">
        <v>58594</v>
      </c>
      <c r="G59" s="1416">
        <v>58283</v>
      </c>
      <c r="H59" s="1416">
        <v>57962</v>
      </c>
      <c r="I59" s="1416">
        <v>57506</v>
      </c>
      <c r="J59" s="1416">
        <v>54277</v>
      </c>
      <c r="K59" s="1416">
        <v>54416</v>
      </c>
      <c r="L59" s="1416">
        <v>54567</v>
      </c>
      <c r="M59" s="1416">
        <v>54712</v>
      </c>
      <c r="N59" s="1416">
        <v>55734</v>
      </c>
      <c r="O59" s="1416">
        <v>56082</v>
      </c>
      <c r="P59" s="1416">
        <v>56298</v>
      </c>
      <c r="Q59" s="1416">
        <v>56502</v>
      </c>
      <c r="R59" s="1416">
        <v>56191</v>
      </c>
      <c r="S59" s="1416">
        <v>57488</v>
      </c>
      <c r="T59" s="1416">
        <v>57346</v>
      </c>
      <c r="U59" s="1416">
        <v>57111</v>
      </c>
      <c r="V59" s="1416">
        <v>56278</v>
      </c>
      <c r="W59" s="1416">
        <v>57028</v>
      </c>
      <c r="X59" s="1416">
        <v>57815</v>
      </c>
      <c r="Y59" s="1415">
        <v>55340</v>
      </c>
      <c r="Z59" s="1415">
        <v>54484</v>
      </c>
      <c r="AA59" s="1415">
        <v>53940</v>
      </c>
      <c r="AB59" s="1415">
        <v>54195</v>
      </c>
      <c r="AC59" s="1415">
        <v>56010</v>
      </c>
      <c r="AD59" s="1415">
        <v>55016</v>
      </c>
      <c r="AE59" s="1415">
        <v>54927</v>
      </c>
      <c r="AF59" s="1415">
        <v>55269</v>
      </c>
      <c r="AG59" s="1415">
        <v>55234</v>
      </c>
      <c r="AH59" s="1416">
        <v>54521</v>
      </c>
      <c r="AI59" s="1416">
        <v>55076</v>
      </c>
      <c r="AJ59" s="1416">
        <v>55281</v>
      </c>
      <c r="AK59" s="1416">
        <v>55641</v>
      </c>
      <c r="AL59" s="1416">
        <v>56110</v>
      </c>
      <c r="AM59" s="1416">
        <v>55239</v>
      </c>
      <c r="AN59" s="1416">
        <v>55222</v>
      </c>
      <c r="AO59" s="1416">
        <v>54589</v>
      </c>
      <c r="AP59" s="1416">
        <v>54408</v>
      </c>
      <c r="AQ59" s="1416">
        <v>54750</v>
      </c>
      <c r="AR59" s="1416">
        <v>55772</v>
      </c>
      <c r="AS59" s="1415">
        <v>55709</v>
      </c>
      <c r="AT59" s="1570">
        <f>SUM(AT60:AT61)</f>
        <v>55591</v>
      </c>
    </row>
    <row r="60" spans="1:46">
      <c r="A60" s="190"/>
      <c r="B60" s="1416">
        <v>221</v>
      </c>
      <c r="C60" s="1416" t="s">
        <v>513</v>
      </c>
      <c r="D60" s="1416">
        <v>20655</v>
      </c>
      <c r="E60" s="1416">
        <v>20586</v>
      </c>
      <c r="F60" s="1416">
        <v>20513</v>
      </c>
      <c r="G60" s="1416">
        <v>20365</v>
      </c>
      <c r="H60" s="1416">
        <v>20209</v>
      </c>
      <c r="I60" s="1416">
        <v>20086</v>
      </c>
      <c r="J60" s="1416">
        <v>18962</v>
      </c>
      <c r="K60" s="1416">
        <v>19034</v>
      </c>
      <c r="L60" s="1416">
        <v>19111</v>
      </c>
      <c r="M60" s="1416">
        <v>19184</v>
      </c>
      <c r="N60" s="1416">
        <v>19568</v>
      </c>
      <c r="O60" s="1416">
        <v>19820</v>
      </c>
      <c r="P60" s="1416">
        <v>20022</v>
      </c>
      <c r="Q60" s="1416">
        <v>20211</v>
      </c>
      <c r="R60" s="1416">
        <v>20370</v>
      </c>
      <c r="S60" s="1416">
        <v>21109</v>
      </c>
      <c r="T60" s="1416">
        <v>21121</v>
      </c>
      <c r="U60" s="1416">
        <v>21417</v>
      </c>
      <c r="V60" s="1416">
        <v>21479</v>
      </c>
      <c r="W60" s="1416">
        <v>22033</v>
      </c>
      <c r="X60" s="1416">
        <v>21828</v>
      </c>
      <c r="Y60" s="1415">
        <v>21205</v>
      </c>
      <c r="Z60" s="1415">
        <v>21028</v>
      </c>
      <c r="AA60" s="1415">
        <v>20926</v>
      </c>
      <c r="AB60" s="1415">
        <v>21055</v>
      </c>
      <c r="AC60" s="1415">
        <v>21850</v>
      </c>
      <c r="AD60" s="1415">
        <v>21550</v>
      </c>
      <c r="AE60" s="1415">
        <v>21411</v>
      </c>
      <c r="AF60" s="1415">
        <v>21351</v>
      </c>
      <c r="AG60" s="1415">
        <v>21115</v>
      </c>
      <c r="AH60" s="1416">
        <v>20600</v>
      </c>
      <c r="AI60" s="1416">
        <v>20774</v>
      </c>
      <c r="AJ60" s="1416">
        <v>20848</v>
      </c>
      <c r="AK60" s="1416">
        <v>20999</v>
      </c>
      <c r="AL60" s="1416">
        <v>21144</v>
      </c>
      <c r="AM60" s="1416">
        <v>20770</v>
      </c>
      <c r="AN60" s="1416">
        <v>20798</v>
      </c>
      <c r="AO60" s="1416">
        <v>20601</v>
      </c>
      <c r="AP60" s="1416">
        <v>20543</v>
      </c>
      <c r="AQ60" s="1416">
        <v>20662</v>
      </c>
      <c r="AR60" s="1416">
        <v>21015</v>
      </c>
      <c r="AS60" s="1415">
        <v>21016</v>
      </c>
      <c r="AT60" s="1570">
        <v>20984</v>
      </c>
    </row>
    <row r="61" spans="1:46">
      <c r="A61" s="190"/>
      <c r="B61" s="1416">
        <v>223</v>
      </c>
      <c r="C61" s="1416" t="s">
        <v>451</v>
      </c>
      <c r="D61" s="1416">
        <v>38206</v>
      </c>
      <c r="E61" s="1416">
        <v>38147</v>
      </c>
      <c r="F61" s="1416">
        <v>38081</v>
      </c>
      <c r="G61" s="1416">
        <v>37918</v>
      </c>
      <c r="H61" s="1416">
        <v>37753</v>
      </c>
      <c r="I61" s="1416">
        <v>37420</v>
      </c>
      <c r="J61" s="1416">
        <v>35315</v>
      </c>
      <c r="K61" s="1416">
        <v>35382</v>
      </c>
      <c r="L61" s="1416">
        <v>35456</v>
      </c>
      <c r="M61" s="1416">
        <v>35528</v>
      </c>
      <c r="N61" s="1416">
        <v>36166</v>
      </c>
      <c r="O61" s="1416">
        <v>36262</v>
      </c>
      <c r="P61" s="1416">
        <v>36276</v>
      </c>
      <c r="Q61" s="1416">
        <v>36291</v>
      </c>
      <c r="R61" s="1416">
        <v>35821</v>
      </c>
      <c r="S61" s="1416">
        <v>36379</v>
      </c>
      <c r="T61" s="1416">
        <v>36225</v>
      </c>
      <c r="U61" s="1416">
        <v>35694</v>
      </c>
      <c r="V61" s="1416">
        <v>34799</v>
      </c>
      <c r="W61" s="1416">
        <v>34995</v>
      </c>
      <c r="X61" s="1416">
        <v>35987</v>
      </c>
      <c r="Y61" s="1415">
        <v>34135</v>
      </c>
      <c r="Z61" s="1415">
        <v>33456</v>
      </c>
      <c r="AA61" s="1415">
        <v>33014</v>
      </c>
      <c r="AB61" s="1415">
        <v>33140</v>
      </c>
      <c r="AC61" s="1415">
        <v>34160</v>
      </c>
      <c r="AD61" s="1415">
        <v>33466</v>
      </c>
      <c r="AE61" s="1415">
        <v>33516</v>
      </c>
      <c r="AF61" s="1415">
        <v>33918</v>
      </c>
      <c r="AG61" s="1415">
        <v>34119</v>
      </c>
      <c r="AH61" s="1416">
        <v>33921</v>
      </c>
      <c r="AI61" s="1416">
        <v>34302</v>
      </c>
      <c r="AJ61" s="1416">
        <v>34433</v>
      </c>
      <c r="AK61" s="1416">
        <v>34642</v>
      </c>
      <c r="AL61" s="1416">
        <v>34966</v>
      </c>
      <c r="AM61" s="1416">
        <v>34469</v>
      </c>
      <c r="AN61" s="1416">
        <v>34424</v>
      </c>
      <c r="AO61" s="1416">
        <v>33988</v>
      </c>
      <c r="AP61" s="1416">
        <v>33865</v>
      </c>
      <c r="AQ61" s="1416">
        <v>34088</v>
      </c>
      <c r="AR61" s="1416">
        <v>34757</v>
      </c>
      <c r="AS61" s="1415">
        <v>34693</v>
      </c>
      <c r="AT61" s="1570">
        <v>34607</v>
      </c>
    </row>
    <row r="62" spans="1:46">
      <c r="A62" s="190" t="s">
        <v>437</v>
      </c>
      <c r="B62" s="1416"/>
      <c r="C62" s="1416" t="s">
        <v>284</v>
      </c>
      <c r="D62" s="1416">
        <v>91883</v>
      </c>
      <c r="E62" s="1416">
        <v>92029</v>
      </c>
      <c r="F62" s="1416">
        <v>92175</v>
      </c>
      <c r="G62" s="1416">
        <v>92013</v>
      </c>
      <c r="H62" s="1416">
        <v>91842</v>
      </c>
      <c r="I62" s="1416">
        <v>91743</v>
      </c>
      <c r="J62" s="1416">
        <v>85298</v>
      </c>
      <c r="K62" s="1416">
        <v>85473</v>
      </c>
      <c r="L62" s="1416">
        <v>85639</v>
      </c>
      <c r="M62" s="1416">
        <v>85816</v>
      </c>
      <c r="N62" s="1416">
        <v>87571</v>
      </c>
      <c r="O62" s="1416">
        <v>87254</v>
      </c>
      <c r="P62" s="1416">
        <v>86727</v>
      </c>
      <c r="Q62" s="1416">
        <v>86203</v>
      </c>
      <c r="R62" s="1416">
        <v>85852</v>
      </c>
      <c r="S62" s="1416">
        <v>87468</v>
      </c>
      <c r="T62" s="1416">
        <v>85829</v>
      </c>
      <c r="U62" s="1416">
        <v>84775</v>
      </c>
      <c r="V62" s="1416">
        <v>83802</v>
      </c>
      <c r="W62" s="1416">
        <v>84861</v>
      </c>
      <c r="X62" s="1416">
        <v>87177</v>
      </c>
      <c r="Y62" s="1415">
        <v>83281</v>
      </c>
      <c r="Z62" s="1415">
        <v>81490</v>
      </c>
      <c r="AA62" s="1415">
        <v>80027</v>
      </c>
      <c r="AB62" s="1415">
        <v>78997</v>
      </c>
      <c r="AC62" s="1415">
        <v>80002</v>
      </c>
      <c r="AD62" s="1415">
        <v>77991</v>
      </c>
      <c r="AE62" s="1415">
        <v>78265</v>
      </c>
      <c r="AF62" s="1415">
        <v>78799</v>
      </c>
      <c r="AG62" s="1415">
        <v>78463</v>
      </c>
      <c r="AH62" s="1416">
        <v>77468</v>
      </c>
      <c r="AI62" s="1416">
        <v>77175</v>
      </c>
      <c r="AJ62" s="1416">
        <v>76668</v>
      </c>
      <c r="AK62" s="1416">
        <v>76203</v>
      </c>
      <c r="AL62" s="1416">
        <v>75831</v>
      </c>
      <c r="AM62" s="1416">
        <v>73518</v>
      </c>
      <c r="AN62" s="1416">
        <v>73102</v>
      </c>
      <c r="AO62" s="1416">
        <v>71859</v>
      </c>
      <c r="AP62" s="1416">
        <v>71179</v>
      </c>
      <c r="AQ62" s="1416">
        <v>70965</v>
      </c>
      <c r="AR62" s="1416">
        <v>71360</v>
      </c>
      <c r="AS62" s="1415">
        <v>70882</v>
      </c>
      <c r="AT62" s="1570">
        <f>SUM(AT63:AT65)</f>
        <v>70234</v>
      </c>
    </row>
    <row r="63" spans="1:46">
      <c r="A63" s="190"/>
      <c r="B63" s="1416">
        <v>205</v>
      </c>
      <c r="C63" s="1416" t="s">
        <v>55</v>
      </c>
      <c r="D63" s="1416">
        <v>31569</v>
      </c>
      <c r="E63" s="1416">
        <v>31707</v>
      </c>
      <c r="F63" s="1416">
        <v>31844</v>
      </c>
      <c r="G63" s="1416">
        <v>31907</v>
      </c>
      <c r="H63" s="1416">
        <v>31970</v>
      </c>
      <c r="I63" s="1416">
        <v>31789</v>
      </c>
      <c r="J63" s="1416">
        <v>29603</v>
      </c>
      <c r="K63" s="1416">
        <v>29716</v>
      </c>
      <c r="L63" s="1416">
        <v>29825</v>
      </c>
      <c r="M63" s="1416">
        <v>29937</v>
      </c>
      <c r="N63" s="1416">
        <v>30641</v>
      </c>
      <c r="O63" s="1416">
        <v>30559</v>
      </c>
      <c r="P63" s="1416">
        <v>30390</v>
      </c>
      <c r="Q63" s="1416">
        <v>30231</v>
      </c>
      <c r="R63" s="1416">
        <v>29928</v>
      </c>
      <c r="S63" s="1416">
        <v>30189</v>
      </c>
      <c r="T63" s="1416">
        <v>29551</v>
      </c>
      <c r="U63" s="1416">
        <v>28884</v>
      </c>
      <c r="V63" s="1416">
        <v>28458</v>
      </c>
      <c r="W63" s="1416">
        <v>28886</v>
      </c>
      <c r="X63" s="1416">
        <v>29967</v>
      </c>
      <c r="Y63" s="1416">
        <v>28615</v>
      </c>
      <c r="Z63" s="1416">
        <v>28017</v>
      </c>
      <c r="AA63" s="1416">
        <v>27501</v>
      </c>
      <c r="AB63" s="1416">
        <v>27070</v>
      </c>
      <c r="AC63" s="1416">
        <v>27374</v>
      </c>
      <c r="AD63" s="1416">
        <v>26628</v>
      </c>
      <c r="AE63" s="1416">
        <v>26754</v>
      </c>
      <c r="AF63" s="1416">
        <v>26921</v>
      </c>
      <c r="AG63" s="1416">
        <v>26819</v>
      </c>
      <c r="AH63" s="1416">
        <v>26433</v>
      </c>
      <c r="AI63" s="1416">
        <v>26306</v>
      </c>
      <c r="AJ63" s="1416">
        <v>26102</v>
      </c>
      <c r="AK63" s="1416">
        <v>25890</v>
      </c>
      <c r="AL63" s="1416">
        <v>25714</v>
      </c>
      <c r="AM63" s="1416">
        <v>24846</v>
      </c>
      <c r="AN63" s="1416">
        <v>24502</v>
      </c>
      <c r="AO63" s="1416">
        <v>23832</v>
      </c>
      <c r="AP63" s="1416">
        <v>23380</v>
      </c>
      <c r="AQ63" s="1416">
        <v>23057</v>
      </c>
      <c r="AR63" s="1416">
        <v>23000</v>
      </c>
      <c r="AS63" s="1415">
        <v>22583</v>
      </c>
      <c r="AT63" s="1570">
        <v>22081</v>
      </c>
    </row>
    <row r="64" spans="1:46">
      <c r="A64" s="190"/>
      <c r="B64" s="1416">
        <v>224</v>
      </c>
      <c r="C64" s="1416" t="s">
        <v>452</v>
      </c>
      <c r="D64" s="1416">
        <v>32851</v>
      </c>
      <c r="E64" s="1416">
        <v>32932</v>
      </c>
      <c r="F64" s="1416">
        <v>33012</v>
      </c>
      <c r="G64" s="1416">
        <v>32956</v>
      </c>
      <c r="H64" s="1416">
        <v>32892</v>
      </c>
      <c r="I64" s="1416">
        <v>33077</v>
      </c>
      <c r="J64" s="1416">
        <v>30713</v>
      </c>
      <c r="K64" s="1416">
        <v>30808</v>
      </c>
      <c r="L64" s="1416">
        <v>30902</v>
      </c>
      <c r="M64" s="1416">
        <v>30998</v>
      </c>
      <c r="N64" s="1416">
        <v>31625</v>
      </c>
      <c r="O64" s="1416">
        <v>31378</v>
      </c>
      <c r="P64" s="1416">
        <v>31065</v>
      </c>
      <c r="Q64" s="1416">
        <v>30745</v>
      </c>
      <c r="R64" s="1416">
        <v>30668</v>
      </c>
      <c r="S64" s="1416">
        <v>31506</v>
      </c>
      <c r="T64" s="1416">
        <v>30821</v>
      </c>
      <c r="U64" s="1416">
        <v>30708</v>
      </c>
      <c r="V64" s="1416">
        <v>30659</v>
      </c>
      <c r="W64" s="1416">
        <v>31096</v>
      </c>
      <c r="X64" s="1416">
        <v>31355</v>
      </c>
      <c r="Y64" s="1416">
        <v>30327</v>
      </c>
      <c r="Z64" s="1416">
        <v>29676</v>
      </c>
      <c r="AA64" s="1416">
        <v>29166</v>
      </c>
      <c r="AB64" s="1416">
        <v>28887</v>
      </c>
      <c r="AC64" s="1416">
        <v>29160</v>
      </c>
      <c r="AD64" s="1416">
        <v>28629</v>
      </c>
      <c r="AE64" s="1416">
        <v>28770</v>
      </c>
      <c r="AF64" s="1416">
        <v>29051</v>
      </c>
      <c r="AG64" s="1416">
        <v>29037</v>
      </c>
      <c r="AH64" s="1416">
        <v>28793</v>
      </c>
      <c r="AI64" s="1416">
        <v>28570</v>
      </c>
      <c r="AJ64" s="1416">
        <v>28262</v>
      </c>
      <c r="AK64" s="1416">
        <v>27974</v>
      </c>
      <c r="AL64" s="1416">
        <v>27740</v>
      </c>
      <c r="AM64" s="1416">
        <v>26862</v>
      </c>
      <c r="AN64" s="1416">
        <v>26696</v>
      </c>
      <c r="AO64" s="1416">
        <v>26272</v>
      </c>
      <c r="AP64" s="1416">
        <v>26050</v>
      </c>
      <c r="AQ64" s="1416">
        <v>25989</v>
      </c>
      <c r="AR64" s="1416">
        <v>26128</v>
      </c>
      <c r="AS64" s="1415">
        <v>25978</v>
      </c>
      <c r="AT64" s="1570">
        <v>25774</v>
      </c>
    </row>
    <row r="65" spans="1:46">
      <c r="A65" s="190"/>
      <c r="B65" s="1417">
        <v>226</v>
      </c>
      <c r="C65" s="1417" t="s">
        <v>453</v>
      </c>
      <c r="D65" s="1417">
        <v>27463</v>
      </c>
      <c r="E65" s="1417">
        <v>27390</v>
      </c>
      <c r="F65" s="1417">
        <v>27319</v>
      </c>
      <c r="G65" s="1417">
        <v>27150</v>
      </c>
      <c r="H65" s="1417">
        <v>26980</v>
      </c>
      <c r="I65" s="1417">
        <v>26877</v>
      </c>
      <c r="J65" s="1417">
        <v>24982</v>
      </c>
      <c r="K65" s="1417">
        <v>24949</v>
      </c>
      <c r="L65" s="1417">
        <v>24912</v>
      </c>
      <c r="M65" s="1417">
        <v>24881</v>
      </c>
      <c r="N65" s="1417">
        <v>25305</v>
      </c>
      <c r="O65" s="1417">
        <v>25317</v>
      </c>
      <c r="P65" s="1417">
        <v>25272</v>
      </c>
      <c r="Q65" s="1417">
        <v>25227</v>
      </c>
      <c r="R65" s="1417">
        <v>25256</v>
      </c>
      <c r="S65" s="1417">
        <v>25773</v>
      </c>
      <c r="T65" s="1417">
        <v>25457</v>
      </c>
      <c r="U65" s="1417">
        <v>25183</v>
      </c>
      <c r="V65" s="1417">
        <v>24685</v>
      </c>
      <c r="W65" s="1417">
        <v>24879</v>
      </c>
      <c r="X65" s="1417">
        <v>25855</v>
      </c>
      <c r="Y65" s="1417">
        <v>24339</v>
      </c>
      <c r="Z65" s="1417">
        <v>23797</v>
      </c>
      <c r="AA65" s="1417">
        <v>23360</v>
      </c>
      <c r="AB65" s="1417">
        <v>23040</v>
      </c>
      <c r="AC65" s="1417">
        <v>23468</v>
      </c>
      <c r="AD65" s="1417">
        <v>22734</v>
      </c>
      <c r="AE65" s="1417">
        <v>22741</v>
      </c>
      <c r="AF65" s="1417">
        <v>22827</v>
      </c>
      <c r="AG65" s="1417">
        <v>22607</v>
      </c>
      <c r="AH65" s="1417">
        <v>22242</v>
      </c>
      <c r="AI65" s="1417">
        <v>22299</v>
      </c>
      <c r="AJ65" s="1417">
        <v>22304</v>
      </c>
      <c r="AK65" s="1417">
        <v>22339</v>
      </c>
      <c r="AL65" s="1417">
        <v>22377</v>
      </c>
      <c r="AM65" s="1417">
        <v>21810</v>
      </c>
      <c r="AN65" s="1417">
        <v>21904</v>
      </c>
      <c r="AO65" s="1417">
        <v>21755</v>
      </c>
      <c r="AP65" s="1417">
        <v>21749</v>
      </c>
      <c r="AQ65" s="1417">
        <v>21919</v>
      </c>
      <c r="AR65" s="1417">
        <v>22232</v>
      </c>
      <c r="AS65" s="1417">
        <v>22321</v>
      </c>
      <c r="AT65" s="1571">
        <v>22379</v>
      </c>
    </row>
    <row r="66" spans="1:46">
      <c r="A66" s="1" t="s">
        <v>1228</v>
      </c>
      <c r="Y66" s="1419"/>
      <c r="Z66" s="1419"/>
      <c r="AA66" s="1419"/>
      <c r="AB66" s="1419"/>
      <c r="AC66" s="1419"/>
      <c r="AD66" s="1419"/>
      <c r="AE66" s="1419"/>
      <c r="AF66" s="1419"/>
      <c r="AG66" s="1419"/>
      <c r="AH66" s="1419"/>
      <c r="AI66" s="1419"/>
      <c r="AJ66" s="1419"/>
      <c r="AK66" s="1419"/>
      <c r="AL66" s="1419"/>
      <c r="AM66" s="1419"/>
      <c r="AN66" s="1419"/>
      <c r="AO66" s="1419"/>
      <c r="AS66" s="1420"/>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2936-0BD5-43C5-8BA3-D7004EA3D7FF}">
  <sheetPr>
    <tabColor theme="5" tint="0.79998168889431442"/>
  </sheetPr>
  <dimension ref="A1:AB70"/>
  <sheetViews>
    <sheetView workbookViewId="0">
      <pane xSplit="2" ySplit="5" topLeftCell="C6" activePane="bottomRight" state="frozen"/>
      <selection pane="topRight" activeCell="C1" sqref="C1"/>
      <selection pane="bottomLeft" activeCell="A6" sqref="A6"/>
      <selection pane="bottomRight" activeCell="L18" sqref="L18"/>
    </sheetView>
  </sheetViews>
  <sheetFormatPr defaultColWidth="10.1640625" defaultRowHeight="13"/>
  <cols>
    <col min="1" max="1" width="4.5" style="960" customWidth="1"/>
    <col min="2" max="7" width="10.1640625" style="960"/>
    <col min="8" max="8" width="11.58203125" style="960" bestFit="1" customWidth="1"/>
    <col min="9" max="16" width="10.1640625" style="960"/>
    <col min="17" max="17" width="10.9140625" style="960" bestFit="1" customWidth="1"/>
    <col min="18" max="22" width="10.1640625" style="960"/>
    <col min="23" max="28" width="7.33203125" style="960" customWidth="1"/>
    <col min="29" max="16384" width="10.1640625" style="960"/>
  </cols>
  <sheetData>
    <row r="1" spans="1:28">
      <c r="A1" s="957"/>
      <c r="B1" s="958" t="s">
        <v>1114</v>
      </c>
      <c r="C1" s="748"/>
      <c r="D1" s="748"/>
      <c r="E1" s="748"/>
      <c r="F1" s="748"/>
      <c r="G1" s="748"/>
      <c r="H1" s="748"/>
      <c r="I1" s="748"/>
      <c r="J1" s="748"/>
      <c r="K1" s="748"/>
      <c r="L1" s="748"/>
      <c r="M1" s="748"/>
      <c r="N1" s="748"/>
      <c r="O1" s="748"/>
      <c r="P1" s="748"/>
      <c r="Q1" s="959"/>
      <c r="R1" s="959" t="s">
        <v>1115</v>
      </c>
      <c r="S1" s="959"/>
      <c r="T1" s="959" t="s">
        <v>1116</v>
      </c>
      <c r="U1" s="959" t="s">
        <v>1117</v>
      </c>
      <c r="V1" s="959" t="s">
        <v>1117</v>
      </c>
      <c r="W1" s="748"/>
      <c r="X1" s="748"/>
      <c r="Y1" s="748"/>
      <c r="Z1" s="748"/>
      <c r="AA1" s="748"/>
      <c r="AB1" s="748"/>
    </row>
    <row r="2" spans="1:28">
      <c r="A2" s="957"/>
      <c r="B2" s="958"/>
      <c r="C2" s="748"/>
      <c r="D2" s="748"/>
      <c r="E2" s="748"/>
      <c r="F2" s="748"/>
      <c r="G2" s="748"/>
      <c r="H2" s="748"/>
      <c r="I2" s="748"/>
      <c r="J2" s="748"/>
      <c r="K2" s="748"/>
      <c r="L2" s="748"/>
      <c r="M2" s="748"/>
      <c r="N2" s="748"/>
      <c r="O2" s="748"/>
      <c r="P2" s="748"/>
      <c r="Q2" s="748"/>
      <c r="R2" s="748"/>
      <c r="S2" s="748"/>
      <c r="T2" s="961"/>
      <c r="U2" s="748"/>
      <c r="V2" s="962" t="s">
        <v>1118</v>
      </c>
      <c r="W2" s="963" t="s">
        <v>1119</v>
      </c>
      <c r="X2" s="748"/>
      <c r="Y2" s="748"/>
      <c r="Z2" s="748"/>
      <c r="AA2" s="748"/>
      <c r="AB2" s="748"/>
    </row>
    <row r="3" spans="1:28">
      <c r="A3" s="964"/>
      <c r="B3" s="965" t="s">
        <v>1120</v>
      </c>
      <c r="C3" s="966">
        <v>2006</v>
      </c>
      <c r="D3" s="966">
        <v>2007</v>
      </c>
      <c r="E3" s="966">
        <v>2008</v>
      </c>
      <c r="F3" s="966">
        <v>2009</v>
      </c>
      <c r="G3" s="966">
        <v>2010</v>
      </c>
      <c r="H3" s="964">
        <v>2011</v>
      </c>
      <c r="I3" s="967">
        <v>2012</v>
      </c>
      <c r="J3" s="967">
        <v>2013</v>
      </c>
      <c r="K3" s="967">
        <v>2014</v>
      </c>
      <c r="L3" s="967">
        <v>2015</v>
      </c>
      <c r="M3" s="967">
        <v>2016</v>
      </c>
      <c r="N3" s="967">
        <v>2017</v>
      </c>
      <c r="O3" s="967">
        <v>2018</v>
      </c>
      <c r="P3" s="967">
        <v>2019</v>
      </c>
      <c r="Q3" s="967">
        <v>2020</v>
      </c>
      <c r="R3" s="967">
        <v>2021</v>
      </c>
      <c r="S3" s="967">
        <v>2022</v>
      </c>
      <c r="T3" s="967">
        <v>2023</v>
      </c>
      <c r="U3" s="967">
        <v>2024</v>
      </c>
      <c r="V3" s="967">
        <v>2025</v>
      </c>
      <c r="W3" s="968"/>
      <c r="X3" s="968"/>
      <c r="Y3" s="968"/>
      <c r="Z3" s="968"/>
      <c r="AA3" s="968"/>
      <c r="AB3" s="968"/>
    </row>
    <row r="4" spans="1:28">
      <c r="A4" s="969"/>
      <c r="B4" s="969"/>
      <c r="C4" s="970" t="s">
        <v>1121</v>
      </c>
      <c r="D4" s="970" t="s">
        <v>1122</v>
      </c>
      <c r="E4" s="959" t="s">
        <v>1123</v>
      </c>
      <c r="F4" s="959" t="s">
        <v>1124</v>
      </c>
      <c r="G4" s="959" t="s">
        <v>1125</v>
      </c>
      <c r="H4" s="971" t="s">
        <v>1126</v>
      </c>
      <c r="I4" s="959" t="s">
        <v>1127</v>
      </c>
      <c r="J4" s="959" t="s">
        <v>1128</v>
      </c>
      <c r="K4" s="959" t="s">
        <v>1129</v>
      </c>
      <c r="L4" s="959" t="s">
        <v>1130</v>
      </c>
      <c r="M4" s="959" t="s">
        <v>1131</v>
      </c>
      <c r="N4" s="959" t="s">
        <v>1132</v>
      </c>
      <c r="O4" s="959" t="s">
        <v>1133</v>
      </c>
      <c r="P4" s="959" t="s">
        <v>1134</v>
      </c>
      <c r="Q4" s="959" t="s">
        <v>1135</v>
      </c>
      <c r="R4" s="959" t="s">
        <v>1136</v>
      </c>
      <c r="S4" s="959" t="s">
        <v>1137</v>
      </c>
      <c r="T4" s="959" t="s">
        <v>1138</v>
      </c>
      <c r="U4" s="959" t="s">
        <v>1139</v>
      </c>
      <c r="V4" s="748" t="s">
        <v>1140</v>
      </c>
      <c r="W4" s="959" t="s">
        <v>1141</v>
      </c>
      <c r="X4" s="959" t="s">
        <v>1142</v>
      </c>
      <c r="Y4" s="959" t="s">
        <v>1143</v>
      </c>
      <c r="Z4" s="959" t="s">
        <v>1144</v>
      </c>
      <c r="AA4" s="959" t="s">
        <v>1145</v>
      </c>
      <c r="AB4" s="959" t="s">
        <v>1146</v>
      </c>
    </row>
    <row r="5" spans="1:28">
      <c r="A5" s="972"/>
      <c r="B5" s="972" t="s">
        <v>1147</v>
      </c>
      <c r="C5" s="974"/>
      <c r="D5" s="974"/>
      <c r="E5" s="974"/>
      <c r="F5" s="974"/>
      <c r="G5" s="974"/>
      <c r="H5" s="974"/>
      <c r="I5" s="974"/>
      <c r="J5" s="974"/>
      <c r="K5" s="974"/>
      <c r="L5" s="974"/>
      <c r="M5" s="974"/>
      <c r="N5" s="974"/>
      <c r="O5" s="974"/>
      <c r="P5" s="974"/>
      <c r="Q5" s="974"/>
      <c r="R5" s="974"/>
      <c r="S5" s="974"/>
      <c r="T5" s="974"/>
      <c r="U5" s="973"/>
      <c r="V5" s="973"/>
      <c r="W5" s="973"/>
      <c r="X5" s="973"/>
      <c r="Y5" s="973"/>
      <c r="Z5" s="973"/>
      <c r="AA5" s="973"/>
      <c r="AB5" s="973"/>
    </row>
    <row r="6" spans="1:28">
      <c r="A6" s="975"/>
      <c r="B6" s="976" t="s">
        <v>54</v>
      </c>
      <c r="C6" s="977">
        <v>20759497.994731203</v>
      </c>
      <c r="D6" s="977">
        <v>21335064.09856981</v>
      </c>
      <c r="E6" s="977">
        <v>20974173.292038862</v>
      </c>
      <c r="F6" s="977">
        <v>19501268.680177946</v>
      </c>
      <c r="G6" s="749">
        <v>20556384.727933899</v>
      </c>
      <c r="H6" s="749">
        <v>20028021.640871737</v>
      </c>
      <c r="I6" s="977">
        <v>19918740.144184083</v>
      </c>
      <c r="J6" s="977">
        <v>20575401.890284039</v>
      </c>
      <c r="K6" s="977">
        <v>20739110.740657449</v>
      </c>
      <c r="L6" s="977">
        <v>21731105.680007942</v>
      </c>
      <c r="M6" s="977">
        <v>21926254.940672409</v>
      </c>
      <c r="N6" s="977">
        <v>22228604.078307662</v>
      </c>
      <c r="O6" s="977">
        <v>22209421.987449795</v>
      </c>
      <c r="P6" s="977">
        <v>22420142.581492573</v>
      </c>
      <c r="Q6" s="977">
        <v>21940130.076887973</v>
      </c>
      <c r="R6" s="977">
        <v>22632376.469123457</v>
      </c>
      <c r="S6" s="977">
        <v>23462649.108257689</v>
      </c>
      <c r="T6" s="977">
        <v>24331882.899051152</v>
      </c>
      <c r="U6" s="977">
        <v>25039869.083331451</v>
      </c>
      <c r="V6" s="977">
        <v>25966381.391714394</v>
      </c>
      <c r="W6" s="978">
        <v>-2.1</v>
      </c>
      <c r="X6" s="978">
        <v>3.2</v>
      </c>
      <c r="Y6" s="978">
        <v>3.7</v>
      </c>
      <c r="Z6" s="978">
        <v>3.7</v>
      </c>
      <c r="AA6" s="978">
        <v>2.9</v>
      </c>
      <c r="AB6" s="978">
        <v>3.7</v>
      </c>
    </row>
    <row r="7" spans="1:28">
      <c r="A7" s="979">
        <v>100</v>
      </c>
      <c r="B7" s="748" t="s">
        <v>85</v>
      </c>
      <c r="C7" s="977">
        <v>6396385.9947312027</v>
      </c>
      <c r="D7" s="977">
        <v>6557462.0985698104</v>
      </c>
      <c r="E7" s="977">
        <v>6479182.2920388617</v>
      </c>
      <c r="F7" s="977">
        <v>6254760.6801779456</v>
      </c>
      <c r="G7" s="749">
        <v>6557544.7279338986</v>
      </c>
      <c r="H7" s="749">
        <v>6459661.6408717372</v>
      </c>
      <c r="I7" s="977">
        <v>6383563.1441840827</v>
      </c>
      <c r="J7" s="977">
        <v>6451500.8902840391</v>
      </c>
      <c r="K7" s="977">
        <v>6583538.7406574488</v>
      </c>
      <c r="L7" s="977">
        <v>6866376.680007942</v>
      </c>
      <c r="M7" s="977">
        <v>6857807.9406724088</v>
      </c>
      <c r="N7" s="977">
        <v>7005254.0783076622</v>
      </c>
      <c r="O7" s="977">
        <v>7011912.987449795</v>
      </c>
      <c r="P7" s="977">
        <v>7166898.581492573</v>
      </c>
      <c r="Q7" s="977">
        <v>6964966.0768879727</v>
      </c>
      <c r="R7" s="977">
        <v>7038298.4691234566</v>
      </c>
      <c r="S7" s="977">
        <v>7296498.1082576886</v>
      </c>
      <c r="T7" s="977">
        <v>7540315.8990511522</v>
      </c>
      <c r="U7" s="977">
        <v>7738926.0833314508</v>
      </c>
      <c r="V7" s="977">
        <v>8033627.391714395</v>
      </c>
      <c r="W7" s="978">
        <v>-2.8</v>
      </c>
      <c r="X7" s="978">
        <v>1.1000000000000001</v>
      </c>
      <c r="Y7" s="978">
        <v>3.7</v>
      </c>
      <c r="Z7" s="978">
        <v>3.3</v>
      </c>
      <c r="AA7" s="978">
        <v>2.6</v>
      </c>
      <c r="AB7" s="978">
        <v>3.8</v>
      </c>
    </row>
    <row r="8" spans="1:28">
      <c r="A8" s="979" t="s">
        <v>1148</v>
      </c>
      <c r="B8" s="748" t="s">
        <v>432</v>
      </c>
      <c r="C8" s="977">
        <v>3189922</v>
      </c>
      <c r="D8" s="977">
        <v>3302859</v>
      </c>
      <c r="E8" s="977">
        <v>3182970</v>
      </c>
      <c r="F8" s="977">
        <v>2997514</v>
      </c>
      <c r="G8" s="749">
        <v>3274391</v>
      </c>
      <c r="H8" s="749">
        <v>3216023</v>
      </c>
      <c r="I8" s="977">
        <v>3139752</v>
      </c>
      <c r="J8" s="977">
        <v>3262881</v>
      </c>
      <c r="K8" s="977">
        <v>3257792</v>
      </c>
      <c r="L8" s="977">
        <v>3474035</v>
      </c>
      <c r="M8" s="977">
        <v>3495292</v>
      </c>
      <c r="N8" s="977">
        <v>3586585</v>
      </c>
      <c r="O8" s="977">
        <v>3552175</v>
      </c>
      <c r="P8" s="977">
        <v>3592565</v>
      </c>
      <c r="Q8" s="977">
        <v>3431307</v>
      </c>
      <c r="R8" s="977">
        <v>3609495</v>
      </c>
      <c r="S8" s="977">
        <v>3741910</v>
      </c>
      <c r="T8" s="977">
        <v>4081653</v>
      </c>
      <c r="U8" s="977">
        <v>4207699</v>
      </c>
      <c r="V8" s="977">
        <v>4318782</v>
      </c>
      <c r="W8" s="978">
        <v>-4.5</v>
      </c>
      <c r="X8" s="978">
        <v>5.2</v>
      </c>
      <c r="Y8" s="978">
        <v>3.7</v>
      </c>
      <c r="Z8" s="978">
        <v>9.1</v>
      </c>
      <c r="AA8" s="978">
        <v>3.1</v>
      </c>
      <c r="AB8" s="978">
        <v>2.6</v>
      </c>
    </row>
    <row r="9" spans="1:28">
      <c r="A9" s="979">
        <v>2</v>
      </c>
      <c r="B9" s="748" t="s">
        <v>433</v>
      </c>
      <c r="C9" s="977">
        <v>1929625</v>
      </c>
      <c r="D9" s="977">
        <v>1970564</v>
      </c>
      <c r="E9" s="977">
        <v>1886518</v>
      </c>
      <c r="F9" s="977">
        <v>1783532</v>
      </c>
      <c r="G9" s="749">
        <v>1873287</v>
      </c>
      <c r="H9" s="749">
        <v>1885664</v>
      </c>
      <c r="I9" s="977">
        <v>1922758</v>
      </c>
      <c r="J9" s="977">
        <v>1924543</v>
      </c>
      <c r="K9" s="977">
        <v>1903244</v>
      </c>
      <c r="L9" s="977">
        <v>1987701</v>
      </c>
      <c r="M9" s="977">
        <v>2069866</v>
      </c>
      <c r="N9" s="977">
        <v>2036632</v>
      </c>
      <c r="O9" s="977">
        <v>2031725</v>
      </c>
      <c r="P9" s="977">
        <v>1994794</v>
      </c>
      <c r="Q9" s="977">
        <v>1973378</v>
      </c>
      <c r="R9" s="977">
        <v>2151962</v>
      </c>
      <c r="S9" s="977">
        <v>2230907</v>
      </c>
      <c r="T9" s="977">
        <v>2493620</v>
      </c>
      <c r="U9" s="977">
        <v>2566257</v>
      </c>
      <c r="V9" s="977">
        <v>2590356</v>
      </c>
      <c r="W9" s="978">
        <v>-1.1000000000000001</v>
      </c>
      <c r="X9" s="978">
        <v>9</v>
      </c>
      <c r="Y9" s="978">
        <v>3.7</v>
      </c>
      <c r="Z9" s="978">
        <v>11.8</v>
      </c>
      <c r="AA9" s="978">
        <v>2.9</v>
      </c>
      <c r="AB9" s="978">
        <v>0.9</v>
      </c>
    </row>
    <row r="10" spans="1:28">
      <c r="A10" s="979">
        <v>3</v>
      </c>
      <c r="B10" s="748" t="s">
        <v>123</v>
      </c>
      <c r="C10" s="977">
        <v>2857287</v>
      </c>
      <c r="D10" s="977">
        <v>3013601</v>
      </c>
      <c r="E10" s="977">
        <v>3017244</v>
      </c>
      <c r="F10" s="977">
        <v>2591313</v>
      </c>
      <c r="G10" s="749">
        <v>2714611</v>
      </c>
      <c r="H10" s="749">
        <v>2573471</v>
      </c>
      <c r="I10" s="977">
        <v>2726351</v>
      </c>
      <c r="J10" s="977">
        <v>2762838</v>
      </c>
      <c r="K10" s="977">
        <v>2794148</v>
      </c>
      <c r="L10" s="977">
        <v>2917584</v>
      </c>
      <c r="M10" s="977">
        <v>2852684</v>
      </c>
      <c r="N10" s="977">
        <v>2860345</v>
      </c>
      <c r="O10" s="977">
        <v>2903338</v>
      </c>
      <c r="P10" s="977">
        <v>2929878</v>
      </c>
      <c r="Q10" s="977">
        <v>2904686</v>
      </c>
      <c r="R10" s="977">
        <v>2842837</v>
      </c>
      <c r="S10" s="977">
        <v>2947128</v>
      </c>
      <c r="T10" s="977">
        <v>3138879</v>
      </c>
      <c r="U10" s="977">
        <v>3250194</v>
      </c>
      <c r="V10" s="977">
        <v>3350509</v>
      </c>
      <c r="W10" s="978">
        <v>-0.9</v>
      </c>
      <c r="X10" s="978">
        <v>-2.1</v>
      </c>
      <c r="Y10" s="978">
        <v>3.7</v>
      </c>
      <c r="Z10" s="978">
        <v>6.5</v>
      </c>
      <c r="AA10" s="978">
        <v>3.5</v>
      </c>
      <c r="AB10" s="978">
        <v>3.1</v>
      </c>
    </row>
    <row r="11" spans="1:28">
      <c r="A11" s="979">
        <v>4</v>
      </c>
      <c r="B11" s="748" t="s">
        <v>434</v>
      </c>
      <c r="C11" s="977">
        <v>1210518</v>
      </c>
      <c r="D11" s="977">
        <v>1232049</v>
      </c>
      <c r="E11" s="977">
        <v>1209526</v>
      </c>
      <c r="F11" s="977">
        <v>1149616</v>
      </c>
      <c r="G11" s="749">
        <v>1172869</v>
      </c>
      <c r="H11" s="749">
        <v>1107067</v>
      </c>
      <c r="I11" s="977">
        <v>1089208</v>
      </c>
      <c r="J11" s="977">
        <v>1141888</v>
      </c>
      <c r="K11" s="977">
        <v>1138157</v>
      </c>
      <c r="L11" s="977">
        <v>1176577</v>
      </c>
      <c r="M11" s="977">
        <v>1229842</v>
      </c>
      <c r="N11" s="977">
        <v>1279154</v>
      </c>
      <c r="O11" s="977">
        <v>1265486</v>
      </c>
      <c r="P11" s="977">
        <v>1274990</v>
      </c>
      <c r="Q11" s="977">
        <v>1267098</v>
      </c>
      <c r="R11" s="977">
        <v>1317179</v>
      </c>
      <c r="S11" s="977">
        <v>1365500</v>
      </c>
      <c r="T11" s="977">
        <v>1299975</v>
      </c>
      <c r="U11" s="977">
        <v>1337462</v>
      </c>
      <c r="V11" s="977">
        <v>1420983</v>
      </c>
      <c r="W11" s="978">
        <v>-0.6</v>
      </c>
      <c r="X11" s="978">
        <v>4</v>
      </c>
      <c r="Y11" s="978">
        <v>3.7</v>
      </c>
      <c r="Z11" s="978">
        <v>-4.8</v>
      </c>
      <c r="AA11" s="978">
        <v>2.9</v>
      </c>
      <c r="AB11" s="978">
        <v>6.2</v>
      </c>
    </row>
    <row r="12" spans="1:28">
      <c r="A12" s="979">
        <v>5</v>
      </c>
      <c r="B12" s="748" t="s">
        <v>435</v>
      </c>
      <c r="C12" s="977">
        <v>2611820</v>
      </c>
      <c r="D12" s="977">
        <v>2661657</v>
      </c>
      <c r="E12" s="977">
        <v>2733592</v>
      </c>
      <c r="F12" s="977">
        <v>2378336</v>
      </c>
      <c r="G12" s="749">
        <v>2552430</v>
      </c>
      <c r="H12" s="749">
        <v>2455054</v>
      </c>
      <c r="I12" s="977">
        <v>2393804</v>
      </c>
      <c r="J12" s="977">
        <v>2594127</v>
      </c>
      <c r="K12" s="977">
        <v>2611231</v>
      </c>
      <c r="L12" s="977">
        <v>2723710</v>
      </c>
      <c r="M12" s="977">
        <v>2793680</v>
      </c>
      <c r="N12" s="977">
        <v>2805158</v>
      </c>
      <c r="O12" s="977">
        <v>2802973</v>
      </c>
      <c r="P12" s="977">
        <v>2776572</v>
      </c>
      <c r="Q12" s="977">
        <v>2744860</v>
      </c>
      <c r="R12" s="977">
        <v>2974060</v>
      </c>
      <c r="S12" s="977">
        <v>3083165</v>
      </c>
      <c r="T12" s="977">
        <v>2802851</v>
      </c>
      <c r="U12" s="977">
        <v>2897490</v>
      </c>
      <c r="V12" s="977">
        <v>3120785</v>
      </c>
      <c r="W12" s="978">
        <v>-1.1000000000000001</v>
      </c>
      <c r="X12" s="978">
        <v>8.4</v>
      </c>
      <c r="Y12" s="978">
        <v>3.7</v>
      </c>
      <c r="Z12" s="978">
        <v>-9.1</v>
      </c>
      <c r="AA12" s="978">
        <v>3.4</v>
      </c>
      <c r="AB12" s="978">
        <v>7.7</v>
      </c>
    </row>
    <row r="13" spans="1:28">
      <c r="A13" s="979">
        <v>6</v>
      </c>
      <c r="B13" s="748" t="s">
        <v>436</v>
      </c>
      <c r="C13" s="977">
        <v>1005683</v>
      </c>
      <c r="D13" s="977">
        <v>1024997</v>
      </c>
      <c r="E13" s="977">
        <v>983168</v>
      </c>
      <c r="F13" s="977">
        <v>939359</v>
      </c>
      <c r="G13" s="749">
        <v>980213</v>
      </c>
      <c r="H13" s="749">
        <v>959886</v>
      </c>
      <c r="I13" s="977">
        <v>960095</v>
      </c>
      <c r="J13" s="977">
        <v>970159</v>
      </c>
      <c r="K13" s="977">
        <v>992768</v>
      </c>
      <c r="L13" s="977">
        <v>1044551</v>
      </c>
      <c r="M13" s="977">
        <v>1072500</v>
      </c>
      <c r="N13" s="977">
        <v>1099414</v>
      </c>
      <c r="O13" s="977">
        <v>1095313</v>
      </c>
      <c r="P13" s="977">
        <v>1093003</v>
      </c>
      <c r="Q13" s="977">
        <v>1108865</v>
      </c>
      <c r="R13" s="977">
        <v>1152382</v>
      </c>
      <c r="S13" s="977">
        <v>1194658</v>
      </c>
      <c r="T13" s="977">
        <v>1162453</v>
      </c>
      <c r="U13" s="977">
        <v>1195077</v>
      </c>
      <c r="V13" s="977">
        <v>1261804</v>
      </c>
      <c r="W13" s="978">
        <v>1.5</v>
      </c>
      <c r="X13" s="978">
        <v>3.9</v>
      </c>
      <c r="Y13" s="978">
        <v>3.7</v>
      </c>
      <c r="Z13" s="978">
        <v>-2.7</v>
      </c>
      <c r="AA13" s="978">
        <v>2.8</v>
      </c>
      <c r="AB13" s="978">
        <v>5.6</v>
      </c>
    </row>
    <row r="14" spans="1:28">
      <c r="A14" s="979">
        <v>7</v>
      </c>
      <c r="B14" s="748" t="s">
        <v>224</v>
      </c>
      <c r="C14" s="977">
        <v>648923</v>
      </c>
      <c r="D14" s="977">
        <v>655165</v>
      </c>
      <c r="E14" s="977">
        <v>620393</v>
      </c>
      <c r="F14" s="977">
        <v>588614</v>
      </c>
      <c r="G14" s="749">
        <v>591876</v>
      </c>
      <c r="H14" s="749">
        <v>574273</v>
      </c>
      <c r="I14" s="977">
        <v>579454</v>
      </c>
      <c r="J14" s="977">
        <v>624211</v>
      </c>
      <c r="K14" s="977">
        <v>628289</v>
      </c>
      <c r="L14" s="977">
        <v>664329</v>
      </c>
      <c r="M14" s="977">
        <v>671743</v>
      </c>
      <c r="N14" s="977">
        <v>670841</v>
      </c>
      <c r="O14" s="977">
        <v>648673</v>
      </c>
      <c r="P14" s="977">
        <v>652937</v>
      </c>
      <c r="Q14" s="977">
        <v>652212</v>
      </c>
      <c r="R14" s="977">
        <v>623953</v>
      </c>
      <c r="S14" s="977">
        <v>646842</v>
      </c>
      <c r="T14" s="977">
        <v>756382</v>
      </c>
      <c r="U14" s="977">
        <v>769881</v>
      </c>
      <c r="V14" s="977">
        <v>775223</v>
      </c>
      <c r="W14" s="978">
        <v>-0.1</v>
      </c>
      <c r="X14" s="978">
        <v>-4.3</v>
      </c>
      <c r="Y14" s="978">
        <v>3.7</v>
      </c>
      <c r="Z14" s="978">
        <v>16.899999999999999</v>
      </c>
      <c r="AA14" s="978">
        <v>1.8</v>
      </c>
      <c r="AB14" s="978">
        <v>0.7</v>
      </c>
    </row>
    <row r="15" spans="1:28">
      <c r="A15" s="979">
        <v>8</v>
      </c>
      <c r="B15" s="748" t="s">
        <v>269</v>
      </c>
      <c r="C15" s="977">
        <v>400353</v>
      </c>
      <c r="D15" s="977">
        <v>414216</v>
      </c>
      <c r="E15" s="977">
        <v>380677</v>
      </c>
      <c r="F15" s="977">
        <v>358271</v>
      </c>
      <c r="G15" s="749">
        <v>368306</v>
      </c>
      <c r="H15" s="749">
        <v>354684</v>
      </c>
      <c r="I15" s="977">
        <v>284677</v>
      </c>
      <c r="J15" s="977">
        <v>394687</v>
      </c>
      <c r="K15" s="977">
        <v>386031</v>
      </c>
      <c r="L15" s="977">
        <v>412975</v>
      </c>
      <c r="M15" s="977">
        <v>419306</v>
      </c>
      <c r="N15" s="977">
        <v>423330</v>
      </c>
      <c r="O15" s="977">
        <v>436483</v>
      </c>
      <c r="P15" s="977">
        <v>471231</v>
      </c>
      <c r="Q15" s="977">
        <v>449794</v>
      </c>
      <c r="R15" s="977">
        <v>462753</v>
      </c>
      <c r="S15" s="977">
        <v>479729</v>
      </c>
      <c r="T15" s="977">
        <v>500595</v>
      </c>
      <c r="U15" s="977">
        <v>512413</v>
      </c>
      <c r="V15" s="977">
        <v>532564</v>
      </c>
      <c r="W15" s="978">
        <v>-4.5</v>
      </c>
      <c r="X15" s="978">
        <v>2.9</v>
      </c>
      <c r="Y15" s="978">
        <v>3.7</v>
      </c>
      <c r="Z15" s="978">
        <v>4.3</v>
      </c>
      <c r="AA15" s="978">
        <v>2.4</v>
      </c>
      <c r="AB15" s="978">
        <v>3.9</v>
      </c>
    </row>
    <row r="16" spans="1:28">
      <c r="A16" s="979">
        <v>9</v>
      </c>
      <c r="B16" s="748" t="s">
        <v>284</v>
      </c>
      <c r="C16" s="977">
        <v>508981</v>
      </c>
      <c r="D16" s="977">
        <v>502494</v>
      </c>
      <c r="E16" s="977">
        <v>480903</v>
      </c>
      <c r="F16" s="977">
        <v>459953</v>
      </c>
      <c r="G16" s="749">
        <v>470857</v>
      </c>
      <c r="H16" s="749">
        <v>442238</v>
      </c>
      <c r="I16" s="977">
        <v>439078</v>
      </c>
      <c r="J16" s="977">
        <v>448567</v>
      </c>
      <c r="K16" s="977">
        <v>443912</v>
      </c>
      <c r="L16" s="977">
        <v>463267</v>
      </c>
      <c r="M16" s="977">
        <v>463534</v>
      </c>
      <c r="N16" s="977">
        <v>461891</v>
      </c>
      <c r="O16" s="977">
        <v>461343</v>
      </c>
      <c r="P16" s="977">
        <v>467274</v>
      </c>
      <c r="Q16" s="977">
        <v>442964</v>
      </c>
      <c r="R16" s="977">
        <v>459457</v>
      </c>
      <c r="S16" s="977">
        <v>476312</v>
      </c>
      <c r="T16" s="977">
        <v>555159</v>
      </c>
      <c r="U16" s="977">
        <v>564470</v>
      </c>
      <c r="V16" s="977">
        <v>561748</v>
      </c>
      <c r="W16" s="978">
        <v>-5.2</v>
      </c>
      <c r="X16" s="978">
        <v>3.7</v>
      </c>
      <c r="Y16" s="978">
        <v>3.7</v>
      </c>
      <c r="Z16" s="978">
        <v>16.600000000000001</v>
      </c>
      <c r="AA16" s="978">
        <v>1.7</v>
      </c>
      <c r="AB16" s="978">
        <v>-0.5</v>
      </c>
    </row>
    <row r="17" spans="1:28">
      <c r="A17" s="975"/>
      <c r="B17" s="976"/>
      <c r="C17" s="977"/>
      <c r="D17" s="977"/>
      <c r="E17" s="977"/>
      <c r="F17" s="977"/>
      <c r="G17" s="749"/>
      <c r="H17" s="749"/>
      <c r="I17" s="977"/>
      <c r="J17" s="977"/>
      <c r="K17" s="977" t="s">
        <v>1115</v>
      </c>
      <c r="L17" s="977" t="s">
        <v>1149</v>
      </c>
      <c r="M17" s="977" t="s">
        <v>1150</v>
      </c>
      <c r="N17" s="977"/>
      <c r="O17" s="977"/>
      <c r="P17" s="977"/>
      <c r="Q17" s="977"/>
      <c r="R17" s="977"/>
      <c r="S17" s="977"/>
      <c r="T17" s="977"/>
      <c r="U17" s="977"/>
      <c r="V17" s="977"/>
      <c r="W17" s="978"/>
      <c r="X17" s="978"/>
      <c r="Y17" s="978"/>
      <c r="Z17" s="978"/>
      <c r="AA17" s="978"/>
      <c r="AB17" s="978"/>
    </row>
    <row r="18" spans="1:28">
      <c r="A18" s="980">
        <v>100</v>
      </c>
      <c r="B18" s="976" t="s">
        <v>85</v>
      </c>
      <c r="C18" s="977">
        <v>6396385.9947312027</v>
      </c>
      <c r="D18" s="977">
        <v>6557462.0985698104</v>
      </c>
      <c r="E18" s="977">
        <v>6479182.2920388617</v>
      </c>
      <c r="F18" s="977">
        <v>6254760.6801779456</v>
      </c>
      <c r="G18" s="749">
        <v>6557544.7279338986</v>
      </c>
      <c r="H18" s="749">
        <v>6459661.6408717372</v>
      </c>
      <c r="I18" s="977">
        <v>6383563.1441840827</v>
      </c>
      <c r="J18" s="977">
        <v>6451500.8902840391</v>
      </c>
      <c r="K18" s="977">
        <v>6583538.7406574488</v>
      </c>
      <c r="L18" s="977">
        <v>6866376.680007942</v>
      </c>
      <c r="M18" s="977">
        <v>6857807.9406724088</v>
      </c>
      <c r="N18" s="977">
        <v>7005254.0783076622</v>
      </c>
      <c r="O18" s="977">
        <v>7011912.987449795</v>
      </c>
      <c r="P18" s="977">
        <v>7166898.581492573</v>
      </c>
      <c r="Q18" s="977">
        <v>6964966.0768879727</v>
      </c>
      <c r="R18" s="977">
        <v>7038298.4691234566</v>
      </c>
      <c r="S18" s="977">
        <v>7296498.1082576886</v>
      </c>
      <c r="T18" s="977">
        <v>7540315.8990511522</v>
      </c>
      <c r="U18" s="977">
        <v>7738926.0833314508</v>
      </c>
      <c r="V18" s="977">
        <v>8033627.391714395</v>
      </c>
      <c r="W18" s="978">
        <v>-2.8</v>
      </c>
      <c r="X18" s="978">
        <v>1.1000000000000001</v>
      </c>
      <c r="Y18" s="978">
        <v>3.7</v>
      </c>
      <c r="Z18" s="978">
        <v>3.3</v>
      </c>
      <c r="AA18" s="978">
        <v>2.6</v>
      </c>
      <c r="AB18" s="978">
        <v>3.8</v>
      </c>
    </row>
    <row r="19" spans="1:28">
      <c r="A19" s="975">
        <v>1</v>
      </c>
      <c r="B19" s="958" t="s">
        <v>105</v>
      </c>
      <c r="C19" s="977">
        <v>3189922</v>
      </c>
      <c r="D19" s="977">
        <v>3302859</v>
      </c>
      <c r="E19" s="977">
        <v>3182970</v>
      </c>
      <c r="F19" s="977">
        <v>2997514</v>
      </c>
      <c r="G19" s="749">
        <v>3274391</v>
      </c>
      <c r="H19" s="749">
        <v>3216023</v>
      </c>
      <c r="I19" s="977">
        <v>3139752</v>
      </c>
      <c r="J19" s="977">
        <v>3262881</v>
      </c>
      <c r="K19" s="977">
        <v>3257792</v>
      </c>
      <c r="L19" s="977">
        <v>3474035</v>
      </c>
      <c r="M19" s="977">
        <v>3495292</v>
      </c>
      <c r="N19" s="977">
        <v>3586585</v>
      </c>
      <c r="O19" s="977">
        <v>3552175</v>
      </c>
      <c r="P19" s="977">
        <v>3592565</v>
      </c>
      <c r="Q19" s="977">
        <v>3431307</v>
      </c>
      <c r="R19" s="977">
        <v>3609495</v>
      </c>
      <c r="S19" s="977">
        <v>3741910</v>
      </c>
      <c r="T19" s="977">
        <v>4081653</v>
      </c>
      <c r="U19" s="977">
        <v>4207699</v>
      </c>
      <c r="V19" s="977">
        <v>4318782</v>
      </c>
      <c r="W19" s="978">
        <v>-4.5</v>
      </c>
      <c r="X19" s="978">
        <v>5.2</v>
      </c>
      <c r="Y19" s="978">
        <v>3.7</v>
      </c>
      <c r="Z19" s="978">
        <v>9.1</v>
      </c>
      <c r="AA19" s="978">
        <v>3.1</v>
      </c>
      <c r="AB19" s="978">
        <v>2.6</v>
      </c>
    </row>
    <row r="20" spans="1:28">
      <c r="A20" s="980">
        <v>202</v>
      </c>
      <c r="B20" s="979" t="s">
        <v>107</v>
      </c>
      <c r="C20" s="977">
        <v>1795364</v>
      </c>
      <c r="D20" s="977">
        <v>1873625</v>
      </c>
      <c r="E20" s="977">
        <v>1757649</v>
      </c>
      <c r="F20" s="977">
        <v>1641527</v>
      </c>
      <c r="G20" s="749">
        <v>1834393</v>
      </c>
      <c r="H20" s="749">
        <v>1753932</v>
      </c>
      <c r="I20" s="977">
        <v>1690962</v>
      </c>
      <c r="J20" s="977">
        <v>1750611</v>
      </c>
      <c r="K20" s="977">
        <v>1771769</v>
      </c>
      <c r="L20" s="977">
        <v>1896896</v>
      </c>
      <c r="M20" s="977">
        <v>1942245</v>
      </c>
      <c r="N20" s="977">
        <v>1982927</v>
      </c>
      <c r="O20" s="977">
        <v>1947038</v>
      </c>
      <c r="P20" s="977">
        <v>1969852</v>
      </c>
      <c r="Q20" s="977">
        <v>1836926</v>
      </c>
      <c r="R20" s="977">
        <v>1977734</v>
      </c>
      <c r="S20" s="977">
        <v>2050288</v>
      </c>
      <c r="T20" s="977">
        <v>2048656</v>
      </c>
      <c r="U20" s="977">
        <v>2121691</v>
      </c>
      <c r="V20" s="977">
        <v>2237502</v>
      </c>
      <c r="W20" s="978">
        <v>-6.7</v>
      </c>
      <c r="X20" s="978">
        <v>7.7</v>
      </c>
      <c r="Y20" s="978">
        <v>3.7</v>
      </c>
      <c r="Z20" s="978">
        <v>-0.1</v>
      </c>
      <c r="AA20" s="978">
        <v>3.6</v>
      </c>
      <c r="AB20" s="978">
        <v>5.5</v>
      </c>
    </row>
    <row r="21" spans="1:28">
      <c r="A21" s="980">
        <v>204</v>
      </c>
      <c r="B21" s="979" t="s">
        <v>109</v>
      </c>
      <c r="C21" s="977">
        <v>1192207</v>
      </c>
      <c r="D21" s="977">
        <v>1225316</v>
      </c>
      <c r="E21" s="977">
        <v>1224785</v>
      </c>
      <c r="F21" s="977">
        <v>1158336</v>
      </c>
      <c r="G21" s="749">
        <v>1228416</v>
      </c>
      <c r="H21" s="749">
        <v>1259034</v>
      </c>
      <c r="I21" s="977">
        <v>1244800</v>
      </c>
      <c r="J21" s="977">
        <v>1296745</v>
      </c>
      <c r="K21" s="977">
        <v>1284281</v>
      </c>
      <c r="L21" s="977">
        <v>1352124</v>
      </c>
      <c r="M21" s="977">
        <v>1342173</v>
      </c>
      <c r="N21" s="977">
        <v>1383240</v>
      </c>
      <c r="O21" s="977">
        <v>1391988</v>
      </c>
      <c r="P21" s="977">
        <v>1400764</v>
      </c>
      <c r="Q21" s="977">
        <v>1376175</v>
      </c>
      <c r="R21" s="977">
        <v>1408838</v>
      </c>
      <c r="S21" s="977">
        <v>1460521</v>
      </c>
      <c r="T21" s="977">
        <v>1704275</v>
      </c>
      <c r="U21" s="977">
        <v>1751516</v>
      </c>
      <c r="V21" s="977">
        <v>1761743</v>
      </c>
      <c r="W21" s="978">
        <v>-1.8</v>
      </c>
      <c r="X21" s="978">
        <v>2.4</v>
      </c>
      <c r="Y21" s="978">
        <v>3.7</v>
      </c>
      <c r="Z21" s="978">
        <v>16.7</v>
      </c>
      <c r="AA21" s="978">
        <v>2.8</v>
      </c>
      <c r="AB21" s="978">
        <v>0.6</v>
      </c>
    </row>
    <row r="22" spans="1:28">
      <c r="A22" s="980">
        <v>206</v>
      </c>
      <c r="B22" s="979" t="s">
        <v>111</v>
      </c>
      <c r="C22" s="977">
        <v>202351</v>
      </c>
      <c r="D22" s="977">
        <v>203918</v>
      </c>
      <c r="E22" s="977">
        <v>200536</v>
      </c>
      <c r="F22" s="977">
        <v>197651</v>
      </c>
      <c r="G22" s="749">
        <v>211582</v>
      </c>
      <c r="H22" s="749">
        <v>203057</v>
      </c>
      <c r="I22" s="977">
        <v>203990</v>
      </c>
      <c r="J22" s="977">
        <v>215525</v>
      </c>
      <c r="K22" s="977">
        <v>201742</v>
      </c>
      <c r="L22" s="977">
        <v>225015</v>
      </c>
      <c r="M22" s="977">
        <v>210874</v>
      </c>
      <c r="N22" s="977">
        <v>220418</v>
      </c>
      <c r="O22" s="977">
        <v>213149</v>
      </c>
      <c r="P22" s="977">
        <v>221949</v>
      </c>
      <c r="Q22" s="977">
        <v>218206</v>
      </c>
      <c r="R22" s="977">
        <v>222923</v>
      </c>
      <c r="S22" s="977">
        <v>231101</v>
      </c>
      <c r="T22" s="977">
        <v>328722</v>
      </c>
      <c r="U22" s="977">
        <v>334492</v>
      </c>
      <c r="V22" s="977">
        <v>319537</v>
      </c>
      <c r="W22" s="978">
        <v>-1.7</v>
      </c>
      <c r="X22" s="978">
        <v>2.2000000000000002</v>
      </c>
      <c r="Y22" s="978">
        <v>3.7</v>
      </c>
      <c r="Z22" s="978">
        <v>42.2</v>
      </c>
      <c r="AA22" s="978">
        <v>1.8</v>
      </c>
      <c r="AB22" s="978">
        <v>-4.5</v>
      </c>
    </row>
    <row r="23" spans="1:28">
      <c r="A23" s="975">
        <v>2</v>
      </c>
      <c r="B23" s="958" t="s">
        <v>112</v>
      </c>
      <c r="C23" s="977">
        <v>1929625</v>
      </c>
      <c r="D23" s="977">
        <v>1970564</v>
      </c>
      <c r="E23" s="977">
        <v>1886518</v>
      </c>
      <c r="F23" s="977">
        <v>1783532</v>
      </c>
      <c r="G23" s="749">
        <v>1873287</v>
      </c>
      <c r="H23" s="749">
        <v>1885664</v>
      </c>
      <c r="I23" s="977">
        <v>1922758</v>
      </c>
      <c r="J23" s="977">
        <v>1924543</v>
      </c>
      <c r="K23" s="977">
        <v>1903244</v>
      </c>
      <c r="L23" s="977">
        <v>1987701</v>
      </c>
      <c r="M23" s="977">
        <v>2069866</v>
      </c>
      <c r="N23" s="977">
        <v>2036632</v>
      </c>
      <c r="O23" s="977">
        <v>2031725</v>
      </c>
      <c r="P23" s="977">
        <v>1994794</v>
      </c>
      <c r="Q23" s="977">
        <v>1973378</v>
      </c>
      <c r="R23" s="977">
        <v>2151962</v>
      </c>
      <c r="S23" s="977">
        <v>2230907</v>
      </c>
      <c r="T23" s="977">
        <v>2493620</v>
      </c>
      <c r="U23" s="977">
        <v>2566257</v>
      </c>
      <c r="V23" s="977">
        <v>2590356</v>
      </c>
      <c r="W23" s="978">
        <v>-1.1000000000000001</v>
      </c>
      <c r="X23" s="978">
        <v>9</v>
      </c>
      <c r="Y23" s="978">
        <v>3.7</v>
      </c>
      <c r="Z23" s="978">
        <v>11.8</v>
      </c>
      <c r="AA23" s="978">
        <v>2.9</v>
      </c>
      <c r="AB23" s="978">
        <v>0.9</v>
      </c>
    </row>
    <row r="24" spans="1:28">
      <c r="A24" s="980">
        <v>207</v>
      </c>
      <c r="B24" s="979" t="s">
        <v>114</v>
      </c>
      <c r="C24" s="977">
        <v>671766</v>
      </c>
      <c r="D24" s="977">
        <v>695076</v>
      </c>
      <c r="E24" s="977">
        <v>637753</v>
      </c>
      <c r="F24" s="977">
        <v>572517</v>
      </c>
      <c r="G24" s="749">
        <v>613683</v>
      </c>
      <c r="H24" s="749">
        <v>627233</v>
      </c>
      <c r="I24" s="977">
        <v>626282</v>
      </c>
      <c r="J24" s="977">
        <v>655373</v>
      </c>
      <c r="K24" s="977">
        <v>660875</v>
      </c>
      <c r="L24" s="977">
        <v>671400</v>
      </c>
      <c r="M24" s="977">
        <v>705439</v>
      </c>
      <c r="N24" s="977">
        <v>686291</v>
      </c>
      <c r="O24" s="977">
        <v>683527</v>
      </c>
      <c r="P24" s="977">
        <v>677794</v>
      </c>
      <c r="Q24" s="977">
        <v>690517</v>
      </c>
      <c r="R24" s="977">
        <v>774043</v>
      </c>
      <c r="S24" s="977">
        <v>802439</v>
      </c>
      <c r="T24" s="977">
        <v>776918</v>
      </c>
      <c r="U24" s="977">
        <v>801753</v>
      </c>
      <c r="V24" s="977">
        <v>837579</v>
      </c>
      <c r="W24" s="978">
        <v>1.9</v>
      </c>
      <c r="X24" s="978">
        <v>12.1</v>
      </c>
      <c r="Y24" s="978">
        <v>3.7</v>
      </c>
      <c r="Z24" s="978">
        <v>-3.2</v>
      </c>
      <c r="AA24" s="978">
        <v>3.2</v>
      </c>
      <c r="AB24" s="978">
        <v>4.5</v>
      </c>
    </row>
    <row r="25" spans="1:28">
      <c r="A25" s="980">
        <v>214</v>
      </c>
      <c r="B25" s="979" t="s">
        <v>116</v>
      </c>
      <c r="C25" s="977">
        <v>473876</v>
      </c>
      <c r="D25" s="977">
        <v>459378</v>
      </c>
      <c r="E25" s="977">
        <v>453659</v>
      </c>
      <c r="F25" s="977">
        <v>455150</v>
      </c>
      <c r="G25" s="749">
        <v>453703</v>
      </c>
      <c r="H25" s="749">
        <v>439875</v>
      </c>
      <c r="I25" s="977">
        <v>442322</v>
      </c>
      <c r="J25" s="977">
        <v>451598</v>
      </c>
      <c r="K25" s="977">
        <v>448342</v>
      </c>
      <c r="L25" s="977">
        <v>464681</v>
      </c>
      <c r="M25" s="977">
        <v>466529</v>
      </c>
      <c r="N25" s="977">
        <v>468282</v>
      </c>
      <c r="O25" s="977">
        <v>475427</v>
      </c>
      <c r="P25" s="977">
        <v>470100</v>
      </c>
      <c r="Q25" s="977">
        <v>454089</v>
      </c>
      <c r="R25" s="977">
        <v>476317</v>
      </c>
      <c r="S25" s="977">
        <v>493790</v>
      </c>
      <c r="T25" s="977">
        <v>671245</v>
      </c>
      <c r="U25" s="977">
        <v>690256</v>
      </c>
      <c r="V25" s="977">
        <v>663593</v>
      </c>
      <c r="W25" s="978">
        <v>-3.4</v>
      </c>
      <c r="X25" s="978">
        <v>4.9000000000000004</v>
      </c>
      <c r="Y25" s="978">
        <v>3.7</v>
      </c>
      <c r="Z25" s="978">
        <v>35.9</v>
      </c>
      <c r="AA25" s="978">
        <v>2.8</v>
      </c>
      <c r="AB25" s="978">
        <v>-3.9</v>
      </c>
    </row>
    <row r="26" spans="1:28">
      <c r="A26" s="980">
        <v>217</v>
      </c>
      <c r="B26" s="979" t="s">
        <v>118</v>
      </c>
      <c r="C26" s="977">
        <v>313037</v>
      </c>
      <c r="D26" s="977">
        <v>320930</v>
      </c>
      <c r="E26" s="977">
        <v>310722</v>
      </c>
      <c r="F26" s="977">
        <v>298971</v>
      </c>
      <c r="G26" s="749">
        <v>314605</v>
      </c>
      <c r="H26" s="749">
        <v>313537</v>
      </c>
      <c r="I26" s="977">
        <v>326335</v>
      </c>
      <c r="J26" s="977">
        <v>311708</v>
      </c>
      <c r="K26" s="977">
        <v>315678</v>
      </c>
      <c r="L26" s="977">
        <v>315147</v>
      </c>
      <c r="M26" s="977">
        <v>321269</v>
      </c>
      <c r="N26" s="977">
        <v>329072</v>
      </c>
      <c r="O26" s="977">
        <v>340597</v>
      </c>
      <c r="P26" s="977">
        <v>338897</v>
      </c>
      <c r="Q26" s="977">
        <v>328761</v>
      </c>
      <c r="R26" s="977">
        <v>335133</v>
      </c>
      <c r="S26" s="977">
        <v>347427</v>
      </c>
      <c r="T26" s="977">
        <v>460525</v>
      </c>
      <c r="U26" s="977">
        <v>474009</v>
      </c>
      <c r="V26" s="977">
        <v>461201</v>
      </c>
      <c r="W26" s="978">
        <v>-3</v>
      </c>
      <c r="X26" s="978">
        <v>1.9</v>
      </c>
      <c r="Y26" s="978">
        <v>3.7</v>
      </c>
      <c r="Z26" s="978">
        <v>32.6</v>
      </c>
      <c r="AA26" s="978">
        <v>2.9</v>
      </c>
      <c r="AB26" s="978">
        <v>-2.7</v>
      </c>
    </row>
    <row r="27" spans="1:28">
      <c r="A27" s="980">
        <v>219</v>
      </c>
      <c r="B27" s="979" t="s">
        <v>120</v>
      </c>
      <c r="C27" s="977">
        <v>405907</v>
      </c>
      <c r="D27" s="977">
        <v>433206</v>
      </c>
      <c r="E27" s="977">
        <v>423565</v>
      </c>
      <c r="F27" s="977">
        <v>397837</v>
      </c>
      <c r="G27" s="749">
        <v>431159</v>
      </c>
      <c r="H27" s="749">
        <v>444728</v>
      </c>
      <c r="I27" s="977">
        <v>468021</v>
      </c>
      <c r="J27" s="977">
        <v>444963</v>
      </c>
      <c r="K27" s="977">
        <v>417375</v>
      </c>
      <c r="L27" s="977">
        <v>472660</v>
      </c>
      <c r="M27" s="977">
        <v>512813</v>
      </c>
      <c r="N27" s="977">
        <v>487880</v>
      </c>
      <c r="O27" s="977">
        <v>471172</v>
      </c>
      <c r="P27" s="977">
        <v>447115</v>
      </c>
      <c r="Q27" s="977">
        <v>440433</v>
      </c>
      <c r="R27" s="977">
        <v>504649</v>
      </c>
      <c r="S27" s="977">
        <v>523163</v>
      </c>
      <c r="T27" s="977">
        <v>492395</v>
      </c>
      <c r="U27" s="977">
        <v>506252</v>
      </c>
      <c r="V27" s="977">
        <v>538372</v>
      </c>
      <c r="W27" s="978">
        <v>-1.5</v>
      </c>
      <c r="X27" s="978">
        <v>14.6</v>
      </c>
      <c r="Y27" s="978">
        <v>3.7</v>
      </c>
      <c r="Z27" s="978">
        <v>-5.9</v>
      </c>
      <c r="AA27" s="978">
        <v>2.8</v>
      </c>
      <c r="AB27" s="978">
        <v>6.3</v>
      </c>
    </row>
    <row r="28" spans="1:28">
      <c r="A28" s="980">
        <v>301</v>
      </c>
      <c r="B28" s="979" t="s">
        <v>122</v>
      </c>
      <c r="C28" s="977">
        <v>65039</v>
      </c>
      <c r="D28" s="977">
        <v>61974</v>
      </c>
      <c r="E28" s="977">
        <v>60819</v>
      </c>
      <c r="F28" s="977">
        <v>59057</v>
      </c>
      <c r="G28" s="749">
        <v>60137</v>
      </c>
      <c r="H28" s="749">
        <v>60291</v>
      </c>
      <c r="I28" s="977">
        <v>59798</v>
      </c>
      <c r="J28" s="977">
        <v>60901</v>
      </c>
      <c r="K28" s="977">
        <v>60974</v>
      </c>
      <c r="L28" s="977">
        <v>63813</v>
      </c>
      <c r="M28" s="977">
        <v>63816</v>
      </c>
      <c r="N28" s="977">
        <v>65107</v>
      </c>
      <c r="O28" s="977">
        <v>61002</v>
      </c>
      <c r="P28" s="977">
        <v>60888</v>
      </c>
      <c r="Q28" s="977">
        <v>59578</v>
      </c>
      <c r="R28" s="977">
        <v>61820</v>
      </c>
      <c r="S28" s="977">
        <v>64088</v>
      </c>
      <c r="T28" s="977">
        <v>92537</v>
      </c>
      <c r="U28" s="977">
        <v>93987</v>
      </c>
      <c r="V28" s="977">
        <v>89611</v>
      </c>
      <c r="W28" s="978">
        <v>-2.2000000000000002</v>
      </c>
      <c r="X28" s="978">
        <v>3.8</v>
      </c>
      <c r="Y28" s="978">
        <v>3.7</v>
      </c>
      <c r="Z28" s="978">
        <v>44.4</v>
      </c>
      <c r="AA28" s="978">
        <v>1.6</v>
      </c>
      <c r="AB28" s="978">
        <v>-4.7</v>
      </c>
    </row>
    <row r="29" spans="1:28">
      <c r="A29" s="975">
        <v>3</v>
      </c>
      <c r="B29" s="958" t="s">
        <v>123</v>
      </c>
      <c r="C29" s="977">
        <v>2857287</v>
      </c>
      <c r="D29" s="977">
        <v>3013601</v>
      </c>
      <c r="E29" s="977">
        <v>3017244</v>
      </c>
      <c r="F29" s="977">
        <v>2591313</v>
      </c>
      <c r="G29" s="749">
        <v>2714611</v>
      </c>
      <c r="H29" s="749">
        <v>2573471</v>
      </c>
      <c r="I29" s="977">
        <v>2726351</v>
      </c>
      <c r="J29" s="977">
        <v>2762838</v>
      </c>
      <c r="K29" s="977">
        <v>2794148</v>
      </c>
      <c r="L29" s="977">
        <v>2917584</v>
      </c>
      <c r="M29" s="977">
        <v>2852684</v>
      </c>
      <c r="N29" s="977">
        <v>2860345</v>
      </c>
      <c r="O29" s="977">
        <v>2903338</v>
      </c>
      <c r="P29" s="977">
        <v>2929878</v>
      </c>
      <c r="Q29" s="977">
        <v>2904686</v>
      </c>
      <c r="R29" s="977">
        <v>2842837</v>
      </c>
      <c r="S29" s="977">
        <v>2947128</v>
      </c>
      <c r="T29" s="977">
        <v>3138879</v>
      </c>
      <c r="U29" s="977">
        <v>3250194</v>
      </c>
      <c r="V29" s="977">
        <v>3350509</v>
      </c>
      <c r="W29" s="978">
        <v>-0.9</v>
      </c>
      <c r="X29" s="978">
        <v>-2.1</v>
      </c>
      <c r="Y29" s="978">
        <v>3.7</v>
      </c>
      <c r="Z29" s="978">
        <v>6.5</v>
      </c>
      <c r="AA29" s="978">
        <v>3.5</v>
      </c>
      <c r="AB29" s="978">
        <v>3.1</v>
      </c>
    </row>
    <row r="30" spans="1:28">
      <c r="A30" s="980">
        <v>203</v>
      </c>
      <c r="B30" s="979" t="s">
        <v>125</v>
      </c>
      <c r="C30" s="977">
        <v>1115384</v>
      </c>
      <c r="D30" s="977">
        <v>1170432</v>
      </c>
      <c r="E30" s="977">
        <v>1139243</v>
      </c>
      <c r="F30" s="977">
        <v>1006373</v>
      </c>
      <c r="G30" s="749">
        <v>1030632</v>
      </c>
      <c r="H30" s="749">
        <v>993002</v>
      </c>
      <c r="I30" s="977">
        <v>1090623</v>
      </c>
      <c r="J30" s="977">
        <v>1062114</v>
      </c>
      <c r="K30" s="977">
        <v>1131439</v>
      </c>
      <c r="L30" s="977">
        <v>1173890</v>
      </c>
      <c r="M30" s="977">
        <v>1137669</v>
      </c>
      <c r="N30" s="977">
        <v>1125556</v>
      </c>
      <c r="O30" s="977">
        <v>1164690</v>
      </c>
      <c r="P30" s="977">
        <v>1179843</v>
      </c>
      <c r="Q30" s="977">
        <v>1133125</v>
      </c>
      <c r="R30" s="977">
        <v>1081534</v>
      </c>
      <c r="S30" s="977">
        <v>1121211</v>
      </c>
      <c r="T30" s="977">
        <v>1259799</v>
      </c>
      <c r="U30" s="977">
        <v>1303444</v>
      </c>
      <c r="V30" s="977">
        <v>1330509</v>
      </c>
      <c r="W30" s="978">
        <v>-4</v>
      </c>
      <c r="X30" s="978">
        <v>-4.5999999999999996</v>
      </c>
      <c r="Y30" s="978">
        <v>3.7</v>
      </c>
      <c r="Z30" s="978">
        <v>12.4</v>
      </c>
      <c r="AA30" s="978">
        <v>3.5</v>
      </c>
      <c r="AB30" s="978">
        <v>2.1</v>
      </c>
    </row>
    <row r="31" spans="1:28">
      <c r="A31" s="980">
        <v>210</v>
      </c>
      <c r="B31" s="979" t="s">
        <v>127</v>
      </c>
      <c r="C31" s="977">
        <v>887635</v>
      </c>
      <c r="D31" s="977">
        <v>946739</v>
      </c>
      <c r="E31" s="977">
        <v>953770</v>
      </c>
      <c r="F31" s="977">
        <v>742477</v>
      </c>
      <c r="G31" s="749">
        <v>810764</v>
      </c>
      <c r="H31" s="749">
        <v>733199</v>
      </c>
      <c r="I31" s="977">
        <v>730349</v>
      </c>
      <c r="J31" s="977">
        <v>792773</v>
      </c>
      <c r="K31" s="977">
        <v>795095</v>
      </c>
      <c r="L31" s="977">
        <v>806382</v>
      </c>
      <c r="M31" s="977">
        <v>832790</v>
      </c>
      <c r="N31" s="977">
        <v>850464</v>
      </c>
      <c r="O31" s="977">
        <v>868939</v>
      </c>
      <c r="P31" s="977">
        <v>869038</v>
      </c>
      <c r="Q31" s="977">
        <v>831404</v>
      </c>
      <c r="R31" s="977">
        <v>825506</v>
      </c>
      <c r="S31" s="977">
        <v>855790</v>
      </c>
      <c r="T31" s="977">
        <v>1007162</v>
      </c>
      <c r="U31" s="977">
        <v>1043190</v>
      </c>
      <c r="V31" s="977">
        <v>1048813</v>
      </c>
      <c r="W31" s="978">
        <v>-4.3</v>
      </c>
      <c r="X31" s="978">
        <v>-0.7</v>
      </c>
      <c r="Y31" s="978">
        <v>3.7</v>
      </c>
      <c r="Z31" s="978">
        <v>17.7</v>
      </c>
      <c r="AA31" s="978">
        <v>3.6</v>
      </c>
      <c r="AB31" s="978">
        <v>0.5</v>
      </c>
    </row>
    <row r="32" spans="1:28">
      <c r="A32" s="980">
        <v>216</v>
      </c>
      <c r="B32" s="979" t="s">
        <v>129</v>
      </c>
      <c r="C32" s="977">
        <v>570471</v>
      </c>
      <c r="D32" s="977">
        <v>605421</v>
      </c>
      <c r="E32" s="977">
        <v>634626</v>
      </c>
      <c r="F32" s="977">
        <v>583856</v>
      </c>
      <c r="G32" s="749">
        <v>623557</v>
      </c>
      <c r="H32" s="749">
        <v>582231</v>
      </c>
      <c r="I32" s="977">
        <v>612346</v>
      </c>
      <c r="J32" s="977">
        <v>610939</v>
      </c>
      <c r="K32" s="977">
        <v>544813</v>
      </c>
      <c r="L32" s="977">
        <v>593260</v>
      </c>
      <c r="M32" s="977">
        <v>551940</v>
      </c>
      <c r="N32" s="977">
        <v>539117</v>
      </c>
      <c r="O32" s="977">
        <v>516723</v>
      </c>
      <c r="P32" s="977">
        <v>527837</v>
      </c>
      <c r="Q32" s="977">
        <v>584642</v>
      </c>
      <c r="R32" s="977">
        <v>527954</v>
      </c>
      <c r="S32" s="977">
        <v>547322</v>
      </c>
      <c r="T32" s="977">
        <v>519199</v>
      </c>
      <c r="U32" s="977">
        <v>538014</v>
      </c>
      <c r="V32" s="977">
        <v>569844</v>
      </c>
      <c r="W32" s="978">
        <v>10.8</v>
      </c>
      <c r="X32" s="978">
        <v>-9.6999999999999993</v>
      </c>
      <c r="Y32" s="978">
        <v>3.7</v>
      </c>
      <c r="Z32" s="978">
        <v>-5.0999999999999996</v>
      </c>
      <c r="AA32" s="978">
        <v>3.6</v>
      </c>
      <c r="AB32" s="978">
        <v>5.9</v>
      </c>
    </row>
    <row r="33" spans="1:28">
      <c r="A33" s="980">
        <v>381</v>
      </c>
      <c r="B33" s="979" t="s">
        <v>131</v>
      </c>
      <c r="C33" s="977">
        <v>145751</v>
      </c>
      <c r="D33" s="977">
        <v>152241</v>
      </c>
      <c r="E33" s="977">
        <v>145092</v>
      </c>
      <c r="F33" s="977">
        <v>123378</v>
      </c>
      <c r="G33" s="749">
        <v>133510</v>
      </c>
      <c r="H33" s="749">
        <v>147846</v>
      </c>
      <c r="I33" s="977">
        <v>158242</v>
      </c>
      <c r="J33" s="977">
        <v>163197</v>
      </c>
      <c r="K33" s="977">
        <v>168993</v>
      </c>
      <c r="L33" s="977">
        <v>187784</v>
      </c>
      <c r="M33" s="977">
        <v>174566</v>
      </c>
      <c r="N33" s="977">
        <v>180959</v>
      </c>
      <c r="O33" s="977">
        <v>180844</v>
      </c>
      <c r="P33" s="977">
        <v>173756</v>
      </c>
      <c r="Q33" s="977">
        <v>149576</v>
      </c>
      <c r="R33" s="977">
        <v>170548</v>
      </c>
      <c r="S33" s="977">
        <v>176805</v>
      </c>
      <c r="T33" s="977">
        <v>155758</v>
      </c>
      <c r="U33" s="977">
        <v>161553</v>
      </c>
      <c r="V33" s="977">
        <v>175938</v>
      </c>
      <c r="W33" s="978">
        <v>-13.9</v>
      </c>
      <c r="X33" s="978">
        <v>14</v>
      </c>
      <c r="Y33" s="978">
        <v>3.7</v>
      </c>
      <c r="Z33" s="978">
        <v>-11.9</v>
      </c>
      <c r="AA33" s="978">
        <v>3.7</v>
      </c>
      <c r="AB33" s="978">
        <v>8.9</v>
      </c>
    </row>
    <row r="34" spans="1:28">
      <c r="A34" s="980">
        <v>382</v>
      </c>
      <c r="B34" s="979" t="s">
        <v>133</v>
      </c>
      <c r="C34" s="977">
        <v>138046</v>
      </c>
      <c r="D34" s="977">
        <v>138768</v>
      </c>
      <c r="E34" s="977">
        <v>144513</v>
      </c>
      <c r="F34" s="977">
        <v>135229</v>
      </c>
      <c r="G34" s="749">
        <v>116148</v>
      </c>
      <c r="H34" s="749">
        <v>117193</v>
      </c>
      <c r="I34" s="977">
        <v>134791</v>
      </c>
      <c r="J34" s="977">
        <v>133815</v>
      </c>
      <c r="K34" s="977">
        <v>153808</v>
      </c>
      <c r="L34" s="977">
        <v>156268</v>
      </c>
      <c r="M34" s="977">
        <v>155719</v>
      </c>
      <c r="N34" s="977">
        <v>164249</v>
      </c>
      <c r="O34" s="977">
        <v>172142</v>
      </c>
      <c r="P34" s="977">
        <v>179404</v>
      </c>
      <c r="Q34" s="977">
        <v>205939</v>
      </c>
      <c r="R34" s="977">
        <v>237295</v>
      </c>
      <c r="S34" s="977">
        <v>246000</v>
      </c>
      <c r="T34" s="977">
        <v>196961</v>
      </c>
      <c r="U34" s="977">
        <v>203993</v>
      </c>
      <c r="V34" s="977">
        <v>225405</v>
      </c>
      <c r="W34" s="978">
        <v>14.8</v>
      </c>
      <c r="X34" s="978">
        <v>15.2</v>
      </c>
      <c r="Y34" s="978">
        <v>3.7</v>
      </c>
      <c r="Z34" s="978">
        <v>-19.899999999999999</v>
      </c>
      <c r="AA34" s="978">
        <v>3.6</v>
      </c>
      <c r="AB34" s="978">
        <v>10.5</v>
      </c>
    </row>
    <row r="35" spans="1:28">
      <c r="A35" s="975">
        <v>4</v>
      </c>
      <c r="B35" s="981" t="s">
        <v>134</v>
      </c>
      <c r="C35" s="977">
        <v>1210518</v>
      </c>
      <c r="D35" s="977">
        <v>1232049</v>
      </c>
      <c r="E35" s="977">
        <v>1209526</v>
      </c>
      <c r="F35" s="977">
        <v>1149616</v>
      </c>
      <c r="G35" s="749">
        <v>1172869</v>
      </c>
      <c r="H35" s="749">
        <v>1107067</v>
      </c>
      <c r="I35" s="977">
        <v>1089208</v>
      </c>
      <c r="J35" s="977">
        <v>1141888</v>
      </c>
      <c r="K35" s="977">
        <v>1138157</v>
      </c>
      <c r="L35" s="977">
        <v>1176577</v>
      </c>
      <c r="M35" s="977">
        <v>1229842</v>
      </c>
      <c r="N35" s="977">
        <v>1279154</v>
      </c>
      <c r="O35" s="977">
        <v>1265486</v>
      </c>
      <c r="P35" s="977">
        <v>1274990</v>
      </c>
      <c r="Q35" s="977">
        <v>1267098</v>
      </c>
      <c r="R35" s="977">
        <v>1317179</v>
      </c>
      <c r="S35" s="977">
        <v>1365500</v>
      </c>
      <c r="T35" s="977">
        <v>1299975</v>
      </c>
      <c r="U35" s="977">
        <v>1337462</v>
      </c>
      <c r="V35" s="977">
        <v>1420983</v>
      </c>
      <c r="W35" s="978">
        <v>-0.6</v>
      </c>
      <c r="X35" s="978">
        <v>4</v>
      </c>
      <c r="Y35" s="978">
        <v>3.7</v>
      </c>
      <c r="Z35" s="978">
        <v>-4.8</v>
      </c>
      <c r="AA35" s="978">
        <v>2.9</v>
      </c>
      <c r="AB35" s="978">
        <v>6.2</v>
      </c>
    </row>
    <row r="36" spans="1:28">
      <c r="A36" s="975">
        <v>213</v>
      </c>
      <c r="B36" s="975" t="s">
        <v>704</v>
      </c>
      <c r="C36" s="977">
        <v>163676</v>
      </c>
      <c r="D36" s="977">
        <v>170122</v>
      </c>
      <c r="E36" s="977">
        <v>160343</v>
      </c>
      <c r="F36" s="977">
        <v>152305</v>
      </c>
      <c r="G36" s="749">
        <v>154214</v>
      </c>
      <c r="H36" s="749">
        <v>129338</v>
      </c>
      <c r="I36" s="977">
        <v>130147</v>
      </c>
      <c r="J36" s="977">
        <v>145702</v>
      </c>
      <c r="K36" s="977">
        <v>132866</v>
      </c>
      <c r="L36" s="977">
        <v>141791</v>
      </c>
      <c r="M36" s="977">
        <v>139506</v>
      </c>
      <c r="N36" s="977">
        <v>139374</v>
      </c>
      <c r="O36" s="977">
        <v>140172</v>
      </c>
      <c r="P36" s="977">
        <v>148450</v>
      </c>
      <c r="Q36" s="977">
        <v>143760</v>
      </c>
      <c r="R36" s="977">
        <v>146234</v>
      </c>
      <c r="S36" s="977">
        <v>151598</v>
      </c>
      <c r="T36" s="977">
        <v>158381</v>
      </c>
      <c r="U36" s="977">
        <v>162749</v>
      </c>
      <c r="V36" s="977">
        <v>168863</v>
      </c>
      <c r="W36" s="978">
        <v>-3.2</v>
      </c>
      <c r="X36" s="978">
        <v>1.7</v>
      </c>
      <c r="Y36" s="978">
        <v>3.7</v>
      </c>
      <c r="Z36" s="978">
        <v>4.5</v>
      </c>
      <c r="AA36" s="978">
        <v>2.8</v>
      </c>
      <c r="AB36" s="978">
        <v>3.8</v>
      </c>
    </row>
    <row r="37" spans="1:28">
      <c r="A37" s="975">
        <v>215</v>
      </c>
      <c r="B37" s="975" t="s">
        <v>705</v>
      </c>
      <c r="C37" s="977">
        <v>287011</v>
      </c>
      <c r="D37" s="977">
        <v>294752</v>
      </c>
      <c r="E37" s="977">
        <v>289397</v>
      </c>
      <c r="F37" s="977">
        <v>271544</v>
      </c>
      <c r="G37" s="749">
        <v>275602</v>
      </c>
      <c r="H37" s="749">
        <v>260752</v>
      </c>
      <c r="I37" s="977">
        <v>261247</v>
      </c>
      <c r="J37" s="977">
        <v>264805</v>
      </c>
      <c r="K37" s="977">
        <v>257056</v>
      </c>
      <c r="L37" s="977">
        <v>273555</v>
      </c>
      <c r="M37" s="977">
        <v>282309</v>
      </c>
      <c r="N37" s="977">
        <v>288436</v>
      </c>
      <c r="O37" s="977">
        <v>290222</v>
      </c>
      <c r="P37" s="977">
        <v>290211</v>
      </c>
      <c r="Q37" s="977">
        <v>298040</v>
      </c>
      <c r="R37" s="977">
        <v>304294</v>
      </c>
      <c r="S37" s="977">
        <v>315457</v>
      </c>
      <c r="T37" s="977">
        <v>325291</v>
      </c>
      <c r="U37" s="977">
        <v>333408</v>
      </c>
      <c r="V37" s="977">
        <v>346524</v>
      </c>
      <c r="W37" s="978">
        <v>2.7</v>
      </c>
      <c r="X37" s="978">
        <v>2.1</v>
      </c>
      <c r="Y37" s="978">
        <v>3.7</v>
      </c>
      <c r="Z37" s="978">
        <v>3.1</v>
      </c>
      <c r="AA37" s="978">
        <v>2.5</v>
      </c>
      <c r="AB37" s="978">
        <v>3.9</v>
      </c>
    </row>
    <row r="38" spans="1:28">
      <c r="A38" s="980">
        <v>218</v>
      </c>
      <c r="B38" s="979" t="s">
        <v>148</v>
      </c>
      <c r="C38" s="977">
        <v>227349</v>
      </c>
      <c r="D38" s="977">
        <v>233382</v>
      </c>
      <c r="E38" s="977">
        <v>235920</v>
      </c>
      <c r="F38" s="977">
        <v>221085</v>
      </c>
      <c r="G38" s="749">
        <v>226010</v>
      </c>
      <c r="H38" s="749">
        <v>218454</v>
      </c>
      <c r="I38" s="977">
        <v>204435</v>
      </c>
      <c r="J38" s="977">
        <v>226681</v>
      </c>
      <c r="K38" s="977">
        <v>234631</v>
      </c>
      <c r="L38" s="977">
        <v>251145</v>
      </c>
      <c r="M38" s="977">
        <v>247972</v>
      </c>
      <c r="N38" s="977">
        <v>256572</v>
      </c>
      <c r="O38" s="977">
        <v>259976</v>
      </c>
      <c r="P38" s="977">
        <v>259218</v>
      </c>
      <c r="Q38" s="977">
        <v>248717</v>
      </c>
      <c r="R38" s="977">
        <v>260701</v>
      </c>
      <c r="S38" s="977">
        <v>270265</v>
      </c>
      <c r="T38" s="977">
        <v>254055</v>
      </c>
      <c r="U38" s="977">
        <v>262628</v>
      </c>
      <c r="V38" s="977">
        <v>282902</v>
      </c>
      <c r="W38" s="978">
        <v>-4.0999999999999996</v>
      </c>
      <c r="X38" s="978">
        <v>4.8</v>
      </c>
      <c r="Y38" s="978">
        <v>3.7</v>
      </c>
      <c r="Z38" s="978">
        <v>-6</v>
      </c>
      <c r="AA38" s="978">
        <v>3.4</v>
      </c>
      <c r="AB38" s="978">
        <v>7.7</v>
      </c>
    </row>
    <row r="39" spans="1:28">
      <c r="A39" s="980">
        <v>220</v>
      </c>
      <c r="B39" s="979" t="s">
        <v>150</v>
      </c>
      <c r="C39" s="977">
        <v>199715</v>
      </c>
      <c r="D39" s="977">
        <v>208727</v>
      </c>
      <c r="E39" s="977">
        <v>204059</v>
      </c>
      <c r="F39" s="977">
        <v>200713</v>
      </c>
      <c r="G39" s="749">
        <v>198086</v>
      </c>
      <c r="H39" s="749">
        <v>195232</v>
      </c>
      <c r="I39" s="977">
        <v>200058</v>
      </c>
      <c r="J39" s="977">
        <v>210037</v>
      </c>
      <c r="K39" s="977">
        <v>200410</v>
      </c>
      <c r="L39" s="977">
        <v>206208</v>
      </c>
      <c r="M39" s="977">
        <v>225013</v>
      </c>
      <c r="N39" s="977">
        <v>247584</v>
      </c>
      <c r="O39" s="977">
        <v>251320</v>
      </c>
      <c r="P39" s="977">
        <v>242311</v>
      </c>
      <c r="Q39" s="977">
        <v>230317</v>
      </c>
      <c r="R39" s="977">
        <v>258911</v>
      </c>
      <c r="S39" s="977">
        <v>268410</v>
      </c>
      <c r="T39" s="977">
        <v>237258</v>
      </c>
      <c r="U39" s="977">
        <v>244065</v>
      </c>
      <c r="V39" s="977">
        <v>264842</v>
      </c>
      <c r="W39" s="978">
        <v>-4.9000000000000004</v>
      </c>
      <c r="X39" s="978">
        <v>12.4</v>
      </c>
      <c r="Y39" s="978">
        <v>3.7</v>
      </c>
      <c r="Z39" s="978">
        <v>-11.6</v>
      </c>
      <c r="AA39" s="978">
        <v>2.9</v>
      </c>
      <c r="AB39" s="978">
        <v>8.5</v>
      </c>
    </row>
    <row r="40" spans="1:28">
      <c r="A40" s="980">
        <v>228</v>
      </c>
      <c r="B40" s="979" t="s">
        <v>706</v>
      </c>
      <c r="C40" s="977">
        <v>266111</v>
      </c>
      <c r="D40" s="977">
        <v>257998</v>
      </c>
      <c r="E40" s="977">
        <v>254896</v>
      </c>
      <c r="F40" s="977">
        <v>247259</v>
      </c>
      <c r="G40" s="749">
        <v>260181</v>
      </c>
      <c r="H40" s="749">
        <v>241479</v>
      </c>
      <c r="I40" s="977">
        <v>233297</v>
      </c>
      <c r="J40" s="977">
        <v>233669</v>
      </c>
      <c r="K40" s="977">
        <v>251362</v>
      </c>
      <c r="L40" s="977">
        <v>240213</v>
      </c>
      <c r="M40" s="977">
        <v>269797</v>
      </c>
      <c r="N40" s="977">
        <v>280724</v>
      </c>
      <c r="O40" s="977">
        <v>259411</v>
      </c>
      <c r="P40" s="977">
        <v>270383</v>
      </c>
      <c r="Q40" s="977">
        <v>281341</v>
      </c>
      <c r="R40" s="977">
        <v>280387</v>
      </c>
      <c r="S40" s="977">
        <v>290673</v>
      </c>
      <c r="T40" s="977">
        <v>248872</v>
      </c>
      <c r="U40" s="977">
        <v>257187</v>
      </c>
      <c r="V40" s="977">
        <v>279546</v>
      </c>
      <c r="W40" s="978">
        <v>4.0999999999999996</v>
      </c>
      <c r="X40" s="978">
        <v>-0.3</v>
      </c>
      <c r="Y40" s="978">
        <v>3.7</v>
      </c>
      <c r="Z40" s="978">
        <v>-14.4</v>
      </c>
      <c r="AA40" s="978">
        <v>3.3</v>
      </c>
      <c r="AB40" s="978">
        <v>8.6999999999999993</v>
      </c>
    </row>
    <row r="41" spans="1:28">
      <c r="A41" s="980">
        <v>365</v>
      </c>
      <c r="B41" s="979" t="s">
        <v>707</v>
      </c>
      <c r="C41" s="977">
        <v>66656</v>
      </c>
      <c r="D41" s="977">
        <v>67068</v>
      </c>
      <c r="E41" s="977">
        <v>64911</v>
      </c>
      <c r="F41" s="977">
        <v>56710</v>
      </c>
      <c r="G41" s="749">
        <v>58776</v>
      </c>
      <c r="H41" s="749">
        <v>61812</v>
      </c>
      <c r="I41" s="977">
        <v>60024</v>
      </c>
      <c r="J41" s="977">
        <v>60994</v>
      </c>
      <c r="K41" s="977">
        <v>61832</v>
      </c>
      <c r="L41" s="977">
        <v>63665</v>
      </c>
      <c r="M41" s="977">
        <v>65245</v>
      </c>
      <c r="N41" s="977">
        <v>66464</v>
      </c>
      <c r="O41" s="977">
        <v>64385</v>
      </c>
      <c r="P41" s="977">
        <v>64417</v>
      </c>
      <c r="Q41" s="977">
        <v>64923</v>
      </c>
      <c r="R41" s="977">
        <v>66652</v>
      </c>
      <c r="S41" s="977">
        <v>69097</v>
      </c>
      <c r="T41" s="977">
        <v>76118</v>
      </c>
      <c r="U41" s="977">
        <v>77425</v>
      </c>
      <c r="V41" s="977">
        <v>78306</v>
      </c>
      <c r="W41" s="978">
        <v>0.8</v>
      </c>
      <c r="X41" s="978">
        <v>2.7</v>
      </c>
      <c r="Y41" s="978">
        <v>3.7</v>
      </c>
      <c r="Z41" s="978">
        <v>10.199999999999999</v>
      </c>
      <c r="AA41" s="978">
        <v>1.7</v>
      </c>
      <c r="AB41" s="978">
        <v>1.1000000000000001</v>
      </c>
    </row>
    <row r="42" spans="1:28">
      <c r="A42" s="975">
        <v>5</v>
      </c>
      <c r="B42" s="981" t="s">
        <v>165</v>
      </c>
      <c r="C42" s="977">
        <v>2611820</v>
      </c>
      <c r="D42" s="977">
        <v>2661657</v>
      </c>
      <c r="E42" s="977">
        <v>2733592</v>
      </c>
      <c r="F42" s="977">
        <v>2378336</v>
      </c>
      <c r="G42" s="749">
        <v>2552430</v>
      </c>
      <c r="H42" s="749">
        <v>2455054</v>
      </c>
      <c r="I42" s="977">
        <v>2393804</v>
      </c>
      <c r="J42" s="977">
        <v>2594127</v>
      </c>
      <c r="K42" s="977">
        <v>2611231</v>
      </c>
      <c r="L42" s="977">
        <v>2723710</v>
      </c>
      <c r="M42" s="977">
        <v>2793680</v>
      </c>
      <c r="N42" s="977">
        <v>2805158</v>
      </c>
      <c r="O42" s="977">
        <v>2802973</v>
      </c>
      <c r="P42" s="977">
        <v>2776572</v>
      </c>
      <c r="Q42" s="977">
        <v>2744860</v>
      </c>
      <c r="R42" s="977">
        <v>2974060</v>
      </c>
      <c r="S42" s="977">
        <v>3083165</v>
      </c>
      <c r="T42" s="977">
        <v>2802851</v>
      </c>
      <c r="U42" s="977">
        <v>2897490</v>
      </c>
      <c r="V42" s="977">
        <v>3120785</v>
      </c>
      <c r="W42" s="978">
        <v>-1.1000000000000001</v>
      </c>
      <c r="X42" s="978">
        <v>8.4</v>
      </c>
      <c r="Y42" s="978">
        <v>3.7</v>
      </c>
      <c r="Z42" s="978">
        <v>-9.1</v>
      </c>
      <c r="AA42" s="978">
        <v>3.4</v>
      </c>
      <c r="AB42" s="978">
        <v>7.7</v>
      </c>
    </row>
    <row r="43" spans="1:28">
      <c r="A43" s="975">
        <v>201</v>
      </c>
      <c r="B43" s="975" t="s">
        <v>708</v>
      </c>
      <c r="C43" s="977">
        <v>2387051</v>
      </c>
      <c r="D43" s="977">
        <v>2431337</v>
      </c>
      <c r="E43" s="977">
        <v>2509294</v>
      </c>
      <c r="F43" s="977">
        <v>2170393</v>
      </c>
      <c r="G43" s="749">
        <v>2330042</v>
      </c>
      <c r="H43" s="749">
        <v>2237772</v>
      </c>
      <c r="I43" s="977">
        <v>2187191</v>
      </c>
      <c r="J43" s="977">
        <v>2363257</v>
      </c>
      <c r="K43" s="977">
        <v>2382018</v>
      </c>
      <c r="L43" s="977">
        <v>2485756</v>
      </c>
      <c r="M43" s="977">
        <v>2539518</v>
      </c>
      <c r="N43" s="977">
        <v>2544320</v>
      </c>
      <c r="O43" s="977">
        <v>2543347</v>
      </c>
      <c r="P43" s="977">
        <v>2520341</v>
      </c>
      <c r="Q43" s="977">
        <v>2500804</v>
      </c>
      <c r="R43" s="977">
        <v>2724844</v>
      </c>
      <c r="S43" s="977">
        <v>2824806</v>
      </c>
      <c r="T43" s="977">
        <v>2557927</v>
      </c>
      <c r="U43" s="977">
        <v>2645839</v>
      </c>
      <c r="V43" s="977">
        <v>2851973</v>
      </c>
      <c r="W43" s="978">
        <v>-0.8</v>
      </c>
      <c r="X43" s="978">
        <v>9</v>
      </c>
      <c r="Y43" s="978">
        <v>3.7</v>
      </c>
      <c r="Z43" s="978">
        <v>-9.4</v>
      </c>
      <c r="AA43" s="978">
        <v>3.4</v>
      </c>
      <c r="AB43" s="978">
        <v>7.8</v>
      </c>
    </row>
    <row r="44" spans="1:28">
      <c r="A44" s="980">
        <v>442</v>
      </c>
      <c r="B44" s="979" t="s">
        <v>179</v>
      </c>
      <c r="C44" s="977">
        <v>43006</v>
      </c>
      <c r="D44" s="977">
        <v>42032</v>
      </c>
      <c r="E44" s="977">
        <v>39764</v>
      </c>
      <c r="F44" s="977">
        <v>35400</v>
      </c>
      <c r="G44" s="749">
        <v>33512</v>
      </c>
      <c r="H44" s="749">
        <v>31238</v>
      </c>
      <c r="I44" s="977">
        <v>33130</v>
      </c>
      <c r="J44" s="977">
        <v>36083</v>
      </c>
      <c r="K44" s="977">
        <v>34529</v>
      </c>
      <c r="L44" s="977">
        <v>34170</v>
      </c>
      <c r="M44" s="977">
        <v>36389</v>
      </c>
      <c r="N44" s="977">
        <v>36481</v>
      </c>
      <c r="O44" s="977">
        <v>37626</v>
      </c>
      <c r="P44" s="977">
        <v>38274</v>
      </c>
      <c r="Q44" s="977">
        <v>36724</v>
      </c>
      <c r="R44" s="977">
        <v>41106</v>
      </c>
      <c r="S44" s="977">
        <v>42614</v>
      </c>
      <c r="T44" s="977">
        <v>47423</v>
      </c>
      <c r="U44" s="977">
        <v>48204</v>
      </c>
      <c r="V44" s="977">
        <v>48415</v>
      </c>
      <c r="W44" s="978">
        <v>-4</v>
      </c>
      <c r="X44" s="978">
        <v>11.9</v>
      </c>
      <c r="Y44" s="978">
        <v>3.7</v>
      </c>
      <c r="Z44" s="978">
        <v>11.3</v>
      </c>
      <c r="AA44" s="978">
        <v>1.6</v>
      </c>
      <c r="AB44" s="978">
        <v>0.4</v>
      </c>
    </row>
    <row r="45" spans="1:28">
      <c r="A45" s="980">
        <v>443</v>
      </c>
      <c r="B45" s="979" t="s">
        <v>181</v>
      </c>
      <c r="C45" s="977">
        <v>146102</v>
      </c>
      <c r="D45" s="977">
        <v>153720</v>
      </c>
      <c r="E45" s="977">
        <v>150425</v>
      </c>
      <c r="F45" s="977">
        <v>139287</v>
      </c>
      <c r="G45" s="749">
        <v>157025</v>
      </c>
      <c r="H45" s="749">
        <v>156244</v>
      </c>
      <c r="I45" s="977">
        <v>145527</v>
      </c>
      <c r="J45" s="977">
        <v>163581</v>
      </c>
      <c r="K45" s="977">
        <v>163706</v>
      </c>
      <c r="L45" s="977">
        <v>169233</v>
      </c>
      <c r="M45" s="977">
        <v>182677</v>
      </c>
      <c r="N45" s="977">
        <v>188833</v>
      </c>
      <c r="O45" s="977">
        <v>187240</v>
      </c>
      <c r="P45" s="977">
        <v>184642</v>
      </c>
      <c r="Q45" s="977">
        <v>174357</v>
      </c>
      <c r="R45" s="977">
        <v>174732</v>
      </c>
      <c r="S45" s="977">
        <v>181143</v>
      </c>
      <c r="T45" s="977">
        <v>149812</v>
      </c>
      <c r="U45" s="977">
        <v>155159</v>
      </c>
      <c r="V45" s="977">
        <v>173658</v>
      </c>
      <c r="W45" s="978">
        <v>-5.6</v>
      </c>
      <c r="X45" s="978">
        <v>0.2</v>
      </c>
      <c r="Y45" s="978">
        <v>3.7</v>
      </c>
      <c r="Z45" s="978">
        <v>-17.3</v>
      </c>
      <c r="AA45" s="978">
        <v>3.6</v>
      </c>
      <c r="AB45" s="978">
        <v>11.9</v>
      </c>
    </row>
    <row r="46" spans="1:28">
      <c r="A46" s="980">
        <v>446</v>
      </c>
      <c r="B46" s="979" t="s">
        <v>709</v>
      </c>
      <c r="C46" s="977">
        <v>35661</v>
      </c>
      <c r="D46" s="977">
        <v>34568</v>
      </c>
      <c r="E46" s="977">
        <v>34109</v>
      </c>
      <c r="F46" s="977">
        <v>33256</v>
      </c>
      <c r="G46" s="749">
        <v>31851</v>
      </c>
      <c r="H46" s="749">
        <v>29800</v>
      </c>
      <c r="I46" s="977">
        <v>27956</v>
      </c>
      <c r="J46" s="977">
        <v>31206</v>
      </c>
      <c r="K46" s="977">
        <v>30978</v>
      </c>
      <c r="L46" s="977">
        <v>34551</v>
      </c>
      <c r="M46" s="977">
        <v>35096</v>
      </c>
      <c r="N46" s="977">
        <v>35524</v>
      </c>
      <c r="O46" s="977">
        <v>34760</v>
      </c>
      <c r="P46" s="977">
        <v>33315</v>
      </c>
      <c r="Q46" s="977">
        <v>32975</v>
      </c>
      <c r="R46" s="977">
        <v>33378</v>
      </c>
      <c r="S46" s="977">
        <v>34602</v>
      </c>
      <c r="T46" s="977">
        <v>47689</v>
      </c>
      <c r="U46" s="977">
        <v>48288</v>
      </c>
      <c r="V46" s="977">
        <v>46739</v>
      </c>
      <c r="W46" s="978">
        <v>-1</v>
      </c>
      <c r="X46" s="978">
        <v>1.2</v>
      </c>
      <c r="Y46" s="978">
        <v>3.7</v>
      </c>
      <c r="Z46" s="978">
        <v>37.799999999999997</v>
      </c>
      <c r="AA46" s="978">
        <v>1.3</v>
      </c>
      <c r="AB46" s="978">
        <v>-3.2</v>
      </c>
    </row>
    <row r="47" spans="1:28">
      <c r="A47" s="975">
        <v>6</v>
      </c>
      <c r="B47" s="981" t="s">
        <v>187</v>
      </c>
      <c r="C47" s="977">
        <v>1005683</v>
      </c>
      <c r="D47" s="977">
        <v>1024997</v>
      </c>
      <c r="E47" s="977">
        <v>983168</v>
      </c>
      <c r="F47" s="977">
        <v>939359</v>
      </c>
      <c r="G47" s="749">
        <v>980213</v>
      </c>
      <c r="H47" s="749">
        <v>959886</v>
      </c>
      <c r="I47" s="977">
        <v>960095</v>
      </c>
      <c r="J47" s="977">
        <v>970159</v>
      </c>
      <c r="K47" s="977">
        <v>992768</v>
      </c>
      <c r="L47" s="977">
        <v>1044551</v>
      </c>
      <c r="M47" s="977">
        <v>1072500</v>
      </c>
      <c r="N47" s="977">
        <v>1099414</v>
      </c>
      <c r="O47" s="977">
        <v>1095313</v>
      </c>
      <c r="P47" s="977">
        <v>1093003</v>
      </c>
      <c r="Q47" s="977">
        <v>1108865</v>
      </c>
      <c r="R47" s="977">
        <v>1152382</v>
      </c>
      <c r="S47" s="977">
        <v>1194658</v>
      </c>
      <c r="T47" s="977">
        <v>1162453</v>
      </c>
      <c r="U47" s="977">
        <v>1195077</v>
      </c>
      <c r="V47" s="977">
        <v>1261804</v>
      </c>
      <c r="W47" s="978">
        <v>1.5</v>
      </c>
      <c r="X47" s="978">
        <v>3.9</v>
      </c>
      <c r="Y47" s="978">
        <v>3.7</v>
      </c>
      <c r="Z47" s="978">
        <v>-2.7</v>
      </c>
      <c r="AA47" s="978">
        <v>2.8</v>
      </c>
      <c r="AB47" s="978">
        <v>5.6</v>
      </c>
    </row>
    <row r="48" spans="1:28">
      <c r="A48" s="980">
        <v>208</v>
      </c>
      <c r="B48" s="979" t="s">
        <v>189</v>
      </c>
      <c r="C48" s="977">
        <v>136953</v>
      </c>
      <c r="D48" s="977">
        <v>138852</v>
      </c>
      <c r="E48" s="977">
        <v>135060</v>
      </c>
      <c r="F48" s="977">
        <v>130943</v>
      </c>
      <c r="G48" s="749">
        <v>127901</v>
      </c>
      <c r="H48" s="749">
        <v>108987</v>
      </c>
      <c r="I48" s="977">
        <v>110526</v>
      </c>
      <c r="J48" s="977">
        <v>111985</v>
      </c>
      <c r="K48" s="977">
        <v>130083</v>
      </c>
      <c r="L48" s="977">
        <v>172620</v>
      </c>
      <c r="M48" s="977">
        <v>144588</v>
      </c>
      <c r="N48" s="977">
        <v>146216</v>
      </c>
      <c r="O48" s="977">
        <v>159516</v>
      </c>
      <c r="P48" s="977">
        <v>161813</v>
      </c>
      <c r="Q48" s="977">
        <v>186159</v>
      </c>
      <c r="R48" s="977">
        <v>187926</v>
      </c>
      <c r="S48" s="977">
        <v>194820</v>
      </c>
      <c r="T48" s="977">
        <v>160894</v>
      </c>
      <c r="U48" s="977">
        <v>165925</v>
      </c>
      <c r="V48" s="977">
        <v>183525</v>
      </c>
      <c r="W48" s="978">
        <v>15</v>
      </c>
      <c r="X48" s="978">
        <v>0.9</v>
      </c>
      <c r="Y48" s="978">
        <v>3.7</v>
      </c>
      <c r="Z48" s="978">
        <v>-17.399999999999999</v>
      </c>
      <c r="AA48" s="978">
        <v>3.1</v>
      </c>
      <c r="AB48" s="978">
        <v>10.6</v>
      </c>
    </row>
    <row r="49" spans="1:28">
      <c r="A49" s="980">
        <v>212</v>
      </c>
      <c r="B49" s="979" t="s">
        <v>191</v>
      </c>
      <c r="C49" s="977">
        <v>200785</v>
      </c>
      <c r="D49" s="977">
        <v>198990</v>
      </c>
      <c r="E49" s="977">
        <v>190710</v>
      </c>
      <c r="F49" s="977">
        <v>197588</v>
      </c>
      <c r="G49" s="749">
        <v>214502</v>
      </c>
      <c r="H49" s="749">
        <v>213701</v>
      </c>
      <c r="I49" s="977">
        <v>217173</v>
      </c>
      <c r="J49" s="977">
        <v>225034</v>
      </c>
      <c r="K49" s="977">
        <v>221111</v>
      </c>
      <c r="L49" s="977">
        <v>242039</v>
      </c>
      <c r="M49" s="977">
        <v>262828</v>
      </c>
      <c r="N49" s="977">
        <v>262820</v>
      </c>
      <c r="O49" s="977">
        <v>251013</v>
      </c>
      <c r="P49" s="977">
        <v>251211</v>
      </c>
      <c r="Q49" s="977">
        <v>250303</v>
      </c>
      <c r="R49" s="977">
        <v>237760</v>
      </c>
      <c r="S49" s="977">
        <v>246482</v>
      </c>
      <c r="T49" s="977">
        <v>253707</v>
      </c>
      <c r="U49" s="977">
        <v>262003</v>
      </c>
      <c r="V49" s="977">
        <v>274976</v>
      </c>
      <c r="W49" s="978">
        <v>-0.4</v>
      </c>
      <c r="X49" s="978">
        <v>-5</v>
      </c>
      <c r="Y49" s="978">
        <v>3.7</v>
      </c>
      <c r="Z49" s="978">
        <v>2.9</v>
      </c>
      <c r="AA49" s="978">
        <v>3.3</v>
      </c>
      <c r="AB49" s="978">
        <v>5</v>
      </c>
    </row>
    <row r="50" spans="1:28">
      <c r="A50" s="980">
        <v>227</v>
      </c>
      <c r="B50" s="979" t="s">
        <v>443</v>
      </c>
      <c r="C50" s="977">
        <v>129973</v>
      </c>
      <c r="D50" s="977">
        <v>132351</v>
      </c>
      <c r="E50" s="977">
        <v>124393</v>
      </c>
      <c r="F50" s="977">
        <v>119053</v>
      </c>
      <c r="G50" s="749">
        <v>117807</v>
      </c>
      <c r="H50" s="749">
        <v>113111</v>
      </c>
      <c r="I50" s="977">
        <v>115627</v>
      </c>
      <c r="J50" s="977">
        <v>120619</v>
      </c>
      <c r="K50" s="977">
        <v>118492</v>
      </c>
      <c r="L50" s="977">
        <v>120197</v>
      </c>
      <c r="M50" s="977">
        <v>120629</v>
      </c>
      <c r="N50" s="977">
        <v>118561</v>
      </c>
      <c r="O50" s="977">
        <v>120311</v>
      </c>
      <c r="P50" s="977">
        <v>116863</v>
      </c>
      <c r="Q50" s="977">
        <v>109030</v>
      </c>
      <c r="R50" s="977">
        <v>114860</v>
      </c>
      <c r="S50" s="977">
        <v>119074</v>
      </c>
      <c r="T50" s="977">
        <v>143408</v>
      </c>
      <c r="U50" s="977">
        <v>146054</v>
      </c>
      <c r="V50" s="977">
        <v>145637</v>
      </c>
      <c r="W50" s="978">
        <v>-6.7</v>
      </c>
      <c r="X50" s="978">
        <v>5.3</v>
      </c>
      <c r="Y50" s="978">
        <v>3.7</v>
      </c>
      <c r="Z50" s="978">
        <v>20.399999999999999</v>
      </c>
      <c r="AA50" s="978">
        <v>1.8</v>
      </c>
      <c r="AB50" s="978">
        <v>-0.3</v>
      </c>
    </row>
    <row r="51" spans="1:28">
      <c r="A51" s="980">
        <v>229</v>
      </c>
      <c r="B51" s="979" t="s">
        <v>710</v>
      </c>
      <c r="C51" s="977">
        <v>319842</v>
      </c>
      <c r="D51" s="977">
        <v>329302</v>
      </c>
      <c r="E51" s="977">
        <v>325678</v>
      </c>
      <c r="F51" s="977">
        <v>295927</v>
      </c>
      <c r="G51" s="749">
        <v>312170</v>
      </c>
      <c r="H51" s="749">
        <v>320712</v>
      </c>
      <c r="I51" s="977">
        <v>318494</v>
      </c>
      <c r="J51" s="977">
        <v>325767</v>
      </c>
      <c r="K51" s="977">
        <v>324262</v>
      </c>
      <c r="L51" s="977">
        <v>346330</v>
      </c>
      <c r="M51" s="977">
        <v>352159</v>
      </c>
      <c r="N51" s="977">
        <v>360125</v>
      </c>
      <c r="O51" s="977">
        <v>349905</v>
      </c>
      <c r="P51" s="977">
        <v>353026</v>
      </c>
      <c r="Q51" s="977">
        <v>344935</v>
      </c>
      <c r="R51" s="977">
        <v>353415</v>
      </c>
      <c r="S51" s="977">
        <v>366380</v>
      </c>
      <c r="T51" s="977">
        <v>345320</v>
      </c>
      <c r="U51" s="977">
        <v>355959</v>
      </c>
      <c r="V51" s="977">
        <v>380123</v>
      </c>
      <c r="W51" s="978">
        <v>-2.2999999999999998</v>
      </c>
      <c r="X51" s="978">
        <v>2.5</v>
      </c>
      <c r="Y51" s="978">
        <v>3.7</v>
      </c>
      <c r="Z51" s="978">
        <v>-5.7</v>
      </c>
      <c r="AA51" s="978">
        <v>3.1</v>
      </c>
      <c r="AB51" s="978">
        <v>6.8</v>
      </c>
    </row>
    <row r="52" spans="1:28">
      <c r="A52" s="980">
        <v>464</v>
      </c>
      <c r="B52" s="979" t="s">
        <v>212</v>
      </c>
      <c r="C52" s="977">
        <v>107731</v>
      </c>
      <c r="D52" s="977">
        <v>114542</v>
      </c>
      <c r="E52" s="977">
        <v>100785</v>
      </c>
      <c r="F52" s="977">
        <v>93242</v>
      </c>
      <c r="G52" s="749">
        <v>102847</v>
      </c>
      <c r="H52" s="749">
        <v>104970</v>
      </c>
      <c r="I52" s="977">
        <v>101317</v>
      </c>
      <c r="J52" s="977">
        <v>86547</v>
      </c>
      <c r="K52" s="977">
        <v>94609</v>
      </c>
      <c r="L52" s="977">
        <v>56274</v>
      </c>
      <c r="M52" s="977">
        <v>80703</v>
      </c>
      <c r="N52" s="977">
        <v>99198</v>
      </c>
      <c r="O52" s="977">
        <v>100559</v>
      </c>
      <c r="P52" s="977">
        <v>97371</v>
      </c>
      <c r="Q52" s="977">
        <v>110847</v>
      </c>
      <c r="R52" s="977">
        <v>141138</v>
      </c>
      <c r="S52" s="977">
        <v>146316</v>
      </c>
      <c r="T52" s="977">
        <v>124069</v>
      </c>
      <c r="U52" s="977">
        <v>127863</v>
      </c>
      <c r="V52" s="977">
        <v>138695</v>
      </c>
      <c r="W52" s="978">
        <v>13.8</v>
      </c>
      <c r="X52" s="978">
        <v>27.3</v>
      </c>
      <c r="Y52" s="978">
        <v>3.7</v>
      </c>
      <c r="Z52" s="978">
        <v>-15.2</v>
      </c>
      <c r="AA52" s="978">
        <v>3.1</v>
      </c>
      <c r="AB52" s="978">
        <v>8.5</v>
      </c>
    </row>
    <row r="53" spans="1:28">
      <c r="A53" s="980">
        <v>481</v>
      </c>
      <c r="B53" s="979" t="s">
        <v>214</v>
      </c>
      <c r="C53" s="977">
        <v>47225</v>
      </c>
      <c r="D53" s="977">
        <v>48561</v>
      </c>
      <c r="E53" s="977">
        <v>45652</v>
      </c>
      <c r="F53" s="977">
        <v>42976</v>
      </c>
      <c r="G53" s="749">
        <v>43135</v>
      </c>
      <c r="H53" s="749">
        <v>39956</v>
      </c>
      <c r="I53" s="977">
        <v>40464</v>
      </c>
      <c r="J53" s="977">
        <v>41392</v>
      </c>
      <c r="K53" s="977">
        <v>46161</v>
      </c>
      <c r="L53" s="977">
        <v>47911</v>
      </c>
      <c r="M53" s="977">
        <v>52599</v>
      </c>
      <c r="N53" s="977">
        <v>51053</v>
      </c>
      <c r="O53" s="977">
        <v>50634</v>
      </c>
      <c r="P53" s="977">
        <v>49165</v>
      </c>
      <c r="Q53" s="977">
        <v>48512</v>
      </c>
      <c r="R53" s="977">
        <v>53701</v>
      </c>
      <c r="S53" s="977">
        <v>55671</v>
      </c>
      <c r="T53" s="977">
        <v>60792</v>
      </c>
      <c r="U53" s="977">
        <v>62152</v>
      </c>
      <c r="V53" s="977">
        <v>63077</v>
      </c>
      <c r="W53" s="978">
        <v>-1.3</v>
      </c>
      <c r="X53" s="978">
        <v>10.7</v>
      </c>
      <c r="Y53" s="978">
        <v>3.7</v>
      </c>
      <c r="Z53" s="978">
        <v>9.1999999999999993</v>
      </c>
      <c r="AA53" s="978">
        <v>2.2000000000000002</v>
      </c>
      <c r="AB53" s="978">
        <v>1.5</v>
      </c>
    </row>
    <row r="54" spans="1:28">
      <c r="A54" s="980">
        <v>501</v>
      </c>
      <c r="B54" s="979" t="s">
        <v>711</v>
      </c>
      <c r="C54" s="977">
        <v>63174</v>
      </c>
      <c r="D54" s="977">
        <v>62399</v>
      </c>
      <c r="E54" s="977">
        <v>60890</v>
      </c>
      <c r="F54" s="977">
        <v>59630</v>
      </c>
      <c r="G54" s="749">
        <v>61851</v>
      </c>
      <c r="H54" s="749">
        <v>58449</v>
      </c>
      <c r="I54" s="977">
        <v>56494</v>
      </c>
      <c r="J54" s="977">
        <v>58815</v>
      </c>
      <c r="K54" s="977">
        <v>58050</v>
      </c>
      <c r="L54" s="977">
        <v>59180</v>
      </c>
      <c r="M54" s="977">
        <v>58994</v>
      </c>
      <c r="N54" s="977">
        <v>61441</v>
      </c>
      <c r="O54" s="977">
        <v>63375</v>
      </c>
      <c r="P54" s="977">
        <v>63554</v>
      </c>
      <c r="Q54" s="977">
        <v>59079</v>
      </c>
      <c r="R54" s="977">
        <v>63582</v>
      </c>
      <c r="S54" s="977">
        <v>65915</v>
      </c>
      <c r="T54" s="977">
        <v>74263</v>
      </c>
      <c r="U54" s="977">
        <v>75121</v>
      </c>
      <c r="V54" s="977">
        <v>75771</v>
      </c>
      <c r="W54" s="978">
        <v>-7</v>
      </c>
      <c r="X54" s="978">
        <v>7.6</v>
      </c>
      <c r="Y54" s="978">
        <v>3.7</v>
      </c>
      <c r="Z54" s="978">
        <v>12.7</v>
      </c>
      <c r="AA54" s="978">
        <v>1.2</v>
      </c>
      <c r="AB54" s="978">
        <v>0.9</v>
      </c>
    </row>
    <row r="55" spans="1:28">
      <c r="A55" s="980">
        <v>7</v>
      </c>
      <c r="B55" s="982" t="s">
        <v>224</v>
      </c>
      <c r="C55" s="977">
        <v>648923</v>
      </c>
      <c r="D55" s="977">
        <v>655165</v>
      </c>
      <c r="E55" s="977">
        <v>620393</v>
      </c>
      <c r="F55" s="977">
        <v>588614</v>
      </c>
      <c r="G55" s="749">
        <v>591876</v>
      </c>
      <c r="H55" s="749">
        <v>574273</v>
      </c>
      <c r="I55" s="977">
        <v>579454</v>
      </c>
      <c r="J55" s="977">
        <v>624211</v>
      </c>
      <c r="K55" s="977">
        <v>628289</v>
      </c>
      <c r="L55" s="977">
        <v>664329</v>
      </c>
      <c r="M55" s="977">
        <v>671743</v>
      </c>
      <c r="N55" s="977">
        <v>670841</v>
      </c>
      <c r="O55" s="977">
        <v>648673</v>
      </c>
      <c r="P55" s="977">
        <v>652937</v>
      </c>
      <c r="Q55" s="977">
        <v>652212</v>
      </c>
      <c r="R55" s="977">
        <v>623953</v>
      </c>
      <c r="S55" s="977">
        <v>646842</v>
      </c>
      <c r="T55" s="977">
        <v>756382</v>
      </c>
      <c r="U55" s="977">
        <v>769881</v>
      </c>
      <c r="V55" s="977">
        <v>775223</v>
      </c>
      <c r="W55" s="978">
        <v>-0.1</v>
      </c>
      <c r="X55" s="978">
        <v>-4.3</v>
      </c>
      <c r="Y55" s="978">
        <v>3.7</v>
      </c>
      <c r="Z55" s="978">
        <v>16.899999999999999</v>
      </c>
      <c r="AA55" s="978">
        <v>1.8</v>
      </c>
      <c r="AB55" s="978">
        <v>0.7</v>
      </c>
    </row>
    <row r="56" spans="1:28">
      <c r="A56" s="980">
        <v>209</v>
      </c>
      <c r="B56" s="979" t="s">
        <v>712</v>
      </c>
      <c r="C56" s="977">
        <v>317559</v>
      </c>
      <c r="D56" s="977">
        <v>318748</v>
      </c>
      <c r="E56" s="977">
        <v>304860</v>
      </c>
      <c r="F56" s="977">
        <v>291811</v>
      </c>
      <c r="G56" s="749">
        <v>292231</v>
      </c>
      <c r="H56" s="749">
        <v>280494</v>
      </c>
      <c r="I56" s="977">
        <v>285536</v>
      </c>
      <c r="J56" s="977">
        <v>307076</v>
      </c>
      <c r="K56" s="977">
        <v>300377</v>
      </c>
      <c r="L56" s="977">
        <v>316588</v>
      </c>
      <c r="M56" s="977">
        <v>314432</v>
      </c>
      <c r="N56" s="977">
        <v>314824</v>
      </c>
      <c r="O56" s="977">
        <v>314091</v>
      </c>
      <c r="P56" s="977">
        <v>315698</v>
      </c>
      <c r="Q56" s="977">
        <v>301429</v>
      </c>
      <c r="R56" s="977">
        <v>308755</v>
      </c>
      <c r="S56" s="977">
        <v>320082</v>
      </c>
      <c r="T56" s="977">
        <v>351430</v>
      </c>
      <c r="U56" s="977">
        <v>358263</v>
      </c>
      <c r="V56" s="977">
        <v>365625</v>
      </c>
      <c r="W56" s="978">
        <v>-4.5</v>
      </c>
      <c r="X56" s="978">
        <v>2.4</v>
      </c>
      <c r="Y56" s="978">
        <v>3.7</v>
      </c>
      <c r="Z56" s="978">
        <v>9.8000000000000007</v>
      </c>
      <c r="AA56" s="978">
        <v>1.9</v>
      </c>
      <c r="AB56" s="978">
        <v>2.1</v>
      </c>
    </row>
    <row r="57" spans="1:28">
      <c r="A57" s="980">
        <v>222</v>
      </c>
      <c r="B57" s="979" t="s">
        <v>713</v>
      </c>
      <c r="C57" s="977">
        <v>94323</v>
      </c>
      <c r="D57" s="977">
        <v>91092</v>
      </c>
      <c r="E57" s="977">
        <v>85539</v>
      </c>
      <c r="F57" s="977">
        <v>73061</v>
      </c>
      <c r="G57" s="749">
        <v>77987</v>
      </c>
      <c r="H57" s="749">
        <v>83141</v>
      </c>
      <c r="I57" s="977">
        <v>84641</v>
      </c>
      <c r="J57" s="977">
        <v>88885</v>
      </c>
      <c r="K57" s="977">
        <v>89341</v>
      </c>
      <c r="L57" s="977">
        <v>84818</v>
      </c>
      <c r="M57" s="977">
        <v>85309</v>
      </c>
      <c r="N57" s="977">
        <v>86387</v>
      </c>
      <c r="O57" s="977">
        <v>82159</v>
      </c>
      <c r="P57" s="977">
        <v>78022</v>
      </c>
      <c r="Q57" s="977">
        <v>75093</v>
      </c>
      <c r="R57" s="977">
        <v>79485</v>
      </c>
      <c r="S57" s="977">
        <v>82401</v>
      </c>
      <c r="T57" s="977">
        <v>102785</v>
      </c>
      <c r="U57" s="977">
        <v>104169</v>
      </c>
      <c r="V57" s="977">
        <v>101930</v>
      </c>
      <c r="W57" s="978">
        <v>-3.8</v>
      </c>
      <c r="X57" s="978">
        <v>5.8</v>
      </c>
      <c r="Y57" s="978">
        <v>3.7</v>
      </c>
      <c r="Z57" s="978">
        <v>24.7</v>
      </c>
      <c r="AA57" s="978">
        <v>1.3</v>
      </c>
      <c r="AB57" s="978">
        <v>-2.1</v>
      </c>
    </row>
    <row r="58" spans="1:28">
      <c r="A58" s="980">
        <v>225</v>
      </c>
      <c r="B58" s="979" t="s">
        <v>447</v>
      </c>
      <c r="C58" s="977">
        <v>126678</v>
      </c>
      <c r="D58" s="977">
        <v>136401</v>
      </c>
      <c r="E58" s="977">
        <v>128557</v>
      </c>
      <c r="F58" s="977">
        <v>126710</v>
      </c>
      <c r="G58" s="749">
        <v>128600</v>
      </c>
      <c r="H58" s="749">
        <v>122716</v>
      </c>
      <c r="I58" s="977">
        <v>120013</v>
      </c>
      <c r="J58" s="977">
        <v>131887</v>
      </c>
      <c r="K58" s="977">
        <v>140787</v>
      </c>
      <c r="L58" s="977">
        <v>157667</v>
      </c>
      <c r="M58" s="977">
        <v>173375</v>
      </c>
      <c r="N58" s="977">
        <v>165404</v>
      </c>
      <c r="O58" s="977">
        <v>150680</v>
      </c>
      <c r="P58" s="977">
        <v>157254</v>
      </c>
      <c r="Q58" s="977">
        <v>179690</v>
      </c>
      <c r="R58" s="977">
        <v>137423</v>
      </c>
      <c r="S58" s="977">
        <v>142464</v>
      </c>
      <c r="T58" s="977">
        <v>169535</v>
      </c>
      <c r="U58" s="977">
        <v>173814</v>
      </c>
      <c r="V58" s="977">
        <v>177550</v>
      </c>
      <c r="W58" s="978">
        <v>14.3</v>
      </c>
      <c r="X58" s="978">
        <v>-23.5</v>
      </c>
      <c r="Y58" s="978">
        <v>3.7</v>
      </c>
      <c r="Z58" s="978">
        <v>19</v>
      </c>
      <c r="AA58" s="978">
        <v>2.5</v>
      </c>
      <c r="AB58" s="978">
        <v>2.1</v>
      </c>
    </row>
    <row r="59" spans="1:28">
      <c r="A59" s="980">
        <v>585</v>
      </c>
      <c r="B59" s="979" t="s">
        <v>448</v>
      </c>
      <c r="C59" s="977">
        <v>63353</v>
      </c>
      <c r="D59" s="977">
        <v>62929</v>
      </c>
      <c r="E59" s="977">
        <v>58801</v>
      </c>
      <c r="F59" s="977">
        <v>56279</v>
      </c>
      <c r="G59" s="749">
        <v>53846</v>
      </c>
      <c r="H59" s="749">
        <v>51153</v>
      </c>
      <c r="I59" s="977">
        <v>52415</v>
      </c>
      <c r="J59" s="977">
        <v>55058</v>
      </c>
      <c r="K59" s="977">
        <v>55292</v>
      </c>
      <c r="L59" s="977">
        <v>55596</v>
      </c>
      <c r="M59" s="977">
        <v>56542</v>
      </c>
      <c r="N59" s="977">
        <v>58606</v>
      </c>
      <c r="O59" s="977">
        <v>55234</v>
      </c>
      <c r="P59" s="977">
        <v>55453</v>
      </c>
      <c r="Q59" s="977">
        <v>52257</v>
      </c>
      <c r="R59" s="977">
        <v>52754</v>
      </c>
      <c r="S59" s="977">
        <v>54689</v>
      </c>
      <c r="T59" s="977">
        <v>72463</v>
      </c>
      <c r="U59" s="977">
        <v>72997</v>
      </c>
      <c r="V59" s="977">
        <v>70706</v>
      </c>
      <c r="W59" s="978">
        <v>-5.8</v>
      </c>
      <c r="X59" s="978">
        <v>1</v>
      </c>
      <c r="Y59" s="978">
        <v>3.7</v>
      </c>
      <c r="Z59" s="978">
        <v>32.5</v>
      </c>
      <c r="AA59" s="978">
        <v>0.7</v>
      </c>
      <c r="AB59" s="978">
        <v>-3.1</v>
      </c>
    </row>
    <row r="60" spans="1:28">
      <c r="A60" s="980">
        <v>586</v>
      </c>
      <c r="B60" s="979" t="s">
        <v>714</v>
      </c>
      <c r="C60" s="977">
        <v>47010</v>
      </c>
      <c r="D60" s="977">
        <v>45995</v>
      </c>
      <c r="E60" s="977">
        <v>42636</v>
      </c>
      <c r="F60" s="977">
        <v>40753</v>
      </c>
      <c r="G60" s="749">
        <v>39212</v>
      </c>
      <c r="H60" s="749">
        <v>36769</v>
      </c>
      <c r="I60" s="977">
        <v>36849</v>
      </c>
      <c r="J60" s="977">
        <v>41305</v>
      </c>
      <c r="K60" s="977">
        <v>42492</v>
      </c>
      <c r="L60" s="977">
        <v>49660</v>
      </c>
      <c r="M60" s="977">
        <v>42085</v>
      </c>
      <c r="N60" s="977">
        <v>45620</v>
      </c>
      <c r="O60" s="977">
        <v>46509</v>
      </c>
      <c r="P60" s="977">
        <v>46510</v>
      </c>
      <c r="Q60" s="977">
        <v>43743</v>
      </c>
      <c r="R60" s="977">
        <v>45536</v>
      </c>
      <c r="S60" s="977">
        <v>47206</v>
      </c>
      <c r="T60" s="977">
        <v>60169</v>
      </c>
      <c r="U60" s="977">
        <v>60638</v>
      </c>
      <c r="V60" s="977">
        <v>59412</v>
      </c>
      <c r="W60" s="978">
        <v>-5.9</v>
      </c>
      <c r="X60" s="978">
        <v>4.0999999999999996</v>
      </c>
      <c r="Y60" s="978">
        <v>3.7</v>
      </c>
      <c r="Z60" s="978">
        <v>27.5</v>
      </c>
      <c r="AA60" s="978">
        <v>0.8</v>
      </c>
      <c r="AB60" s="978">
        <v>-2</v>
      </c>
    </row>
    <row r="61" spans="1:28">
      <c r="A61" s="975">
        <v>8</v>
      </c>
      <c r="B61" s="957" t="s">
        <v>269</v>
      </c>
      <c r="C61" s="977">
        <v>400353</v>
      </c>
      <c r="D61" s="977">
        <v>414216</v>
      </c>
      <c r="E61" s="977">
        <v>380677</v>
      </c>
      <c r="F61" s="977">
        <v>358271</v>
      </c>
      <c r="G61" s="749">
        <v>368306</v>
      </c>
      <c r="H61" s="749">
        <v>354684</v>
      </c>
      <c r="I61" s="977">
        <v>284677</v>
      </c>
      <c r="J61" s="977">
        <v>394687</v>
      </c>
      <c r="K61" s="977">
        <v>386031</v>
      </c>
      <c r="L61" s="977">
        <v>412975</v>
      </c>
      <c r="M61" s="977">
        <v>419306</v>
      </c>
      <c r="N61" s="977">
        <v>423330</v>
      </c>
      <c r="O61" s="977">
        <v>436483</v>
      </c>
      <c r="P61" s="977">
        <v>471231</v>
      </c>
      <c r="Q61" s="977">
        <v>449794</v>
      </c>
      <c r="R61" s="977">
        <v>462753</v>
      </c>
      <c r="S61" s="977">
        <v>479729</v>
      </c>
      <c r="T61" s="977">
        <v>500595</v>
      </c>
      <c r="U61" s="977">
        <v>512413</v>
      </c>
      <c r="V61" s="977">
        <v>532564</v>
      </c>
      <c r="W61" s="978">
        <v>-4.5</v>
      </c>
      <c r="X61" s="978">
        <v>2.9</v>
      </c>
      <c r="Y61" s="978">
        <v>3.7</v>
      </c>
      <c r="Z61" s="978">
        <v>4.3</v>
      </c>
      <c r="AA61" s="978">
        <v>2.4</v>
      </c>
      <c r="AB61" s="978">
        <v>3.9</v>
      </c>
    </row>
    <row r="62" spans="1:28">
      <c r="A62" s="980">
        <v>221</v>
      </c>
      <c r="B62" s="979" t="s">
        <v>985</v>
      </c>
      <c r="C62" s="977">
        <v>155018</v>
      </c>
      <c r="D62" s="977">
        <v>157279</v>
      </c>
      <c r="E62" s="977">
        <v>149321</v>
      </c>
      <c r="F62" s="977">
        <v>143934</v>
      </c>
      <c r="G62" s="749">
        <v>148585</v>
      </c>
      <c r="H62" s="749">
        <v>116877</v>
      </c>
      <c r="I62" s="977">
        <v>51083</v>
      </c>
      <c r="J62" s="977">
        <v>146395</v>
      </c>
      <c r="K62" s="977">
        <v>143203</v>
      </c>
      <c r="L62" s="977">
        <v>156628</v>
      </c>
      <c r="M62" s="977">
        <v>161404</v>
      </c>
      <c r="N62" s="977">
        <v>167865</v>
      </c>
      <c r="O62" s="977">
        <v>185042</v>
      </c>
      <c r="P62" s="977">
        <v>218710</v>
      </c>
      <c r="Q62" s="977">
        <v>209247</v>
      </c>
      <c r="R62" s="977">
        <v>207885</v>
      </c>
      <c r="S62" s="977">
        <v>215511</v>
      </c>
      <c r="T62" s="977">
        <v>216789</v>
      </c>
      <c r="U62" s="977">
        <v>221814</v>
      </c>
      <c r="V62" s="977">
        <v>233210</v>
      </c>
      <c r="W62" s="978">
        <v>-4.3</v>
      </c>
      <c r="X62" s="978">
        <v>-0.7</v>
      </c>
      <c r="Y62" s="978">
        <v>3.7</v>
      </c>
      <c r="Z62" s="978">
        <v>0.6</v>
      </c>
      <c r="AA62" s="978">
        <v>2.2999999999999998</v>
      </c>
      <c r="AB62" s="978">
        <v>5.0999999999999996</v>
      </c>
    </row>
    <row r="63" spans="1:28">
      <c r="A63" s="980">
        <v>223</v>
      </c>
      <c r="B63" s="979" t="s">
        <v>451</v>
      </c>
      <c r="C63" s="977">
        <v>245335</v>
      </c>
      <c r="D63" s="977">
        <v>256937</v>
      </c>
      <c r="E63" s="977">
        <v>231356</v>
      </c>
      <c r="F63" s="977">
        <v>214337</v>
      </c>
      <c r="G63" s="749">
        <v>219721</v>
      </c>
      <c r="H63" s="749">
        <v>237807</v>
      </c>
      <c r="I63" s="977">
        <v>233594</v>
      </c>
      <c r="J63" s="977">
        <v>248292</v>
      </c>
      <c r="K63" s="977">
        <v>242828</v>
      </c>
      <c r="L63" s="977">
        <v>256347</v>
      </c>
      <c r="M63" s="977">
        <v>257902</v>
      </c>
      <c r="N63" s="977">
        <v>255465</v>
      </c>
      <c r="O63" s="977">
        <v>251441</v>
      </c>
      <c r="P63" s="977">
        <v>252521</v>
      </c>
      <c r="Q63" s="977">
        <v>240547</v>
      </c>
      <c r="R63" s="977">
        <v>254868</v>
      </c>
      <c r="S63" s="977">
        <v>264218</v>
      </c>
      <c r="T63" s="977">
        <v>283806</v>
      </c>
      <c r="U63" s="977">
        <v>290599</v>
      </c>
      <c r="V63" s="977">
        <v>299354</v>
      </c>
      <c r="W63" s="978">
        <v>-4.7</v>
      </c>
      <c r="X63" s="978">
        <v>6</v>
      </c>
      <c r="Y63" s="978">
        <v>3.7</v>
      </c>
      <c r="Z63" s="978">
        <v>7.4</v>
      </c>
      <c r="AA63" s="978">
        <v>2.4</v>
      </c>
      <c r="AB63" s="978">
        <v>3</v>
      </c>
    </row>
    <row r="64" spans="1:28">
      <c r="A64" s="975">
        <v>9</v>
      </c>
      <c r="B64" s="983" t="s">
        <v>284</v>
      </c>
      <c r="C64" s="977">
        <v>508981</v>
      </c>
      <c r="D64" s="977">
        <v>502494</v>
      </c>
      <c r="E64" s="977">
        <v>480903</v>
      </c>
      <c r="F64" s="977">
        <v>459953</v>
      </c>
      <c r="G64" s="749">
        <v>470857</v>
      </c>
      <c r="H64" s="749">
        <v>442238</v>
      </c>
      <c r="I64" s="977">
        <v>439078</v>
      </c>
      <c r="J64" s="977">
        <v>448567</v>
      </c>
      <c r="K64" s="977">
        <v>443912</v>
      </c>
      <c r="L64" s="977">
        <v>463267</v>
      </c>
      <c r="M64" s="977">
        <v>463534</v>
      </c>
      <c r="N64" s="977">
        <v>461891</v>
      </c>
      <c r="O64" s="977">
        <v>461343</v>
      </c>
      <c r="P64" s="977">
        <v>467274</v>
      </c>
      <c r="Q64" s="977">
        <v>442964</v>
      </c>
      <c r="R64" s="977">
        <v>459457</v>
      </c>
      <c r="S64" s="977">
        <v>476312</v>
      </c>
      <c r="T64" s="977">
        <v>555159</v>
      </c>
      <c r="U64" s="977">
        <v>564470</v>
      </c>
      <c r="V64" s="977">
        <v>561748</v>
      </c>
      <c r="W64" s="978">
        <v>-5.2</v>
      </c>
      <c r="X64" s="978">
        <v>3.7</v>
      </c>
      <c r="Y64" s="978">
        <v>3.7</v>
      </c>
      <c r="Z64" s="978">
        <v>16.600000000000001</v>
      </c>
      <c r="AA64" s="978">
        <v>1.7</v>
      </c>
      <c r="AB64" s="978">
        <v>-0.5</v>
      </c>
    </row>
    <row r="65" spans="1:28">
      <c r="A65" s="975">
        <v>205</v>
      </c>
      <c r="B65" s="975" t="s">
        <v>715</v>
      </c>
      <c r="C65" s="977">
        <v>202794</v>
      </c>
      <c r="D65" s="977">
        <v>195242</v>
      </c>
      <c r="E65" s="977">
        <v>181677</v>
      </c>
      <c r="F65" s="977">
        <v>177316</v>
      </c>
      <c r="G65" s="749">
        <v>180362</v>
      </c>
      <c r="H65" s="749">
        <v>161382</v>
      </c>
      <c r="I65" s="977">
        <v>159491</v>
      </c>
      <c r="J65" s="977">
        <v>163838</v>
      </c>
      <c r="K65" s="977">
        <v>160409</v>
      </c>
      <c r="L65" s="977">
        <v>172875</v>
      </c>
      <c r="M65" s="977">
        <v>161841</v>
      </c>
      <c r="N65" s="977">
        <v>160590</v>
      </c>
      <c r="O65" s="977">
        <v>159544</v>
      </c>
      <c r="P65" s="977">
        <v>159213</v>
      </c>
      <c r="Q65" s="977">
        <v>150876</v>
      </c>
      <c r="R65" s="977">
        <v>157410</v>
      </c>
      <c r="S65" s="977">
        <v>163185</v>
      </c>
      <c r="T65" s="977">
        <v>189313</v>
      </c>
      <c r="U65" s="977">
        <v>192247</v>
      </c>
      <c r="V65" s="977">
        <v>187113</v>
      </c>
      <c r="W65" s="978">
        <v>-5.2</v>
      </c>
      <c r="X65" s="978">
        <v>4.3</v>
      </c>
      <c r="Y65" s="978">
        <v>3.7</v>
      </c>
      <c r="Z65" s="978">
        <v>16</v>
      </c>
      <c r="AA65" s="978">
        <v>1.5</v>
      </c>
      <c r="AB65" s="978">
        <v>-2.7</v>
      </c>
    </row>
    <row r="66" spans="1:28">
      <c r="A66" s="980">
        <v>224</v>
      </c>
      <c r="B66" s="979" t="s">
        <v>452</v>
      </c>
      <c r="C66" s="977">
        <v>162481</v>
      </c>
      <c r="D66" s="977">
        <v>160631</v>
      </c>
      <c r="E66" s="977">
        <v>157740</v>
      </c>
      <c r="F66" s="977">
        <v>147993</v>
      </c>
      <c r="G66" s="749">
        <v>155752</v>
      </c>
      <c r="H66" s="749">
        <v>151037</v>
      </c>
      <c r="I66" s="977">
        <v>144685</v>
      </c>
      <c r="J66" s="977">
        <v>150645</v>
      </c>
      <c r="K66" s="977">
        <v>150077</v>
      </c>
      <c r="L66" s="977">
        <v>156995</v>
      </c>
      <c r="M66" s="977">
        <v>157559</v>
      </c>
      <c r="N66" s="977">
        <v>158713</v>
      </c>
      <c r="O66" s="977">
        <v>158370</v>
      </c>
      <c r="P66" s="977">
        <v>158819</v>
      </c>
      <c r="Q66" s="977">
        <v>147826</v>
      </c>
      <c r="R66" s="977">
        <v>146828</v>
      </c>
      <c r="S66" s="977">
        <v>152214</v>
      </c>
      <c r="T66" s="977">
        <v>182313</v>
      </c>
      <c r="U66" s="977">
        <v>185870</v>
      </c>
      <c r="V66" s="977">
        <v>186349</v>
      </c>
      <c r="W66" s="978">
        <v>-6.9</v>
      </c>
      <c r="X66" s="978">
        <v>-0.7</v>
      </c>
      <c r="Y66" s="978">
        <v>3.7</v>
      </c>
      <c r="Z66" s="978">
        <v>19.8</v>
      </c>
      <c r="AA66" s="978">
        <v>2</v>
      </c>
      <c r="AB66" s="978">
        <v>0.3</v>
      </c>
    </row>
    <row r="67" spans="1:28">
      <c r="A67" s="984">
        <v>226</v>
      </c>
      <c r="B67" s="985" t="s">
        <v>453</v>
      </c>
      <c r="C67" s="986">
        <v>143706</v>
      </c>
      <c r="D67" s="986">
        <v>146621</v>
      </c>
      <c r="E67" s="986">
        <v>141486</v>
      </c>
      <c r="F67" s="986">
        <v>134644</v>
      </c>
      <c r="G67" s="986">
        <v>134743</v>
      </c>
      <c r="H67" s="986">
        <v>129819</v>
      </c>
      <c r="I67" s="986">
        <v>134902</v>
      </c>
      <c r="J67" s="986">
        <v>134084</v>
      </c>
      <c r="K67" s="986">
        <v>133426</v>
      </c>
      <c r="L67" s="986">
        <v>133397</v>
      </c>
      <c r="M67" s="986">
        <v>144134</v>
      </c>
      <c r="N67" s="986">
        <v>142588</v>
      </c>
      <c r="O67" s="986">
        <v>143429</v>
      </c>
      <c r="P67" s="986">
        <v>149242</v>
      </c>
      <c r="Q67" s="986">
        <v>144262</v>
      </c>
      <c r="R67" s="986">
        <v>155219</v>
      </c>
      <c r="S67" s="986">
        <v>160913</v>
      </c>
      <c r="T67" s="986">
        <v>183533</v>
      </c>
      <c r="U67" s="986">
        <v>186353</v>
      </c>
      <c r="V67" s="986">
        <v>188286</v>
      </c>
      <c r="W67" s="987">
        <v>-3.3</v>
      </c>
      <c r="X67" s="987">
        <v>7.6</v>
      </c>
      <c r="Y67" s="987">
        <v>3.7</v>
      </c>
      <c r="Z67" s="987">
        <v>14.1</v>
      </c>
      <c r="AA67" s="987">
        <v>1.5</v>
      </c>
      <c r="AB67" s="987">
        <v>1</v>
      </c>
    </row>
    <row r="68" spans="1:28">
      <c r="A68" s="748" t="s">
        <v>1151</v>
      </c>
      <c r="B68" s="748"/>
      <c r="C68" s="977"/>
      <c r="D68" s="977"/>
      <c r="E68" s="977"/>
      <c r="F68" s="977"/>
      <c r="G68" s="977"/>
      <c r="H68" s="977"/>
      <c r="I68" s="977"/>
      <c r="J68" s="977"/>
      <c r="K68" s="977"/>
      <c r="L68" s="977"/>
      <c r="M68" s="977"/>
      <c r="N68" s="977"/>
      <c r="O68" s="977"/>
      <c r="P68" s="977"/>
      <c r="Q68" s="977"/>
      <c r="R68" s="977" t="s">
        <v>1115</v>
      </c>
      <c r="S68" s="977" t="s">
        <v>1115</v>
      </c>
      <c r="T68" s="977" t="s">
        <v>1115</v>
      </c>
      <c r="U68" s="977" t="s">
        <v>1115</v>
      </c>
      <c r="V68" s="977" t="s">
        <v>1115</v>
      </c>
      <c r="W68" s="748"/>
      <c r="X68" s="748"/>
      <c r="Y68" s="748"/>
      <c r="Z68" s="748"/>
      <c r="AA68" s="748"/>
      <c r="AB68" s="748"/>
    </row>
    <row r="69" spans="1:28">
      <c r="A69" s="748"/>
      <c r="B69" s="748" t="s">
        <v>1152</v>
      </c>
      <c r="C69" s="977">
        <v>12956362.994731203</v>
      </c>
      <c r="D69" s="977">
        <v>13303383.09856981</v>
      </c>
      <c r="E69" s="977">
        <v>12973829.292038862</v>
      </c>
      <c r="F69" s="977">
        <v>12316782.680177946</v>
      </c>
      <c r="G69" s="977">
        <v>12991017.727933899</v>
      </c>
      <c r="H69" s="977">
        <v>12752321.640871737</v>
      </c>
      <c r="I69" s="977">
        <v>12709202.144184083</v>
      </c>
      <c r="J69" s="977">
        <v>12908546.890284039</v>
      </c>
      <c r="K69" s="977">
        <v>13098632.740657449</v>
      </c>
      <c r="L69" s="977">
        <v>13702351.680007942</v>
      </c>
      <c r="M69" s="977">
        <v>13729848.940672409</v>
      </c>
      <c r="N69" s="977">
        <v>13951367.078307662</v>
      </c>
      <c r="O69" s="977">
        <v>13979893.987449795</v>
      </c>
      <c r="P69" s="977">
        <v>14183582.581492573</v>
      </c>
      <c r="Q69" s="977">
        <v>13743769.076887973</v>
      </c>
      <c r="R69" s="977">
        <v>14078571.469123457</v>
      </c>
      <c r="S69" s="977">
        <v>14595044.108257689</v>
      </c>
      <c r="T69" s="977">
        <v>15670905.899051152</v>
      </c>
      <c r="U69" s="977">
        <v>16113965.083331451</v>
      </c>
      <c r="V69" s="977">
        <v>16553563.391714394</v>
      </c>
      <c r="W69" s="988">
        <v>-3.1</v>
      </c>
      <c r="X69" s="988">
        <v>2.4</v>
      </c>
      <c r="Y69" s="988">
        <v>3.7</v>
      </c>
      <c r="Z69" s="988">
        <v>7.4</v>
      </c>
      <c r="AA69" s="988">
        <v>2.8</v>
      </c>
      <c r="AB69" s="988">
        <v>2.7</v>
      </c>
    </row>
    <row r="70" spans="1:28">
      <c r="B70" s="960" t="s">
        <v>1153</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FC013-3D79-4BBC-95EE-8C44E44655B9}">
  <sheetPr>
    <tabColor theme="5" tint="0.79998168889431442"/>
  </sheetPr>
  <dimension ref="A1:AB136"/>
  <sheetViews>
    <sheetView workbookViewId="0">
      <pane xSplit="2" ySplit="5" topLeftCell="C6" activePane="bottomRight" state="frozen"/>
      <selection pane="topRight" activeCell="C1" sqref="C1"/>
      <selection pane="bottomLeft" activeCell="A6" sqref="A6"/>
      <selection pane="bottomRight" activeCell="M14" sqref="M14:M15"/>
    </sheetView>
  </sheetViews>
  <sheetFormatPr defaultColWidth="10.1640625" defaultRowHeight="13"/>
  <cols>
    <col min="1" max="1" width="4.58203125" style="960" customWidth="1"/>
    <col min="2" max="2" width="10.75" style="960" customWidth="1"/>
    <col min="3" max="5" width="10.1640625" style="960"/>
    <col min="6" max="6" width="10.5" style="960" bestFit="1" customWidth="1"/>
    <col min="7" max="11" width="10.1640625" style="960"/>
    <col min="12" max="12" width="11" style="960" customWidth="1"/>
    <col min="13" max="22" width="10" style="960" customWidth="1"/>
    <col min="23" max="27" width="6.83203125" style="960" customWidth="1"/>
    <col min="28" max="28" width="6.75" style="960" customWidth="1"/>
    <col min="29" max="16384" width="10.1640625" style="960"/>
  </cols>
  <sheetData>
    <row r="1" spans="1:28">
      <c r="A1" s="957"/>
      <c r="B1" s="958" t="s">
        <v>1154</v>
      </c>
      <c r="C1" s="748"/>
      <c r="D1" s="748"/>
      <c r="E1" s="748" t="s">
        <v>1115</v>
      </c>
      <c r="F1" s="748" t="s">
        <v>1150</v>
      </c>
      <c r="G1" s="748" t="s">
        <v>1115</v>
      </c>
      <c r="H1" s="748" t="s">
        <v>1115</v>
      </c>
      <c r="I1" s="748" t="s">
        <v>1115</v>
      </c>
      <c r="J1" s="748" t="s">
        <v>1150</v>
      </c>
      <c r="K1" s="748" t="s">
        <v>1115</v>
      </c>
      <c r="L1" s="748" t="s">
        <v>1150</v>
      </c>
      <c r="M1" s="748" t="s">
        <v>1115</v>
      </c>
      <c r="N1" s="748" t="s">
        <v>1150</v>
      </c>
      <c r="O1" s="748"/>
      <c r="P1" s="748" t="s">
        <v>1115</v>
      </c>
      <c r="Q1" s="959"/>
      <c r="R1" s="959"/>
      <c r="S1" s="959" t="s">
        <v>1115</v>
      </c>
      <c r="T1" s="959" t="s">
        <v>1116</v>
      </c>
      <c r="U1" s="959" t="s">
        <v>1117</v>
      </c>
      <c r="V1" s="959" t="s">
        <v>1117</v>
      </c>
      <c r="W1" s="748" t="s">
        <v>1115</v>
      </c>
      <c r="X1" s="748"/>
      <c r="Y1" s="748"/>
      <c r="Z1" s="748"/>
      <c r="AA1" s="748"/>
      <c r="AB1" s="748"/>
    </row>
    <row r="2" spans="1:28">
      <c r="A2" s="957"/>
      <c r="B2" s="958"/>
      <c r="C2" s="748"/>
      <c r="D2" s="748"/>
      <c r="E2" s="748"/>
      <c r="F2" s="748"/>
      <c r="G2" s="748"/>
      <c r="H2" s="748"/>
      <c r="I2" s="748"/>
      <c r="J2" s="748"/>
      <c r="K2" s="748"/>
      <c r="L2" s="748"/>
      <c r="M2" s="748"/>
      <c r="N2" s="748"/>
      <c r="O2" s="748"/>
      <c r="P2" s="748"/>
      <c r="Q2" s="748"/>
      <c r="R2" s="748"/>
      <c r="S2" s="748"/>
      <c r="T2" s="748"/>
      <c r="U2" s="748"/>
      <c r="V2" s="962" t="s">
        <v>1118</v>
      </c>
      <c r="W2" s="963" t="s">
        <v>1119</v>
      </c>
      <c r="X2" s="748"/>
      <c r="Y2" s="748"/>
      <c r="Z2" s="748"/>
      <c r="AA2" s="748"/>
      <c r="AB2" s="748"/>
    </row>
    <row r="3" spans="1:28" ht="14.25" customHeight="1">
      <c r="A3" s="964"/>
      <c r="B3" s="989" t="s">
        <v>1120</v>
      </c>
      <c r="C3" s="966">
        <v>2006</v>
      </c>
      <c r="D3" s="966">
        <v>2007</v>
      </c>
      <c r="E3" s="966">
        <v>2008</v>
      </c>
      <c r="F3" s="966">
        <v>2009</v>
      </c>
      <c r="G3" s="966">
        <v>2010</v>
      </c>
      <c r="H3" s="966">
        <v>2011</v>
      </c>
      <c r="I3" s="967">
        <v>2012</v>
      </c>
      <c r="J3" s="967">
        <v>2013</v>
      </c>
      <c r="K3" s="967">
        <v>2014</v>
      </c>
      <c r="L3" s="967">
        <v>2015</v>
      </c>
      <c r="M3" s="967">
        <v>2016</v>
      </c>
      <c r="N3" s="967">
        <v>2017</v>
      </c>
      <c r="O3" s="967">
        <v>2018</v>
      </c>
      <c r="P3" s="966">
        <v>2019</v>
      </c>
      <c r="Q3" s="967">
        <v>2020</v>
      </c>
      <c r="R3" s="967">
        <v>2021</v>
      </c>
      <c r="S3" s="967">
        <v>2022</v>
      </c>
      <c r="T3" s="967">
        <v>2023</v>
      </c>
      <c r="U3" s="967">
        <v>2024</v>
      </c>
      <c r="V3" s="967">
        <v>2025</v>
      </c>
      <c r="W3" s="968"/>
      <c r="X3" s="968"/>
      <c r="Y3" s="968"/>
      <c r="Z3" s="968"/>
      <c r="AA3" s="968"/>
      <c r="AB3" s="968"/>
    </row>
    <row r="4" spans="1:28">
      <c r="A4" s="969"/>
      <c r="B4" s="969"/>
      <c r="C4" s="970" t="s">
        <v>1121</v>
      </c>
      <c r="D4" s="970" t="s">
        <v>1122</v>
      </c>
      <c r="E4" s="748" t="s">
        <v>1123</v>
      </c>
      <c r="F4" s="748" t="s">
        <v>1124</v>
      </c>
      <c r="G4" s="748" t="s">
        <v>1125</v>
      </c>
      <c r="H4" s="748" t="s">
        <v>1126</v>
      </c>
      <c r="I4" s="748" t="s">
        <v>1127</v>
      </c>
      <c r="J4" s="748" t="s">
        <v>1128</v>
      </c>
      <c r="K4" s="748" t="s">
        <v>1129</v>
      </c>
      <c r="L4" s="748" t="s">
        <v>1130</v>
      </c>
      <c r="M4" s="748" t="s">
        <v>1131</v>
      </c>
      <c r="N4" s="748" t="s">
        <v>1132</v>
      </c>
      <c r="O4" s="748" t="s">
        <v>1133</v>
      </c>
      <c r="P4" s="748" t="s">
        <v>1134</v>
      </c>
      <c r="Q4" s="748" t="s">
        <v>1135</v>
      </c>
      <c r="R4" s="748" t="s">
        <v>1136</v>
      </c>
      <c r="S4" s="748" t="s">
        <v>1137</v>
      </c>
      <c r="T4" s="748" t="s">
        <v>1138</v>
      </c>
      <c r="U4" s="748" t="s">
        <v>1139</v>
      </c>
      <c r="V4" s="748" t="s">
        <v>1140</v>
      </c>
      <c r="W4" s="959" t="s">
        <v>1141</v>
      </c>
      <c r="X4" s="959" t="s">
        <v>1142</v>
      </c>
      <c r="Y4" s="959" t="s">
        <v>1143</v>
      </c>
      <c r="Z4" s="959" t="s">
        <v>1144</v>
      </c>
      <c r="AA4" s="959" t="s">
        <v>1145</v>
      </c>
      <c r="AB4" s="959" t="s">
        <v>1146</v>
      </c>
    </row>
    <row r="5" spans="1:28">
      <c r="A5" s="969"/>
      <c r="B5" s="969" t="s">
        <v>1147</v>
      </c>
      <c r="C5" s="974"/>
      <c r="D5" s="974"/>
      <c r="E5" s="974"/>
      <c r="F5" s="974"/>
      <c r="G5" s="974"/>
      <c r="H5" s="974"/>
      <c r="I5" s="974"/>
      <c r="J5" s="974"/>
      <c r="K5" s="974"/>
      <c r="L5" s="974"/>
      <c r="M5" s="974"/>
      <c r="N5" s="974"/>
      <c r="O5" s="974"/>
      <c r="P5" s="974"/>
      <c r="Q5" s="974"/>
      <c r="R5" s="974"/>
      <c r="S5" s="974"/>
      <c r="T5" s="974"/>
      <c r="U5" s="973"/>
      <c r="V5" s="973"/>
      <c r="W5" s="973"/>
      <c r="X5" s="973"/>
      <c r="Y5" s="973"/>
      <c r="Z5" s="973"/>
      <c r="AA5" s="973"/>
      <c r="AB5" s="973"/>
    </row>
    <row r="6" spans="1:28">
      <c r="A6" s="990"/>
      <c r="B6" s="991" t="s">
        <v>54</v>
      </c>
      <c r="C6" s="961">
        <v>20501654</v>
      </c>
      <c r="D6" s="961">
        <v>21207935</v>
      </c>
      <c r="E6" s="961">
        <v>20888191</v>
      </c>
      <c r="F6" s="961">
        <v>19517905</v>
      </c>
      <c r="G6" s="961">
        <v>20926525</v>
      </c>
      <c r="H6" s="961">
        <v>20674672</v>
      </c>
      <c r="I6" s="961">
        <v>20630720</v>
      </c>
      <c r="J6" s="961">
        <v>21344442</v>
      </c>
      <c r="K6" s="1262">
        <v>21091181</v>
      </c>
      <c r="L6" s="1262">
        <v>21748084</v>
      </c>
      <c r="M6" s="1262">
        <v>21899209</v>
      </c>
      <c r="N6" s="1262">
        <v>22226577</v>
      </c>
      <c r="O6" s="1262">
        <v>22202881</v>
      </c>
      <c r="P6" s="1262">
        <v>22321531</v>
      </c>
      <c r="Q6" s="1262">
        <v>21622378</v>
      </c>
      <c r="R6" s="1262">
        <v>22373629.38834592</v>
      </c>
      <c r="S6" s="1262">
        <v>23067445.461794432</v>
      </c>
      <c r="T6" s="1262">
        <v>23138406</v>
      </c>
      <c r="U6" s="1262">
        <v>23249375</v>
      </c>
      <c r="V6" s="1262">
        <v>23626667</v>
      </c>
      <c r="W6" s="978">
        <v>-3.1</v>
      </c>
      <c r="X6" s="978">
        <v>3.5</v>
      </c>
      <c r="Y6" s="978">
        <v>3.1</v>
      </c>
      <c r="Z6" s="978">
        <v>0.3</v>
      </c>
      <c r="AA6" s="978">
        <v>0.5</v>
      </c>
      <c r="AB6" s="978">
        <v>1.6</v>
      </c>
    </row>
    <row r="7" spans="1:28">
      <c r="A7" s="979">
        <v>100</v>
      </c>
      <c r="B7" s="748" t="s">
        <v>85</v>
      </c>
      <c r="C7" s="749">
        <v>6386662</v>
      </c>
      <c r="D7" s="749">
        <v>6593938</v>
      </c>
      <c r="E7" s="749">
        <v>6531582</v>
      </c>
      <c r="F7" s="749">
        <v>6331426</v>
      </c>
      <c r="G7" s="749">
        <v>6751675</v>
      </c>
      <c r="H7" s="749">
        <v>6733606</v>
      </c>
      <c r="I7" s="749">
        <v>6692500</v>
      </c>
      <c r="J7" s="749">
        <v>6777153</v>
      </c>
      <c r="K7" s="749">
        <v>6782913</v>
      </c>
      <c r="L7" s="749">
        <v>6952612</v>
      </c>
      <c r="M7" s="749">
        <v>6926910</v>
      </c>
      <c r="N7" s="749">
        <v>7082893</v>
      </c>
      <c r="O7" s="749">
        <v>7094777</v>
      </c>
      <c r="P7" s="749">
        <v>7214210</v>
      </c>
      <c r="Q7" s="749">
        <v>6934983</v>
      </c>
      <c r="R7" s="749">
        <v>6964462.3883459195</v>
      </c>
      <c r="S7" s="749">
        <v>7171522.4617944323</v>
      </c>
      <c r="T7" s="749">
        <v>7170465</v>
      </c>
      <c r="U7" s="749">
        <v>7185549</v>
      </c>
      <c r="V7" s="749">
        <v>7309753</v>
      </c>
      <c r="W7" s="978">
        <v>-3.9</v>
      </c>
      <c r="X7" s="978">
        <v>0.4</v>
      </c>
      <c r="Y7" s="978">
        <v>3</v>
      </c>
      <c r="Z7" s="978">
        <v>0</v>
      </c>
      <c r="AA7" s="978">
        <v>0.2</v>
      </c>
      <c r="AB7" s="978">
        <v>1.7</v>
      </c>
    </row>
    <row r="8" spans="1:28">
      <c r="A8" s="979" t="s">
        <v>1148</v>
      </c>
      <c r="B8" s="748" t="s">
        <v>432</v>
      </c>
      <c r="C8" s="749">
        <v>3131716</v>
      </c>
      <c r="D8" s="749">
        <v>3261907</v>
      </c>
      <c r="E8" s="749">
        <v>3153042</v>
      </c>
      <c r="F8" s="749">
        <v>2981059</v>
      </c>
      <c r="G8" s="749">
        <v>3312417</v>
      </c>
      <c r="H8" s="749">
        <v>3292736</v>
      </c>
      <c r="I8" s="749">
        <v>3234774</v>
      </c>
      <c r="J8" s="749">
        <v>3368508</v>
      </c>
      <c r="K8" s="749">
        <v>3299595</v>
      </c>
      <c r="L8" s="749">
        <v>3462567</v>
      </c>
      <c r="M8" s="749">
        <v>3475514</v>
      </c>
      <c r="N8" s="749">
        <v>3569763</v>
      </c>
      <c r="O8" s="749">
        <v>3537440</v>
      </c>
      <c r="P8" s="749">
        <v>3555153</v>
      </c>
      <c r="Q8" s="749">
        <v>3360924</v>
      </c>
      <c r="R8" s="749">
        <v>3566695</v>
      </c>
      <c r="S8" s="749">
        <v>3679361</v>
      </c>
      <c r="T8" s="749">
        <v>3881448</v>
      </c>
      <c r="U8" s="749">
        <v>3906825</v>
      </c>
      <c r="V8" s="749">
        <v>3929636</v>
      </c>
      <c r="W8" s="978">
        <v>-5.5</v>
      </c>
      <c r="X8" s="978">
        <v>6.1</v>
      </c>
      <c r="Y8" s="978">
        <v>3.2</v>
      </c>
      <c r="Z8" s="978">
        <v>5.5</v>
      </c>
      <c r="AA8" s="978">
        <v>0.7</v>
      </c>
      <c r="AB8" s="978">
        <v>0.6</v>
      </c>
    </row>
    <row r="9" spans="1:28">
      <c r="A9" s="979">
        <v>2</v>
      </c>
      <c r="B9" s="748" t="s">
        <v>433</v>
      </c>
      <c r="C9" s="749">
        <v>1894608</v>
      </c>
      <c r="D9" s="749">
        <v>1946526</v>
      </c>
      <c r="E9" s="749">
        <v>1868619</v>
      </c>
      <c r="F9" s="749">
        <v>1773677</v>
      </c>
      <c r="G9" s="749">
        <v>1893868</v>
      </c>
      <c r="H9" s="749">
        <v>1928666</v>
      </c>
      <c r="I9" s="749">
        <v>1979079</v>
      </c>
      <c r="J9" s="749">
        <v>1984811</v>
      </c>
      <c r="K9" s="749">
        <v>1926638</v>
      </c>
      <c r="L9" s="749">
        <v>1980340</v>
      </c>
      <c r="M9" s="749">
        <v>2057136</v>
      </c>
      <c r="N9" s="749">
        <v>2026874</v>
      </c>
      <c r="O9" s="749">
        <v>2023253</v>
      </c>
      <c r="P9" s="749">
        <v>1972784</v>
      </c>
      <c r="Q9" s="749">
        <v>1932817</v>
      </c>
      <c r="R9" s="749">
        <v>2126445</v>
      </c>
      <c r="S9" s="749">
        <v>2193616</v>
      </c>
      <c r="T9" s="749">
        <v>2371307</v>
      </c>
      <c r="U9" s="749">
        <v>2382755</v>
      </c>
      <c r="V9" s="749">
        <v>2356951</v>
      </c>
      <c r="W9" s="978">
        <v>-2</v>
      </c>
      <c r="X9" s="978">
        <v>10</v>
      </c>
      <c r="Y9" s="978">
        <v>3.2</v>
      </c>
      <c r="Z9" s="978">
        <v>8.1</v>
      </c>
      <c r="AA9" s="978">
        <v>0.5</v>
      </c>
      <c r="AB9" s="978">
        <v>-1.1000000000000001</v>
      </c>
    </row>
    <row r="10" spans="1:28">
      <c r="A10" s="979">
        <v>3</v>
      </c>
      <c r="B10" s="748" t="s">
        <v>123</v>
      </c>
      <c r="C10" s="749">
        <v>2813002</v>
      </c>
      <c r="D10" s="749">
        <v>2987289</v>
      </c>
      <c r="E10" s="749">
        <v>2989050</v>
      </c>
      <c r="F10" s="749">
        <v>2582059</v>
      </c>
      <c r="G10" s="749">
        <v>2752668</v>
      </c>
      <c r="H10" s="749">
        <v>2652275</v>
      </c>
      <c r="I10" s="749">
        <v>2808274</v>
      </c>
      <c r="J10" s="749">
        <v>2847877</v>
      </c>
      <c r="K10" s="749">
        <v>2820992</v>
      </c>
      <c r="L10" s="749">
        <v>2901594</v>
      </c>
      <c r="M10" s="749">
        <v>2834078</v>
      </c>
      <c r="N10" s="749">
        <v>2845255</v>
      </c>
      <c r="O10" s="749">
        <v>2882665</v>
      </c>
      <c r="P10" s="749">
        <v>2901974</v>
      </c>
      <c r="Q10" s="749">
        <v>2848985</v>
      </c>
      <c r="R10" s="749">
        <v>2809127</v>
      </c>
      <c r="S10" s="749">
        <v>2897865</v>
      </c>
      <c r="T10" s="749">
        <v>2984917</v>
      </c>
      <c r="U10" s="749">
        <v>3017786</v>
      </c>
      <c r="V10" s="749">
        <v>3048610</v>
      </c>
      <c r="W10" s="978">
        <v>-1.8</v>
      </c>
      <c r="X10" s="978">
        <v>-1.4</v>
      </c>
      <c r="Y10" s="978">
        <v>3.2</v>
      </c>
      <c r="Z10" s="978">
        <v>3</v>
      </c>
      <c r="AA10" s="978">
        <v>1.1000000000000001</v>
      </c>
      <c r="AB10" s="978">
        <v>1</v>
      </c>
    </row>
    <row r="11" spans="1:28">
      <c r="A11" s="979">
        <v>4</v>
      </c>
      <c r="B11" s="748" t="s">
        <v>434</v>
      </c>
      <c r="C11" s="749">
        <v>1191651</v>
      </c>
      <c r="D11" s="749">
        <v>1221515</v>
      </c>
      <c r="E11" s="749">
        <v>1198607</v>
      </c>
      <c r="F11" s="749">
        <v>1146172</v>
      </c>
      <c r="G11" s="749">
        <v>1190688</v>
      </c>
      <c r="H11" s="749">
        <v>1141726</v>
      </c>
      <c r="I11" s="749">
        <v>1122898</v>
      </c>
      <c r="J11" s="749">
        <v>1178168</v>
      </c>
      <c r="K11" s="749">
        <v>1149904</v>
      </c>
      <c r="L11" s="749">
        <v>1171141</v>
      </c>
      <c r="M11" s="749">
        <v>1222387</v>
      </c>
      <c r="N11" s="749">
        <v>1272639</v>
      </c>
      <c r="O11" s="749">
        <v>1256637</v>
      </c>
      <c r="P11" s="749">
        <v>1263868</v>
      </c>
      <c r="Q11" s="749">
        <v>1243209</v>
      </c>
      <c r="R11" s="749">
        <v>1301561</v>
      </c>
      <c r="S11" s="749">
        <v>1342674</v>
      </c>
      <c r="T11" s="749">
        <v>1236212</v>
      </c>
      <c r="U11" s="749">
        <v>1241827</v>
      </c>
      <c r="V11" s="749">
        <v>1292944</v>
      </c>
      <c r="W11" s="978">
        <v>-1.6</v>
      </c>
      <c r="X11" s="978">
        <v>4.7</v>
      </c>
      <c r="Y11" s="978">
        <v>3.2</v>
      </c>
      <c r="Z11" s="978">
        <v>-7.9</v>
      </c>
      <c r="AA11" s="978">
        <v>0.5</v>
      </c>
      <c r="AB11" s="978">
        <v>4.0999999999999996</v>
      </c>
    </row>
    <row r="12" spans="1:28">
      <c r="A12" s="979">
        <v>5</v>
      </c>
      <c r="B12" s="748" t="s">
        <v>435</v>
      </c>
      <c r="C12" s="749">
        <v>2565099</v>
      </c>
      <c r="D12" s="749">
        <v>2629643</v>
      </c>
      <c r="E12" s="749">
        <v>2708790</v>
      </c>
      <c r="F12" s="749">
        <v>2370256</v>
      </c>
      <c r="G12" s="749">
        <v>2584373</v>
      </c>
      <c r="H12" s="749">
        <v>2526498</v>
      </c>
      <c r="I12" s="749">
        <v>2462654</v>
      </c>
      <c r="J12" s="749">
        <v>2676489</v>
      </c>
      <c r="K12" s="749">
        <v>2637992</v>
      </c>
      <c r="L12" s="749">
        <v>2710301</v>
      </c>
      <c r="M12" s="749">
        <v>2775772</v>
      </c>
      <c r="N12" s="749">
        <v>2790460</v>
      </c>
      <c r="O12" s="749">
        <v>2785810</v>
      </c>
      <c r="P12" s="749">
        <v>2755761</v>
      </c>
      <c r="Q12" s="749">
        <v>2697428</v>
      </c>
      <c r="R12" s="749">
        <v>2938795</v>
      </c>
      <c r="S12" s="749">
        <v>3031628</v>
      </c>
      <c r="T12" s="749">
        <v>2665372</v>
      </c>
      <c r="U12" s="749">
        <v>2690303</v>
      </c>
      <c r="V12" s="749">
        <v>2839585</v>
      </c>
      <c r="W12" s="978">
        <v>-2.1</v>
      </c>
      <c r="X12" s="978">
        <v>8.9</v>
      </c>
      <c r="Y12" s="978">
        <v>3.2</v>
      </c>
      <c r="Z12" s="978">
        <v>-12.1</v>
      </c>
      <c r="AA12" s="978">
        <v>0.9</v>
      </c>
      <c r="AB12" s="978">
        <v>5.5</v>
      </c>
    </row>
    <row r="13" spans="1:28">
      <c r="A13" s="979">
        <v>6</v>
      </c>
      <c r="B13" s="748" t="s">
        <v>436</v>
      </c>
      <c r="C13" s="749">
        <v>988227</v>
      </c>
      <c r="D13" s="749">
        <v>1013274</v>
      </c>
      <c r="E13" s="749">
        <v>973912</v>
      </c>
      <c r="F13" s="749">
        <v>935893</v>
      </c>
      <c r="G13" s="749">
        <v>993858</v>
      </c>
      <c r="H13" s="749">
        <v>989230</v>
      </c>
      <c r="I13" s="749">
        <v>989746</v>
      </c>
      <c r="J13" s="749">
        <v>1000963</v>
      </c>
      <c r="K13" s="749">
        <v>1002964</v>
      </c>
      <c r="L13" s="749">
        <v>1039524</v>
      </c>
      <c r="M13" s="749">
        <v>1065754</v>
      </c>
      <c r="N13" s="749">
        <v>1093699</v>
      </c>
      <c r="O13" s="749">
        <v>1087721</v>
      </c>
      <c r="P13" s="749">
        <v>1082828</v>
      </c>
      <c r="Q13" s="749">
        <v>1087825</v>
      </c>
      <c r="R13" s="749">
        <v>1138717</v>
      </c>
      <c r="S13" s="749">
        <v>1174688</v>
      </c>
      <c r="T13" s="749">
        <v>1105434</v>
      </c>
      <c r="U13" s="749">
        <v>1109621</v>
      </c>
      <c r="V13" s="749">
        <v>1148108</v>
      </c>
      <c r="W13" s="978">
        <v>0.5</v>
      </c>
      <c r="X13" s="978">
        <v>4.7</v>
      </c>
      <c r="Y13" s="978">
        <v>3.2</v>
      </c>
      <c r="Z13" s="978">
        <v>-5.9</v>
      </c>
      <c r="AA13" s="978">
        <v>0.4</v>
      </c>
      <c r="AB13" s="978">
        <v>3.5</v>
      </c>
    </row>
    <row r="14" spans="1:28">
      <c r="A14" s="979">
        <v>7</v>
      </c>
      <c r="B14" s="748" t="s">
        <v>224</v>
      </c>
      <c r="C14" s="749">
        <v>635187</v>
      </c>
      <c r="D14" s="749">
        <v>644104</v>
      </c>
      <c r="E14" s="749">
        <v>610959</v>
      </c>
      <c r="F14" s="749">
        <v>582183</v>
      </c>
      <c r="G14" s="749">
        <v>596840</v>
      </c>
      <c r="H14" s="749">
        <v>588627</v>
      </c>
      <c r="I14" s="749">
        <v>593787</v>
      </c>
      <c r="J14" s="749">
        <v>640082</v>
      </c>
      <c r="K14" s="749">
        <v>631082</v>
      </c>
      <c r="L14" s="749">
        <v>657256</v>
      </c>
      <c r="M14" s="749">
        <v>663502</v>
      </c>
      <c r="N14" s="749">
        <v>663449</v>
      </c>
      <c r="O14" s="749">
        <v>641387</v>
      </c>
      <c r="P14" s="749">
        <v>643654</v>
      </c>
      <c r="Q14" s="749">
        <v>637555</v>
      </c>
      <c r="R14" s="749">
        <v>616553</v>
      </c>
      <c r="S14" s="749">
        <v>636031</v>
      </c>
      <c r="T14" s="749">
        <v>719281</v>
      </c>
      <c r="U14" s="749">
        <v>714829</v>
      </c>
      <c r="V14" s="749">
        <v>705372</v>
      </c>
      <c r="W14" s="978">
        <v>-0.9</v>
      </c>
      <c r="X14" s="978">
        <v>-3.3</v>
      </c>
      <c r="Y14" s="978">
        <v>3.2</v>
      </c>
      <c r="Z14" s="978">
        <v>13.1</v>
      </c>
      <c r="AA14" s="978">
        <v>-0.6</v>
      </c>
      <c r="AB14" s="978">
        <v>-1.3</v>
      </c>
    </row>
    <row r="15" spans="1:28">
      <c r="A15" s="979">
        <v>8</v>
      </c>
      <c r="B15" s="748" t="s">
        <v>269</v>
      </c>
      <c r="C15" s="749">
        <v>394597</v>
      </c>
      <c r="D15" s="749">
        <v>411175</v>
      </c>
      <c r="E15" s="749">
        <v>377214</v>
      </c>
      <c r="F15" s="749">
        <v>357061</v>
      </c>
      <c r="G15" s="749">
        <v>373206</v>
      </c>
      <c r="H15" s="749">
        <v>365532</v>
      </c>
      <c r="I15" s="749">
        <v>294017</v>
      </c>
      <c r="J15" s="749">
        <v>407237</v>
      </c>
      <c r="K15" s="749">
        <v>390164</v>
      </c>
      <c r="L15" s="749">
        <v>411111</v>
      </c>
      <c r="M15" s="749">
        <v>416791</v>
      </c>
      <c r="N15" s="749">
        <v>421256</v>
      </c>
      <c r="O15" s="749">
        <v>433536</v>
      </c>
      <c r="P15" s="749">
        <v>467094</v>
      </c>
      <c r="Q15" s="749">
        <v>441748</v>
      </c>
      <c r="R15" s="749">
        <v>457266</v>
      </c>
      <c r="S15" s="749">
        <v>471710</v>
      </c>
      <c r="T15" s="749">
        <v>476041</v>
      </c>
      <c r="U15" s="749">
        <v>475773</v>
      </c>
      <c r="V15" s="749">
        <v>484577</v>
      </c>
      <c r="W15" s="978">
        <v>-5.4</v>
      </c>
      <c r="X15" s="978">
        <v>3.5</v>
      </c>
      <c r="Y15" s="978">
        <v>3.2</v>
      </c>
      <c r="Z15" s="978">
        <v>0.9</v>
      </c>
      <c r="AA15" s="978">
        <v>-0.1</v>
      </c>
      <c r="AB15" s="978">
        <v>1.9</v>
      </c>
    </row>
    <row r="16" spans="1:28">
      <c r="A16" s="979">
        <v>9</v>
      </c>
      <c r="B16" s="748" t="s">
        <v>284</v>
      </c>
      <c r="C16" s="749">
        <v>500905</v>
      </c>
      <c r="D16" s="749">
        <v>498564</v>
      </c>
      <c r="E16" s="749">
        <v>476416</v>
      </c>
      <c r="F16" s="749">
        <v>458119</v>
      </c>
      <c r="G16" s="749">
        <v>476932</v>
      </c>
      <c r="H16" s="749">
        <v>455776</v>
      </c>
      <c r="I16" s="749">
        <v>452991</v>
      </c>
      <c r="J16" s="749">
        <v>463154</v>
      </c>
      <c r="K16" s="749">
        <v>448937</v>
      </c>
      <c r="L16" s="749">
        <v>461638</v>
      </c>
      <c r="M16" s="749">
        <v>461365</v>
      </c>
      <c r="N16" s="749">
        <v>460289</v>
      </c>
      <c r="O16" s="749">
        <v>459655</v>
      </c>
      <c r="P16" s="749">
        <v>464205</v>
      </c>
      <c r="Q16" s="749">
        <v>436904</v>
      </c>
      <c r="R16" s="749">
        <v>454008</v>
      </c>
      <c r="S16" s="749">
        <v>468350</v>
      </c>
      <c r="T16" s="749">
        <v>527929</v>
      </c>
      <c r="U16" s="749">
        <v>524107</v>
      </c>
      <c r="V16" s="749">
        <v>511131</v>
      </c>
      <c r="W16" s="978">
        <v>-5.9</v>
      </c>
      <c r="X16" s="978">
        <v>3.9</v>
      </c>
      <c r="Y16" s="978">
        <v>3.2</v>
      </c>
      <c r="Z16" s="978">
        <v>12.7</v>
      </c>
      <c r="AA16" s="978">
        <v>-0.7</v>
      </c>
      <c r="AB16" s="978">
        <v>-2.5</v>
      </c>
    </row>
    <row r="17" spans="1:28">
      <c r="A17" s="975"/>
      <c r="B17" s="976"/>
      <c r="C17" s="749"/>
      <c r="D17" s="749"/>
      <c r="E17" s="749"/>
      <c r="F17" s="749"/>
      <c r="G17" s="749"/>
      <c r="H17" s="749"/>
      <c r="I17" s="749"/>
      <c r="J17" s="749"/>
      <c r="K17" s="749"/>
      <c r="L17" s="749"/>
      <c r="M17" s="749"/>
      <c r="N17" s="749"/>
      <c r="O17" s="749"/>
      <c r="P17" s="749"/>
      <c r="Q17" s="749"/>
      <c r="R17" s="749"/>
      <c r="S17" s="749"/>
      <c r="T17" s="749"/>
      <c r="U17" s="749"/>
      <c r="V17" s="749"/>
      <c r="W17" s="978"/>
      <c r="X17" s="978"/>
      <c r="Y17" s="978"/>
      <c r="Z17" s="978"/>
      <c r="AA17" s="978"/>
      <c r="AB17" s="978"/>
    </row>
    <row r="18" spans="1:28">
      <c r="A18" s="980">
        <v>100</v>
      </c>
      <c r="B18" s="976" t="s">
        <v>85</v>
      </c>
      <c r="C18" s="749">
        <v>6386662</v>
      </c>
      <c r="D18" s="749">
        <v>6593938</v>
      </c>
      <c r="E18" s="749">
        <v>6531582</v>
      </c>
      <c r="F18" s="749">
        <v>6331426</v>
      </c>
      <c r="G18" s="749">
        <v>6751675</v>
      </c>
      <c r="H18" s="749">
        <v>6733606</v>
      </c>
      <c r="I18" s="749">
        <v>6692500</v>
      </c>
      <c r="J18" s="749">
        <v>6777153</v>
      </c>
      <c r="K18" s="749">
        <v>6782913</v>
      </c>
      <c r="L18" s="749">
        <v>6952612</v>
      </c>
      <c r="M18" s="749">
        <v>6926910</v>
      </c>
      <c r="N18" s="749">
        <v>7082893</v>
      </c>
      <c r="O18" s="749">
        <v>7094777</v>
      </c>
      <c r="P18" s="749">
        <v>7214210</v>
      </c>
      <c r="Q18" s="749">
        <v>6934983</v>
      </c>
      <c r="R18" s="749">
        <v>6964462.3883459195</v>
      </c>
      <c r="S18" s="749">
        <v>7171522.4617944323</v>
      </c>
      <c r="T18" s="749">
        <v>7170465</v>
      </c>
      <c r="U18" s="749">
        <v>7185549</v>
      </c>
      <c r="V18" s="749">
        <v>7309753</v>
      </c>
      <c r="W18" s="978">
        <v>-3.9</v>
      </c>
      <c r="X18" s="978">
        <v>0.4</v>
      </c>
      <c r="Y18" s="978">
        <v>3</v>
      </c>
      <c r="Z18" s="978">
        <v>0</v>
      </c>
      <c r="AA18" s="978">
        <v>0.2</v>
      </c>
      <c r="AB18" s="978">
        <v>1.7</v>
      </c>
    </row>
    <row r="19" spans="1:28">
      <c r="A19" s="975">
        <v>1</v>
      </c>
      <c r="B19" s="958" t="s">
        <v>105</v>
      </c>
      <c r="C19" s="749">
        <v>3131716</v>
      </c>
      <c r="D19" s="749">
        <v>3261907</v>
      </c>
      <c r="E19" s="749">
        <v>3153042</v>
      </c>
      <c r="F19" s="749">
        <v>2981059</v>
      </c>
      <c r="G19" s="749">
        <v>3312417</v>
      </c>
      <c r="H19" s="749">
        <v>3292736</v>
      </c>
      <c r="I19" s="749">
        <v>3234774</v>
      </c>
      <c r="J19" s="749">
        <v>3368508</v>
      </c>
      <c r="K19" s="749">
        <v>3299595</v>
      </c>
      <c r="L19" s="749">
        <v>3462567</v>
      </c>
      <c r="M19" s="749">
        <v>3475514</v>
      </c>
      <c r="N19" s="749">
        <v>3569763</v>
      </c>
      <c r="O19" s="749">
        <v>3537440</v>
      </c>
      <c r="P19" s="749">
        <v>3555153</v>
      </c>
      <c r="Q19" s="749">
        <v>3360924</v>
      </c>
      <c r="R19" s="749">
        <v>3566695</v>
      </c>
      <c r="S19" s="749">
        <v>3679361</v>
      </c>
      <c r="T19" s="749">
        <v>3881448</v>
      </c>
      <c r="U19" s="749">
        <v>3906825</v>
      </c>
      <c r="V19" s="749">
        <v>3929636</v>
      </c>
      <c r="W19" s="978">
        <v>-5.5</v>
      </c>
      <c r="X19" s="978">
        <v>6.1</v>
      </c>
      <c r="Y19" s="978">
        <v>3.2</v>
      </c>
      <c r="Z19" s="978">
        <v>5.5</v>
      </c>
      <c r="AA19" s="978">
        <v>0.7</v>
      </c>
      <c r="AB19" s="978">
        <v>0.6</v>
      </c>
    </row>
    <row r="20" spans="1:28">
      <c r="A20" s="980">
        <v>202</v>
      </c>
      <c r="B20" s="979" t="s">
        <v>107</v>
      </c>
      <c r="C20" s="749">
        <v>1762761</v>
      </c>
      <c r="D20" s="749">
        <v>1850624</v>
      </c>
      <c r="E20" s="749">
        <v>1741011</v>
      </c>
      <c r="F20" s="749">
        <v>1633116</v>
      </c>
      <c r="G20" s="749">
        <v>1857246</v>
      </c>
      <c r="H20" s="749">
        <v>1795904</v>
      </c>
      <c r="I20" s="749">
        <v>1741394</v>
      </c>
      <c r="J20" s="749">
        <v>1806642</v>
      </c>
      <c r="K20" s="749">
        <v>1793701</v>
      </c>
      <c r="L20" s="749">
        <v>1889514</v>
      </c>
      <c r="M20" s="749">
        <v>1929831</v>
      </c>
      <c r="N20" s="749">
        <v>1972279</v>
      </c>
      <c r="O20" s="749">
        <v>1935919</v>
      </c>
      <c r="P20" s="749">
        <v>1948066</v>
      </c>
      <c r="Q20" s="749">
        <v>1797244</v>
      </c>
      <c r="R20" s="749">
        <v>1954283</v>
      </c>
      <c r="S20" s="749">
        <v>2016016</v>
      </c>
      <c r="T20" s="749">
        <v>1948170</v>
      </c>
      <c r="U20" s="749">
        <v>1969978</v>
      </c>
      <c r="V20" s="749">
        <v>2035891</v>
      </c>
      <c r="W20" s="978">
        <v>-7.7</v>
      </c>
      <c r="X20" s="978">
        <v>8.6999999999999993</v>
      </c>
      <c r="Y20" s="978">
        <v>3.2</v>
      </c>
      <c r="Z20" s="978">
        <v>-3.4</v>
      </c>
      <c r="AA20" s="978">
        <v>1.1000000000000001</v>
      </c>
      <c r="AB20" s="978">
        <v>3.3</v>
      </c>
    </row>
    <row r="21" spans="1:28">
      <c r="A21" s="980">
        <v>204</v>
      </c>
      <c r="B21" s="979" t="s">
        <v>109</v>
      </c>
      <c r="C21" s="749">
        <v>1170548</v>
      </c>
      <c r="D21" s="749">
        <v>1210133</v>
      </c>
      <c r="E21" s="749">
        <v>1213526</v>
      </c>
      <c r="F21" s="749">
        <v>1151732</v>
      </c>
      <c r="G21" s="749">
        <v>1241580</v>
      </c>
      <c r="H21" s="749">
        <v>1289096</v>
      </c>
      <c r="I21" s="749">
        <v>1283307</v>
      </c>
      <c r="J21" s="749">
        <v>1339668</v>
      </c>
      <c r="K21" s="749">
        <v>1301682</v>
      </c>
      <c r="L21" s="749">
        <v>1348925</v>
      </c>
      <c r="M21" s="749">
        <v>1335995</v>
      </c>
      <c r="N21" s="749">
        <v>1378041</v>
      </c>
      <c r="O21" s="749">
        <v>1388792</v>
      </c>
      <c r="P21" s="749">
        <v>1387515</v>
      </c>
      <c r="Q21" s="749">
        <v>1349661</v>
      </c>
      <c r="R21" s="749">
        <v>1392132</v>
      </c>
      <c r="S21" s="749">
        <v>1436107</v>
      </c>
      <c r="T21" s="749">
        <v>1620680</v>
      </c>
      <c r="U21" s="749">
        <v>1626273</v>
      </c>
      <c r="V21" s="749">
        <v>1603000</v>
      </c>
      <c r="W21" s="978">
        <v>-2.7</v>
      </c>
      <c r="X21" s="978">
        <v>3.1</v>
      </c>
      <c r="Y21" s="978">
        <v>3.2</v>
      </c>
      <c r="Z21" s="978">
        <v>12.9</v>
      </c>
      <c r="AA21" s="978">
        <v>0.3</v>
      </c>
      <c r="AB21" s="978">
        <v>-1.4</v>
      </c>
    </row>
    <row r="22" spans="1:28">
      <c r="A22" s="980">
        <v>206</v>
      </c>
      <c r="B22" s="979" t="s">
        <v>111</v>
      </c>
      <c r="C22" s="749">
        <v>198407</v>
      </c>
      <c r="D22" s="749">
        <v>201150</v>
      </c>
      <c r="E22" s="749">
        <v>198505</v>
      </c>
      <c r="F22" s="749">
        <v>196211</v>
      </c>
      <c r="G22" s="749">
        <v>213591</v>
      </c>
      <c r="H22" s="749">
        <v>207736</v>
      </c>
      <c r="I22" s="749">
        <v>210073</v>
      </c>
      <c r="J22" s="749">
        <v>222198</v>
      </c>
      <c r="K22" s="749">
        <v>204212</v>
      </c>
      <c r="L22" s="749">
        <v>224128</v>
      </c>
      <c r="M22" s="749">
        <v>209688</v>
      </c>
      <c r="N22" s="749">
        <v>219443</v>
      </c>
      <c r="O22" s="749">
        <v>212729</v>
      </c>
      <c r="P22" s="749">
        <v>219572</v>
      </c>
      <c r="Q22" s="749">
        <v>214019</v>
      </c>
      <c r="R22" s="749">
        <v>220280</v>
      </c>
      <c r="S22" s="749">
        <v>227238</v>
      </c>
      <c r="T22" s="749">
        <v>312598</v>
      </c>
      <c r="U22" s="749">
        <v>310574</v>
      </c>
      <c r="V22" s="749">
        <v>290745</v>
      </c>
      <c r="W22" s="978">
        <v>-2.5</v>
      </c>
      <c r="X22" s="978">
        <v>2.9</v>
      </c>
      <c r="Y22" s="978">
        <v>3.2</v>
      </c>
      <c r="Z22" s="978">
        <v>37.6</v>
      </c>
      <c r="AA22" s="978">
        <v>-0.6</v>
      </c>
      <c r="AB22" s="978">
        <v>-6.4</v>
      </c>
    </row>
    <row r="23" spans="1:28">
      <c r="A23" s="975">
        <v>2</v>
      </c>
      <c r="B23" s="958" t="s">
        <v>112</v>
      </c>
      <c r="C23" s="749">
        <v>1894608</v>
      </c>
      <c r="D23" s="749">
        <v>1946526</v>
      </c>
      <c r="E23" s="749">
        <v>1868619</v>
      </c>
      <c r="F23" s="749">
        <v>1773677</v>
      </c>
      <c r="G23" s="749">
        <v>1893868</v>
      </c>
      <c r="H23" s="749">
        <v>1928666</v>
      </c>
      <c r="I23" s="749">
        <v>1979079</v>
      </c>
      <c r="J23" s="749">
        <v>1984811</v>
      </c>
      <c r="K23" s="749">
        <v>1926638</v>
      </c>
      <c r="L23" s="749">
        <v>1980340</v>
      </c>
      <c r="M23" s="749">
        <v>2057136</v>
      </c>
      <c r="N23" s="749">
        <v>2026874</v>
      </c>
      <c r="O23" s="749">
        <v>2023253</v>
      </c>
      <c r="P23" s="749">
        <v>1972784</v>
      </c>
      <c r="Q23" s="749">
        <v>1932817</v>
      </c>
      <c r="R23" s="749">
        <v>2126445</v>
      </c>
      <c r="S23" s="749">
        <v>2193616</v>
      </c>
      <c r="T23" s="749">
        <v>2371307</v>
      </c>
      <c r="U23" s="749">
        <v>2382755</v>
      </c>
      <c r="V23" s="749">
        <v>2356951</v>
      </c>
      <c r="W23" s="978">
        <v>-2</v>
      </c>
      <c r="X23" s="978">
        <v>10</v>
      </c>
      <c r="Y23" s="978">
        <v>3.2</v>
      </c>
      <c r="Z23" s="978">
        <v>8.1</v>
      </c>
      <c r="AA23" s="978">
        <v>0.5</v>
      </c>
      <c r="AB23" s="978">
        <v>-1.1000000000000001</v>
      </c>
    </row>
    <row r="24" spans="1:28">
      <c r="A24" s="980">
        <v>207</v>
      </c>
      <c r="B24" s="979" t="s">
        <v>114</v>
      </c>
      <c r="C24" s="749">
        <v>660933</v>
      </c>
      <c r="D24" s="749">
        <v>687838</v>
      </c>
      <c r="E24" s="749">
        <v>632838</v>
      </c>
      <c r="F24" s="749">
        <v>570882</v>
      </c>
      <c r="G24" s="749">
        <v>622521</v>
      </c>
      <c r="H24" s="749">
        <v>642314</v>
      </c>
      <c r="I24" s="749">
        <v>644431</v>
      </c>
      <c r="J24" s="749">
        <v>675724</v>
      </c>
      <c r="K24" s="749">
        <v>668579</v>
      </c>
      <c r="L24" s="749">
        <v>668483</v>
      </c>
      <c r="M24" s="749">
        <v>700572</v>
      </c>
      <c r="N24" s="749">
        <v>682512</v>
      </c>
      <c r="O24" s="749">
        <v>679953</v>
      </c>
      <c r="P24" s="749">
        <v>670179</v>
      </c>
      <c r="Q24" s="749">
        <v>675469</v>
      </c>
      <c r="R24" s="749">
        <v>764865</v>
      </c>
      <c r="S24" s="749">
        <v>789026</v>
      </c>
      <c r="T24" s="749">
        <v>738810</v>
      </c>
      <c r="U24" s="749">
        <v>744423</v>
      </c>
      <c r="V24" s="749">
        <v>762108</v>
      </c>
      <c r="W24" s="978">
        <v>0.8</v>
      </c>
      <c r="X24" s="978">
        <v>13.2</v>
      </c>
      <c r="Y24" s="978">
        <v>3.2</v>
      </c>
      <c r="Z24" s="978">
        <v>-6.4</v>
      </c>
      <c r="AA24" s="978">
        <v>0.8</v>
      </c>
      <c r="AB24" s="978">
        <v>2.4</v>
      </c>
    </row>
    <row r="25" spans="1:28">
      <c r="A25" s="980">
        <v>214</v>
      </c>
      <c r="B25" s="979" t="s">
        <v>116</v>
      </c>
      <c r="C25" s="749">
        <v>464466</v>
      </c>
      <c r="D25" s="749">
        <v>453054</v>
      </c>
      <c r="E25" s="749">
        <v>448878</v>
      </c>
      <c r="F25" s="749">
        <v>451773</v>
      </c>
      <c r="G25" s="749">
        <v>457609</v>
      </c>
      <c r="H25" s="749">
        <v>449563</v>
      </c>
      <c r="I25" s="749">
        <v>455843</v>
      </c>
      <c r="J25" s="749">
        <v>466303</v>
      </c>
      <c r="K25" s="749">
        <v>454473</v>
      </c>
      <c r="L25" s="749">
        <v>463664</v>
      </c>
      <c r="M25" s="749">
        <v>464430</v>
      </c>
      <c r="N25" s="749">
        <v>466778</v>
      </c>
      <c r="O25" s="749">
        <v>474676</v>
      </c>
      <c r="P25" s="749">
        <v>465395</v>
      </c>
      <c r="Q25" s="749">
        <v>445780</v>
      </c>
      <c r="R25" s="749">
        <v>470669</v>
      </c>
      <c r="S25" s="749">
        <v>485536</v>
      </c>
      <c r="T25" s="749">
        <v>638320</v>
      </c>
      <c r="U25" s="749">
        <v>640899</v>
      </c>
      <c r="V25" s="749">
        <v>603800</v>
      </c>
      <c r="W25" s="978">
        <v>-4.2</v>
      </c>
      <c r="X25" s="978">
        <v>5.6</v>
      </c>
      <c r="Y25" s="978">
        <v>3.2</v>
      </c>
      <c r="Z25" s="978">
        <v>31.5</v>
      </c>
      <c r="AA25" s="978">
        <v>0.4</v>
      </c>
      <c r="AB25" s="978">
        <v>-5.8</v>
      </c>
    </row>
    <row r="26" spans="1:28">
      <c r="A26" s="980">
        <v>217</v>
      </c>
      <c r="B26" s="979" t="s">
        <v>118</v>
      </c>
      <c r="C26" s="749">
        <v>306731</v>
      </c>
      <c r="D26" s="749">
        <v>316573</v>
      </c>
      <c r="E26" s="749">
        <v>307372</v>
      </c>
      <c r="F26" s="749">
        <v>296687</v>
      </c>
      <c r="G26" s="749">
        <v>317319</v>
      </c>
      <c r="H26" s="749">
        <v>320617</v>
      </c>
      <c r="I26" s="749">
        <v>336348</v>
      </c>
      <c r="J26" s="749">
        <v>322012</v>
      </c>
      <c r="K26" s="749">
        <v>320054</v>
      </c>
      <c r="L26" s="749">
        <v>314606</v>
      </c>
      <c r="M26" s="749">
        <v>319929</v>
      </c>
      <c r="N26" s="749">
        <v>328020</v>
      </c>
      <c r="O26" s="749">
        <v>339975</v>
      </c>
      <c r="P26" s="749">
        <v>335401</v>
      </c>
      <c r="Q26" s="749">
        <v>322571</v>
      </c>
      <c r="R26" s="749">
        <v>331159</v>
      </c>
      <c r="S26" s="749">
        <v>341619</v>
      </c>
      <c r="T26" s="749">
        <v>437936</v>
      </c>
      <c r="U26" s="749">
        <v>440115</v>
      </c>
      <c r="V26" s="749">
        <v>419644</v>
      </c>
      <c r="W26" s="978">
        <v>-3.8</v>
      </c>
      <c r="X26" s="978">
        <v>2.7</v>
      </c>
      <c r="Y26" s="978">
        <v>3.2</v>
      </c>
      <c r="Z26" s="978">
        <v>28.2</v>
      </c>
      <c r="AA26" s="978">
        <v>0.5</v>
      </c>
      <c r="AB26" s="978">
        <v>-4.7</v>
      </c>
    </row>
    <row r="27" spans="1:28">
      <c r="A27" s="980">
        <v>219</v>
      </c>
      <c r="B27" s="979" t="s">
        <v>120</v>
      </c>
      <c r="C27" s="749">
        <v>398614</v>
      </c>
      <c r="D27" s="749">
        <v>427840</v>
      </c>
      <c r="E27" s="749">
        <v>419325</v>
      </c>
      <c r="F27" s="749">
        <v>395659</v>
      </c>
      <c r="G27" s="749">
        <v>435750</v>
      </c>
      <c r="H27" s="749">
        <v>454547</v>
      </c>
      <c r="I27" s="749">
        <v>480812</v>
      </c>
      <c r="J27" s="749">
        <v>457854</v>
      </c>
      <c r="K27" s="749">
        <v>421696</v>
      </c>
      <c r="L27" s="749">
        <v>469857</v>
      </c>
      <c r="M27" s="749">
        <v>508594</v>
      </c>
      <c r="N27" s="749">
        <v>484609</v>
      </c>
      <c r="O27" s="749">
        <v>467671</v>
      </c>
      <c r="P27" s="749">
        <v>441455</v>
      </c>
      <c r="Q27" s="749">
        <v>430455</v>
      </c>
      <c r="R27" s="749">
        <v>498665</v>
      </c>
      <c r="S27" s="749">
        <v>514418</v>
      </c>
      <c r="T27" s="749">
        <v>468243</v>
      </c>
      <c r="U27" s="749">
        <v>470052</v>
      </c>
      <c r="V27" s="749">
        <v>489862</v>
      </c>
      <c r="W27" s="978">
        <v>-2.5</v>
      </c>
      <c r="X27" s="978">
        <v>15.8</v>
      </c>
      <c r="Y27" s="978">
        <v>3.2</v>
      </c>
      <c r="Z27" s="978">
        <v>-9</v>
      </c>
      <c r="AA27" s="978">
        <v>0.4</v>
      </c>
      <c r="AB27" s="978">
        <v>4.2</v>
      </c>
    </row>
    <row r="28" spans="1:28">
      <c r="A28" s="980">
        <v>301</v>
      </c>
      <c r="B28" s="979" t="s">
        <v>122</v>
      </c>
      <c r="C28" s="749">
        <v>63864</v>
      </c>
      <c r="D28" s="749">
        <v>61221</v>
      </c>
      <c r="E28" s="749">
        <v>60206</v>
      </c>
      <c r="F28" s="749">
        <v>58676</v>
      </c>
      <c r="G28" s="749">
        <v>60669</v>
      </c>
      <c r="H28" s="749">
        <v>61625</v>
      </c>
      <c r="I28" s="749">
        <v>61645</v>
      </c>
      <c r="J28" s="749">
        <v>62918</v>
      </c>
      <c r="K28" s="749">
        <v>61836</v>
      </c>
      <c r="L28" s="749">
        <v>63730</v>
      </c>
      <c r="M28" s="749">
        <v>63611</v>
      </c>
      <c r="N28" s="749">
        <v>64955</v>
      </c>
      <c r="O28" s="749">
        <v>60978</v>
      </c>
      <c r="P28" s="749">
        <v>60354</v>
      </c>
      <c r="Q28" s="749">
        <v>58542</v>
      </c>
      <c r="R28" s="749">
        <v>61087</v>
      </c>
      <c r="S28" s="749">
        <v>63017</v>
      </c>
      <c r="T28" s="749">
        <v>87998</v>
      </c>
      <c r="U28" s="749">
        <v>87266</v>
      </c>
      <c r="V28" s="749">
        <v>81537</v>
      </c>
      <c r="W28" s="978">
        <v>-3</v>
      </c>
      <c r="X28" s="978">
        <v>4.3</v>
      </c>
      <c r="Y28" s="978">
        <v>3.2</v>
      </c>
      <c r="Z28" s="978">
        <v>39.6</v>
      </c>
      <c r="AA28" s="978">
        <v>-0.8</v>
      </c>
      <c r="AB28" s="978">
        <v>-6.6</v>
      </c>
    </row>
    <row r="29" spans="1:28">
      <c r="A29" s="975">
        <v>3</v>
      </c>
      <c r="B29" s="958" t="s">
        <v>123</v>
      </c>
      <c r="C29" s="749">
        <v>2813002</v>
      </c>
      <c r="D29" s="749">
        <v>2987289</v>
      </c>
      <c r="E29" s="749">
        <v>2989050</v>
      </c>
      <c r="F29" s="749">
        <v>2582059</v>
      </c>
      <c r="G29" s="749">
        <v>2752668</v>
      </c>
      <c r="H29" s="749">
        <v>2652275</v>
      </c>
      <c r="I29" s="749">
        <v>2808274</v>
      </c>
      <c r="J29" s="749">
        <v>2847877</v>
      </c>
      <c r="K29" s="749">
        <v>2820992</v>
      </c>
      <c r="L29" s="749">
        <v>2901594</v>
      </c>
      <c r="M29" s="749">
        <v>2834078</v>
      </c>
      <c r="N29" s="749">
        <v>2845255</v>
      </c>
      <c r="O29" s="749">
        <v>2882665</v>
      </c>
      <c r="P29" s="749">
        <v>2901974</v>
      </c>
      <c r="Q29" s="749">
        <v>2848985</v>
      </c>
      <c r="R29" s="749">
        <v>2809127</v>
      </c>
      <c r="S29" s="749">
        <v>2897865</v>
      </c>
      <c r="T29" s="749">
        <v>2984917</v>
      </c>
      <c r="U29" s="749">
        <v>3017786</v>
      </c>
      <c r="V29" s="749">
        <v>3048610</v>
      </c>
      <c r="W29" s="978">
        <v>-1.8</v>
      </c>
      <c r="X29" s="978">
        <v>-1.4</v>
      </c>
      <c r="Y29" s="978">
        <v>3.2</v>
      </c>
      <c r="Z29" s="978">
        <v>3</v>
      </c>
      <c r="AA29" s="978">
        <v>1.1000000000000001</v>
      </c>
      <c r="AB29" s="978">
        <v>1</v>
      </c>
    </row>
    <row r="30" spans="1:28">
      <c r="A30" s="980">
        <v>203</v>
      </c>
      <c r="B30" s="979" t="s">
        <v>125</v>
      </c>
      <c r="C30" s="749">
        <v>1097955</v>
      </c>
      <c r="D30" s="749">
        <v>1160116</v>
      </c>
      <c r="E30" s="749">
        <v>1128322</v>
      </c>
      <c r="F30" s="749">
        <v>1002505</v>
      </c>
      <c r="G30" s="749">
        <v>1044341</v>
      </c>
      <c r="H30" s="749">
        <v>1022849</v>
      </c>
      <c r="I30" s="749">
        <v>1123697</v>
      </c>
      <c r="J30" s="749">
        <v>1095239</v>
      </c>
      <c r="K30" s="749">
        <v>1142564</v>
      </c>
      <c r="L30" s="749">
        <v>1167849</v>
      </c>
      <c r="M30" s="749">
        <v>1130756</v>
      </c>
      <c r="N30" s="749">
        <v>1120215</v>
      </c>
      <c r="O30" s="749">
        <v>1156924</v>
      </c>
      <c r="P30" s="749">
        <v>1168880</v>
      </c>
      <c r="Q30" s="749">
        <v>1112153</v>
      </c>
      <c r="R30" s="749">
        <v>1068709</v>
      </c>
      <c r="S30" s="749">
        <v>1102469</v>
      </c>
      <c r="T30" s="749">
        <v>1198006</v>
      </c>
      <c r="U30" s="749">
        <v>1210240</v>
      </c>
      <c r="V30" s="749">
        <v>1210623</v>
      </c>
      <c r="W30" s="978">
        <v>-4.9000000000000004</v>
      </c>
      <c r="X30" s="978">
        <v>-3.9</v>
      </c>
      <c r="Y30" s="978">
        <v>3.2</v>
      </c>
      <c r="Z30" s="978">
        <v>8.6999999999999993</v>
      </c>
      <c r="AA30" s="978">
        <v>1</v>
      </c>
      <c r="AB30" s="978">
        <v>0</v>
      </c>
    </row>
    <row r="31" spans="1:28">
      <c r="A31" s="980">
        <v>210</v>
      </c>
      <c r="B31" s="979" t="s">
        <v>127</v>
      </c>
      <c r="C31" s="749">
        <v>873512</v>
      </c>
      <c r="D31" s="749">
        <v>938240</v>
      </c>
      <c r="E31" s="749">
        <v>944877</v>
      </c>
      <c r="F31" s="749">
        <v>739303</v>
      </c>
      <c r="G31" s="749">
        <v>821921</v>
      </c>
      <c r="H31" s="749">
        <v>756052</v>
      </c>
      <c r="I31" s="749">
        <v>753439</v>
      </c>
      <c r="J31" s="749">
        <v>818194</v>
      </c>
      <c r="K31" s="749">
        <v>803614</v>
      </c>
      <c r="L31" s="749">
        <v>803066</v>
      </c>
      <c r="M31" s="749">
        <v>828216</v>
      </c>
      <c r="N31" s="749">
        <v>846748</v>
      </c>
      <c r="O31" s="749">
        <v>864372</v>
      </c>
      <c r="P31" s="749">
        <v>861582</v>
      </c>
      <c r="Q31" s="749">
        <v>816849</v>
      </c>
      <c r="R31" s="749">
        <v>815717</v>
      </c>
      <c r="S31" s="749">
        <v>841485</v>
      </c>
      <c r="T31" s="749">
        <v>957761</v>
      </c>
      <c r="U31" s="749">
        <v>968596</v>
      </c>
      <c r="V31" s="749">
        <v>954309</v>
      </c>
      <c r="W31" s="978">
        <v>-5.2</v>
      </c>
      <c r="X31" s="978">
        <v>-0.1</v>
      </c>
      <c r="Y31" s="978">
        <v>3.2</v>
      </c>
      <c r="Z31" s="978">
        <v>13.8</v>
      </c>
      <c r="AA31" s="978">
        <v>1.1000000000000001</v>
      </c>
      <c r="AB31" s="978">
        <v>-1.5</v>
      </c>
    </row>
    <row r="32" spans="1:28">
      <c r="A32" s="980">
        <v>216</v>
      </c>
      <c r="B32" s="979" t="s">
        <v>129</v>
      </c>
      <c r="C32" s="749">
        <v>561791</v>
      </c>
      <c r="D32" s="749">
        <v>600138</v>
      </c>
      <c r="E32" s="749">
        <v>628688</v>
      </c>
      <c r="F32" s="749">
        <v>582135</v>
      </c>
      <c r="G32" s="749">
        <v>632787</v>
      </c>
      <c r="H32" s="749">
        <v>599835</v>
      </c>
      <c r="I32" s="749">
        <v>629301</v>
      </c>
      <c r="J32" s="749">
        <v>628193</v>
      </c>
      <c r="K32" s="749">
        <v>549022</v>
      </c>
      <c r="L32" s="749">
        <v>588766</v>
      </c>
      <c r="M32" s="749">
        <v>547290</v>
      </c>
      <c r="N32" s="749">
        <v>535283</v>
      </c>
      <c r="O32" s="749">
        <v>511568</v>
      </c>
      <c r="P32" s="749">
        <v>521936</v>
      </c>
      <c r="Q32" s="749">
        <v>571810</v>
      </c>
      <c r="R32" s="749">
        <v>521694</v>
      </c>
      <c r="S32" s="749">
        <v>538173</v>
      </c>
      <c r="T32" s="749">
        <v>493732</v>
      </c>
      <c r="U32" s="749">
        <v>499543</v>
      </c>
      <c r="V32" s="749">
        <v>518498</v>
      </c>
      <c r="W32" s="978">
        <v>9.6</v>
      </c>
      <c r="X32" s="978">
        <v>-8.8000000000000007</v>
      </c>
      <c r="Y32" s="978">
        <v>3.2</v>
      </c>
      <c r="Z32" s="978">
        <v>-8.3000000000000007</v>
      </c>
      <c r="AA32" s="978">
        <v>1.2</v>
      </c>
      <c r="AB32" s="978">
        <v>3.8</v>
      </c>
    </row>
    <row r="33" spans="1:28">
      <c r="A33" s="980">
        <v>381</v>
      </c>
      <c r="B33" s="979" t="s">
        <v>131</v>
      </c>
      <c r="C33" s="749">
        <v>143758</v>
      </c>
      <c r="D33" s="749">
        <v>151170</v>
      </c>
      <c r="E33" s="749">
        <v>143899</v>
      </c>
      <c r="F33" s="749">
        <v>123176</v>
      </c>
      <c r="G33" s="749">
        <v>135660</v>
      </c>
      <c r="H33" s="749">
        <v>152601</v>
      </c>
      <c r="I33" s="749">
        <v>163137</v>
      </c>
      <c r="J33" s="749">
        <v>168428</v>
      </c>
      <c r="K33" s="749">
        <v>170718</v>
      </c>
      <c r="L33" s="749">
        <v>186718</v>
      </c>
      <c r="M33" s="749">
        <v>173339</v>
      </c>
      <c r="N33" s="749">
        <v>179887</v>
      </c>
      <c r="O33" s="749">
        <v>179442</v>
      </c>
      <c r="P33" s="749">
        <v>172087</v>
      </c>
      <c r="Q33" s="749">
        <v>146837</v>
      </c>
      <c r="R33" s="749">
        <v>168526</v>
      </c>
      <c r="S33" s="749">
        <v>173850</v>
      </c>
      <c r="T33" s="749">
        <v>148118</v>
      </c>
      <c r="U33" s="749">
        <v>150001</v>
      </c>
      <c r="V33" s="749">
        <v>160085</v>
      </c>
      <c r="W33" s="978">
        <v>-14.7</v>
      </c>
      <c r="X33" s="978">
        <v>14.8</v>
      </c>
      <c r="Y33" s="978">
        <v>3.2</v>
      </c>
      <c r="Z33" s="978">
        <v>-14.8</v>
      </c>
      <c r="AA33" s="978">
        <v>1.3</v>
      </c>
      <c r="AB33" s="978">
        <v>6.7</v>
      </c>
    </row>
    <row r="34" spans="1:28">
      <c r="A34" s="980">
        <v>382</v>
      </c>
      <c r="B34" s="979" t="s">
        <v>133</v>
      </c>
      <c r="C34" s="749">
        <v>135986</v>
      </c>
      <c r="D34" s="749">
        <v>137625</v>
      </c>
      <c r="E34" s="749">
        <v>143264</v>
      </c>
      <c r="F34" s="749">
        <v>134940</v>
      </c>
      <c r="G34" s="749">
        <v>117959</v>
      </c>
      <c r="H34" s="749">
        <v>120938</v>
      </c>
      <c r="I34" s="749">
        <v>138700</v>
      </c>
      <c r="J34" s="749">
        <v>137823</v>
      </c>
      <c r="K34" s="749">
        <v>155074</v>
      </c>
      <c r="L34" s="749">
        <v>155195</v>
      </c>
      <c r="M34" s="749">
        <v>154477</v>
      </c>
      <c r="N34" s="749">
        <v>163122</v>
      </c>
      <c r="O34" s="749">
        <v>170359</v>
      </c>
      <c r="P34" s="749">
        <v>177489</v>
      </c>
      <c r="Q34" s="749">
        <v>201336</v>
      </c>
      <c r="R34" s="749">
        <v>234481</v>
      </c>
      <c r="S34" s="749">
        <v>241888</v>
      </c>
      <c r="T34" s="749">
        <v>187300</v>
      </c>
      <c r="U34" s="749">
        <v>189406</v>
      </c>
      <c r="V34" s="749">
        <v>205095</v>
      </c>
      <c r="W34" s="978">
        <v>13.4</v>
      </c>
      <c r="X34" s="978">
        <v>16.5</v>
      </c>
      <c r="Y34" s="978">
        <v>3.2</v>
      </c>
      <c r="Z34" s="978">
        <v>-22.6</v>
      </c>
      <c r="AA34" s="978">
        <v>1.1000000000000001</v>
      </c>
      <c r="AB34" s="978">
        <v>8.3000000000000007</v>
      </c>
    </row>
    <row r="35" spans="1:28">
      <c r="A35" s="975">
        <v>4</v>
      </c>
      <c r="B35" s="981" t="s">
        <v>134</v>
      </c>
      <c r="C35" s="749">
        <v>1191651</v>
      </c>
      <c r="D35" s="749">
        <v>1221515</v>
      </c>
      <c r="E35" s="749">
        <v>1198607</v>
      </c>
      <c r="F35" s="749">
        <v>1146172</v>
      </c>
      <c r="G35" s="749">
        <v>1190688</v>
      </c>
      <c r="H35" s="749">
        <v>1141726</v>
      </c>
      <c r="I35" s="749">
        <v>1122898</v>
      </c>
      <c r="J35" s="749">
        <v>1178168</v>
      </c>
      <c r="K35" s="749">
        <v>1149904</v>
      </c>
      <c r="L35" s="749">
        <v>1171141</v>
      </c>
      <c r="M35" s="749">
        <v>1222387</v>
      </c>
      <c r="N35" s="749">
        <v>1272639</v>
      </c>
      <c r="O35" s="749">
        <v>1256637</v>
      </c>
      <c r="P35" s="749">
        <v>1263868</v>
      </c>
      <c r="Q35" s="749">
        <v>1243209</v>
      </c>
      <c r="R35" s="749">
        <v>1301561</v>
      </c>
      <c r="S35" s="749">
        <v>1342674</v>
      </c>
      <c r="T35" s="749">
        <v>1236212</v>
      </c>
      <c r="U35" s="749">
        <v>1241827</v>
      </c>
      <c r="V35" s="749">
        <v>1292944</v>
      </c>
      <c r="W35" s="978">
        <v>-1.6</v>
      </c>
      <c r="X35" s="978">
        <v>4.7</v>
      </c>
      <c r="Y35" s="978">
        <v>3.2</v>
      </c>
      <c r="Z35" s="978">
        <v>-7.9</v>
      </c>
      <c r="AA35" s="978">
        <v>0.5</v>
      </c>
      <c r="AB35" s="978">
        <v>4.0999999999999996</v>
      </c>
    </row>
    <row r="36" spans="1:28">
      <c r="A36" s="975">
        <v>213</v>
      </c>
      <c r="B36" s="975" t="s">
        <v>704</v>
      </c>
      <c r="C36" s="749">
        <v>160969</v>
      </c>
      <c r="D36" s="749">
        <v>168564</v>
      </c>
      <c r="E36" s="749">
        <v>158835</v>
      </c>
      <c r="F36" s="749">
        <v>151747</v>
      </c>
      <c r="G36" s="749">
        <v>156565</v>
      </c>
      <c r="H36" s="749">
        <v>133393</v>
      </c>
      <c r="I36" s="749">
        <v>134287</v>
      </c>
      <c r="J36" s="749">
        <v>150403</v>
      </c>
      <c r="K36" s="749">
        <v>134380</v>
      </c>
      <c r="L36" s="749">
        <v>141289</v>
      </c>
      <c r="M36" s="749">
        <v>138870</v>
      </c>
      <c r="N36" s="749">
        <v>138898</v>
      </c>
      <c r="O36" s="749">
        <v>139603</v>
      </c>
      <c r="P36" s="749">
        <v>147465</v>
      </c>
      <c r="Q36" s="749">
        <v>141438</v>
      </c>
      <c r="R36" s="749">
        <v>144500</v>
      </c>
      <c r="S36" s="749">
        <v>149064</v>
      </c>
      <c r="T36" s="749">
        <v>150612</v>
      </c>
      <c r="U36" s="749">
        <v>151112</v>
      </c>
      <c r="V36" s="749">
        <v>153648</v>
      </c>
      <c r="W36" s="978">
        <v>-4.0999999999999996</v>
      </c>
      <c r="X36" s="978">
        <v>2.2000000000000002</v>
      </c>
      <c r="Y36" s="978">
        <v>3.2</v>
      </c>
      <c r="Z36" s="978">
        <v>1</v>
      </c>
      <c r="AA36" s="978">
        <v>0.3</v>
      </c>
      <c r="AB36" s="978">
        <v>1.7</v>
      </c>
    </row>
    <row r="37" spans="1:28">
      <c r="A37" s="975">
        <v>215</v>
      </c>
      <c r="B37" s="975" t="s">
        <v>705</v>
      </c>
      <c r="C37" s="749">
        <v>282043</v>
      </c>
      <c r="D37" s="749">
        <v>291846</v>
      </c>
      <c r="E37" s="749">
        <v>286522</v>
      </c>
      <c r="F37" s="749">
        <v>270277</v>
      </c>
      <c r="G37" s="749">
        <v>279192</v>
      </c>
      <c r="H37" s="749">
        <v>268668</v>
      </c>
      <c r="I37" s="749">
        <v>269475</v>
      </c>
      <c r="J37" s="749">
        <v>273372</v>
      </c>
      <c r="K37" s="749">
        <v>259864</v>
      </c>
      <c r="L37" s="749">
        <v>272475</v>
      </c>
      <c r="M37" s="749">
        <v>280845</v>
      </c>
      <c r="N37" s="749">
        <v>287249</v>
      </c>
      <c r="O37" s="749">
        <v>288725</v>
      </c>
      <c r="P37" s="749">
        <v>287923</v>
      </c>
      <c r="Q37" s="749">
        <v>292781</v>
      </c>
      <c r="R37" s="749">
        <v>300686</v>
      </c>
      <c r="S37" s="749">
        <v>310184</v>
      </c>
      <c r="T37" s="749">
        <v>309336</v>
      </c>
      <c r="U37" s="749">
        <v>309567</v>
      </c>
      <c r="V37" s="749">
        <v>315300</v>
      </c>
      <c r="W37" s="978">
        <v>1.7</v>
      </c>
      <c r="X37" s="978">
        <v>2.7</v>
      </c>
      <c r="Y37" s="978">
        <v>3.2</v>
      </c>
      <c r="Z37" s="978">
        <v>-0.3</v>
      </c>
      <c r="AA37" s="978">
        <v>0.1</v>
      </c>
      <c r="AB37" s="978">
        <v>1.9</v>
      </c>
    </row>
    <row r="38" spans="1:28">
      <c r="A38" s="980">
        <v>218</v>
      </c>
      <c r="B38" s="979" t="s">
        <v>148</v>
      </c>
      <c r="C38" s="749">
        <v>224087</v>
      </c>
      <c r="D38" s="749">
        <v>231628</v>
      </c>
      <c r="E38" s="749">
        <v>233943</v>
      </c>
      <c r="F38" s="749">
        <v>220681</v>
      </c>
      <c r="G38" s="749">
        <v>229745</v>
      </c>
      <c r="H38" s="749">
        <v>225345</v>
      </c>
      <c r="I38" s="749">
        <v>210727</v>
      </c>
      <c r="J38" s="749">
        <v>233811</v>
      </c>
      <c r="K38" s="749">
        <v>236982</v>
      </c>
      <c r="L38" s="749">
        <v>249790</v>
      </c>
      <c r="M38" s="749">
        <v>246307</v>
      </c>
      <c r="N38" s="749">
        <v>255153</v>
      </c>
      <c r="O38" s="749">
        <v>257878</v>
      </c>
      <c r="P38" s="749">
        <v>256799</v>
      </c>
      <c r="Q38" s="749">
        <v>243952</v>
      </c>
      <c r="R38" s="749">
        <v>257610</v>
      </c>
      <c r="S38" s="749">
        <v>265747</v>
      </c>
      <c r="T38" s="749">
        <v>241594</v>
      </c>
      <c r="U38" s="749">
        <v>243849</v>
      </c>
      <c r="V38" s="749">
        <v>257411</v>
      </c>
      <c r="W38" s="978">
        <v>-5</v>
      </c>
      <c r="X38" s="978">
        <v>5.6</v>
      </c>
      <c r="Y38" s="978">
        <v>3.2</v>
      </c>
      <c r="Z38" s="978">
        <v>-9.1</v>
      </c>
      <c r="AA38" s="978">
        <v>0.9</v>
      </c>
      <c r="AB38" s="978">
        <v>5.6</v>
      </c>
    </row>
    <row r="39" spans="1:28">
      <c r="A39" s="980">
        <v>220</v>
      </c>
      <c r="B39" s="979" t="s">
        <v>150</v>
      </c>
      <c r="C39" s="749">
        <v>196849</v>
      </c>
      <c r="D39" s="749">
        <v>207139</v>
      </c>
      <c r="E39" s="749">
        <v>202374</v>
      </c>
      <c r="F39" s="749">
        <v>200325</v>
      </c>
      <c r="G39" s="749">
        <v>201289</v>
      </c>
      <c r="H39" s="749">
        <v>201552</v>
      </c>
      <c r="I39" s="749">
        <v>206137</v>
      </c>
      <c r="J39" s="749">
        <v>216656</v>
      </c>
      <c r="K39" s="749">
        <v>202433</v>
      </c>
      <c r="L39" s="749">
        <v>205218</v>
      </c>
      <c r="M39" s="749">
        <v>223573</v>
      </c>
      <c r="N39" s="749">
        <v>246193</v>
      </c>
      <c r="O39" s="749">
        <v>249218</v>
      </c>
      <c r="P39" s="749">
        <v>240218</v>
      </c>
      <c r="Q39" s="749">
        <v>225891</v>
      </c>
      <c r="R39" s="749">
        <v>255841</v>
      </c>
      <c r="S39" s="749">
        <v>263923</v>
      </c>
      <c r="T39" s="749">
        <v>225621</v>
      </c>
      <c r="U39" s="749">
        <v>226613</v>
      </c>
      <c r="V39" s="749">
        <v>240978</v>
      </c>
      <c r="W39" s="978">
        <v>-6</v>
      </c>
      <c r="X39" s="978">
        <v>13.3</v>
      </c>
      <c r="Y39" s="978">
        <v>3.2</v>
      </c>
      <c r="Z39" s="978">
        <v>-14.5</v>
      </c>
      <c r="AA39" s="978">
        <v>0.4</v>
      </c>
      <c r="AB39" s="978">
        <v>6.3</v>
      </c>
    </row>
    <row r="40" spans="1:28">
      <c r="A40" s="980">
        <v>228</v>
      </c>
      <c r="B40" s="979" t="s">
        <v>706</v>
      </c>
      <c r="C40" s="749">
        <v>262033</v>
      </c>
      <c r="D40" s="749">
        <v>255799</v>
      </c>
      <c r="E40" s="749">
        <v>252653</v>
      </c>
      <c r="F40" s="749">
        <v>246676</v>
      </c>
      <c r="G40" s="749">
        <v>264379</v>
      </c>
      <c r="H40" s="749">
        <v>249062</v>
      </c>
      <c r="I40" s="749">
        <v>240281</v>
      </c>
      <c r="J40" s="749">
        <v>240853</v>
      </c>
      <c r="K40" s="749">
        <v>253650</v>
      </c>
      <c r="L40" s="749">
        <v>238889</v>
      </c>
      <c r="M40" s="749">
        <v>267871</v>
      </c>
      <c r="N40" s="749">
        <v>278953</v>
      </c>
      <c r="O40" s="749">
        <v>257182</v>
      </c>
      <c r="P40" s="749">
        <v>267611</v>
      </c>
      <c r="Q40" s="749">
        <v>275373</v>
      </c>
      <c r="R40" s="749">
        <v>277062</v>
      </c>
      <c r="S40" s="749">
        <v>285814</v>
      </c>
      <c r="T40" s="749">
        <v>236665</v>
      </c>
      <c r="U40" s="749">
        <v>238797</v>
      </c>
      <c r="V40" s="749">
        <v>254357</v>
      </c>
      <c r="W40" s="978">
        <v>2.9</v>
      </c>
      <c r="X40" s="978">
        <v>0.6</v>
      </c>
      <c r="Y40" s="978">
        <v>3.2</v>
      </c>
      <c r="Z40" s="978">
        <v>-17.2</v>
      </c>
      <c r="AA40" s="978">
        <v>0.9</v>
      </c>
      <c r="AB40" s="978">
        <v>6.5</v>
      </c>
    </row>
    <row r="41" spans="1:28">
      <c r="A41" s="980">
        <v>365</v>
      </c>
      <c r="B41" s="979" t="s">
        <v>707</v>
      </c>
      <c r="C41" s="749">
        <v>65670</v>
      </c>
      <c r="D41" s="749">
        <v>66539</v>
      </c>
      <c r="E41" s="749">
        <v>64280</v>
      </c>
      <c r="F41" s="749">
        <v>56466</v>
      </c>
      <c r="G41" s="749">
        <v>59518</v>
      </c>
      <c r="H41" s="749">
        <v>63706</v>
      </c>
      <c r="I41" s="749">
        <v>61991</v>
      </c>
      <c r="J41" s="749">
        <v>63073</v>
      </c>
      <c r="K41" s="749">
        <v>62595</v>
      </c>
      <c r="L41" s="749">
        <v>63480</v>
      </c>
      <c r="M41" s="749">
        <v>64921</v>
      </c>
      <c r="N41" s="749">
        <v>66193</v>
      </c>
      <c r="O41" s="749">
        <v>64031</v>
      </c>
      <c r="P41" s="749">
        <v>63852</v>
      </c>
      <c r="Q41" s="749">
        <v>63774</v>
      </c>
      <c r="R41" s="749">
        <v>65862</v>
      </c>
      <c r="S41" s="749">
        <v>67942</v>
      </c>
      <c r="T41" s="749">
        <v>72384</v>
      </c>
      <c r="U41" s="749">
        <v>71889</v>
      </c>
      <c r="V41" s="749">
        <v>71250</v>
      </c>
      <c r="W41" s="978">
        <v>-0.1</v>
      </c>
      <c r="X41" s="978">
        <v>3.3</v>
      </c>
      <c r="Y41" s="978">
        <v>3.2</v>
      </c>
      <c r="Z41" s="978">
        <v>6.5</v>
      </c>
      <c r="AA41" s="978">
        <v>-0.7</v>
      </c>
      <c r="AB41" s="978">
        <v>-0.9</v>
      </c>
    </row>
    <row r="42" spans="1:28">
      <c r="A42" s="975">
        <v>5</v>
      </c>
      <c r="B42" s="981" t="s">
        <v>165</v>
      </c>
      <c r="C42" s="749">
        <v>2565099</v>
      </c>
      <c r="D42" s="749">
        <v>2629643</v>
      </c>
      <c r="E42" s="749">
        <v>2708790</v>
      </c>
      <c r="F42" s="749">
        <v>2370256</v>
      </c>
      <c r="G42" s="749">
        <v>2584373</v>
      </c>
      <c r="H42" s="749">
        <v>2526498</v>
      </c>
      <c r="I42" s="749">
        <v>2462654</v>
      </c>
      <c r="J42" s="749">
        <v>2676489</v>
      </c>
      <c r="K42" s="749">
        <v>2637992</v>
      </c>
      <c r="L42" s="749">
        <v>2710301</v>
      </c>
      <c r="M42" s="749">
        <v>2775772</v>
      </c>
      <c r="N42" s="749">
        <v>2790460</v>
      </c>
      <c r="O42" s="749">
        <v>2785810</v>
      </c>
      <c r="P42" s="749">
        <v>2755761</v>
      </c>
      <c r="Q42" s="749">
        <v>2697428</v>
      </c>
      <c r="R42" s="749">
        <v>2938795</v>
      </c>
      <c r="S42" s="749">
        <v>3031628</v>
      </c>
      <c r="T42" s="749">
        <v>2665372</v>
      </c>
      <c r="U42" s="749">
        <v>2690303</v>
      </c>
      <c r="V42" s="749">
        <v>2839585</v>
      </c>
      <c r="W42" s="978">
        <v>-2.1</v>
      </c>
      <c r="X42" s="978">
        <v>8.9</v>
      </c>
      <c r="Y42" s="978">
        <v>3.2</v>
      </c>
      <c r="Z42" s="978">
        <v>-12.1</v>
      </c>
      <c r="AA42" s="978">
        <v>0.9</v>
      </c>
      <c r="AB42" s="978">
        <v>5.5</v>
      </c>
    </row>
    <row r="43" spans="1:28">
      <c r="A43" s="975">
        <v>201</v>
      </c>
      <c r="B43" s="975" t="s">
        <v>708</v>
      </c>
      <c r="C43" s="749">
        <v>2343985</v>
      </c>
      <c r="D43" s="749">
        <v>2401762</v>
      </c>
      <c r="E43" s="749">
        <v>2486444</v>
      </c>
      <c r="F43" s="749">
        <v>2162776</v>
      </c>
      <c r="G43" s="749">
        <v>2358630</v>
      </c>
      <c r="H43" s="749">
        <v>2302510</v>
      </c>
      <c r="I43" s="749">
        <v>2249876</v>
      </c>
      <c r="J43" s="749">
        <v>2438589</v>
      </c>
      <c r="K43" s="749">
        <v>2406631</v>
      </c>
      <c r="L43" s="749">
        <v>2473764</v>
      </c>
      <c r="M43" s="749">
        <v>2523575</v>
      </c>
      <c r="N43" s="749">
        <v>2531352</v>
      </c>
      <c r="O43" s="749">
        <v>2528698</v>
      </c>
      <c r="P43" s="749">
        <v>2502190</v>
      </c>
      <c r="Q43" s="749">
        <v>2458498</v>
      </c>
      <c r="R43" s="749">
        <v>2692534</v>
      </c>
      <c r="S43" s="749">
        <v>2777587</v>
      </c>
      <c r="T43" s="749">
        <v>2432461</v>
      </c>
      <c r="U43" s="749">
        <v>2456647</v>
      </c>
      <c r="V43" s="749">
        <v>2594994</v>
      </c>
      <c r="W43" s="978">
        <v>-1.7</v>
      </c>
      <c r="X43" s="978">
        <v>9.5</v>
      </c>
      <c r="Y43" s="978">
        <v>3.2</v>
      </c>
      <c r="Z43" s="978">
        <v>-12.4</v>
      </c>
      <c r="AA43" s="978">
        <v>1</v>
      </c>
      <c r="AB43" s="978">
        <v>5.6</v>
      </c>
    </row>
    <row r="44" spans="1:28">
      <c r="A44" s="980">
        <v>442</v>
      </c>
      <c r="B44" s="979" t="s">
        <v>179</v>
      </c>
      <c r="C44" s="749">
        <v>42282</v>
      </c>
      <c r="D44" s="749">
        <v>41565</v>
      </c>
      <c r="E44" s="749">
        <v>39406</v>
      </c>
      <c r="F44" s="749">
        <v>35287</v>
      </c>
      <c r="G44" s="749">
        <v>33945</v>
      </c>
      <c r="H44" s="749">
        <v>32182</v>
      </c>
      <c r="I44" s="749">
        <v>34123</v>
      </c>
      <c r="J44" s="749">
        <v>37193</v>
      </c>
      <c r="K44" s="749">
        <v>34872</v>
      </c>
      <c r="L44" s="749">
        <v>33992</v>
      </c>
      <c r="M44" s="749">
        <v>36129</v>
      </c>
      <c r="N44" s="749">
        <v>36257</v>
      </c>
      <c r="O44" s="749">
        <v>37312</v>
      </c>
      <c r="P44" s="749">
        <v>37859</v>
      </c>
      <c r="Q44" s="749">
        <v>35986</v>
      </c>
      <c r="R44" s="749">
        <v>40619</v>
      </c>
      <c r="S44" s="749">
        <v>41902</v>
      </c>
      <c r="T44" s="749">
        <v>45097</v>
      </c>
      <c r="U44" s="749">
        <v>44757</v>
      </c>
      <c r="V44" s="749">
        <v>44053</v>
      </c>
      <c r="W44" s="978">
        <v>-4.9000000000000004</v>
      </c>
      <c r="X44" s="978">
        <v>12.9</v>
      </c>
      <c r="Y44" s="978">
        <v>3.2</v>
      </c>
      <c r="Z44" s="978">
        <v>7.6</v>
      </c>
      <c r="AA44" s="978">
        <v>-0.8</v>
      </c>
      <c r="AB44" s="978">
        <v>-1.6</v>
      </c>
    </row>
    <row r="45" spans="1:28">
      <c r="A45" s="980">
        <v>443</v>
      </c>
      <c r="B45" s="979" t="s">
        <v>181</v>
      </c>
      <c r="C45" s="749">
        <v>143795</v>
      </c>
      <c r="D45" s="749">
        <v>152139</v>
      </c>
      <c r="E45" s="749">
        <v>149147</v>
      </c>
      <c r="F45" s="749">
        <v>139072</v>
      </c>
      <c r="G45" s="749">
        <v>159515</v>
      </c>
      <c r="H45" s="749">
        <v>161046</v>
      </c>
      <c r="I45" s="749">
        <v>149800</v>
      </c>
      <c r="J45" s="749">
        <v>168482</v>
      </c>
      <c r="K45" s="749">
        <v>165162</v>
      </c>
      <c r="L45" s="749">
        <v>168129</v>
      </c>
      <c r="M45" s="749">
        <v>181177</v>
      </c>
      <c r="N45" s="749">
        <v>187486</v>
      </c>
      <c r="O45" s="749">
        <v>185196</v>
      </c>
      <c r="P45" s="749">
        <v>182679</v>
      </c>
      <c r="Q45" s="749">
        <v>170538</v>
      </c>
      <c r="R45" s="749">
        <v>172660</v>
      </c>
      <c r="S45" s="749">
        <v>178115</v>
      </c>
      <c r="T45" s="749">
        <v>142464</v>
      </c>
      <c r="U45" s="749">
        <v>144064</v>
      </c>
      <c r="V45" s="749">
        <v>158010</v>
      </c>
      <c r="W45" s="978">
        <v>-6.6</v>
      </c>
      <c r="X45" s="978">
        <v>1.2</v>
      </c>
      <c r="Y45" s="978">
        <v>3.2</v>
      </c>
      <c r="Z45" s="978">
        <v>-20</v>
      </c>
      <c r="AA45" s="978">
        <v>1.1000000000000001</v>
      </c>
      <c r="AB45" s="978">
        <v>9.6999999999999993</v>
      </c>
    </row>
    <row r="46" spans="1:28">
      <c r="A46" s="980">
        <v>446</v>
      </c>
      <c r="B46" s="979" t="s">
        <v>709</v>
      </c>
      <c r="C46" s="749">
        <v>35037</v>
      </c>
      <c r="D46" s="749">
        <v>34177</v>
      </c>
      <c r="E46" s="749">
        <v>33793</v>
      </c>
      <c r="F46" s="749">
        <v>33121</v>
      </c>
      <c r="G46" s="749">
        <v>32283</v>
      </c>
      <c r="H46" s="749">
        <v>30760</v>
      </c>
      <c r="I46" s="749">
        <v>28855</v>
      </c>
      <c r="J46" s="749">
        <v>32225</v>
      </c>
      <c r="K46" s="749">
        <v>31327</v>
      </c>
      <c r="L46" s="749">
        <v>34416</v>
      </c>
      <c r="M46" s="749">
        <v>34891</v>
      </c>
      <c r="N46" s="749">
        <v>35365</v>
      </c>
      <c r="O46" s="749">
        <v>34604</v>
      </c>
      <c r="P46" s="749">
        <v>33033</v>
      </c>
      <c r="Q46" s="749">
        <v>32406</v>
      </c>
      <c r="R46" s="749">
        <v>32982</v>
      </c>
      <c r="S46" s="749">
        <v>34024</v>
      </c>
      <c r="T46" s="749">
        <v>45350</v>
      </c>
      <c r="U46" s="749">
        <v>44835</v>
      </c>
      <c r="V46" s="749">
        <v>42528</v>
      </c>
      <c r="W46" s="978">
        <v>-1.9</v>
      </c>
      <c r="X46" s="978">
        <v>1.8</v>
      </c>
      <c r="Y46" s="978">
        <v>3.2</v>
      </c>
      <c r="Z46" s="978">
        <v>33.299999999999997</v>
      </c>
      <c r="AA46" s="978">
        <v>-1.1000000000000001</v>
      </c>
      <c r="AB46" s="978">
        <v>-5.0999999999999996</v>
      </c>
    </row>
    <row r="47" spans="1:28">
      <c r="A47" s="975">
        <v>6</v>
      </c>
      <c r="B47" s="981" t="s">
        <v>187</v>
      </c>
      <c r="C47" s="749">
        <v>988227</v>
      </c>
      <c r="D47" s="749">
        <v>1013274</v>
      </c>
      <c r="E47" s="749">
        <v>973912</v>
      </c>
      <c r="F47" s="749">
        <v>935893</v>
      </c>
      <c r="G47" s="749">
        <v>993858</v>
      </c>
      <c r="H47" s="749">
        <v>989230</v>
      </c>
      <c r="I47" s="749">
        <v>989746</v>
      </c>
      <c r="J47" s="749">
        <v>1000963</v>
      </c>
      <c r="K47" s="749">
        <v>1002964</v>
      </c>
      <c r="L47" s="749">
        <v>1039524</v>
      </c>
      <c r="M47" s="749">
        <v>1065754</v>
      </c>
      <c r="N47" s="749">
        <v>1093699</v>
      </c>
      <c r="O47" s="749">
        <v>1087721</v>
      </c>
      <c r="P47" s="749">
        <v>1082828</v>
      </c>
      <c r="Q47" s="749">
        <v>1087825</v>
      </c>
      <c r="R47" s="749">
        <v>1138717</v>
      </c>
      <c r="S47" s="749">
        <v>1174688</v>
      </c>
      <c r="T47" s="749">
        <v>1105434</v>
      </c>
      <c r="U47" s="749">
        <v>1109621</v>
      </c>
      <c r="V47" s="749">
        <v>1148108</v>
      </c>
      <c r="W47" s="978">
        <v>0.5</v>
      </c>
      <c r="X47" s="978">
        <v>4.7</v>
      </c>
      <c r="Y47" s="978">
        <v>3.2</v>
      </c>
      <c r="Z47" s="978">
        <v>-5.9</v>
      </c>
      <c r="AA47" s="978">
        <v>0.4</v>
      </c>
      <c r="AB47" s="978">
        <v>3.5</v>
      </c>
    </row>
    <row r="48" spans="1:28">
      <c r="A48" s="980">
        <v>208</v>
      </c>
      <c r="B48" s="979" t="s">
        <v>189</v>
      </c>
      <c r="C48" s="749">
        <v>134645</v>
      </c>
      <c r="D48" s="749">
        <v>137303</v>
      </c>
      <c r="E48" s="749">
        <v>133800</v>
      </c>
      <c r="F48" s="749">
        <v>130528</v>
      </c>
      <c r="G48" s="749">
        <v>129851</v>
      </c>
      <c r="H48" s="749">
        <v>112292</v>
      </c>
      <c r="I48" s="749">
        <v>114012</v>
      </c>
      <c r="J48" s="749">
        <v>115632</v>
      </c>
      <c r="K48" s="749">
        <v>131450</v>
      </c>
      <c r="L48" s="749">
        <v>171646</v>
      </c>
      <c r="M48" s="749">
        <v>143729</v>
      </c>
      <c r="N48" s="749">
        <v>145504</v>
      </c>
      <c r="O48" s="749">
        <v>158437</v>
      </c>
      <c r="P48" s="749">
        <v>160246</v>
      </c>
      <c r="Q48" s="749">
        <v>182383</v>
      </c>
      <c r="R48" s="749">
        <v>185698</v>
      </c>
      <c r="S48" s="749">
        <v>191563</v>
      </c>
      <c r="T48" s="749">
        <v>153002</v>
      </c>
      <c r="U48" s="749">
        <v>154060</v>
      </c>
      <c r="V48" s="749">
        <v>166988</v>
      </c>
      <c r="W48" s="978">
        <v>13.8</v>
      </c>
      <c r="X48" s="978">
        <v>1.8</v>
      </c>
      <c r="Y48" s="978">
        <v>3.2</v>
      </c>
      <c r="Z48" s="978">
        <v>-20.100000000000001</v>
      </c>
      <c r="AA48" s="978">
        <v>0.7</v>
      </c>
      <c r="AB48" s="978">
        <v>8.4</v>
      </c>
    </row>
    <row r="49" spans="1:28">
      <c r="A49" s="980">
        <v>212</v>
      </c>
      <c r="B49" s="979" t="s">
        <v>191</v>
      </c>
      <c r="C49" s="749">
        <v>197272</v>
      </c>
      <c r="D49" s="749">
        <v>196671</v>
      </c>
      <c r="E49" s="749">
        <v>188742</v>
      </c>
      <c r="F49" s="749">
        <v>196730</v>
      </c>
      <c r="G49" s="749">
        <v>217352</v>
      </c>
      <c r="H49" s="749">
        <v>219974</v>
      </c>
      <c r="I49" s="749">
        <v>223695</v>
      </c>
      <c r="J49" s="749">
        <v>231878</v>
      </c>
      <c r="K49" s="749">
        <v>223179</v>
      </c>
      <c r="L49" s="749">
        <v>240616</v>
      </c>
      <c r="M49" s="749">
        <v>260900</v>
      </c>
      <c r="N49" s="749">
        <v>261226</v>
      </c>
      <c r="O49" s="749">
        <v>248957</v>
      </c>
      <c r="P49" s="749">
        <v>248664</v>
      </c>
      <c r="Q49" s="749">
        <v>245354</v>
      </c>
      <c r="R49" s="749">
        <v>234941</v>
      </c>
      <c r="S49" s="749">
        <v>242362</v>
      </c>
      <c r="T49" s="749">
        <v>241263</v>
      </c>
      <c r="U49" s="749">
        <v>243268</v>
      </c>
      <c r="V49" s="749">
        <v>250199</v>
      </c>
      <c r="W49" s="978">
        <v>-1.3</v>
      </c>
      <c r="X49" s="978">
        <v>-4.2</v>
      </c>
      <c r="Y49" s="978">
        <v>3.2</v>
      </c>
      <c r="Z49" s="978">
        <v>-0.5</v>
      </c>
      <c r="AA49" s="978">
        <v>0.8</v>
      </c>
      <c r="AB49" s="978">
        <v>2.8</v>
      </c>
    </row>
    <row r="50" spans="1:28">
      <c r="A50" s="980">
        <v>227</v>
      </c>
      <c r="B50" s="979" t="s">
        <v>443</v>
      </c>
      <c r="C50" s="749">
        <v>127648</v>
      </c>
      <c r="D50" s="749">
        <v>130777</v>
      </c>
      <c r="E50" s="749">
        <v>123204</v>
      </c>
      <c r="F50" s="749">
        <v>118547</v>
      </c>
      <c r="G50" s="749">
        <v>119222</v>
      </c>
      <c r="H50" s="749">
        <v>116570</v>
      </c>
      <c r="I50" s="749">
        <v>119220</v>
      </c>
      <c r="J50" s="749">
        <v>124412</v>
      </c>
      <c r="K50" s="749">
        <v>119704</v>
      </c>
      <c r="L50" s="749">
        <v>119670</v>
      </c>
      <c r="M50" s="749">
        <v>119880</v>
      </c>
      <c r="N50" s="749">
        <v>117996</v>
      </c>
      <c r="O50" s="749">
        <v>119638</v>
      </c>
      <c r="P50" s="749">
        <v>115759</v>
      </c>
      <c r="Q50" s="749">
        <v>107099</v>
      </c>
      <c r="R50" s="749">
        <v>113498</v>
      </c>
      <c r="S50" s="749">
        <v>117084</v>
      </c>
      <c r="T50" s="749">
        <v>136374</v>
      </c>
      <c r="U50" s="749">
        <v>135610</v>
      </c>
      <c r="V50" s="749">
        <v>132514</v>
      </c>
      <c r="W50" s="978">
        <v>-7.5</v>
      </c>
      <c r="X50" s="978">
        <v>6</v>
      </c>
      <c r="Y50" s="978">
        <v>3.2</v>
      </c>
      <c r="Z50" s="978">
        <v>16.5</v>
      </c>
      <c r="AA50" s="978">
        <v>-0.6</v>
      </c>
      <c r="AB50" s="978">
        <v>-2.2999999999999998</v>
      </c>
    </row>
    <row r="51" spans="1:28">
      <c r="A51" s="980">
        <v>229</v>
      </c>
      <c r="B51" s="979" t="s">
        <v>710</v>
      </c>
      <c r="C51" s="749">
        <v>314474</v>
      </c>
      <c r="D51" s="749">
        <v>325690</v>
      </c>
      <c r="E51" s="749">
        <v>322719</v>
      </c>
      <c r="F51" s="749">
        <v>295025</v>
      </c>
      <c r="G51" s="749">
        <v>316722</v>
      </c>
      <c r="H51" s="749">
        <v>330793</v>
      </c>
      <c r="I51" s="749">
        <v>328310</v>
      </c>
      <c r="J51" s="749">
        <v>336099</v>
      </c>
      <c r="K51" s="749">
        <v>327577</v>
      </c>
      <c r="L51" s="749">
        <v>344553</v>
      </c>
      <c r="M51" s="749">
        <v>349845</v>
      </c>
      <c r="N51" s="749">
        <v>358141</v>
      </c>
      <c r="O51" s="749">
        <v>347133</v>
      </c>
      <c r="P51" s="749">
        <v>349773</v>
      </c>
      <c r="Q51" s="749">
        <v>338219</v>
      </c>
      <c r="R51" s="749">
        <v>349224</v>
      </c>
      <c r="S51" s="749">
        <v>360256</v>
      </c>
      <c r="T51" s="749">
        <v>328382</v>
      </c>
      <c r="U51" s="749">
        <v>330506</v>
      </c>
      <c r="V51" s="749">
        <v>345872</v>
      </c>
      <c r="W51" s="978">
        <v>-3.3</v>
      </c>
      <c r="X51" s="978">
        <v>3.3</v>
      </c>
      <c r="Y51" s="978">
        <v>3.2</v>
      </c>
      <c r="Z51" s="978">
        <v>-8.8000000000000007</v>
      </c>
      <c r="AA51" s="978">
        <v>0.6</v>
      </c>
      <c r="AB51" s="978">
        <v>4.5999999999999996</v>
      </c>
    </row>
    <row r="52" spans="1:28">
      <c r="A52" s="980">
        <v>464</v>
      </c>
      <c r="B52" s="979" t="s">
        <v>212</v>
      </c>
      <c r="C52" s="749">
        <v>105840</v>
      </c>
      <c r="D52" s="749">
        <v>113231</v>
      </c>
      <c r="E52" s="749">
        <v>99953</v>
      </c>
      <c r="F52" s="749">
        <v>92960</v>
      </c>
      <c r="G52" s="749">
        <v>104391</v>
      </c>
      <c r="H52" s="749">
        <v>108300</v>
      </c>
      <c r="I52" s="749">
        <v>104430</v>
      </c>
      <c r="J52" s="749">
        <v>89469</v>
      </c>
      <c r="K52" s="749">
        <v>95679</v>
      </c>
      <c r="L52" s="749">
        <v>56346</v>
      </c>
      <c r="M52" s="749">
        <v>80407</v>
      </c>
      <c r="N52" s="749">
        <v>98800</v>
      </c>
      <c r="O52" s="749">
        <v>100130</v>
      </c>
      <c r="P52" s="749">
        <v>96674</v>
      </c>
      <c r="Q52" s="749">
        <v>108846</v>
      </c>
      <c r="R52" s="749">
        <v>139464</v>
      </c>
      <c r="S52" s="749">
        <v>143870</v>
      </c>
      <c r="T52" s="749">
        <v>117983</v>
      </c>
      <c r="U52" s="749">
        <v>118720</v>
      </c>
      <c r="V52" s="749">
        <v>126198</v>
      </c>
      <c r="W52" s="978">
        <v>12.6</v>
      </c>
      <c r="X52" s="978">
        <v>28.1</v>
      </c>
      <c r="Y52" s="978">
        <v>3.2</v>
      </c>
      <c r="Z52" s="978">
        <v>-18</v>
      </c>
      <c r="AA52" s="978">
        <v>0.6</v>
      </c>
      <c r="AB52" s="978">
        <v>6.3</v>
      </c>
    </row>
    <row r="53" spans="1:28">
      <c r="A53" s="980">
        <v>481</v>
      </c>
      <c r="B53" s="979" t="s">
        <v>214</v>
      </c>
      <c r="C53" s="749">
        <v>46342</v>
      </c>
      <c r="D53" s="749">
        <v>47976</v>
      </c>
      <c r="E53" s="749">
        <v>45239</v>
      </c>
      <c r="F53" s="749">
        <v>42805</v>
      </c>
      <c r="G53" s="749">
        <v>43694</v>
      </c>
      <c r="H53" s="749">
        <v>41154</v>
      </c>
      <c r="I53" s="749">
        <v>41739</v>
      </c>
      <c r="J53" s="749">
        <v>42714</v>
      </c>
      <c r="K53" s="749">
        <v>46628</v>
      </c>
      <c r="L53" s="749">
        <v>47688</v>
      </c>
      <c r="M53" s="749">
        <v>52273</v>
      </c>
      <c r="N53" s="749">
        <v>50807</v>
      </c>
      <c r="O53" s="749">
        <v>50341</v>
      </c>
      <c r="P53" s="749">
        <v>48703</v>
      </c>
      <c r="Q53" s="749">
        <v>47751</v>
      </c>
      <c r="R53" s="749">
        <v>53064</v>
      </c>
      <c r="S53" s="749">
        <v>54740</v>
      </c>
      <c r="T53" s="749">
        <v>57810</v>
      </c>
      <c r="U53" s="749">
        <v>57708</v>
      </c>
      <c r="V53" s="749">
        <v>57393</v>
      </c>
      <c r="W53" s="978">
        <v>-2</v>
      </c>
      <c r="X53" s="978">
        <v>11.1</v>
      </c>
      <c r="Y53" s="978">
        <v>3.2</v>
      </c>
      <c r="Z53" s="978">
        <v>5.6</v>
      </c>
      <c r="AA53" s="978">
        <v>-0.2</v>
      </c>
      <c r="AB53" s="978">
        <v>-0.5</v>
      </c>
    </row>
    <row r="54" spans="1:28">
      <c r="A54" s="980">
        <v>501</v>
      </c>
      <c r="B54" s="979" t="s">
        <v>711</v>
      </c>
      <c r="C54" s="749">
        <v>62006</v>
      </c>
      <c r="D54" s="749">
        <v>61626</v>
      </c>
      <c r="E54" s="749">
        <v>60255</v>
      </c>
      <c r="F54" s="749">
        <v>59298</v>
      </c>
      <c r="G54" s="749">
        <v>62626</v>
      </c>
      <c r="H54" s="749">
        <v>60147</v>
      </c>
      <c r="I54" s="749">
        <v>58340</v>
      </c>
      <c r="J54" s="749">
        <v>60759</v>
      </c>
      <c r="K54" s="749">
        <v>58747</v>
      </c>
      <c r="L54" s="749">
        <v>59005</v>
      </c>
      <c r="M54" s="749">
        <v>58720</v>
      </c>
      <c r="N54" s="749">
        <v>61225</v>
      </c>
      <c r="O54" s="749">
        <v>63085</v>
      </c>
      <c r="P54" s="749">
        <v>63009</v>
      </c>
      <c r="Q54" s="749">
        <v>58173</v>
      </c>
      <c r="R54" s="749">
        <v>62828</v>
      </c>
      <c r="S54" s="749">
        <v>64813</v>
      </c>
      <c r="T54" s="749">
        <v>70620</v>
      </c>
      <c r="U54" s="749">
        <v>69749</v>
      </c>
      <c r="V54" s="749">
        <v>68944</v>
      </c>
      <c r="W54" s="978">
        <v>-7.7</v>
      </c>
      <c r="X54" s="978">
        <v>8</v>
      </c>
      <c r="Y54" s="978">
        <v>3.2</v>
      </c>
      <c r="Z54" s="978">
        <v>9</v>
      </c>
      <c r="AA54" s="978">
        <v>-1.2</v>
      </c>
      <c r="AB54" s="978">
        <v>-1.2</v>
      </c>
    </row>
    <row r="55" spans="1:28">
      <c r="A55" s="980">
        <v>7</v>
      </c>
      <c r="B55" s="982" t="s">
        <v>224</v>
      </c>
      <c r="C55" s="749">
        <v>635187</v>
      </c>
      <c r="D55" s="749">
        <v>644104</v>
      </c>
      <c r="E55" s="749">
        <v>610959</v>
      </c>
      <c r="F55" s="749">
        <v>582183</v>
      </c>
      <c r="G55" s="749">
        <v>596840</v>
      </c>
      <c r="H55" s="749">
        <v>588627</v>
      </c>
      <c r="I55" s="749">
        <v>593787</v>
      </c>
      <c r="J55" s="749">
        <v>640082</v>
      </c>
      <c r="K55" s="749">
        <v>631082</v>
      </c>
      <c r="L55" s="749">
        <v>657256</v>
      </c>
      <c r="M55" s="749">
        <v>663502</v>
      </c>
      <c r="N55" s="749">
        <v>663449</v>
      </c>
      <c r="O55" s="749">
        <v>641387</v>
      </c>
      <c r="P55" s="749">
        <v>643654</v>
      </c>
      <c r="Q55" s="749">
        <v>637555</v>
      </c>
      <c r="R55" s="749">
        <v>616553</v>
      </c>
      <c r="S55" s="749">
        <v>636031</v>
      </c>
      <c r="T55" s="749">
        <v>719281</v>
      </c>
      <c r="U55" s="749">
        <v>714829</v>
      </c>
      <c r="V55" s="749">
        <v>705372</v>
      </c>
      <c r="W55" s="978">
        <v>-0.9</v>
      </c>
      <c r="X55" s="978">
        <v>-3.3</v>
      </c>
      <c r="Y55" s="978">
        <v>3.2</v>
      </c>
      <c r="Z55" s="978">
        <v>13.1</v>
      </c>
      <c r="AA55" s="978">
        <v>-0.6</v>
      </c>
      <c r="AB55" s="978">
        <v>-1.3</v>
      </c>
    </row>
    <row r="56" spans="1:28">
      <c r="A56" s="980">
        <v>209</v>
      </c>
      <c r="B56" s="979" t="s">
        <v>712</v>
      </c>
      <c r="C56" s="749">
        <v>310654</v>
      </c>
      <c r="D56" s="749">
        <v>313198</v>
      </c>
      <c r="E56" s="749">
        <v>300167</v>
      </c>
      <c r="F56" s="749">
        <v>288547</v>
      </c>
      <c r="G56" s="749">
        <v>294522</v>
      </c>
      <c r="H56" s="749">
        <v>287338</v>
      </c>
      <c r="I56" s="749">
        <v>292461</v>
      </c>
      <c r="J56" s="749">
        <v>314694</v>
      </c>
      <c r="K56" s="749">
        <v>301636</v>
      </c>
      <c r="L56" s="749">
        <v>313161</v>
      </c>
      <c r="M56" s="749">
        <v>310600</v>
      </c>
      <c r="N56" s="749">
        <v>311389</v>
      </c>
      <c r="O56" s="749">
        <v>310591</v>
      </c>
      <c r="P56" s="749">
        <v>311608</v>
      </c>
      <c r="Q56" s="749">
        <v>295219</v>
      </c>
      <c r="R56" s="749">
        <v>305094</v>
      </c>
      <c r="S56" s="749">
        <v>314732</v>
      </c>
      <c r="T56" s="749">
        <v>334192</v>
      </c>
      <c r="U56" s="749">
        <v>332645</v>
      </c>
      <c r="V56" s="749">
        <v>332680</v>
      </c>
      <c r="W56" s="978">
        <v>-5.3</v>
      </c>
      <c r="X56" s="978">
        <v>3.3</v>
      </c>
      <c r="Y56" s="978">
        <v>3.2</v>
      </c>
      <c r="Z56" s="978">
        <v>6.2</v>
      </c>
      <c r="AA56" s="978">
        <v>-0.5</v>
      </c>
      <c r="AB56" s="978">
        <v>0</v>
      </c>
    </row>
    <row r="57" spans="1:28">
      <c r="A57" s="980">
        <v>222</v>
      </c>
      <c r="B57" s="979" t="s">
        <v>713</v>
      </c>
      <c r="C57" s="749">
        <v>92429</v>
      </c>
      <c r="D57" s="749">
        <v>89639</v>
      </c>
      <c r="E57" s="749">
        <v>84253</v>
      </c>
      <c r="F57" s="749">
        <v>72255</v>
      </c>
      <c r="G57" s="749">
        <v>78614</v>
      </c>
      <c r="H57" s="749">
        <v>85299</v>
      </c>
      <c r="I57" s="749">
        <v>86807</v>
      </c>
      <c r="J57" s="749">
        <v>91259</v>
      </c>
      <c r="K57" s="749">
        <v>89831</v>
      </c>
      <c r="L57" s="749">
        <v>84109</v>
      </c>
      <c r="M57" s="749">
        <v>84468</v>
      </c>
      <c r="N57" s="749">
        <v>85623</v>
      </c>
      <c r="O57" s="749">
        <v>81434</v>
      </c>
      <c r="P57" s="749">
        <v>77062</v>
      </c>
      <c r="Q57" s="749">
        <v>73553</v>
      </c>
      <c r="R57" s="749">
        <v>78542</v>
      </c>
      <c r="S57" s="749">
        <v>81024</v>
      </c>
      <c r="T57" s="749">
        <v>97743</v>
      </c>
      <c r="U57" s="749">
        <v>96720</v>
      </c>
      <c r="V57" s="749">
        <v>92746</v>
      </c>
      <c r="W57" s="978">
        <v>-4.5999999999999996</v>
      </c>
      <c r="X57" s="978">
        <v>6.8</v>
      </c>
      <c r="Y57" s="978">
        <v>3.2</v>
      </c>
      <c r="Z57" s="978">
        <v>20.6</v>
      </c>
      <c r="AA57" s="978">
        <v>-1</v>
      </c>
      <c r="AB57" s="978">
        <v>-4.0999999999999996</v>
      </c>
    </row>
    <row r="58" spans="1:28">
      <c r="A58" s="980">
        <v>225</v>
      </c>
      <c r="B58" s="979" t="s">
        <v>447</v>
      </c>
      <c r="C58" s="749">
        <v>124105</v>
      </c>
      <c r="D58" s="749">
        <v>134197</v>
      </c>
      <c r="E58" s="749">
        <v>126604</v>
      </c>
      <c r="F58" s="749">
        <v>125396</v>
      </c>
      <c r="G58" s="749">
        <v>129783</v>
      </c>
      <c r="H58" s="749">
        <v>125837</v>
      </c>
      <c r="I58" s="749">
        <v>123059</v>
      </c>
      <c r="J58" s="749">
        <v>135312</v>
      </c>
      <c r="K58" s="749">
        <v>141397</v>
      </c>
      <c r="L58" s="749">
        <v>155880</v>
      </c>
      <c r="M58" s="749">
        <v>171037</v>
      </c>
      <c r="N58" s="749">
        <v>163401</v>
      </c>
      <c r="O58" s="749">
        <v>148769</v>
      </c>
      <c r="P58" s="749">
        <v>154688</v>
      </c>
      <c r="Q58" s="749">
        <v>175000</v>
      </c>
      <c r="R58" s="749">
        <v>135793</v>
      </c>
      <c r="S58" s="749">
        <v>140083</v>
      </c>
      <c r="T58" s="749">
        <v>161219</v>
      </c>
      <c r="U58" s="749">
        <v>161385</v>
      </c>
      <c r="V58" s="749">
        <v>161552</v>
      </c>
      <c r="W58" s="978">
        <v>13.1</v>
      </c>
      <c r="X58" s="978">
        <v>-22.4</v>
      </c>
      <c r="Y58" s="978">
        <v>3.2</v>
      </c>
      <c r="Z58" s="978">
        <v>15.1</v>
      </c>
      <c r="AA58" s="978">
        <v>0.1</v>
      </c>
      <c r="AB58" s="978">
        <v>0.1</v>
      </c>
    </row>
    <row r="59" spans="1:28">
      <c r="A59" s="980">
        <v>585</v>
      </c>
      <c r="B59" s="979" t="s">
        <v>448</v>
      </c>
      <c r="C59" s="749">
        <v>62018</v>
      </c>
      <c r="D59" s="749">
        <v>61877</v>
      </c>
      <c r="E59" s="749">
        <v>57947</v>
      </c>
      <c r="F59" s="749">
        <v>55698</v>
      </c>
      <c r="G59" s="749">
        <v>54367</v>
      </c>
      <c r="H59" s="749">
        <v>52482</v>
      </c>
      <c r="I59" s="749">
        <v>53704</v>
      </c>
      <c r="J59" s="749">
        <v>56472</v>
      </c>
      <c r="K59" s="749">
        <v>55541</v>
      </c>
      <c r="L59" s="749">
        <v>55001</v>
      </c>
      <c r="M59" s="749">
        <v>55808</v>
      </c>
      <c r="N59" s="749">
        <v>57917</v>
      </c>
      <c r="O59" s="749">
        <v>54604</v>
      </c>
      <c r="P59" s="749">
        <v>54533</v>
      </c>
      <c r="Q59" s="749">
        <v>51046</v>
      </c>
      <c r="R59" s="749">
        <v>52128</v>
      </c>
      <c r="S59" s="749">
        <v>53775</v>
      </c>
      <c r="T59" s="749">
        <v>68909</v>
      </c>
      <c r="U59" s="749">
        <v>67777</v>
      </c>
      <c r="V59" s="749">
        <v>64335</v>
      </c>
      <c r="W59" s="978">
        <v>-6.4</v>
      </c>
      <c r="X59" s="978">
        <v>2.1</v>
      </c>
      <c r="Y59" s="978">
        <v>3.2</v>
      </c>
      <c r="Z59" s="978">
        <v>28.1</v>
      </c>
      <c r="AA59" s="978">
        <v>-1.6</v>
      </c>
      <c r="AB59" s="978">
        <v>-5.0999999999999996</v>
      </c>
    </row>
    <row r="60" spans="1:28">
      <c r="A60" s="980">
        <v>586</v>
      </c>
      <c r="B60" s="979" t="s">
        <v>714</v>
      </c>
      <c r="C60" s="749">
        <v>45981</v>
      </c>
      <c r="D60" s="749">
        <v>45193</v>
      </c>
      <c r="E60" s="749">
        <v>41988</v>
      </c>
      <c r="F60" s="749">
        <v>40287</v>
      </c>
      <c r="G60" s="749">
        <v>39554</v>
      </c>
      <c r="H60" s="749">
        <v>37671</v>
      </c>
      <c r="I60" s="749">
        <v>37756</v>
      </c>
      <c r="J60" s="749">
        <v>42345</v>
      </c>
      <c r="K60" s="749">
        <v>42677</v>
      </c>
      <c r="L60" s="749">
        <v>49105</v>
      </c>
      <c r="M60" s="749">
        <v>41589</v>
      </c>
      <c r="N60" s="749">
        <v>45119</v>
      </c>
      <c r="O60" s="749">
        <v>45989</v>
      </c>
      <c r="P60" s="749">
        <v>45763</v>
      </c>
      <c r="Q60" s="749">
        <v>42737</v>
      </c>
      <c r="R60" s="749">
        <v>44996</v>
      </c>
      <c r="S60" s="749">
        <v>46417</v>
      </c>
      <c r="T60" s="749">
        <v>57218</v>
      </c>
      <c r="U60" s="749">
        <v>56302</v>
      </c>
      <c r="V60" s="749">
        <v>54059</v>
      </c>
      <c r="W60" s="978">
        <v>-6.6</v>
      </c>
      <c r="X60" s="978">
        <v>5.3</v>
      </c>
      <c r="Y60" s="978">
        <v>3.2</v>
      </c>
      <c r="Z60" s="978">
        <v>23.3</v>
      </c>
      <c r="AA60" s="978">
        <v>-1.6</v>
      </c>
      <c r="AB60" s="978">
        <v>-4</v>
      </c>
    </row>
    <row r="61" spans="1:28">
      <c r="A61" s="975">
        <v>8</v>
      </c>
      <c r="B61" s="957" t="s">
        <v>269</v>
      </c>
      <c r="C61" s="749">
        <v>394597</v>
      </c>
      <c r="D61" s="749">
        <v>411175</v>
      </c>
      <c r="E61" s="749">
        <v>377214</v>
      </c>
      <c r="F61" s="749">
        <v>357061</v>
      </c>
      <c r="G61" s="749">
        <v>373206</v>
      </c>
      <c r="H61" s="749">
        <v>365532</v>
      </c>
      <c r="I61" s="749">
        <v>294017</v>
      </c>
      <c r="J61" s="749">
        <v>407237</v>
      </c>
      <c r="K61" s="749">
        <v>390164</v>
      </c>
      <c r="L61" s="749">
        <v>411111</v>
      </c>
      <c r="M61" s="749">
        <v>416791</v>
      </c>
      <c r="N61" s="749">
        <v>421256</v>
      </c>
      <c r="O61" s="749">
        <v>433536</v>
      </c>
      <c r="P61" s="749">
        <v>467094</v>
      </c>
      <c r="Q61" s="749">
        <v>441748</v>
      </c>
      <c r="R61" s="749">
        <v>457266</v>
      </c>
      <c r="S61" s="749">
        <v>471710</v>
      </c>
      <c r="T61" s="749">
        <v>476041</v>
      </c>
      <c r="U61" s="749">
        <v>475773</v>
      </c>
      <c r="V61" s="749">
        <v>484577</v>
      </c>
      <c r="W61" s="978">
        <v>-5.4</v>
      </c>
      <c r="X61" s="978">
        <v>3.5</v>
      </c>
      <c r="Y61" s="978">
        <v>3.2</v>
      </c>
      <c r="Z61" s="978">
        <v>0.9</v>
      </c>
      <c r="AA61" s="978">
        <v>-0.1</v>
      </c>
      <c r="AB61" s="978">
        <v>1.9</v>
      </c>
    </row>
    <row r="62" spans="1:28">
      <c r="A62" s="980">
        <v>221</v>
      </c>
      <c r="B62" s="979" t="s">
        <v>985</v>
      </c>
      <c r="C62" s="749">
        <v>152753</v>
      </c>
      <c r="D62" s="749">
        <v>156099</v>
      </c>
      <c r="E62" s="749">
        <v>147944</v>
      </c>
      <c r="F62" s="749">
        <v>143433</v>
      </c>
      <c r="G62" s="749">
        <v>150523</v>
      </c>
      <c r="H62" s="749">
        <v>120482</v>
      </c>
      <c r="I62" s="749">
        <v>53203</v>
      </c>
      <c r="J62" s="749">
        <v>151062</v>
      </c>
      <c r="K62" s="749">
        <v>144726</v>
      </c>
      <c r="L62" s="749">
        <v>155881</v>
      </c>
      <c r="M62" s="749">
        <v>160376</v>
      </c>
      <c r="N62" s="749">
        <v>166979</v>
      </c>
      <c r="O62" s="749">
        <v>183640</v>
      </c>
      <c r="P62" s="749">
        <v>216814</v>
      </c>
      <c r="Q62" s="749">
        <v>205412</v>
      </c>
      <c r="R62" s="749">
        <v>205420</v>
      </c>
      <c r="S62" s="749">
        <v>211909</v>
      </c>
      <c r="T62" s="749">
        <v>206156</v>
      </c>
      <c r="U62" s="749">
        <v>205953</v>
      </c>
      <c r="V62" s="749">
        <v>212196</v>
      </c>
      <c r="W62" s="978">
        <v>-5.3</v>
      </c>
      <c r="X62" s="978">
        <v>0</v>
      </c>
      <c r="Y62" s="978">
        <v>3.2</v>
      </c>
      <c r="Z62" s="978">
        <v>-2.7</v>
      </c>
      <c r="AA62" s="978">
        <v>-0.1</v>
      </c>
      <c r="AB62" s="978">
        <v>3</v>
      </c>
    </row>
    <row r="63" spans="1:28">
      <c r="A63" s="980">
        <v>223</v>
      </c>
      <c r="B63" s="979" t="s">
        <v>451</v>
      </c>
      <c r="C63" s="749">
        <v>241844</v>
      </c>
      <c r="D63" s="749">
        <v>255076</v>
      </c>
      <c r="E63" s="749">
        <v>229270</v>
      </c>
      <c r="F63" s="749">
        <v>213628</v>
      </c>
      <c r="G63" s="749">
        <v>222683</v>
      </c>
      <c r="H63" s="749">
        <v>245050</v>
      </c>
      <c r="I63" s="749">
        <v>240814</v>
      </c>
      <c r="J63" s="749">
        <v>256175</v>
      </c>
      <c r="K63" s="749">
        <v>245438</v>
      </c>
      <c r="L63" s="749">
        <v>255230</v>
      </c>
      <c r="M63" s="749">
        <v>256415</v>
      </c>
      <c r="N63" s="749">
        <v>254277</v>
      </c>
      <c r="O63" s="749">
        <v>249896</v>
      </c>
      <c r="P63" s="749">
        <v>250280</v>
      </c>
      <c r="Q63" s="749">
        <v>236336</v>
      </c>
      <c r="R63" s="749">
        <v>251846</v>
      </c>
      <c r="S63" s="749">
        <v>259801</v>
      </c>
      <c r="T63" s="749">
        <v>269885</v>
      </c>
      <c r="U63" s="749">
        <v>269820</v>
      </c>
      <c r="V63" s="749">
        <v>272381</v>
      </c>
      <c r="W63" s="978">
        <v>-5.6</v>
      </c>
      <c r="X63" s="978">
        <v>6.6</v>
      </c>
      <c r="Y63" s="978">
        <v>3.2</v>
      </c>
      <c r="Z63" s="978">
        <v>3.9</v>
      </c>
      <c r="AA63" s="978">
        <v>0</v>
      </c>
      <c r="AB63" s="978">
        <v>0.9</v>
      </c>
    </row>
    <row r="64" spans="1:28">
      <c r="A64" s="975">
        <v>9</v>
      </c>
      <c r="B64" s="983" t="s">
        <v>284</v>
      </c>
      <c r="C64" s="749">
        <v>500905</v>
      </c>
      <c r="D64" s="749">
        <v>498564</v>
      </c>
      <c r="E64" s="749">
        <v>476416</v>
      </c>
      <c r="F64" s="749">
        <v>458119</v>
      </c>
      <c r="G64" s="749">
        <v>476932</v>
      </c>
      <c r="H64" s="749">
        <v>455776</v>
      </c>
      <c r="I64" s="749">
        <v>452991</v>
      </c>
      <c r="J64" s="749">
        <v>463154</v>
      </c>
      <c r="K64" s="749">
        <v>448937</v>
      </c>
      <c r="L64" s="749">
        <v>461638</v>
      </c>
      <c r="M64" s="749">
        <v>461365</v>
      </c>
      <c r="N64" s="749">
        <v>460289</v>
      </c>
      <c r="O64" s="749">
        <v>459655</v>
      </c>
      <c r="P64" s="749">
        <v>464205</v>
      </c>
      <c r="Q64" s="749">
        <v>436904</v>
      </c>
      <c r="R64" s="749">
        <v>454008</v>
      </c>
      <c r="S64" s="749">
        <v>468350</v>
      </c>
      <c r="T64" s="749">
        <v>527929</v>
      </c>
      <c r="U64" s="749">
        <v>524107</v>
      </c>
      <c r="V64" s="749">
        <v>511131</v>
      </c>
      <c r="W64" s="978">
        <v>-5.9</v>
      </c>
      <c r="X64" s="978">
        <v>3.9</v>
      </c>
      <c r="Y64" s="978">
        <v>3.2</v>
      </c>
      <c r="Z64" s="978">
        <v>12.7</v>
      </c>
      <c r="AA64" s="978">
        <v>-0.7</v>
      </c>
      <c r="AB64" s="978">
        <v>-2.5</v>
      </c>
    </row>
    <row r="65" spans="1:28">
      <c r="A65" s="975">
        <v>205</v>
      </c>
      <c r="B65" s="975" t="s">
        <v>715</v>
      </c>
      <c r="C65" s="749">
        <v>199564</v>
      </c>
      <c r="D65" s="749">
        <v>193678</v>
      </c>
      <c r="E65" s="749">
        <v>179960</v>
      </c>
      <c r="F65" s="749">
        <v>176620</v>
      </c>
      <c r="G65" s="749">
        <v>182729</v>
      </c>
      <c r="H65" s="749">
        <v>166330</v>
      </c>
      <c r="I65" s="749">
        <v>164467</v>
      </c>
      <c r="J65" s="749">
        <v>169089</v>
      </c>
      <c r="K65" s="749">
        <v>162213</v>
      </c>
      <c r="L65" s="749">
        <v>172229</v>
      </c>
      <c r="M65" s="749">
        <v>161127</v>
      </c>
      <c r="N65" s="749">
        <v>160079</v>
      </c>
      <c r="O65" s="749">
        <v>159060</v>
      </c>
      <c r="P65" s="749">
        <v>158436</v>
      </c>
      <c r="Q65" s="749">
        <v>148993</v>
      </c>
      <c r="R65" s="749">
        <v>155543</v>
      </c>
      <c r="S65" s="749">
        <v>160457</v>
      </c>
      <c r="T65" s="749">
        <v>180027</v>
      </c>
      <c r="U65" s="749">
        <v>178500</v>
      </c>
      <c r="V65" s="749">
        <v>170253</v>
      </c>
      <c r="W65" s="978">
        <v>-6</v>
      </c>
      <c r="X65" s="978">
        <v>4.4000000000000004</v>
      </c>
      <c r="Y65" s="978">
        <v>3.2</v>
      </c>
      <c r="Z65" s="978">
        <v>12.2</v>
      </c>
      <c r="AA65" s="978">
        <v>-0.8</v>
      </c>
      <c r="AB65" s="978">
        <v>-4.5999999999999996</v>
      </c>
    </row>
    <row r="66" spans="1:28">
      <c r="A66" s="980">
        <v>224</v>
      </c>
      <c r="B66" s="979" t="s">
        <v>452</v>
      </c>
      <c r="C66" s="749">
        <v>159931</v>
      </c>
      <c r="D66" s="749">
        <v>159406</v>
      </c>
      <c r="E66" s="749">
        <v>156311</v>
      </c>
      <c r="F66" s="749">
        <v>147436</v>
      </c>
      <c r="G66" s="749">
        <v>157849</v>
      </c>
      <c r="H66" s="749">
        <v>155733</v>
      </c>
      <c r="I66" s="749">
        <v>149351</v>
      </c>
      <c r="J66" s="749">
        <v>155638</v>
      </c>
      <c r="K66" s="749">
        <v>151807</v>
      </c>
      <c r="L66" s="749">
        <v>156471</v>
      </c>
      <c r="M66" s="749">
        <v>156839</v>
      </c>
      <c r="N66" s="749">
        <v>158163</v>
      </c>
      <c r="O66" s="749">
        <v>157768</v>
      </c>
      <c r="P66" s="749">
        <v>157602</v>
      </c>
      <c r="Q66" s="749">
        <v>145834</v>
      </c>
      <c r="R66" s="749">
        <v>145087</v>
      </c>
      <c r="S66" s="749">
        <v>149670</v>
      </c>
      <c r="T66" s="749">
        <v>173371</v>
      </c>
      <c r="U66" s="749">
        <v>172579</v>
      </c>
      <c r="V66" s="749">
        <v>169558</v>
      </c>
      <c r="W66" s="988">
        <v>-7.5</v>
      </c>
      <c r="X66" s="978">
        <v>-0.5</v>
      </c>
      <c r="Y66" s="978">
        <v>3.2</v>
      </c>
      <c r="Z66" s="978">
        <v>15.8</v>
      </c>
      <c r="AA66" s="978">
        <v>-0.5</v>
      </c>
      <c r="AB66" s="978">
        <v>-1.8</v>
      </c>
    </row>
    <row r="67" spans="1:28">
      <c r="A67" s="984">
        <v>226</v>
      </c>
      <c r="B67" s="985" t="s">
        <v>453</v>
      </c>
      <c r="C67" s="986">
        <v>141410</v>
      </c>
      <c r="D67" s="986">
        <v>145480</v>
      </c>
      <c r="E67" s="986">
        <v>140145</v>
      </c>
      <c r="F67" s="986">
        <v>134063</v>
      </c>
      <c r="G67" s="986">
        <v>136354</v>
      </c>
      <c r="H67" s="986">
        <v>133713</v>
      </c>
      <c r="I67" s="986">
        <v>139173</v>
      </c>
      <c r="J67" s="986">
        <v>138427</v>
      </c>
      <c r="K67" s="986">
        <v>134917</v>
      </c>
      <c r="L67" s="986">
        <v>132938</v>
      </c>
      <c r="M67" s="986">
        <v>143399</v>
      </c>
      <c r="N67" s="986">
        <v>142047</v>
      </c>
      <c r="O67" s="986">
        <v>142827</v>
      </c>
      <c r="P67" s="986">
        <v>148167</v>
      </c>
      <c r="Q67" s="986">
        <v>142077</v>
      </c>
      <c r="R67" s="986">
        <v>153378</v>
      </c>
      <c r="S67" s="986">
        <v>158223</v>
      </c>
      <c r="T67" s="986">
        <v>174531</v>
      </c>
      <c r="U67" s="986">
        <v>173028</v>
      </c>
      <c r="V67" s="986">
        <v>171320</v>
      </c>
      <c r="W67" s="987">
        <v>-4.0999999999999996</v>
      </c>
      <c r="X67" s="987">
        <v>8</v>
      </c>
      <c r="Y67" s="987">
        <v>3.2</v>
      </c>
      <c r="Z67" s="987">
        <v>10.3</v>
      </c>
      <c r="AA67" s="987">
        <v>-0.9</v>
      </c>
      <c r="AB67" s="987">
        <v>-1</v>
      </c>
    </row>
    <row r="68" spans="1:28">
      <c r="A68" s="748" t="s">
        <v>1151</v>
      </c>
      <c r="B68" s="748"/>
      <c r="C68" s="977"/>
      <c r="D68" s="977"/>
      <c r="E68" s="977"/>
      <c r="F68" s="977"/>
      <c r="G68" s="977"/>
      <c r="H68" s="977"/>
      <c r="I68" s="977"/>
      <c r="J68" s="977"/>
      <c r="K68" s="977"/>
      <c r="L68" s="977"/>
      <c r="M68" s="977"/>
      <c r="N68" s="977"/>
      <c r="O68" s="977"/>
      <c r="P68" s="977"/>
      <c r="Q68" s="977"/>
      <c r="R68" s="977"/>
      <c r="S68" s="977"/>
      <c r="T68" s="977"/>
      <c r="U68" s="977"/>
      <c r="V68" s="977"/>
      <c r="W68" s="748"/>
      <c r="X68" s="748"/>
      <c r="Y68" s="748"/>
      <c r="Z68" s="748"/>
      <c r="AA68" s="748"/>
      <c r="AB68" s="748"/>
    </row>
    <row r="69" spans="1:28">
      <c r="A69" s="748"/>
      <c r="B69" s="748" t="s">
        <v>1152</v>
      </c>
      <c r="C69" s="977">
        <v>12831411</v>
      </c>
      <c r="D69" s="977">
        <v>13263836</v>
      </c>
      <c r="E69" s="977">
        <v>12964972</v>
      </c>
      <c r="F69" s="977">
        <v>12362728</v>
      </c>
      <c r="G69" s="977">
        <v>13262006</v>
      </c>
      <c r="H69" s="977">
        <v>13186129</v>
      </c>
      <c r="I69" s="977">
        <v>13210059</v>
      </c>
      <c r="J69" s="977">
        <v>13441465</v>
      </c>
      <c r="K69" s="977">
        <v>13376979</v>
      </c>
      <c r="L69" s="977">
        <v>13763894</v>
      </c>
      <c r="M69" s="977">
        <v>13760321</v>
      </c>
      <c r="N69" s="977">
        <v>13997719</v>
      </c>
      <c r="O69" s="977">
        <v>14032125</v>
      </c>
      <c r="P69" s="977">
        <v>14161346</v>
      </c>
      <c r="Q69" s="977">
        <v>13581565</v>
      </c>
      <c r="R69" s="977">
        <v>13921253.38834592</v>
      </c>
      <c r="S69" s="977">
        <v>14348067.461794432</v>
      </c>
      <c r="T69" s="977">
        <v>14902250</v>
      </c>
      <c r="U69" s="977">
        <v>14961725</v>
      </c>
      <c r="V69" s="977">
        <v>15061995</v>
      </c>
      <c r="W69" s="988">
        <v>-4.0999999999999996</v>
      </c>
      <c r="X69" s="988">
        <v>2.5</v>
      </c>
      <c r="Y69" s="988">
        <v>3.1</v>
      </c>
      <c r="Z69" s="988">
        <v>3.9</v>
      </c>
      <c r="AA69" s="988">
        <v>0.4</v>
      </c>
      <c r="AB69" s="988">
        <v>0.7</v>
      </c>
    </row>
    <row r="70" spans="1:28">
      <c r="A70" s="748"/>
      <c r="B70" s="748"/>
      <c r="C70" s="748"/>
      <c r="D70" s="748"/>
      <c r="E70" s="748"/>
      <c r="F70" s="748"/>
      <c r="G70" s="748"/>
      <c r="H70" s="748"/>
      <c r="I70" s="748"/>
      <c r="J70" s="748"/>
      <c r="K70" s="748"/>
      <c r="L70" s="748"/>
      <c r="M70" s="748"/>
      <c r="N70" s="748"/>
      <c r="O70" s="748"/>
      <c r="P70" s="748"/>
      <c r="Q70" s="748"/>
      <c r="R70" s="748"/>
      <c r="S70" s="748"/>
      <c r="T70" s="748"/>
      <c r="U70" s="748"/>
      <c r="V70" s="748"/>
      <c r="W70" s="748"/>
      <c r="X70" s="748"/>
      <c r="Y70" s="748"/>
      <c r="Z70" s="748"/>
      <c r="AA70" s="748"/>
      <c r="AB70" s="748"/>
    </row>
    <row r="71" spans="1:28">
      <c r="A71" s="748"/>
      <c r="B71" s="748"/>
      <c r="C71" s="748"/>
      <c r="D71" s="748"/>
      <c r="E71" s="748"/>
      <c r="F71" s="748"/>
      <c r="G71" s="748"/>
      <c r="H71" s="748"/>
      <c r="I71" s="748"/>
      <c r="J71" s="748"/>
      <c r="K71" s="748"/>
      <c r="L71" s="748"/>
      <c r="M71" s="748"/>
      <c r="N71" s="748"/>
      <c r="O71" s="748"/>
      <c r="P71" s="748"/>
      <c r="Q71" s="748"/>
      <c r="R71" s="748"/>
      <c r="S71" s="748"/>
      <c r="T71" s="748"/>
      <c r="U71" s="748"/>
      <c r="V71" s="748"/>
      <c r="W71" s="748"/>
      <c r="X71" s="748"/>
      <c r="Y71" s="748"/>
      <c r="Z71" s="748"/>
      <c r="AA71" s="748"/>
      <c r="AB71" s="748"/>
    </row>
    <row r="72" spans="1:28">
      <c r="A72" s="968"/>
      <c r="B72" s="968" t="s">
        <v>1120</v>
      </c>
      <c r="C72" s="967">
        <v>2006</v>
      </c>
      <c r="D72" s="967">
        <v>2007</v>
      </c>
      <c r="E72" s="967">
        <v>2008</v>
      </c>
      <c r="F72" s="967">
        <v>2009</v>
      </c>
      <c r="G72" s="967">
        <v>2010</v>
      </c>
      <c r="H72" s="967">
        <v>2011</v>
      </c>
      <c r="I72" s="967">
        <v>2012</v>
      </c>
      <c r="J72" s="967">
        <v>2013</v>
      </c>
      <c r="K72" s="967">
        <v>2014</v>
      </c>
      <c r="L72" s="967">
        <v>2015</v>
      </c>
      <c r="M72" s="967">
        <v>2016</v>
      </c>
      <c r="N72" s="967">
        <v>2017</v>
      </c>
      <c r="O72" s="967">
        <v>2018</v>
      </c>
      <c r="P72" s="966">
        <v>2019</v>
      </c>
      <c r="Q72" s="966">
        <v>2020</v>
      </c>
      <c r="R72" s="966">
        <v>2021</v>
      </c>
      <c r="S72" s="966">
        <v>2022</v>
      </c>
      <c r="T72" s="992"/>
      <c r="U72" s="992"/>
      <c r="V72" s="992"/>
      <c r="W72" s="748"/>
      <c r="X72" s="748"/>
      <c r="Y72" s="748"/>
      <c r="Z72" s="748"/>
      <c r="AA72" s="748"/>
      <c r="AB72" s="748"/>
    </row>
    <row r="73" spans="1:28">
      <c r="A73" s="748"/>
      <c r="B73" s="748"/>
      <c r="C73" s="748" t="s">
        <v>1121</v>
      </c>
      <c r="D73" s="748" t="s">
        <v>1122</v>
      </c>
      <c r="E73" s="748" t="s">
        <v>1123</v>
      </c>
      <c r="F73" s="748" t="s">
        <v>1124</v>
      </c>
      <c r="G73" s="748" t="s">
        <v>1125</v>
      </c>
      <c r="H73" s="748" t="s">
        <v>1126</v>
      </c>
      <c r="I73" s="748" t="s">
        <v>1127</v>
      </c>
      <c r="J73" s="748" t="s">
        <v>1128</v>
      </c>
      <c r="K73" s="748" t="s">
        <v>1129</v>
      </c>
      <c r="L73" s="748" t="s">
        <v>1130</v>
      </c>
      <c r="M73" s="748" t="s">
        <v>1131</v>
      </c>
      <c r="N73" s="748" t="s">
        <v>1132</v>
      </c>
      <c r="O73" s="748" t="s">
        <v>1133</v>
      </c>
      <c r="P73" s="748" t="s">
        <v>1134</v>
      </c>
      <c r="Q73" s="748" t="s">
        <v>1135</v>
      </c>
      <c r="R73" s="748" t="s">
        <v>1136</v>
      </c>
      <c r="S73" s="748" t="s">
        <v>1137</v>
      </c>
      <c r="T73" s="748"/>
      <c r="U73" s="748"/>
      <c r="V73" s="748"/>
      <c r="W73" s="748"/>
      <c r="X73" s="748"/>
      <c r="Y73" s="748"/>
      <c r="Z73" s="748"/>
      <c r="AA73" s="748"/>
      <c r="AB73" s="748"/>
    </row>
    <row r="74" spans="1:28">
      <c r="A74" s="973"/>
      <c r="B74" s="973" t="s">
        <v>1147</v>
      </c>
      <c r="C74" s="973"/>
      <c r="D74" s="973"/>
      <c r="E74" s="973"/>
      <c r="F74" s="973" t="s">
        <v>1155</v>
      </c>
      <c r="G74" s="973" t="s">
        <v>1149</v>
      </c>
      <c r="H74" s="973"/>
      <c r="I74" s="973"/>
      <c r="J74" s="973"/>
      <c r="K74" s="973"/>
      <c r="L74" s="973"/>
      <c r="M74" s="973"/>
      <c r="N74" s="973"/>
      <c r="O74" s="973"/>
      <c r="P74" s="973"/>
      <c r="Q74" s="973"/>
      <c r="R74" s="973"/>
      <c r="S74" s="973"/>
      <c r="T74" s="748"/>
      <c r="U74" s="748"/>
      <c r="V74" s="748"/>
      <c r="W74" s="748"/>
      <c r="X74" s="748"/>
      <c r="Y74" s="748"/>
      <c r="Z74" s="748"/>
      <c r="AA74" s="748"/>
      <c r="AB74" s="748"/>
    </row>
    <row r="75" spans="1:28">
      <c r="A75" s="748"/>
      <c r="B75" s="748" t="s">
        <v>54</v>
      </c>
      <c r="C75" s="977">
        <v>20501654</v>
      </c>
      <c r="D75" s="977">
        <v>21207935</v>
      </c>
      <c r="E75" s="977">
        <v>20888191</v>
      </c>
      <c r="F75" s="977">
        <v>19517905</v>
      </c>
      <c r="G75" s="977">
        <v>20926525</v>
      </c>
      <c r="H75" s="977">
        <v>20674672</v>
      </c>
      <c r="I75" s="977">
        <v>20630720</v>
      </c>
      <c r="J75" s="977">
        <v>21344442</v>
      </c>
      <c r="K75" s="977">
        <v>21091181</v>
      </c>
      <c r="L75" s="977">
        <v>21748084</v>
      </c>
      <c r="M75" s="977">
        <v>21899209</v>
      </c>
      <c r="N75" s="977">
        <v>22226577</v>
      </c>
      <c r="O75" s="977">
        <v>22202881</v>
      </c>
      <c r="P75" s="977">
        <v>22321531</v>
      </c>
      <c r="Q75" s="977">
        <v>21622378</v>
      </c>
      <c r="R75" s="977">
        <v>22373629</v>
      </c>
      <c r="S75" s="977">
        <v>23067445</v>
      </c>
      <c r="T75" s="748"/>
      <c r="U75" s="748"/>
      <c r="V75" s="748"/>
      <c r="W75" s="748"/>
      <c r="X75" s="748"/>
      <c r="Y75" s="748"/>
      <c r="Z75" s="748"/>
      <c r="AA75" s="748"/>
      <c r="AB75" s="748"/>
    </row>
    <row r="76" spans="1:28">
      <c r="A76" s="748">
        <v>100</v>
      </c>
      <c r="B76" s="748" t="s">
        <v>85</v>
      </c>
      <c r="C76" s="977">
        <v>6386662</v>
      </c>
      <c r="D76" s="977">
        <v>6593938</v>
      </c>
      <c r="E76" s="977">
        <v>6531582</v>
      </c>
      <c r="F76" s="977">
        <v>6331426</v>
      </c>
      <c r="G76" s="977">
        <v>6751675</v>
      </c>
      <c r="H76" s="977">
        <v>6733606</v>
      </c>
      <c r="I76" s="977">
        <v>6692500</v>
      </c>
      <c r="J76" s="977">
        <v>6777153</v>
      </c>
      <c r="K76" s="977">
        <v>6782913</v>
      </c>
      <c r="L76" s="977">
        <v>6952612</v>
      </c>
      <c r="M76" s="977">
        <v>6926910</v>
      </c>
      <c r="N76" s="977">
        <v>7082893</v>
      </c>
      <c r="O76" s="977">
        <v>7094777</v>
      </c>
      <c r="P76" s="977">
        <v>7214210</v>
      </c>
      <c r="Q76" s="977">
        <v>6934983</v>
      </c>
      <c r="R76" s="977">
        <v>7090440</v>
      </c>
      <c r="S76" s="977">
        <v>7406024</v>
      </c>
      <c r="T76" s="748"/>
      <c r="U76" s="748"/>
      <c r="V76" s="748"/>
      <c r="W76" s="748"/>
      <c r="X76" s="748"/>
      <c r="Y76" s="748"/>
      <c r="Z76" s="748"/>
      <c r="AA76" s="748"/>
      <c r="AB76" s="748"/>
    </row>
    <row r="77" spans="1:28">
      <c r="A77" s="748" t="s">
        <v>1156</v>
      </c>
      <c r="B77" s="748" t="s">
        <v>432</v>
      </c>
      <c r="C77" s="977">
        <v>3131716</v>
      </c>
      <c r="D77" s="977">
        <v>3261907</v>
      </c>
      <c r="E77" s="977">
        <v>3153042</v>
      </c>
      <c r="F77" s="977">
        <v>2981059</v>
      </c>
      <c r="G77" s="977">
        <v>3312417</v>
      </c>
      <c r="H77" s="977">
        <v>3292736</v>
      </c>
      <c r="I77" s="977">
        <v>3234774</v>
      </c>
      <c r="J77" s="977">
        <v>3368508</v>
      </c>
      <c r="K77" s="977">
        <v>3299595</v>
      </c>
      <c r="L77" s="977">
        <v>3462567</v>
      </c>
      <c r="M77" s="977">
        <v>3475514</v>
      </c>
      <c r="N77" s="977">
        <v>3569763</v>
      </c>
      <c r="O77" s="977">
        <v>3537440</v>
      </c>
      <c r="P77" s="977">
        <v>3555153</v>
      </c>
      <c r="Q77" s="977">
        <v>3360924</v>
      </c>
      <c r="R77" s="977">
        <v>3534937</v>
      </c>
      <c r="S77" s="977">
        <v>3607435</v>
      </c>
      <c r="T77" s="748"/>
      <c r="U77" s="748"/>
      <c r="V77" s="748"/>
      <c r="W77" s="748"/>
      <c r="X77" s="748"/>
      <c r="Y77" s="748"/>
      <c r="Z77" s="748"/>
      <c r="AA77" s="748"/>
      <c r="AB77" s="748"/>
    </row>
    <row r="78" spans="1:28">
      <c r="A78" s="748">
        <v>2</v>
      </c>
      <c r="B78" s="748" t="s">
        <v>433</v>
      </c>
      <c r="C78" s="977">
        <v>1894608</v>
      </c>
      <c r="D78" s="977">
        <v>1946526</v>
      </c>
      <c r="E78" s="977">
        <v>1868619</v>
      </c>
      <c r="F78" s="977">
        <v>1773677</v>
      </c>
      <c r="G78" s="977">
        <v>1893868</v>
      </c>
      <c r="H78" s="977">
        <v>1928666</v>
      </c>
      <c r="I78" s="977">
        <v>1979079</v>
      </c>
      <c r="J78" s="977">
        <v>1984811</v>
      </c>
      <c r="K78" s="977">
        <v>1926638</v>
      </c>
      <c r="L78" s="977">
        <v>1980340</v>
      </c>
      <c r="M78" s="977">
        <v>2057136</v>
      </c>
      <c r="N78" s="977">
        <v>2026874</v>
      </c>
      <c r="O78" s="977">
        <v>2023253</v>
      </c>
      <c r="P78" s="977">
        <v>1972784</v>
      </c>
      <c r="Q78" s="977">
        <v>1932817</v>
      </c>
      <c r="R78" s="977">
        <v>2094071</v>
      </c>
      <c r="S78" s="977">
        <v>2135183</v>
      </c>
      <c r="T78" s="748"/>
      <c r="U78" s="748"/>
      <c r="V78" s="748"/>
      <c r="W78" s="748"/>
      <c r="X78" s="748"/>
      <c r="Y78" s="748"/>
      <c r="Z78" s="748"/>
      <c r="AA78" s="748"/>
      <c r="AB78" s="748"/>
    </row>
    <row r="79" spans="1:28">
      <c r="A79" s="748">
        <v>3</v>
      </c>
      <c r="B79" s="748" t="s">
        <v>123</v>
      </c>
      <c r="C79" s="977">
        <v>2813002</v>
      </c>
      <c r="D79" s="977">
        <v>2987289</v>
      </c>
      <c r="E79" s="977">
        <v>2989050</v>
      </c>
      <c r="F79" s="977">
        <v>2582059</v>
      </c>
      <c r="G79" s="977">
        <v>2752668</v>
      </c>
      <c r="H79" s="977">
        <v>2652275</v>
      </c>
      <c r="I79" s="977">
        <v>2808274</v>
      </c>
      <c r="J79" s="977">
        <v>2847877</v>
      </c>
      <c r="K79" s="977">
        <v>2820992</v>
      </c>
      <c r="L79" s="977">
        <v>2901594</v>
      </c>
      <c r="M79" s="977">
        <v>2834078</v>
      </c>
      <c r="N79" s="977">
        <v>2845255</v>
      </c>
      <c r="O79" s="977">
        <v>2882665</v>
      </c>
      <c r="P79" s="977">
        <v>2901974</v>
      </c>
      <c r="Q79" s="977">
        <v>2848985</v>
      </c>
      <c r="R79" s="977">
        <v>2840758</v>
      </c>
      <c r="S79" s="977">
        <v>3083491</v>
      </c>
      <c r="T79" s="748"/>
      <c r="U79" s="748"/>
      <c r="V79" s="748"/>
      <c r="W79" s="748"/>
      <c r="X79" s="748"/>
      <c r="Y79" s="748"/>
      <c r="Z79" s="748"/>
      <c r="AA79" s="748"/>
      <c r="AB79" s="748"/>
    </row>
    <row r="80" spans="1:28">
      <c r="A80" s="748">
        <v>4</v>
      </c>
      <c r="B80" s="748" t="s">
        <v>434</v>
      </c>
      <c r="C80" s="977">
        <v>1191651</v>
      </c>
      <c r="D80" s="977">
        <v>1221515</v>
      </c>
      <c r="E80" s="977">
        <v>1198607</v>
      </c>
      <c r="F80" s="977">
        <v>1146172</v>
      </c>
      <c r="G80" s="977">
        <v>1190688</v>
      </c>
      <c r="H80" s="977">
        <v>1141726</v>
      </c>
      <c r="I80" s="977">
        <v>1122898</v>
      </c>
      <c r="J80" s="977">
        <v>1178168</v>
      </c>
      <c r="K80" s="977">
        <v>1149904</v>
      </c>
      <c r="L80" s="977">
        <v>1171141</v>
      </c>
      <c r="M80" s="977">
        <v>1222387</v>
      </c>
      <c r="N80" s="977">
        <v>1272639</v>
      </c>
      <c r="O80" s="977">
        <v>1256637</v>
      </c>
      <c r="P80" s="977">
        <v>1263868</v>
      </c>
      <c r="Q80" s="977">
        <v>1243209</v>
      </c>
      <c r="R80" s="977">
        <v>1264660</v>
      </c>
      <c r="S80" s="977">
        <v>1233876</v>
      </c>
      <c r="T80" s="748"/>
      <c r="U80" s="748"/>
      <c r="V80" s="748"/>
      <c r="W80" s="748"/>
      <c r="X80" s="748"/>
      <c r="Y80" s="748"/>
      <c r="Z80" s="748"/>
      <c r="AA80" s="748"/>
      <c r="AB80" s="748"/>
    </row>
    <row r="81" spans="1:28">
      <c r="A81" s="748">
        <v>5</v>
      </c>
      <c r="B81" s="748" t="s">
        <v>435</v>
      </c>
      <c r="C81" s="977">
        <v>2565099</v>
      </c>
      <c r="D81" s="977">
        <v>2629643</v>
      </c>
      <c r="E81" s="977">
        <v>2708790</v>
      </c>
      <c r="F81" s="977">
        <v>2370256</v>
      </c>
      <c r="G81" s="977">
        <v>2584373</v>
      </c>
      <c r="H81" s="977">
        <v>2526498</v>
      </c>
      <c r="I81" s="977">
        <v>2462654</v>
      </c>
      <c r="J81" s="977">
        <v>2676489</v>
      </c>
      <c r="K81" s="977">
        <v>2637992</v>
      </c>
      <c r="L81" s="977">
        <v>2710301</v>
      </c>
      <c r="M81" s="977">
        <v>2775772</v>
      </c>
      <c r="N81" s="977">
        <v>2790460</v>
      </c>
      <c r="O81" s="977">
        <v>2785810</v>
      </c>
      <c r="P81" s="977">
        <v>2755761</v>
      </c>
      <c r="Q81" s="977">
        <v>2697428</v>
      </c>
      <c r="R81" s="977">
        <v>2935699</v>
      </c>
      <c r="S81" s="977">
        <v>3002229</v>
      </c>
      <c r="T81" s="748"/>
      <c r="U81" s="748"/>
      <c r="V81" s="748"/>
      <c r="W81" s="748"/>
      <c r="X81" s="748"/>
      <c r="Y81" s="748"/>
      <c r="Z81" s="748"/>
      <c r="AA81" s="748"/>
      <c r="AB81" s="748"/>
    </row>
    <row r="82" spans="1:28">
      <c r="A82" s="748">
        <v>6</v>
      </c>
      <c r="B82" s="748" t="s">
        <v>436</v>
      </c>
      <c r="C82" s="977">
        <v>988227</v>
      </c>
      <c r="D82" s="977">
        <v>1013274</v>
      </c>
      <c r="E82" s="977">
        <v>973912</v>
      </c>
      <c r="F82" s="977">
        <v>935893</v>
      </c>
      <c r="G82" s="977">
        <v>993858</v>
      </c>
      <c r="H82" s="977">
        <v>989230</v>
      </c>
      <c r="I82" s="977">
        <v>989746</v>
      </c>
      <c r="J82" s="977">
        <v>1000963</v>
      </c>
      <c r="K82" s="977">
        <v>1002964</v>
      </c>
      <c r="L82" s="977">
        <v>1039524</v>
      </c>
      <c r="M82" s="977">
        <v>1065754</v>
      </c>
      <c r="N82" s="977">
        <v>1093699</v>
      </c>
      <c r="O82" s="977">
        <v>1087721</v>
      </c>
      <c r="P82" s="977">
        <v>1082828</v>
      </c>
      <c r="Q82" s="977">
        <v>1087825</v>
      </c>
      <c r="R82" s="977">
        <v>1109359</v>
      </c>
      <c r="S82" s="977">
        <v>1075664</v>
      </c>
      <c r="T82" s="748"/>
      <c r="U82" s="748"/>
      <c r="V82" s="748"/>
      <c r="W82" s="748"/>
      <c r="X82" s="748"/>
      <c r="Y82" s="748"/>
      <c r="Z82" s="748"/>
      <c r="AA82" s="748"/>
      <c r="AB82" s="748"/>
    </row>
    <row r="83" spans="1:28">
      <c r="A83" s="748">
        <v>7</v>
      </c>
      <c r="B83" s="748" t="s">
        <v>224</v>
      </c>
      <c r="C83" s="977">
        <v>635187</v>
      </c>
      <c r="D83" s="977">
        <v>644104</v>
      </c>
      <c r="E83" s="977">
        <v>610959</v>
      </c>
      <c r="F83" s="977">
        <v>582183</v>
      </c>
      <c r="G83" s="977">
        <v>596840</v>
      </c>
      <c r="H83" s="977">
        <v>588627</v>
      </c>
      <c r="I83" s="977">
        <v>593787</v>
      </c>
      <c r="J83" s="977">
        <v>640082</v>
      </c>
      <c r="K83" s="977">
        <v>631082</v>
      </c>
      <c r="L83" s="977">
        <v>657256</v>
      </c>
      <c r="M83" s="977">
        <v>663502</v>
      </c>
      <c r="N83" s="977">
        <v>663449</v>
      </c>
      <c r="O83" s="977">
        <v>641387</v>
      </c>
      <c r="P83" s="977">
        <v>643654</v>
      </c>
      <c r="Q83" s="977">
        <v>637555</v>
      </c>
      <c r="R83" s="977">
        <v>602223</v>
      </c>
      <c r="S83" s="977">
        <v>595282</v>
      </c>
      <c r="T83" s="748"/>
      <c r="U83" s="748"/>
      <c r="V83" s="748"/>
      <c r="W83" s="748"/>
      <c r="X83" s="748"/>
      <c r="Y83" s="748"/>
      <c r="Z83" s="748"/>
      <c r="AA83" s="748"/>
      <c r="AB83" s="748"/>
    </row>
    <row r="84" spans="1:28">
      <c r="A84" s="748">
        <v>8</v>
      </c>
      <c r="B84" s="748" t="s">
        <v>269</v>
      </c>
      <c r="C84" s="977">
        <v>394597</v>
      </c>
      <c r="D84" s="977">
        <v>411175</v>
      </c>
      <c r="E84" s="977">
        <v>377214</v>
      </c>
      <c r="F84" s="977">
        <v>357061</v>
      </c>
      <c r="G84" s="977">
        <v>373206</v>
      </c>
      <c r="H84" s="977">
        <v>365532</v>
      </c>
      <c r="I84" s="977">
        <v>294017</v>
      </c>
      <c r="J84" s="977">
        <v>407237</v>
      </c>
      <c r="K84" s="977">
        <v>390164</v>
      </c>
      <c r="L84" s="977">
        <v>411111</v>
      </c>
      <c r="M84" s="977">
        <v>416791</v>
      </c>
      <c r="N84" s="977">
        <v>421256</v>
      </c>
      <c r="O84" s="977">
        <v>433536</v>
      </c>
      <c r="P84" s="977">
        <v>467094</v>
      </c>
      <c r="Q84" s="977">
        <v>441748</v>
      </c>
      <c r="R84" s="977">
        <v>449304</v>
      </c>
      <c r="S84" s="977">
        <v>448311</v>
      </c>
      <c r="T84" s="748"/>
      <c r="U84" s="748"/>
      <c r="V84" s="748"/>
      <c r="W84" s="748"/>
      <c r="X84" s="748"/>
      <c r="Y84" s="748"/>
      <c r="Z84" s="748"/>
      <c r="AA84" s="748"/>
      <c r="AB84" s="748"/>
    </row>
    <row r="85" spans="1:28">
      <c r="A85" s="748">
        <v>9</v>
      </c>
      <c r="B85" s="748" t="s">
        <v>284</v>
      </c>
      <c r="C85" s="977">
        <v>500905</v>
      </c>
      <c r="D85" s="977">
        <v>498564</v>
      </c>
      <c r="E85" s="977">
        <v>476416</v>
      </c>
      <c r="F85" s="977">
        <v>458119</v>
      </c>
      <c r="G85" s="977">
        <v>476932</v>
      </c>
      <c r="H85" s="977">
        <v>455776</v>
      </c>
      <c r="I85" s="977">
        <v>452991</v>
      </c>
      <c r="J85" s="977">
        <v>463154</v>
      </c>
      <c r="K85" s="977">
        <v>448937</v>
      </c>
      <c r="L85" s="977">
        <v>461638</v>
      </c>
      <c r="M85" s="977">
        <v>461365</v>
      </c>
      <c r="N85" s="977">
        <v>460289</v>
      </c>
      <c r="O85" s="977">
        <v>459655</v>
      </c>
      <c r="P85" s="977">
        <v>464205</v>
      </c>
      <c r="Q85" s="977">
        <v>436904</v>
      </c>
      <c r="R85" s="977">
        <v>452178</v>
      </c>
      <c r="S85" s="977">
        <v>479950</v>
      </c>
      <c r="T85" s="748"/>
      <c r="U85" s="748"/>
      <c r="V85" s="748"/>
      <c r="W85" s="748"/>
      <c r="X85" s="748"/>
      <c r="Y85" s="748"/>
      <c r="Z85" s="748"/>
      <c r="AA85" s="748"/>
      <c r="AB85" s="748"/>
    </row>
    <row r="86" spans="1:28">
      <c r="A86" s="748"/>
      <c r="B86" s="748"/>
      <c r="C86" s="977"/>
      <c r="D86" s="977"/>
      <c r="E86" s="977"/>
      <c r="F86" s="977"/>
      <c r="G86" s="977"/>
      <c r="H86" s="977"/>
      <c r="I86" s="977"/>
      <c r="J86" s="977"/>
      <c r="K86" s="977"/>
      <c r="L86" s="977"/>
      <c r="M86" s="977"/>
      <c r="N86" s="977"/>
      <c r="O86" s="977"/>
      <c r="P86" s="977"/>
      <c r="Q86" s="977"/>
      <c r="R86" s="749"/>
      <c r="S86" s="749"/>
      <c r="T86" s="748"/>
      <c r="U86" s="748"/>
      <c r="V86" s="748"/>
      <c r="W86" s="748"/>
      <c r="X86" s="748"/>
      <c r="Y86" s="748"/>
      <c r="Z86" s="748"/>
      <c r="AA86" s="748"/>
      <c r="AB86" s="748"/>
    </row>
    <row r="87" spans="1:28">
      <c r="A87" s="748">
        <v>100</v>
      </c>
      <c r="B87" s="748" t="s">
        <v>85</v>
      </c>
      <c r="C87" s="977">
        <v>6386662</v>
      </c>
      <c r="D87" s="977">
        <v>6593938</v>
      </c>
      <c r="E87" s="977">
        <v>6531582</v>
      </c>
      <c r="F87" s="977">
        <v>6331426</v>
      </c>
      <c r="G87" s="977">
        <v>6751675</v>
      </c>
      <c r="H87" s="977">
        <v>6733606</v>
      </c>
      <c r="I87" s="977">
        <v>6692500</v>
      </c>
      <c r="J87" s="977">
        <v>6777153</v>
      </c>
      <c r="K87" s="977">
        <v>6782913</v>
      </c>
      <c r="L87" s="977">
        <v>6952612</v>
      </c>
      <c r="M87" s="977">
        <v>6926910</v>
      </c>
      <c r="N87" s="977">
        <v>7082893</v>
      </c>
      <c r="O87" s="977">
        <v>7094777</v>
      </c>
      <c r="P87" s="977">
        <v>7214210</v>
      </c>
      <c r="Q87" s="977">
        <v>6934983</v>
      </c>
      <c r="R87" s="977">
        <v>7090440</v>
      </c>
      <c r="S87" s="977">
        <v>7406024</v>
      </c>
      <c r="T87" s="748"/>
      <c r="U87" s="748"/>
      <c r="V87" s="748"/>
      <c r="W87" s="748"/>
      <c r="X87" s="748"/>
      <c r="Y87" s="748"/>
      <c r="Z87" s="748"/>
      <c r="AA87" s="748"/>
      <c r="AB87" s="748"/>
    </row>
    <row r="88" spans="1:28">
      <c r="A88" s="748">
        <v>1</v>
      </c>
      <c r="B88" s="748" t="s">
        <v>105</v>
      </c>
      <c r="C88" s="749">
        <v>3131716</v>
      </c>
      <c r="D88" s="749">
        <v>3261907</v>
      </c>
      <c r="E88" s="749">
        <v>3153042</v>
      </c>
      <c r="F88" s="749">
        <v>2981059</v>
      </c>
      <c r="G88" s="749">
        <v>3312417</v>
      </c>
      <c r="H88" s="749">
        <v>3292736</v>
      </c>
      <c r="I88" s="749">
        <v>3234774</v>
      </c>
      <c r="J88" s="749">
        <v>3368508</v>
      </c>
      <c r="K88" s="749">
        <v>3299595</v>
      </c>
      <c r="L88" s="749">
        <v>3462567</v>
      </c>
      <c r="M88" s="749">
        <v>3475514</v>
      </c>
      <c r="N88" s="749">
        <v>3569763</v>
      </c>
      <c r="O88" s="749">
        <v>3537440</v>
      </c>
      <c r="P88" s="749">
        <v>3555153</v>
      </c>
      <c r="Q88" s="749">
        <v>3360924</v>
      </c>
      <c r="R88" s="749">
        <v>3534937</v>
      </c>
      <c r="S88" s="749">
        <v>3607435</v>
      </c>
      <c r="T88" s="748"/>
      <c r="U88" s="748"/>
      <c r="V88" s="748"/>
      <c r="W88" s="748"/>
      <c r="X88" s="748"/>
      <c r="Y88" s="748"/>
      <c r="Z88" s="748"/>
      <c r="AA88" s="748"/>
      <c r="AB88" s="748"/>
    </row>
    <row r="89" spans="1:28">
      <c r="A89" s="748">
        <v>202</v>
      </c>
      <c r="B89" s="748" t="s">
        <v>107</v>
      </c>
      <c r="C89" s="977">
        <v>1762761</v>
      </c>
      <c r="D89" s="977">
        <v>1850624</v>
      </c>
      <c r="E89" s="977">
        <v>1741011</v>
      </c>
      <c r="F89" s="977">
        <v>1633116</v>
      </c>
      <c r="G89" s="977">
        <v>1857246</v>
      </c>
      <c r="H89" s="977">
        <v>1795904</v>
      </c>
      <c r="I89" s="977">
        <v>1741394</v>
      </c>
      <c r="J89" s="977">
        <v>1806642</v>
      </c>
      <c r="K89" s="977">
        <v>1793701</v>
      </c>
      <c r="L89" s="977">
        <v>1889514</v>
      </c>
      <c r="M89" s="977">
        <v>1929831</v>
      </c>
      <c r="N89" s="977">
        <v>1972279</v>
      </c>
      <c r="O89" s="977">
        <v>1935919</v>
      </c>
      <c r="P89" s="977">
        <v>1948066</v>
      </c>
      <c r="Q89" s="977">
        <v>1797244</v>
      </c>
      <c r="R89" s="977">
        <v>1925557</v>
      </c>
      <c r="S89" s="977">
        <v>1962103</v>
      </c>
      <c r="T89" s="748"/>
      <c r="U89" s="748"/>
      <c r="V89" s="748"/>
      <c r="W89" s="748"/>
      <c r="X89" s="748"/>
      <c r="Y89" s="748"/>
      <c r="Z89" s="748"/>
      <c r="AA89" s="748"/>
      <c r="AB89" s="748"/>
    </row>
    <row r="90" spans="1:28">
      <c r="A90" s="748">
        <v>204</v>
      </c>
      <c r="B90" s="748" t="s">
        <v>109</v>
      </c>
      <c r="C90" s="977">
        <v>1170548</v>
      </c>
      <c r="D90" s="977">
        <v>1210133</v>
      </c>
      <c r="E90" s="977">
        <v>1213526</v>
      </c>
      <c r="F90" s="977">
        <v>1151732</v>
      </c>
      <c r="G90" s="977">
        <v>1241580</v>
      </c>
      <c r="H90" s="977">
        <v>1289096</v>
      </c>
      <c r="I90" s="977">
        <v>1283307</v>
      </c>
      <c r="J90" s="977">
        <v>1339668</v>
      </c>
      <c r="K90" s="977">
        <v>1301682</v>
      </c>
      <c r="L90" s="977">
        <v>1348925</v>
      </c>
      <c r="M90" s="977">
        <v>1335995</v>
      </c>
      <c r="N90" s="977">
        <v>1378041</v>
      </c>
      <c r="O90" s="977">
        <v>1388792</v>
      </c>
      <c r="P90" s="977">
        <v>1387515</v>
      </c>
      <c r="Q90" s="977">
        <v>1349661</v>
      </c>
      <c r="R90" s="977">
        <v>1390608</v>
      </c>
      <c r="S90" s="977">
        <v>1421507</v>
      </c>
      <c r="T90" s="748"/>
      <c r="U90" s="748"/>
      <c r="V90" s="748"/>
      <c r="W90" s="748"/>
      <c r="X90" s="748"/>
      <c r="Y90" s="748"/>
      <c r="Z90" s="748"/>
      <c r="AA90" s="748"/>
      <c r="AB90" s="748"/>
    </row>
    <row r="91" spans="1:28">
      <c r="A91" s="748">
        <v>206</v>
      </c>
      <c r="B91" s="748" t="s">
        <v>111</v>
      </c>
      <c r="C91" s="977">
        <v>198407</v>
      </c>
      <c r="D91" s="977">
        <v>201150</v>
      </c>
      <c r="E91" s="977">
        <v>198505</v>
      </c>
      <c r="F91" s="977">
        <v>196211</v>
      </c>
      <c r="G91" s="977">
        <v>213591</v>
      </c>
      <c r="H91" s="977">
        <v>207736</v>
      </c>
      <c r="I91" s="977">
        <v>210073</v>
      </c>
      <c r="J91" s="977">
        <v>222198</v>
      </c>
      <c r="K91" s="977">
        <v>204212</v>
      </c>
      <c r="L91" s="977">
        <v>224128</v>
      </c>
      <c r="M91" s="977">
        <v>209688</v>
      </c>
      <c r="N91" s="977">
        <v>219443</v>
      </c>
      <c r="O91" s="977">
        <v>212729</v>
      </c>
      <c r="P91" s="977">
        <v>219572</v>
      </c>
      <c r="Q91" s="977">
        <v>214019</v>
      </c>
      <c r="R91" s="977">
        <v>218772</v>
      </c>
      <c r="S91" s="977">
        <v>223825</v>
      </c>
      <c r="T91" s="748"/>
      <c r="U91" s="748"/>
      <c r="V91" s="748"/>
      <c r="W91" s="748"/>
      <c r="X91" s="748"/>
      <c r="Y91" s="748"/>
      <c r="Z91" s="748"/>
      <c r="AA91" s="748"/>
      <c r="AB91" s="748"/>
    </row>
    <row r="92" spans="1:28">
      <c r="A92" s="748">
        <v>2</v>
      </c>
      <c r="B92" s="748" t="s">
        <v>112</v>
      </c>
      <c r="C92" s="749">
        <v>1894608</v>
      </c>
      <c r="D92" s="749">
        <v>1946526</v>
      </c>
      <c r="E92" s="749">
        <v>1868619</v>
      </c>
      <c r="F92" s="749">
        <v>1773677</v>
      </c>
      <c r="G92" s="749">
        <v>1893868</v>
      </c>
      <c r="H92" s="749">
        <v>1928666</v>
      </c>
      <c r="I92" s="749">
        <v>1979079</v>
      </c>
      <c r="J92" s="749">
        <v>1984811</v>
      </c>
      <c r="K92" s="749">
        <v>1926638</v>
      </c>
      <c r="L92" s="749">
        <v>1980340</v>
      </c>
      <c r="M92" s="749">
        <v>2057136</v>
      </c>
      <c r="N92" s="749">
        <v>2026874</v>
      </c>
      <c r="O92" s="749">
        <v>2023253</v>
      </c>
      <c r="P92" s="749">
        <v>1972784</v>
      </c>
      <c r="Q92" s="749">
        <v>1932817</v>
      </c>
      <c r="R92" s="749">
        <v>2094071</v>
      </c>
      <c r="S92" s="749">
        <v>2135183</v>
      </c>
      <c r="T92" s="748"/>
      <c r="U92" s="748"/>
      <c r="V92" s="748"/>
      <c r="W92" s="748"/>
      <c r="X92" s="748"/>
      <c r="Y92" s="748"/>
      <c r="Z92" s="748"/>
      <c r="AA92" s="748"/>
      <c r="AB92" s="748"/>
    </row>
    <row r="93" spans="1:28">
      <c r="A93" s="748">
        <v>207</v>
      </c>
      <c r="B93" s="748" t="s">
        <v>114</v>
      </c>
      <c r="C93" s="977">
        <v>660933</v>
      </c>
      <c r="D93" s="977">
        <v>687838</v>
      </c>
      <c r="E93" s="977">
        <v>632838</v>
      </c>
      <c r="F93" s="977">
        <v>570882</v>
      </c>
      <c r="G93" s="977">
        <v>622521</v>
      </c>
      <c r="H93" s="977">
        <v>642314</v>
      </c>
      <c r="I93" s="977">
        <v>644431</v>
      </c>
      <c r="J93" s="977">
        <v>675724</v>
      </c>
      <c r="K93" s="977">
        <v>668579</v>
      </c>
      <c r="L93" s="977">
        <v>668483</v>
      </c>
      <c r="M93" s="977">
        <v>700572</v>
      </c>
      <c r="N93" s="977">
        <v>682512</v>
      </c>
      <c r="O93" s="977">
        <v>679953</v>
      </c>
      <c r="P93" s="977">
        <v>670179</v>
      </c>
      <c r="Q93" s="977">
        <v>675469</v>
      </c>
      <c r="R93" s="977">
        <v>749035</v>
      </c>
      <c r="S93" s="977">
        <v>752182</v>
      </c>
      <c r="T93" s="748"/>
      <c r="U93" s="748"/>
      <c r="V93" s="748"/>
      <c r="W93" s="748"/>
      <c r="X93" s="748"/>
      <c r="Y93" s="748"/>
      <c r="Z93" s="748"/>
      <c r="AA93" s="748"/>
      <c r="AB93" s="748"/>
    </row>
    <row r="94" spans="1:28">
      <c r="A94" s="748">
        <v>214</v>
      </c>
      <c r="B94" s="748" t="s">
        <v>116</v>
      </c>
      <c r="C94" s="977">
        <v>464466</v>
      </c>
      <c r="D94" s="977">
        <v>453054</v>
      </c>
      <c r="E94" s="977">
        <v>448878</v>
      </c>
      <c r="F94" s="977">
        <v>451773</v>
      </c>
      <c r="G94" s="977">
        <v>457609</v>
      </c>
      <c r="H94" s="977">
        <v>449563</v>
      </c>
      <c r="I94" s="977">
        <v>455843</v>
      </c>
      <c r="J94" s="977">
        <v>466303</v>
      </c>
      <c r="K94" s="977">
        <v>454473</v>
      </c>
      <c r="L94" s="977">
        <v>463664</v>
      </c>
      <c r="M94" s="977">
        <v>464430</v>
      </c>
      <c r="N94" s="977">
        <v>466778</v>
      </c>
      <c r="O94" s="977">
        <v>474676</v>
      </c>
      <c r="P94" s="977">
        <v>465395</v>
      </c>
      <c r="Q94" s="977">
        <v>445780</v>
      </c>
      <c r="R94" s="977">
        <v>463383</v>
      </c>
      <c r="S94" s="977">
        <v>474641</v>
      </c>
      <c r="T94" s="748"/>
      <c r="U94" s="748"/>
      <c r="V94" s="748"/>
      <c r="W94" s="748"/>
      <c r="X94" s="748"/>
      <c r="Y94" s="748"/>
      <c r="Z94" s="748"/>
      <c r="AA94" s="748"/>
      <c r="AB94" s="748"/>
    </row>
    <row r="95" spans="1:28">
      <c r="A95" s="748">
        <v>217</v>
      </c>
      <c r="B95" s="748" t="s">
        <v>118</v>
      </c>
      <c r="C95" s="977">
        <v>306731</v>
      </c>
      <c r="D95" s="977">
        <v>316573</v>
      </c>
      <c r="E95" s="977">
        <v>307372</v>
      </c>
      <c r="F95" s="977">
        <v>296687</v>
      </c>
      <c r="G95" s="977">
        <v>317319</v>
      </c>
      <c r="H95" s="977">
        <v>320617</v>
      </c>
      <c r="I95" s="977">
        <v>336348</v>
      </c>
      <c r="J95" s="977">
        <v>322012</v>
      </c>
      <c r="K95" s="977">
        <v>320054</v>
      </c>
      <c r="L95" s="977">
        <v>314606</v>
      </c>
      <c r="M95" s="977">
        <v>319929</v>
      </c>
      <c r="N95" s="977">
        <v>328020</v>
      </c>
      <c r="O95" s="977">
        <v>339975</v>
      </c>
      <c r="P95" s="977">
        <v>335401</v>
      </c>
      <c r="Q95" s="977">
        <v>322571</v>
      </c>
      <c r="R95" s="977">
        <v>331480</v>
      </c>
      <c r="S95" s="977">
        <v>341591</v>
      </c>
      <c r="T95" s="748"/>
      <c r="U95" s="748"/>
      <c r="V95" s="748"/>
      <c r="W95" s="748"/>
      <c r="X95" s="748"/>
      <c r="Y95" s="748"/>
      <c r="Z95" s="748"/>
      <c r="AA95" s="748"/>
      <c r="AB95" s="748"/>
    </row>
    <row r="96" spans="1:28">
      <c r="A96" s="748">
        <v>219</v>
      </c>
      <c r="B96" s="748" t="s">
        <v>120</v>
      </c>
      <c r="C96" s="977">
        <v>398614</v>
      </c>
      <c r="D96" s="977">
        <v>427840</v>
      </c>
      <c r="E96" s="977">
        <v>419325</v>
      </c>
      <c r="F96" s="977">
        <v>395659</v>
      </c>
      <c r="G96" s="977">
        <v>435750</v>
      </c>
      <c r="H96" s="977">
        <v>454547</v>
      </c>
      <c r="I96" s="977">
        <v>480812</v>
      </c>
      <c r="J96" s="977">
        <v>457854</v>
      </c>
      <c r="K96" s="977">
        <v>421696</v>
      </c>
      <c r="L96" s="977">
        <v>469857</v>
      </c>
      <c r="M96" s="977">
        <v>508594</v>
      </c>
      <c r="N96" s="977">
        <v>484609</v>
      </c>
      <c r="O96" s="977">
        <v>467671</v>
      </c>
      <c r="P96" s="977">
        <v>441455</v>
      </c>
      <c r="Q96" s="977">
        <v>430455</v>
      </c>
      <c r="R96" s="977">
        <v>490537</v>
      </c>
      <c r="S96" s="977">
        <v>506823</v>
      </c>
      <c r="T96" s="748"/>
      <c r="U96" s="748"/>
      <c r="V96" s="748"/>
      <c r="W96" s="748"/>
      <c r="X96" s="748"/>
      <c r="Y96" s="748"/>
      <c r="Z96" s="748"/>
      <c r="AA96" s="748"/>
      <c r="AB96" s="748"/>
    </row>
    <row r="97" spans="1:28">
      <c r="A97" s="748">
        <v>301</v>
      </c>
      <c r="B97" s="748" t="s">
        <v>122</v>
      </c>
      <c r="C97" s="977">
        <v>63864</v>
      </c>
      <c r="D97" s="977">
        <v>61221</v>
      </c>
      <c r="E97" s="977">
        <v>60206</v>
      </c>
      <c r="F97" s="977">
        <v>58676</v>
      </c>
      <c r="G97" s="977">
        <v>60669</v>
      </c>
      <c r="H97" s="977">
        <v>61625</v>
      </c>
      <c r="I97" s="977">
        <v>61645</v>
      </c>
      <c r="J97" s="977">
        <v>62918</v>
      </c>
      <c r="K97" s="977">
        <v>61836</v>
      </c>
      <c r="L97" s="977">
        <v>63730</v>
      </c>
      <c r="M97" s="977">
        <v>63611</v>
      </c>
      <c r="N97" s="977">
        <v>64955</v>
      </c>
      <c r="O97" s="977">
        <v>60978</v>
      </c>
      <c r="P97" s="977">
        <v>60354</v>
      </c>
      <c r="Q97" s="977">
        <v>58542</v>
      </c>
      <c r="R97" s="977">
        <v>59636</v>
      </c>
      <c r="S97" s="977">
        <v>59946</v>
      </c>
      <c r="T97" s="748"/>
      <c r="U97" s="748"/>
      <c r="V97" s="748"/>
      <c r="W97" s="748"/>
      <c r="X97" s="748"/>
      <c r="Y97" s="748"/>
      <c r="Z97" s="748"/>
      <c r="AA97" s="748"/>
      <c r="AB97" s="748"/>
    </row>
    <row r="98" spans="1:28">
      <c r="A98" s="748">
        <v>3</v>
      </c>
      <c r="B98" s="748" t="s">
        <v>123</v>
      </c>
      <c r="C98" s="749">
        <v>2813002</v>
      </c>
      <c r="D98" s="749">
        <v>2987289</v>
      </c>
      <c r="E98" s="749">
        <v>2989050</v>
      </c>
      <c r="F98" s="749">
        <v>2582059</v>
      </c>
      <c r="G98" s="749">
        <v>2752668</v>
      </c>
      <c r="H98" s="749">
        <v>2652275</v>
      </c>
      <c r="I98" s="749">
        <v>2808274</v>
      </c>
      <c r="J98" s="749">
        <v>2847877</v>
      </c>
      <c r="K98" s="749">
        <v>2820992</v>
      </c>
      <c r="L98" s="749">
        <v>2901594</v>
      </c>
      <c r="M98" s="749">
        <v>2834078</v>
      </c>
      <c r="N98" s="749">
        <v>2845255</v>
      </c>
      <c r="O98" s="749">
        <v>2882665</v>
      </c>
      <c r="P98" s="749">
        <v>2901974</v>
      </c>
      <c r="Q98" s="749">
        <v>2848985</v>
      </c>
      <c r="R98" s="749">
        <v>2840758</v>
      </c>
      <c r="S98" s="749">
        <v>3083491</v>
      </c>
      <c r="T98" s="748"/>
      <c r="U98" s="748"/>
      <c r="V98" s="748"/>
      <c r="W98" s="748"/>
      <c r="X98" s="748"/>
      <c r="Y98" s="748"/>
      <c r="Z98" s="748"/>
      <c r="AA98" s="748"/>
      <c r="AB98" s="748"/>
    </row>
    <row r="99" spans="1:28">
      <c r="A99" s="748">
        <v>203</v>
      </c>
      <c r="B99" s="748" t="s">
        <v>125</v>
      </c>
      <c r="C99" s="977">
        <v>1097955</v>
      </c>
      <c r="D99" s="977">
        <v>1160116</v>
      </c>
      <c r="E99" s="977">
        <v>1128322</v>
      </c>
      <c r="F99" s="977">
        <v>1002505</v>
      </c>
      <c r="G99" s="977">
        <v>1044341</v>
      </c>
      <c r="H99" s="977">
        <v>1022849</v>
      </c>
      <c r="I99" s="977">
        <v>1123697</v>
      </c>
      <c r="J99" s="977">
        <v>1095239</v>
      </c>
      <c r="K99" s="977">
        <v>1142564</v>
      </c>
      <c r="L99" s="977">
        <v>1167849</v>
      </c>
      <c r="M99" s="977">
        <v>1130756</v>
      </c>
      <c r="N99" s="977">
        <v>1120215</v>
      </c>
      <c r="O99" s="977">
        <v>1156924</v>
      </c>
      <c r="P99" s="977">
        <v>1168880</v>
      </c>
      <c r="Q99" s="977">
        <v>1112153</v>
      </c>
      <c r="R99" s="977">
        <v>1090730</v>
      </c>
      <c r="S99" s="977">
        <v>1205174</v>
      </c>
      <c r="T99" s="748"/>
      <c r="U99" s="748"/>
      <c r="V99" s="748"/>
      <c r="W99" s="748"/>
      <c r="X99" s="748"/>
      <c r="Y99" s="748"/>
      <c r="Z99" s="748"/>
      <c r="AA99" s="748"/>
      <c r="AB99" s="748"/>
    </row>
    <row r="100" spans="1:28">
      <c r="A100" s="748">
        <v>210</v>
      </c>
      <c r="B100" s="748" t="s">
        <v>127</v>
      </c>
      <c r="C100" s="977">
        <v>873512</v>
      </c>
      <c r="D100" s="977">
        <v>938240</v>
      </c>
      <c r="E100" s="977">
        <v>944877</v>
      </c>
      <c r="F100" s="977">
        <v>739303</v>
      </c>
      <c r="G100" s="977">
        <v>821921</v>
      </c>
      <c r="H100" s="977">
        <v>756052</v>
      </c>
      <c r="I100" s="977">
        <v>753439</v>
      </c>
      <c r="J100" s="977">
        <v>818194</v>
      </c>
      <c r="K100" s="977">
        <v>803614</v>
      </c>
      <c r="L100" s="977">
        <v>803066</v>
      </c>
      <c r="M100" s="977">
        <v>828216</v>
      </c>
      <c r="N100" s="977">
        <v>846748</v>
      </c>
      <c r="O100" s="977">
        <v>864372</v>
      </c>
      <c r="P100" s="977">
        <v>861582</v>
      </c>
      <c r="Q100" s="977">
        <v>816849</v>
      </c>
      <c r="R100" s="977">
        <v>806569</v>
      </c>
      <c r="S100" s="977">
        <v>817253</v>
      </c>
      <c r="T100" s="748"/>
      <c r="U100" s="748"/>
      <c r="V100" s="748"/>
      <c r="W100" s="748"/>
      <c r="X100" s="748"/>
      <c r="Y100" s="748"/>
      <c r="Z100" s="748"/>
      <c r="AA100" s="748"/>
      <c r="AB100" s="748"/>
    </row>
    <row r="101" spans="1:28">
      <c r="A101" s="748">
        <v>216</v>
      </c>
      <c r="B101" s="748" t="s">
        <v>129</v>
      </c>
      <c r="C101" s="977">
        <v>561791</v>
      </c>
      <c r="D101" s="977">
        <v>600138</v>
      </c>
      <c r="E101" s="977">
        <v>628688</v>
      </c>
      <c r="F101" s="977">
        <v>582135</v>
      </c>
      <c r="G101" s="977">
        <v>632787</v>
      </c>
      <c r="H101" s="977">
        <v>599835</v>
      </c>
      <c r="I101" s="977">
        <v>629301</v>
      </c>
      <c r="J101" s="977">
        <v>628193</v>
      </c>
      <c r="K101" s="977">
        <v>549022</v>
      </c>
      <c r="L101" s="977">
        <v>588766</v>
      </c>
      <c r="M101" s="977">
        <v>547290</v>
      </c>
      <c r="N101" s="977">
        <v>535283</v>
      </c>
      <c r="O101" s="977">
        <v>511568</v>
      </c>
      <c r="P101" s="977">
        <v>521936</v>
      </c>
      <c r="Q101" s="977">
        <v>571810</v>
      </c>
      <c r="R101" s="977">
        <v>536823</v>
      </c>
      <c r="S101" s="977">
        <v>617631</v>
      </c>
      <c r="T101" s="748"/>
      <c r="U101" s="748"/>
      <c r="V101" s="748"/>
      <c r="W101" s="748"/>
      <c r="X101" s="748"/>
      <c r="Y101" s="748"/>
      <c r="Z101" s="748"/>
      <c r="AA101" s="748"/>
      <c r="AB101" s="748"/>
    </row>
    <row r="102" spans="1:28">
      <c r="A102" s="748">
        <v>381</v>
      </c>
      <c r="B102" s="748" t="s">
        <v>131</v>
      </c>
      <c r="C102" s="977">
        <v>143758</v>
      </c>
      <c r="D102" s="977">
        <v>151170</v>
      </c>
      <c r="E102" s="977">
        <v>143899</v>
      </c>
      <c r="F102" s="977">
        <v>123176</v>
      </c>
      <c r="G102" s="977">
        <v>135660</v>
      </c>
      <c r="H102" s="977">
        <v>152601</v>
      </c>
      <c r="I102" s="977">
        <v>163137</v>
      </c>
      <c r="J102" s="977">
        <v>168428</v>
      </c>
      <c r="K102" s="977">
        <v>170718</v>
      </c>
      <c r="L102" s="977">
        <v>186718</v>
      </c>
      <c r="M102" s="977">
        <v>173339</v>
      </c>
      <c r="N102" s="977">
        <v>179887</v>
      </c>
      <c r="O102" s="977">
        <v>179442</v>
      </c>
      <c r="P102" s="977">
        <v>172087</v>
      </c>
      <c r="Q102" s="977">
        <v>146837</v>
      </c>
      <c r="R102" s="977">
        <v>165151</v>
      </c>
      <c r="S102" s="977">
        <v>165928</v>
      </c>
      <c r="T102" s="748"/>
      <c r="U102" s="748"/>
      <c r="V102" s="748"/>
      <c r="W102" s="748"/>
      <c r="X102" s="748"/>
      <c r="Y102" s="748"/>
      <c r="Z102" s="748"/>
      <c r="AA102" s="748"/>
      <c r="AB102" s="748"/>
    </row>
    <row r="103" spans="1:28">
      <c r="A103" s="748">
        <v>382</v>
      </c>
      <c r="B103" s="748" t="s">
        <v>133</v>
      </c>
      <c r="C103" s="977">
        <v>135986</v>
      </c>
      <c r="D103" s="977">
        <v>137625</v>
      </c>
      <c r="E103" s="977">
        <v>143264</v>
      </c>
      <c r="F103" s="977">
        <v>134940</v>
      </c>
      <c r="G103" s="977">
        <v>117959</v>
      </c>
      <c r="H103" s="977">
        <v>120938</v>
      </c>
      <c r="I103" s="977">
        <v>138700</v>
      </c>
      <c r="J103" s="977">
        <v>137823</v>
      </c>
      <c r="K103" s="977">
        <v>155074</v>
      </c>
      <c r="L103" s="977">
        <v>155195</v>
      </c>
      <c r="M103" s="977">
        <v>154477</v>
      </c>
      <c r="N103" s="977">
        <v>163122</v>
      </c>
      <c r="O103" s="977">
        <v>170359</v>
      </c>
      <c r="P103" s="977">
        <v>177489</v>
      </c>
      <c r="Q103" s="977">
        <v>201336</v>
      </c>
      <c r="R103" s="977">
        <v>241485</v>
      </c>
      <c r="S103" s="977">
        <v>277505</v>
      </c>
      <c r="T103" s="748"/>
      <c r="U103" s="748"/>
      <c r="V103" s="748"/>
      <c r="W103" s="748"/>
      <c r="X103" s="748"/>
      <c r="Y103" s="748"/>
      <c r="Z103" s="748"/>
      <c r="AA103" s="748"/>
      <c r="AB103" s="748"/>
    </row>
    <row r="104" spans="1:28">
      <c r="A104" s="748">
        <v>4</v>
      </c>
      <c r="B104" s="748" t="s">
        <v>134</v>
      </c>
      <c r="C104" s="749">
        <v>1191651</v>
      </c>
      <c r="D104" s="749">
        <v>1221515</v>
      </c>
      <c r="E104" s="749">
        <v>1198607</v>
      </c>
      <c r="F104" s="749">
        <v>1146172</v>
      </c>
      <c r="G104" s="749">
        <v>1190688</v>
      </c>
      <c r="H104" s="749">
        <v>1141726</v>
      </c>
      <c r="I104" s="749">
        <v>1122898</v>
      </c>
      <c r="J104" s="749">
        <v>1178168</v>
      </c>
      <c r="K104" s="749">
        <v>1149904</v>
      </c>
      <c r="L104" s="749">
        <v>1171141</v>
      </c>
      <c r="M104" s="749">
        <v>1222387</v>
      </c>
      <c r="N104" s="749">
        <v>1272639</v>
      </c>
      <c r="O104" s="749">
        <v>1256637</v>
      </c>
      <c r="P104" s="749">
        <v>1263868</v>
      </c>
      <c r="Q104" s="749">
        <v>1243209</v>
      </c>
      <c r="R104" s="749">
        <v>1264660</v>
      </c>
      <c r="S104" s="749">
        <v>1233876</v>
      </c>
      <c r="T104" s="748"/>
      <c r="U104" s="748"/>
      <c r="V104" s="748"/>
      <c r="W104" s="748"/>
      <c r="X104" s="748"/>
      <c r="Y104" s="748"/>
      <c r="Z104" s="748"/>
      <c r="AA104" s="748"/>
      <c r="AB104" s="748"/>
    </row>
    <row r="105" spans="1:28">
      <c r="A105" s="748">
        <v>213</v>
      </c>
      <c r="B105" s="748" t="s">
        <v>704</v>
      </c>
      <c r="C105" s="977">
        <v>160969</v>
      </c>
      <c r="D105" s="977">
        <v>168564</v>
      </c>
      <c r="E105" s="977">
        <v>158835</v>
      </c>
      <c r="F105" s="977">
        <v>151747</v>
      </c>
      <c r="G105" s="977">
        <v>156565</v>
      </c>
      <c r="H105" s="977">
        <v>133393</v>
      </c>
      <c r="I105" s="977">
        <v>134287</v>
      </c>
      <c r="J105" s="977">
        <v>150403</v>
      </c>
      <c r="K105" s="977">
        <v>134380</v>
      </c>
      <c r="L105" s="977">
        <v>141289</v>
      </c>
      <c r="M105" s="977">
        <v>138870</v>
      </c>
      <c r="N105" s="977">
        <v>138898</v>
      </c>
      <c r="O105" s="977">
        <v>139603</v>
      </c>
      <c r="P105" s="977">
        <v>147465</v>
      </c>
      <c r="Q105" s="977">
        <v>141438</v>
      </c>
      <c r="R105" s="977">
        <v>143476</v>
      </c>
      <c r="S105" s="977">
        <v>146773</v>
      </c>
      <c r="T105" s="748"/>
      <c r="U105" s="748"/>
      <c r="V105" s="748"/>
      <c r="W105" s="748"/>
      <c r="X105" s="748"/>
      <c r="Y105" s="748"/>
      <c r="Z105" s="748"/>
      <c r="AA105" s="748"/>
      <c r="AB105" s="748"/>
    </row>
    <row r="106" spans="1:28">
      <c r="A106" s="748">
        <v>215</v>
      </c>
      <c r="B106" s="748" t="s">
        <v>705</v>
      </c>
      <c r="C106" s="977">
        <v>282043</v>
      </c>
      <c r="D106" s="977">
        <v>291846</v>
      </c>
      <c r="E106" s="977">
        <v>286522</v>
      </c>
      <c r="F106" s="977">
        <v>270277</v>
      </c>
      <c r="G106" s="977">
        <v>279192</v>
      </c>
      <c r="H106" s="977">
        <v>268668</v>
      </c>
      <c r="I106" s="977">
        <v>269475</v>
      </c>
      <c r="J106" s="977">
        <v>273372</v>
      </c>
      <c r="K106" s="977">
        <v>259864</v>
      </c>
      <c r="L106" s="977">
        <v>272475</v>
      </c>
      <c r="M106" s="977">
        <v>280845</v>
      </c>
      <c r="N106" s="977">
        <v>287249</v>
      </c>
      <c r="O106" s="977">
        <v>288725</v>
      </c>
      <c r="P106" s="977">
        <v>287923</v>
      </c>
      <c r="Q106" s="977">
        <v>292781</v>
      </c>
      <c r="R106" s="977">
        <v>297753</v>
      </c>
      <c r="S106" s="977">
        <v>298703</v>
      </c>
      <c r="T106" s="748"/>
      <c r="U106" s="748"/>
      <c r="V106" s="748"/>
      <c r="W106" s="748"/>
      <c r="X106" s="748"/>
      <c r="Y106" s="748"/>
      <c r="Z106" s="748"/>
      <c r="AA106" s="748"/>
      <c r="AB106" s="748"/>
    </row>
    <row r="107" spans="1:28">
      <c r="A107" s="748">
        <v>218</v>
      </c>
      <c r="B107" s="748" t="s">
        <v>148</v>
      </c>
      <c r="C107" s="977">
        <v>224087</v>
      </c>
      <c r="D107" s="977">
        <v>231628</v>
      </c>
      <c r="E107" s="977">
        <v>233943</v>
      </c>
      <c r="F107" s="977">
        <v>220681</v>
      </c>
      <c r="G107" s="977">
        <v>229745</v>
      </c>
      <c r="H107" s="977">
        <v>225345</v>
      </c>
      <c r="I107" s="977">
        <v>210727</v>
      </c>
      <c r="J107" s="977">
        <v>233811</v>
      </c>
      <c r="K107" s="977">
        <v>236982</v>
      </c>
      <c r="L107" s="977">
        <v>249790</v>
      </c>
      <c r="M107" s="977">
        <v>246307</v>
      </c>
      <c r="N107" s="977">
        <v>255153</v>
      </c>
      <c r="O107" s="977">
        <v>257878</v>
      </c>
      <c r="P107" s="977">
        <v>256799</v>
      </c>
      <c r="Q107" s="977">
        <v>243952</v>
      </c>
      <c r="R107" s="977">
        <v>250887</v>
      </c>
      <c r="S107" s="977">
        <v>243137</v>
      </c>
      <c r="T107" s="748"/>
      <c r="U107" s="748"/>
      <c r="V107" s="748"/>
      <c r="W107" s="748"/>
      <c r="X107" s="748"/>
      <c r="Y107" s="748"/>
      <c r="Z107" s="748"/>
      <c r="AA107" s="748"/>
      <c r="AB107" s="748"/>
    </row>
    <row r="108" spans="1:28">
      <c r="A108" s="748">
        <v>220</v>
      </c>
      <c r="B108" s="748" t="s">
        <v>150</v>
      </c>
      <c r="C108" s="977">
        <v>196849</v>
      </c>
      <c r="D108" s="977">
        <v>207139</v>
      </c>
      <c r="E108" s="977">
        <v>202374</v>
      </c>
      <c r="F108" s="977">
        <v>200325</v>
      </c>
      <c r="G108" s="977">
        <v>201289</v>
      </c>
      <c r="H108" s="977">
        <v>201552</v>
      </c>
      <c r="I108" s="977">
        <v>206137</v>
      </c>
      <c r="J108" s="977">
        <v>216656</v>
      </c>
      <c r="K108" s="977">
        <v>202433</v>
      </c>
      <c r="L108" s="977">
        <v>205218</v>
      </c>
      <c r="M108" s="977">
        <v>223573</v>
      </c>
      <c r="N108" s="977">
        <v>246193</v>
      </c>
      <c r="O108" s="977">
        <v>249218</v>
      </c>
      <c r="P108" s="977">
        <v>240218</v>
      </c>
      <c r="Q108" s="977">
        <v>225891</v>
      </c>
      <c r="R108" s="977">
        <v>245225</v>
      </c>
      <c r="S108" s="977">
        <v>232180</v>
      </c>
      <c r="T108" s="748"/>
      <c r="U108" s="748"/>
      <c r="V108" s="748"/>
      <c r="W108" s="748"/>
      <c r="X108" s="748"/>
      <c r="Y108" s="748"/>
      <c r="Z108" s="748"/>
      <c r="AA108" s="748"/>
      <c r="AB108" s="748"/>
    </row>
    <row r="109" spans="1:28">
      <c r="A109" s="748">
        <v>228</v>
      </c>
      <c r="B109" s="748" t="s">
        <v>706</v>
      </c>
      <c r="C109" s="977">
        <v>262033</v>
      </c>
      <c r="D109" s="977">
        <v>255799</v>
      </c>
      <c r="E109" s="977">
        <v>252653</v>
      </c>
      <c r="F109" s="977">
        <v>246676</v>
      </c>
      <c r="G109" s="977">
        <v>264379</v>
      </c>
      <c r="H109" s="977">
        <v>249062</v>
      </c>
      <c r="I109" s="977">
        <v>240281</v>
      </c>
      <c r="J109" s="977">
        <v>240853</v>
      </c>
      <c r="K109" s="977">
        <v>253650</v>
      </c>
      <c r="L109" s="977">
        <v>238889</v>
      </c>
      <c r="M109" s="977">
        <v>267871</v>
      </c>
      <c r="N109" s="977">
        <v>278953</v>
      </c>
      <c r="O109" s="977">
        <v>257182</v>
      </c>
      <c r="P109" s="977">
        <v>267611</v>
      </c>
      <c r="Q109" s="977">
        <v>275373</v>
      </c>
      <c r="R109" s="977">
        <v>260966</v>
      </c>
      <c r="S109" s="977">
        <v>243072</v>
      </c>
      <c r="T109" s="748"/>
      <c r="U109" s="748"/>
      <c r="V109" s="748"/>
      <c r="W109" s="748"/>
      <c r="X109" s="748"/>
      <c r="Y109" s="748"/>
      <c r="Z109" s="748"/>
      <c r="AA109" s="748"/>
      <c r="AB109" s="748"/>
    </row>
    <row r="110" spans="1:28">
      <c r="A110" s="748">
        <v>365</v>
      </c>
      <c r="B110" s="748" t="s">
        <v>707</v>
      </c>
      <c r="C110" s="977">
        <v>65670</v>
      </c>
      <c r="D110" s="977">
        <v>66539</v>
      </c>
      <c r="E110" s="977">
        <v>64280</v>
      </c>
      <c r="F110" s="977">
        <v>56466</v>
      </c>
      <c r="G110" s="977">
        <v>59518</v>
      </c>
      <c r="H110" s="977">
        <v>63706</v>
      </c>
      <c r="I110" s="977">
        <v>61991</v>
      </c>
      <c r="J110" s="977">
        <v>63073</v>
      </c>
      <c r="K110" s="977">
        <v>62595</v>
      </c>
      <c r="L110" s="977">
        <v>63480</v>
      </c>
      <c r="M110" s="977">
        <v>64921</v>
      </c>
      <c r="N110" s="977">
        <v>66193</v>
      </c>
      <c r="O110" s="977">
        <v>64031</v>
      </c>
      <c r="P110" s="977">
        <v>63852</v>
      </c>
      <c r="Q110" s="977">
        <v>63774</v>
      </c>
      <c r="R110" s="977">
        <v>66353</v>
      </c>
      <c r="S110" s="977">
        <v>70011</v>
      </c>
      <c r="T110" s="748"/>
      <c r="U110" s="748"/>
      <c r="V110" s="748"/>
      <c r="W110" s="748"/>
      <c r="X110" s="748"/>
      <c r="Y110" s="748"/>
      <c r="Z110" s="748"/>
      <c r="AA110" s="748"/>
      <c r="AB110" s="748"/>
    </row>
    <row r="111" spans="1:28">
      <c r="A111" s="748">
        <v>5</v>
      </c>
      <c r="B111" s="748" t="s">
        <v>165</v>
      </c>
      <c r="C111" s="749">
        <v>2565099</v>
      </c>
      <c r="D111" s="749">
        <v>2629643</v>
      </c>
      <c r="E111" s="749">
        <v>2708790</v>
      </c>
      <c r="F111" s="749">
        <v>2370256</v>
      </c>
      <c r="G111" s="749">
        <v>2584373</v>
      </c>
      <c r="H111" s="749">
        <v>2526498</v>
      </c>
      <c r="I111" s="749">
        <v>2462654</v>
      </c>
      <c r="J111" s="749">
        <v>2676489</v>
      </c>
      <c r="K111" s="749">
        <v>2637992</v>
      </c>
      <c r="L111" s="749">
        <v>2710301</v>
      </c>
      <c r="M111" s="749">
        <v>2775772</v>
      </c>
      <c r="N111" s="749">
        <v>2790460</v>
      </c>
      <c r="O111" s="749">
        <v>2785810</v>
      </c>
      <c r="P111" s="749">
        <v>2755761</v>
      </c>
      <c r="Q111" s="749">
        <v>2697428</v>
      </c>
      <c r="R111" s="749">
        <v>2935699</v>
      </c>
      <c r="S111" s="749">
        <v>3002229</v>
      </c>
      <c r="T111" s="748"/>
      <c r="U111" s="748"/>
      <c r="V111" s="748"/>
      <c r="W111" s="748"/>
      <c r="X111" s="748"/>
      <c r="Y111" s="748"/>
      <c r="Z111" s="748"/>
      <c r="AA111" s="748"/>
      <c r="AB111" s="748"/>
    </row>
    <row r="112" spans="1:28">
      <c r="A112" s="748">
        <v>201</v>
      </c>
      <c r="B112" s="748" t="s">
        <v>708</v>
      </c>
      <c r="C112" s="977">
        <v>2343985</v>
      </c>
      <c r="D112" s="977">
        <v>2401762</v>
      </c>
      <c r="E112" s="977">
        <v>2486444</v>
      </c>
      <c r="F112" s="977">
        <v>2162776</v>
      </c>
      <c r="G112" s="977">
        <v>2358630</v>
      </c>
      <c r="H112" s="977">
        <v>2302510</v>
      </c>
      <c r="I112" s="977">
        <v>2249876</v>
      </c>
      <c r="J112" s="977">
        <v>2438589</v>
      </c>
      <c r="K112" s="977">
        <v>2406631</v>
      </c>
      <c r="L112" s="977">
        <v>2473764</v>
      </c>
      <c r="M112" s="977">
        <v>2523575</v>
      </c>
      <c r="N112" s="977">
        <v>2531352</v>
      </c>
      <c r="O112" s="977">
        <v>2528698</v>
      </c>
      <c r="P112" s="977">
        <v>2502190</v>
      </c>
      <c r="Q112" s="977">
        <v>2458498</v>
      </c>
      <c r="R112" s="977">
        <v>2690282</v>
      </c>
      <c r="S112" s="977">
        <v>2747967</v>
      </c>
      <c r="T112" s="748"/>
      <c r="U112" s="748"/>
      <c r="V112" s="748"/>
      <c r="W112" s="748"/>
      <c r="X112" s="748"/>
      <c r="Y112" s="748"/>
      <c r="Z112" s="748"/>
      <c r="AA112" s="748"/>
      <c r="AB112" s="748"/>
    </row>
    <row r="113" spans="1:28">
      <c r="A113" s="748">
        <v>442</v>
      </c>
      <c r="B113" s="748" t="s">
        <v>179</v>
      </c>
      <c r="C113" s="977">
        <v>42282</v>
      </c>
      <c r="D113" s="977">
        <v>41565</v>
      </c>
      <c r="E113" s="977">
        <v>39406</v>
      </c>
      <c r="F113" s="977">
        <v>35287</v>
      </c>
      <c r="G113" s="977">
        <v>33945</v>
      </c>
      <c r="H113" s="977">
        <v>32182</v>
      </c>
      <c r="I113" s="977">
        <v>34123</v>
      </c>
      <c r="J113" s="977">
        <v>37193</v>
      </c>
      <c r="K113" s="977">
        <v>34872</v>
      </c>
      <c r="L113" s="977">
        <v>33992</v>
      </c>
      <c r="M113" s="977">
        <v>36129</v>
      </c>
      <c r="N113" s="977">
        <v>36257</v>
      </c>
      <c r="O113" s="977">
        <v>37312</v>
      </c>
      <c r="P113" s="977">
        <v>37859</v>
      </c>
      <c r="Q113" s="977">
        <v>35986</v>
      </c>
      <c r="R113" s="977">
        <v>39565</v>
      </c>
      <c r="S113" s="977">
        <v>38833</v>
      </c>
      <c r="T113" s="748"/>
      <c r="U113" s="748"/>
      <c r="V113" s="748"/>
      <c r="W113" s="748"/>
      <c r="X113" s="748"/>
      <c r="Y113" s="748"/>
      <c r="Z113" s="748"/>
      <c r="AA113" s="748"/>
      <c r="AB113" s="748"/>
    </row>
    <row r="114" spans="1:28">
      <c r="A114" s="748">
        <v>443</v>
      </c>
      <c r="B114" s="748" t="s">
        <v>181</v>
      </c>
      <c r="C114" s="977">
        <v>143795</v>
      </c>
      <c r="D114" s="977">
        <v>152139</v>
      </c>
      <c r="E114" s="977">
        <v>149147</v>
      </c>
      <c r="F114" s="977">
        <v>139072</v>
      </c>
      <c r="G114" s="977">
        <v>159515</v>
      </c>
      <c r="H114" s="977">
        <v>161046</v>
      </c>
      <c r="I114" s="977">
        <v>149800</v>
      </c>
      <c r="J114" s="977">
        <v>168482</v>
      </c>
      <c r="K114" s="977">
        <v>165162</v>
      </c>
      <c r="L114" s="977">
        <v>168129</v>
      </c>
      <c r="M114" s="977">
        <v>181177</v>
      </c>
      <c r="N114" s="977">
        <v>187486</v>
      </c>
      <c r="O114" s="977">
        <v>185196</v>
      </c>
      <c r="P114" s="977">
        <v>182679</v>
      </c>
      <c r="Q114" s="977">
        <v>170538</v>
      </c>
      <c r="R114" s="977">
        <v>172576</v>
      </c>
      <c r="S114" s="977">
        <v>180681</v>
      </c>
      <c r="T114" s="748"/>
      <c r="U114" s="748"/>
      <c r="V114" s="748"/>
      <c r="W114" s="748"/>
      <c r="X114" s="748"/>
      <c r="Y114" s="748"/>
      <c r="Z114" s="748"/>
      <c r="AA114" s="748"/>
      <c r="AB114" s="748"/>
    </row>
    <row r="115" spans="1:28">
      <c r="A115" s="748">
        <v>446</v>
      </c>
      <c r="B115" s="748" t="s">
        <v>709</v>
      </c>
      <c r="C115" s="977">
        <v>35037</v>
      </c>
      <c r="D115" s="977">
        <v>34177</v>
      </c>
      <c r="E115" s="977">
        <v>33793</v>
      </c>
      <c r="F115" s="977">
        <v>33121</v>
      </c>
      <c r="G115" s="977">
        <v>32283</v>
      </c>
      <c r="H115" s="977">
        <v>30760</v>
      </c>
      <c r="I115" s="977">
        <v>28855</v>
      </c>
      <c r="J115" s="977">
        <v>32225</v>
      </c>
      <c r="K115" s="977">
        <v>31327</v>
      </c>
      <c r="L115" s="977">
        <v>34416</v>
      </c>
      <c r="M115" s="977">
        <v>34891</v>
      </c>
      <c r="N115" s="977">
        <v>35365</v>
      </c>
      <c r="O115" s="977">
        <v>34604</v>
      </c>
      <c r="P115" s="977">
        <v>33033</v>
      </c>
      <c r="Q115" s="977">
        <v>32406</v>
      </c>
      <c r="R115" s="977">
        <v>33276</v>
      </c>
      <c r="S115" s="977">
        <v>34748</v>
      </c>
      <c r="T115" s="748"/>
      <c r="U115" s="748"/>
      <c r="V115" s="748"/>
      <c r="W115" s="748"/>
      <c r="X115" s="748"/>
      <c r="Y115" s="748"/>
      <c r="Z115" s="748"/>
      <c r="AA115" s="748"/>
      <c r="AB115" s="748"/>
    </row>
    <row r="116" spans="1:28">
      <c r="A116" s="748">
        <v>6</v>
      </c>
      <c r="B116" s="748" t="s">
        <v>187</v>
      </c>
      <c r="C116" s="749">
        <v>988227</v>
      </c>
      <c r="D116" s="749">
        <v>1013274</v>
      </c>
      <c r="E116" s="749">
        <v>973912</v>
      </c>
      <c r="F116" s="749">
        <v>935893</v>
      </c>
      <c r="G116" s="749">
        <v>993858</v>
      </c>
      <c r="H116" s="749">
        <v>989230</v>
      </c>
      <c r="I116" s="749">
        <v>989746</v>
      </c>
      <c r="J116" s="749">
        <v>1000963</v>
      </c>
      <c r="K116" s="749">
        <v>1002964</v>
      </c>
      <c r="L116" s="749">
        <v>1039524</v>
      </c>
      <c r="M116" s="749">
        <v>1065754</v>
      </c>
      <c r="N116" s="749">
        <v>1093699</v>
      </c>
      <c r="O116" s="749">
        <v>1087721</v>
      </c>
      <c r="P116" s="749">
        <v>1082828</v>
      </c>
      <c r="Q116" s="749">
        <v>1087825</v>
      </c>
      <c r="R116" s="749">
        <v>1109359</v>
      </c>
      <c r="S116" s="749">
        <v>1075664</v>
      </c>
      <c r="T116" s="748"/>
      <c r="U116" s="748"/>
      <c r="V116" s="748"/>
      <c r="W116" s="748"/>
      <c r="X116" s="748"/>
      <c r="Y116" s="748"/>
      <c r="Z116" s="748"/>
      <c r="AA116" s="748"/>
      <c r="AB116" s="748"/>
    </row>
    <row r="117" spans="1:28">
      <c r="A117" s="748">
        <v>208</v>
      </c>
      <c r="B117" s="748" t="s">
        <v>189</v>
      </c>
      <c r="C117" s="977">
        <v>134645</v>
      </c>
      <c r="D117" s="977">
        <v>137303</v>
      </c>
      <c r="E117" s="977">
        <v>133800</v>
      </c>
      <c r="F117" s="977">
        <v>130528</v>
      </c>
      <c r="G117" s="977">
        <v>129851</v>
      </c>
      <c r="H117" s="977">
        <v>112292</v>
      </c>
      <c r="I117" s="977">
        <v>114012</v>
      </c>
      <c r="J117" s="977">
        <v>115632</v>
      </c>
      <c r="K117" s="977">
        <v>131450</v>
      </c>
      <c r="L117" s="977">
        <v>171646</v>
      </c>
      <c r="M117" s="977">
        <v>143729</v>
      </c>
      <c r="N117" s="977">
        <v>145504</v>
      </c>
      <c r="O117" s="977">
        <v>158437</v>
      </c>
      <c r="P117" s="977">
        <v>160246</v>
      </c>
      <c r="Q117" s="977">
        <v>182383</v>
      </c>
      <c r="R117" s="977">
        <v>187083</v>
      </c>
      <c r="S117" s="977">
        <v>194043</v>
      </c>
      <c r="T117" s="748"/>
      <c r="U117" s="748"/>
      <c r="V117" s="748"/>
      <c r="W117" s="748"/>
      <c r="X117" s="748"/>
      <c r="Y117" s="748"/>
      <c r="Z117" s="748"/>
      <c r="AA117" s="748"/>
      <c r="AB117" s="748"/>
    </row>
    <row r="118" spans="1:28">
      <c r="A118" s="748">
        <v>212</v>
      </c>
      <c r="B118" s="748" t="s">
        <v>191</v>
      </c>
      <c r="C118" s="977">
        <v>197272</v>
      </c>
      <c r="D118" s="977">
        <v>196671</v>
      </c>
      <c r="E118" s="977">
        <v>188742</v>
      </c>
      <c r="F118" s="977">
        <v>196730</v>
      </c>
      <c r="G118" s="977">
        <v>217352</v>
      </c>
      <c r="H118" s="977">
        <v>219974</v>
      </c>
      <c r="I118" s="977">
        <v>223695</v>
      </c>
      <c r="J118" s="977">
        <v>231878</v>
      </c>
      <c r="K118" s="977">
        <v>223179</v>
      </c>
      <c r="L118" s="977">
        <v>240616</v>
      </c>
      <c r="M118" s="977">
        <v>260900</v>
      </c>
      <c r="N118" s="977">
        <v>261226</v>
      </c>
      <c r="O118" s="977">
        <v>248957</v>
      </c>
      <c r="P118" s="977">
        <v>248664</v>
      </c>
      <c r="Q118" s="977">
        <v>245354</v>
      </c>
      <c r="R118" s="977">
        <v>233235</v>
      </c>
      <c r="S118" s="977">
        <v>230534</v>
      </c>
      <c r="T118" s="748"/>
      <c r="U118" s="748"/>
      <c r="V118" s="748"/>
      <c r="W118" s="748"/>
      <c r="X118" s="748"/>
      <c r="Y118" s="748"/>
      <c r="Z118" s="748"/>
      <c r="AA118" s="748"/>
      <c r="AB118" s="748"/>
    </row>
    <row r="119" spans="1:28">
      <c r="A119" s="748">
        <v>227</v>
      </c>
      <c r="B119" s="748" t="s">
        <v>443</v>
      </c>
      <c r="C119" s="977">
        <v>127648</v>
      </c>
      <c r="D119" s="977">
        <v>130777</v>
      </c>
      <c r="E119" s="977">
        <v>123204</v>
      </c>
      <c r="F119" s="977">
        <v>118547</v>
      </c>
      <c r="G119" s="977">
        <v>119222</v>
      </c>
      <c r="H119" s="977">
        <v>116570</v>
      </c>
      <c r="I119" s="977">
        <v>119220</v>
      </c>
      <c r="J119" s="977">
        <v>124412</v>
      </c>
      <c r="K119" s="977">
        <v>119704</v>
      </c>
      <c r="L119" s="977">
        <v>119670</v>
      </c>
      <c r="M119" s="977">
        <v>119880</v>
      </c>
      <c r="N119" s="977">
        <v>117996</v>
      </c>
      <c r="O119" s="977">
        <v>119638</v>
      </c>
      <c r="P119" s="977">
        <v>115759</v>
      </c>
      <c r="Q119" s="977">
        <v>107099</v>
      </c>
      <c r="R119" s="977">
        <v>112825</v>
      </c>
      <c r="S119" s="977">
        <v>114793</v>
      </c>
      <c r="T119" s="748"/>
      <c r="U119" s="748"/>
      <c r="V119" s="748"/>
      <c r="W119" s="748"/>
      <c r="X119" s="748"/>
      <c r="Y119" s="748"/>
      <c r="Z119" s="748"/>
      <c r="AA119" s="748"/>
      <c r="AB119" s="748"/>
    </row>
    <row r="120" spans="1:28">
      <c r="A120" s="748">
        <v>229</v>
      </c>
      <c r="B120" s="748" t="s">
        <v>710</v>
      </c>
      <c r="C120" s="977">
        <v>314474</v>
      </c>
      <c r="D120" s="977">
        <v>325690</v>
      </c>
      <c r="E120" s="977">
        <v>322719</v>
      </c>
      <c r="F120" s="977">
        <v>295025</v>
      </c>
      <c r="G120" s="977">
        <v>316722</v>
      </c>
      <c r="H120" s="977">
        <v>330793</v>
      </c>
      <c r="I120" s="977">
        <v>328310</v>
      </c>
      <c r="J120" s="977">
        <v>336099</v>
      </c>
      <c r="K120" s="977">
        <v>327577</v>
      </c>
      <c r="L120" s="977">
        <v>344553</v>
      </c>
      <c r="M120" s="977">
        <v>349845</v>
      </c>
      <c r="N120" s="977">
        <v>358141</v>
      </c>
      <c r="O120" s="977">
        <v>347133</v>
      </c>
      <c r="P120" s="977">
        <v>349773</v>
      </c>
      <c r="Q120" s="977">
        <v>338219</v>
      </c>
      <c r="R120" s="977">
        <v>335310</v>
      </c>
      <c r="S120" s="977">
        <v>325301</v>
      </c>
      <c r="T120" s="748"/>
      <c r="U120" s="748"/>
      <c r="V120" s="748"/>
      <c r="W120" s="748"/>
      <c r="X120" s="748"/>
      <c r="Y120" s="748"/>
      <c r="Z120" s="748"/>
      <c r="AA120" s="748"/>
      <c r="AB120" s="748"/>
    </row>
    <row r="121" spans="1:28">
      <c r="A121" s="748">
        <v>464</v>
      </c>
      <c r="B121" s="748" t="s">
        <v>212</v>
      </c>
      <c r="C121" s="977">
        <v>105840</v>
      </c>
      <c r="D121" s="977">
        <v>113231</v>
      </c>
      <c r="E121" s="977">
        <v>99953</v>
      </c>
      <c r="F121" s="977">
        <v>92960</v>
      </c>
      <c r="G121" s="977">
        <v>104391</v>
      </c>
      <c r="H121" s="977">
        <v>108300</v>
      </c>
      <c r="I121" s="977">
        <v>104430</v>
      </c>
      <c r="J121" s="977">
        <v>89469</v>
      </c>
      <c r="K121" s="977">
        <v>95679</v>
      </c>
      <c r="L121" s="977">
        <v>56346</v>
      </c>
      <c r="M121" s="977">
        <v>80407</v>
      </c>
      <c r="N121" s="977">
        <v>98800</v>
      </c>
      <c r="O121" s="977">
        <v>100130</v>
      </c>
      <c r="P121" s="977">
        <v>96674</v>
      </c>
      <c r="Q121" s="977">
        <v>108846</v>
      </c>
      <c r="R121" s="977">
        <v>127218</v>
      </c>
      <c r="S121" s="977">
        <v>99187</v>
      </c>
      <c r="T121" s="748"/>
      <c r="U121" s="748"/>
      <c r="V121" s="748"/>
      <c r="W121" s="748"/>
      <c r="X121" s="748"/>
      <c r="Y121" s="748"/>
      <c r="Z121" s="748"/>
      <c r="AA121" s="748"/>
      <c r="AB121" s="748"/>
    </row>
    <row r="122" spans="1:28">
      <c r="A122" s="748">
        <v>481</v>
      </c>
      <c r="B122" s="748" t="s">
        <v>214</v>
      </c>
      <c r="C122" s="977">
        <v>46342</v>
      </c>
      <c r="D122" s="977">
        <v>47976</v>
      </c>
      <c r="E122" s="977">
        <v>45239</v>
      </c>
      <c r="F122" s="977">
        <v>42805</v>
      </c>
      <c r="G122" s="977">
        <v>43694</v>
      </c>
      <c r="H122" s="977">
        <v>41154</v>
      </c>
      <c r="I122" s="977">
        <v>41739</v>
      </c>
      <c r="J122" s="977">
        <v>42714</v>
      </c>
      <c r="K122" s="977">
        <v>46628</v>
      </c>
      <c r="L122" s="977">
        <v>47688</v>
      </c>
      <c r="M122" s="977">
        <v>52273</v>
      </c>
      <c r="N122" s="977">
        <v>50807</v>
      </c>
      <c r="O122" s="977">
        <v>50341</v>
      </c>
      <c r="P122" s="977">
        <v>48703</v>
      </c>
      <c r="Q122" s="977">
        <v>47751</v>
      </c>
      <c r="R122" s="977">
        <v>52253</v>
      </c>
      <c r="S122" s="977">
        <v>50789</v>
      </c>
      <c r="T122" s="748"/>
      <c r="U122" s="748"/>
      <c r="V122" s="748"/>
      <c r="W122" s="748"/>
      <c r="X122" s="748"/>
      <c r="Y122" s="748"/>
      <c r="Z122" s="748"/>
      <c r="AA122" s="748"/>
      <c r="AB122" s="748"/>
    </row>
    <row r="123" spans="1:28">
      <c r="A123" s="748">
        <v>501</v>
      </c>
      <c r="B123" s="748" t="s">
        <v>711</v>
      </c>
      <c r="C123" s="977">
        <v>62006</v>
      </c>
      <c r="D123" s="977">
        <v>61626</v>
      </c>
      <c r="E123" s="977">
        <v>60255</v>
      </c>
      <c r="F123" s="977">
        <v>59298</v>
      </c>
      <c r="G123" s="977">
        <v>62626</v>
      </c>
      <c r="H123" s="977">
        <v>60147</v>
      </c>
      <c r="I123" s="977">
        <v>58340</v>
      </c>
      <c r="J123" s="977">
        <v>60759</v>
      </c>
      <c r="K123" s="977">
        <v>58747</v>
      </c>
      <c r="L123" s="977">
        <v>59005</v>
      </c>
      <c r="M123" s="977">
        <v>58720</v>
      </c>
      <c r="N123" s="977">
        <v>61225</v>
      </c>
      <c r="O123" s="977">
        <v>63085</v>
      </c>
      <c r="P123" s="977">
        <v>63009</v>
      </c>
      <c r="Q123" s="977">
        <v>58173</v>
      </c>
      <c r="R123" s="977">
        <v>61435</v>
      </c>
      <c r="S123" s="977">
        <v>61017</v>
      </c>
      <c r="T123" s="748"/>
      <c r="U123" s="748"/>
      <c r="V123" s="748"/>
      <c r="W123" s="748"/>
      <c r="X123" s="748"/>
      <c r="Y123" s="748"/>
      <c r="Z123" s="748"/>
      <c r="AA123" s="748"/>
      <c r="AB123" s="748"/>
    </row>
    <row r="124" spans="1:28">
      <c r="A124" s="748">
        <v>7</v>
      </c>
      <c r="B124" s="748" t="s">
        <v>224</v>
      </c>
      <c r="C124" s="749">
        <v>635187</v>
      </c>
      <c r="D124" s="749">
        <v>644104</v>
      </c>
      <c r="E124" s="749">
        <v>610959</v>
      </c>
      <c r="F124" s="749">
        <v>582183</v>
      </c>
      <c r="G124" s="749">
        <v>596840</v>
      </c>
      <c r="H124" s="749">
        <v>588627</v>
      </c>
      <c r="I124" s="749">
        <v>593787</v>
      </c>
      <c r="J124" s="749">
        <v>640082</v>
      </c>
      <c r="K124" s="749">
        <v>631082</v>
      </c>
      <c r="L124" s="749">
        <v>657256</v>
      </c>
      <c r="M124" s="749">
        <v>663502</v>
      </c>
      <c r="N124" s="749">
        <v>663449</v>
      </c>
      <c r="O124" s="749">
        <v>641387</v>
      </c>
      <c r="P124" s="749">
        <v>643654</v>
      </c>
      <c r="Q124" s="749">
        <v>637555</v>
      </c>
      <c r="R124" s="749">
        <v>602223</v>
      </c>
      <c r="S124" s="749">
        <v>595282</v>
      </c>
      <c r="T124" s="748"/>
      <c r="U124" s="748"/>
      <c r="V124" s="748"/>
      <c r="W124" s="748"/>
      <c r="X124" s="748"/>
      <c r="Y124" s="748"/>
      <c r="Z124" s="748"/>
      <c r="AA124" s="748"/>
      <c r="AB124" s="748"/>
    </row>
    <row r="125" spans="1:28">
      <c r="A125" s="748">
        <v>209</v>
      </c>
      <c r="B125" s="748" t="s">
        <v>712</v>
      </c>
      <c r="C125" s="977">
        <v>310654</v>
      </c>
      <c r="D125" s="977">
        <v>313198</v>
      </c>
      <c r="E125" s="977">
        <v>300167</v>
      </c>
      <c r="F125" s="977">
        <v>288547</v>
      </c>
      <c r="G125" s="977">
        <v>294522</v>
      </c>
      <c r="H125" s="977">
        <v>287338</v>
      </c>
      <c r="I125" s="977">
        <v>292461</v>
      </c>
      <c r="J125" s="977">
        <v>314694</v>
      </c>
      <c r="K125" s="977">
        <v>301636</v>
      </c>
      <c r="L125" s="977">
        <v>313161</v>
      </c>
      <c r="M125" s="977">
        <v>310600</v>
      </c>
      <c r="N125" s="977">
        <v>311389</v>
      </c>
      <c r="O125" s="977">
        <v>310591</v>
      </c>
      <c r="P125" s="977">
        <v>311608</v>
      </c>
      <c r="Q125" s="977">
        <v>295219</v>
      </c>
      <c r="R125" s="977">
        <v>299644</v>
      </c>
      <c r="S125" s="977">
        <v>305567</v>
      </c>
      <c r="T125" s="748"/>
      <c r="U125" s="748"/>
      <c r="V125" s="748"/>
      <c r="W125" s="748"/>
      <c r="X125" s="748"/>
      <c r="Y125" s="748"/>
      <c r="Z125" s="748"/>
      <c r="AA125" s="748"/>
      <c r="AB125" s="748"/>
    </row>
    <row r="126" spans="1:28">
      <c r="A126" s="748">
        <v>222</v>
      </c>
      <c r="B126" s="748" t="s">
        <v>713</v>
      </c>
      <c r="C126" s="977">
        <v>92429</v>
      </c>
      <c r="D126" s="977">
        <v>89639</v>
      </c>
      <c r="E126" s="977">
        <v>84253</v>
      </c>
      <c r="F126" s="977">
        <v>72255</v>
      </c>
      <c r="G126" s="977">
        <v>78614</v>
      </c>
      <c r="H126" s="977">
        <v>85299</v>
      </c>
      <c r="I126" s="977">
        <v>86807</v>
      </c>
      <c r="J126" s="977">
        <v>91259</v>
      </c>
      <c r="K126" s="977">
        <v>89831</v>
      </c>
      <c r="L126" s="977">
        <v>84109</v>
      </c>
      <c r="M126" s="977">
        <v>84468</v>
      </c>
      <c r="N126" s="977">
        <v>85623</v>
      </c>
      <c r="O126" s="977">
        <v>81434</v>
      </c>
      <c r="P126" s="977">
        <v>77062</v>
      </c>
      <c r="Q126" s="977">
        <v>73553</v>
      </c>
      <c r="R126" s="977">
        <v>78172</v>
      </c>
      <c r="S126" s="977">
        <v>80252</v>
      </c>
      <c r="T126" s="748"/>
      <c r="U126" s="748"/>
      <c r="V126" s="748"/>
      <c r="W126" s="748"/>
      <c r="X126" s="748"/>
      <c r="Y126" s="748"/>
      <c r="Z126" s="748"/>
      <c r="AA126" s="748"/>
      <c r="AB126" s="748"/>
    </row>
    <row r="127" spans="1:28">
      <c r="A127" s="748">
        <v>225</v>
      </c>
      <c r="B127" s="748" t="s">
        <v>447</v>
      </c>
      <c r="C127" s="977">
        <v>124105</v>
      </c>
      <c r="D127" s="977">
        <v>134197</v>
      </c>
      <c r="E127" s="977">
        <v>126604</v>
      </c>
      <c r="F127" s="977">
        <v>125396</v>
      </c>
      <c r="G127" s="977">
        <v>129783</v>
      </c>
      <c r="H127" s="977">
        <v>125837</v>
      </c>
      <c r="I127" s="977">
        <v>123059</v>
      </c>
      <c r="J127" s="977">
        <v>135312</v>
      </c>
      <c r="K127" s="977">
        <v>141397</v>
      </c>
      <c r="L127" s="977">
        <v>155880</v>
      </c>
      <c r="M127" s="977">
        <v>171037</v>
      </c>
      <c r="N127" s="977">
        <v>163401</v>
      </c>
      <c r="O127" s="977">
        <v>148769</v>
      </c>
      <c r="P127" s="977">
        <v>154688</v>
      </c>
      <c r="Q127" s="977">
        <v>175000</v>
      </c>
      <c r="R127" s="977">
        <v>130437</v>
      </c>
      <c r="S127" s="977">
        <v>115076</v>
      </c>
      <c r="T127" s="748"/>
      <c r="U127" s="748"/>
      <c r="V127" s="748"/>
      <c r="W127" s="748"/>
      <c r="X127" s="748"/>
      <c r="Y127" s="748"/>
      <c r="Z127" s="748"/>
      <c r="AA127" s="748"/>
      <c r="AB127" s="748"/>
    </row>
    <row r="128" spans="1:28">
      <c r="A128" s="748">
        <v>585</v>
      </c>
      <c r="B128" s="748" t="s">
        <v>448</v>
      </c>
      <c r="C128" s="977">
        <v>62018</v>
      </c>
      <c r="D128" s="977">
        <v>61877</v>
      </c>
      <c r="E128" s="977">
        <v>57947</v>
      </c>
      <c r="F128" s="977">
        <v>55698</v>
      </c>
      <c r="G128" s="977">
        <v>54367</v>
      </c>
      <c r="H128" s="977">
        <v>52482</v>
      </c>
      <c r="I128" s="977">
        <v>53704</v>
      </c>
      <c r="J128" s="977">
        <v>56472</v>
      </c>
      <c r="K128" s="977">
        <v>55541</v>
      </c>
      <c r="L128" s="977">
        <v>55001</v>
      </c>
      <c r="M128" s="977">
        <v>55808</v>
      </c>
      <c r="N128" s="977">
        <v>57917</v>
      </c>
      <c r="O128" s="977">
        <v>54604</v>
      </c>
      <c r="P128" s="977">
        <v>54533</v>
      </c>
      <c r="Q128" s="977">
        <v>51046</v>
      </c>
      <c r="R128" s="977">
        <v>50691</v>
      </c>
      <c r="S128" s="977">
        <v>51860</v>
      </c>
      <c r="T128" s="748"/>
      <c r="U128" s="748"/>
      <c r="V128" s="748"/>
      <c r="W128" s="748"/>
      <c r="X128" s="748"/>
      <c r="Y128" s="748"/>
      <c r="Z128" s="748"/>
      <c r="AA128" s="748"/>
      <c r="AB128" s="748"/>
    </row>
    <row r="129" spans="1:28">
      <c r="A129" s="748">
        <v>586</v>
      </c>
      <c r="B129" s="748" t="s">
        <v>714</v>
      </c>
      <c r="C129" s="977">
        <v>45981</v>
      </c>
      <c r="D129" s="977">
        <v>45193</v>
      </c>
      <c r="E129" s="977">
        <v>41988</v>
      </c>
      <c r="F129" s="977">
        <v>40287</v>
      </c>
      <c r="G129" s="977">
        <v>39554</v>
      </c>
      <c r="H129" s="977">
        <v>37671</v>
      </c>
      <c r="I129" s="977">
        <v>37756</v>
      </c>
      <c r="J129" s="977">
        <v>42345</v>
      </c>
      <c r="K129" s="977">
        <v>42677</v>
      </c>
      <c r="L129" s="977">
        <v>49105</v>
      </c>
      <c r="M129" s="977">
        <v>41589</v>
      </c>
      <c r="N129" s="977">
        <v>45119</v>
      </c>
      <c r="O129" s="977">
        <v>45989</v>
      </c>
      <c r="P129" s="977">
        <v>45763</v>
      </c>
      <c r="Q129" s="977">
        <v>42737</v>
      </c>
      <c r="R129" s="977">
        <v>43279</v>
      </c>
      <c r="S129" s="977">
        <v>42527</v>
      </c>
      <c r="T129" s="748"/>
      <c r="U129" s="748"/>
      <c r="V129" s="748"/>
      <c r="W129" s="748"/>
      <c r="X129" s="748"/>
      <c r="Y129" s="748"/>
      <c r="Z129" s="748"/>
      <c r="AA129" s="748"/>
      <c r="AB129" s="748"/>
    </row>
    <row r="130" spans="1:28">
      <c r="A130" s="748">
        <v>8</v>
      </c>
      <c r="B130" s="748" t="s">
        <v>269</v>
      </c>
      <c r="C130" s="749">
        <v>394597</v>
      </c>
      <c r="D130" s="749">
        <v>411175</v>
      </c>
      <c r="E130" s="749">
        <v>377214</v>
      </c>
      <c r="F130" s="749">
        <v>357061</v>
      </c>
      <c r="G130" s="749">
        <v>373206</v>
      </c>
      <c r="H130" s="749">
        <v>365532</v>
      </c>
      <c r="I130" s="749">
        <v>294017</v>
      </c>
      <c r="J130" s="749">
        <v>407237</v>
      </c>
      <c r="K130" s="749">
        <v>390164</v>
      </c>
      <c r="L130" s="749">
        <v>411111</v>
      </c>
      <c r="M130" s="749">
        <v>416791</v>
      </c>
      <c r="N130" s="749">
        <v>421256</v>
      </c>
      <c r="O130" s="749">
        <v>433536</v>
      </c>
      <c r="P130" s="749">
        <v>467094</v>
      </c>
      <c r="Q130" s="749">
        <v>441748</v>
      </c>
      <c r="R130" s="749">
        <v>449304</v>
      </c>
      <c r="S130" s="749">
        <v>448311</v>
      </c>
      <c r="T130" s="748"/>
      <c r="U130" s="748"/>
      <c r="V130" s="748"/>
      <c r="W130" s="748"/>
      <c r="X130" s="748"/>
      <c r="Y130" s="748"/>
      <c r="Z130" s="748"/>
      <c r="AA130" s="748"/>
      <c r="AB130" s="748"/>
    </row>
    <row r="131" spans="1:28">
      <c r="A131" s="748">
        <v>221</v>
      </c>
      <c r="B131" s="748" t="s">
        <v>985</v>
      </c>
      <c r="C131" s="977">
        <v>152753</v>
      </c>
      <c r="D131" s="977">
        <v>156099</v>
      </c>
      <c r="E131" s="977">
        <v>147944</v>
      </c>
      <c r="F131" s="977">
        <v>143433</v>
      </c>
      <c r="G131" s="977">
        <v>150523</v>
      </c>
      <c r="H131" s="977">
        <v>120482</v>
      </c>
      <c r="I131" s="977">
        <v>53203</v>
      </c>
      <c r="J131" s="977">
        <v>151062</v>
      </c>
      <c r="K131" s="977">
        <v>144726</v>
      </c>
      <c r="L131" s="977">
        <v>155881</v>
      </c>
      <c r="M131" s="977">
        <v>160376</v>
      </c>
      <c r="N131" s="977">
        <v>166979</v>
      </c>
      <c r="O131" s="977">
        <v>183640</v>
      </c>
      <c r="P131" s="977">
        <v>216814</v>
      </c>
      <c r="Q131" s="977">
        <v>205412</v>
      </c>
      <c r="R131" s="977">
        <v>201033</v>
      </c>
      <c r="S131" s="977">
        <v>203337</v>
      </c>
      <c r="T131" s="748"/>
      <c r="U131" s="748"/>
      <c r="V131" s="748"/>
      <c r="W131" s="748"/>
      <c r="X131" s="748"/>
      <c r="Y131" s="748"/>
      <c r="Z131" s="748"/>
      <c r="AA131" s="748"/>
      <c r="AB131" s="748"/>
    </row>
    <row r="132" spans="1:28">
      <c r="A132" s="748">
        <v>223</v>
      </c>
      <c r="B132" s="748" t="s">
        <v>451</v>
      </c>
      <c r="C132" s="977">
        <v>241844</v>
      </c>
      <c r="D132" s="977">
        <v>255076</v>
      </c>
      <c r="E132" s="977">
        <v>229270</v>
      </c>
      <c r="F132" s="977">
        <v>213628</v>
      </c>
      <c r="G132" s="977">
        <v>222683</v>
      </c>
      <c r="H132" s="977">
        <v>245050</v>
      </c>
      <c r="I132" s="977">
        <v>240814</v>
      </c>
      <c r="J132" s="977">
        <v>256175</v>
      </c>
      <c r="K132" s="977">
        <v>245438</v>
      </c>
      <c r="L132" s="977">
        <v>255230</v>
      </c>
      <c r="M132" s="977">
        <v>256415</v>
      </c>
      <c r="N132" s="977">
        <v>254277</v>
      </c>
      <c r="O132" s="977">
        <v>249896</v>
      </c>
      <c r="P132" s="977">
        <v>250280</v>
      </c>
      <c r="Q132" s="977">
        <v>236336</v>
      </c>
      <c r="R132" s="977">
        <v>248271</v>
      </c>
      <c r="S132" s="977">
        <v>244974</v>
      </c>
      <c r="T132" s="748"/>
      <c r="U132" s="748"/>
      <c r="V132" s="748"/>
      <c r="W132" s="748"/>
      <c r="X132" s="748"/>
      <c r="Y132" s="748"/>
      <c r="Z132" s="748"/>
      <c r="AA132" s="748"/>
      <c r="AB132" s="748"/>
    </row>
    <row r="133" spans="1:28">
      <c r="A133" s="748">
        <v>9</v>
      </c>
      <c r="B133" s="748" t="s">
        <v>284</v>
      </c>
      <c r="C133" s="749">
        <v>500905</v>
      </c>
      <c r="D133" s="749">
        <v>498564</v>
      </c>
      <c r="E133" s="749">
        <v>476416</v>
      </c>
      <c r="F133" s="749">
        <v>458119</v>
      </c>
      <c r="G133" s="749">
        <v>476932</v>
      </c>
      <c r="H133" s="749">
        <v>455776</v>
      </c>
      <c r="I133" s="749">
        <v>452991</v>
      </c>
      <c r="J133" s="749">
        <v>463154</v>
      </c>
      <c r="K133" s="749">
        <v>448937</v>
      </c>
      <c r="L133" s="749">
        <v>461638</v>
      </c>
      <c r="M133" s="749">
        <v>461365</v>
      </c>
      <c r="N133" s="749">
        <v>460289</v>
      </c>
      <c r="O133" s="749">
        <v>459655</v>
      </c>
      <c r="P133" s="749">
        <v>464205</v>
      </c>
      <c r="Q133" s="749">
        <v>436904</v>
      </c>
      <c r="R133" s="749">
        <v>452178</v>
      </c>
      <c r="S133" s="749">
        <v>479950</v>
      </c>
      <c r="T133" s="748"/>
      <c r="U133" s="748"/>
      <c r="V133" s="748"/>
      <c r="W133" s="748"/>
      <c r="X133" s="748"/>
      <c r="Y133" s="748"/>
      <c r="Z133" s="748"/>
      <c r="AA133" s="748"/>
      <c r="AB133" s="748"/>
    </row>
    <row r="134" spans="1:28">
      <c r="A134" s="748">
        <v>205</v>
      </c>
      <c r="B134" s="748" t="s">
        <v>715</v>
      </c>
      <c r="C134" s="977">
        <v>199564</v>
      </c>
      <c r="D134" s="977">
        <v>193678</v>
      </c>
      <c r="E134" s="977">
        <v>179960</v>
      </c>
      <c r="F134" s="977">
        <v>176620</v>
      </c>
      <c r="G134" s="977">
        <v>182729</v>
      </c>
      <c r="H134" s="977">
        <v>166330</v>
      </c>
      <c r="I134" s="977">
        <v>164467</v>
      </c>
      <c r="J134" s="977">
        <v>169089</v>
      </c>
      <c r="K134" s="977">
        <v>162213</v>
      </c>
      <c r="L134" s="977">
        <v>172229</v>
      </c>
      <c r="M134" s="977">
        <v>161127</v>
      </c>
      <c r="N134" s="977">
        <v>160079</v>
      </c>
      <c r="O134" s="977">
        <v>159060</v>
      </c>
      <c r="P134" s="977">
        <v>158436</v>
      </c>
      <c r="Q134" s="977">
        <v>148993</v>
      </c>
      <c r="R134" s="977">
        <v>156556</v>
      </c>
      <c r="S134" s="977">
        <v>173459</v>
      </c>
      <c r="T134" s="748"/>
      <c r="U134" s="748"/>
      <c r="V134" s="748"/>
      <c r="W134" s="748"/>
      <c r="X134" s="748"/>
      <c r="Y134" s="748"/>
      <c r="Z134" s="748"/>
      <c r="AA134" s="748"/>
      <c r="AB134" s="748"/>
    </row>
    <row r="135" spans="1:28">
      <c r="A135" s="748">
        <v>224</v>
      </c>
      <c r="B135" s="748" t="s">
        <v>452</v>
      </c>
      <c r="C135" s="977">
        <v>159931</v>
      </c>
      <c r="D135" s="977">
        <v>159406</v>
      </c>
      <c r="E135" s="977">
        <v>156311</v>
      </c>
      <c r="F135" s="977">
        <v>147436</v>
      </c>
      <c r="G135" s="977">
        <v>157849</v>
      </c>
      <c r="H135" s="977">
        <v>155733</v>
      </c>
      <c r="I135" s="977">
        <v>149351</v>
      </c>
      <c r="J135" s="977">
        <v>155638</v>
      </c>
      <c r="K135" s="977">
        <v>151807</v>
      </c>
      <c r="L135" s="977">
        <v>156471</v>
      </c>
      <c r="M135" s="977">
        <v>156839</v>
      </c>
      <c r="N135" s="977">
        <v>158163</v>
      </c>
      <c r="O135" s="977">
        <v>157768</v>
      </c>
      <c r="P135" s="977">
        <v>157602</v>
      </c>
      <c r="Q135" s="977">
        <v>145834</v>
      </c>
      <c r="R135" s="977">
        <v>144433</v>
      </c>
      <c r="S135" s="977">
        <v>148001</v>
      </c>
      <c r="T135" s="748"/>
      <c r="U135" s="748"/>
      <c r="V135" s="748"/>
      <c r="W135" s="748"/>
      <c r="X135" s="748"/>
      <c r="Y135" s="748"/>
      <c r="Z135" s="748"/>
      <c r="AA135" s="748"/>
      <c r="AB135" s="748"/>
    </row>
    <row r="136" spans="1:28">
      <c r="A136" s="973">
        <v>226</v>
      </c>
      <c r="B136" s="973" t="s">
        <v>453</v>
      </c>
      <c r="C136" s="986">
        <v>141410</v>
      </c>
      <c r="D136" s="986">
        <v>145480</v>
      </c>
      <c r="E136" s="986">
        <v>140145</v>
      </c>
      <c r="F136" s="986">
        <v>134063</v>
      </c>
      <c r="G136" s="986">
        <v>136354</v>
      </c>
      <c r="H136" s="986">
        <v>133713</v>
      </c>
      <c r="I136" s="986">
        <v>139173</v>
      </c>
      <c r="J136" s="986">
        <v>138427</v>
      </c>
      <c r="K136" s="986">
        <v>134917</v>
      </c>
      <c r="L136" s="986">
        <v>132938</v>
      </c>
      <c r="M136" s="986">
        <v>143399</v>
      </c>
      <c r="N136" s="986">
        <v>142047</v>
      </c>
      <c r="O136" s="986">
        <v>142827</v>
      </c>
      <c r="P136" s="986">
        <v>148167</v>
      </c>
      <c r="Q136" s="986">
        <v>142077</v>
      </c>
      <c r="R136" s="986">
        <v>151189</v>
      </c>
      <c r="S136" s="986">
        <v>158490</v>
      </c>
      <c r="T136" s="748"/>
      <c r="U136" s="748"/>
      <c r="V136" s="748"/>
      <c r="W136" s="748"/>
      <c r="X136" s="748"/>
      <c r="Y136" s="748"/>
      <c r="Z136" s="748"/>
      <c r="AA136" s="748"/>
      <c r="AB136" s="748"/>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0828-7AA4-4257-BB49-AEFA44712CC9}">
  <dimension ref="A1:R86"/>
  <sheetViews>
    <sheetView workbookViewId="0">
      <pane xSplit="2" ySplit="3" topLeftCell="C4" activePane="bottomRight" state="frozen"/>
      <selection pane="topRight" activeCell="C1" sqref="C1"/>
      <selection pane="bottomLeft" activeCell="A4" sqref="A4"/>
      <selection pane="bottomRight" activeCell="L5" sqref="L5"/>
    </sheetView>
  </sheetViews>
  <sheetFormatPr defaultColWidth="8.25" defaultRowHeight="13"/>
  <cols>
    <col min="1" max="1" width="5.75" style="1" customWidth="1"/>
    <col min="2" max="2" width="10.5" style="1" customWidth="1"/>
    <col min="3" max="16" width="10.08203125" style="1" customWidth="1"/>
    <col min="17" max="16384" width="8.25" style="1"/>
  </cols>
  <sheetData>
    <row r="1" spans="1:18">
      <c r="A1" s="1375" t="s">
        <v>1419</v>
      </c>
      <c r="B1" s="14"/>
      <c r="C1" s="14"/>
      <c r="D1" s="14"/>
      <c r="E1" s="14"/>
      <c r="G1" s="14"/>
      <c r="J1" s="14"/>
      <c r="K1" s="1376" t="s">
        <v>1420</v>
      </c>
      <c r="L1" s="14"/>
      <c r="N1" s="40" t="s">
        <v>511</v>
      </c>
      <c r="O1" s="14"/>
      <c r="P1" s="14"/>
      <c r="Q1" s="14"/>
    </row>
    <row r="2" spans="1:18">
      <c r="A2" s="1597" t="s">
        <v>720</v>
      </c>
      <c r="B2" s="1598"/>
      <c r="C2" s="287"/>
      <c r="D2" s="285"/>
      <c r="E2" s="285"/>
      <c r="F2" s="285"/>
      <c r="G2" s="285"/>
      <c r="H2" s="285"/>
      <c r="I2" s="285" t="s">
        <v>48</v>
      </c>
      <c r="J2" s="285"/>
      <c r="K2" s="285"/>
      <c r="L2" s="285"/>
      <c r="M2" s="285"/>
      <c r="N2" s="285"/>
      <c r="O2" s="285"/>
      <c r="P2" s="285"/>
      <c r="Q2" s="285"/>
      <c r="R2" s="234"/>
    </row>
    <row r="3" spans="1:18">
      <c r="A3" s="1599"/>
      <c r="B3" s="1600"/>
      <c r="C3" s="292" t="s">
        <v>721</v>
      </c>
      <c r="D3" s="273" t="s">
        <v>722</v>
      </c>
      <c r="E3" s="273" t="s">
        <v>723</v>
      </c>
      <c r="F3" s="273" t="s">
        <v>724</v>
      </c>
      <c r="G3" s="273" t="s">
        <v>725</v>
      </c>
      <c r="H3" s="273" t="s">
        <v>726</v>
      </c>
      <c r="I3" s="273" t="s">
        <v>727</v>
      </c>
      <c r="J3" s="273" t="s">
        <v>728</v>
      </c>
      <c r="K3" s="273" t="s">
        <v>23</v>
      </c>
      <c r="L3" s="273" t="s">
        <v>1421</v>
      </c>
      <c r="M3" s="273" t="s">
        <v>26</v>
      </c>
      <c r="N3" s="41" t="s">
        <v>898</v>
      </c>
      <c r="O3" s="41" t="s">
        <v>899</v>
      </c>
      <c r="P3" s="793" t="s">
        <v>900</v>
      </c>
      <c r="Q3" s="364" t="s">
        <v>962</v>
      </c>
      <c r="R3" s="1378" t="s">
        <v>1422</v>
      </c>
    </row>
    <row r="4" spans="1:18">
      <c r="A4" s="1379"/>
      <c r="B4" s="1380" t="s">
        <v>391</v>
      </c>
      <c r="C4" s="293">
        <f>SUM(C5:C14)</f>
        <v>514548</v>
      </c>
      <c r="D4" s="31">
        <f t="shared" ref="D4:P4" si="0">SUM(D5:D14)</f>
        <v>501659</v>
      </c>
      <c r="E4" s="31">
        <f t="shared" si="0"/>
        <v>496833</v>
      </c>
      <c r="F4" s="31">
        <f t="shared" si="0"/>
        <v>514896</v>
      </c>
      <c r="G4" s="31">
        <f t="shared" si="0"/>
        <v>484939</v>
      </c>
      <c r="H4" s="31">
        <f t="shared" si="0"/>
        <v>563092</v>
      </c>
      <c r="I4" s="31">
        <f t="shared" si="0"/>
        <v>619464</v>
      </c>
      <c r="J4" s="31">
        <f t="shared" si="0"/>
        <v>646162</v>
      </c>
      <c r="K4" s="31">
        <f t="shared" si="0"/>
        <v>620319</v>
      </c>
      <c r="L4" s="31">
        <f t="shared" si="0"/>
        <v>698667</v>
      </c>
      <c r="M4" s="31">
        <f t="shared" si="0"/>
        <v>347469</v>
      </c>
      <c r="N4" s="31">
        <f t="shared" si="0"/>
        <v>419708</v>
      </c>
      <c r="O4" s="31">
        <f t="shared" si="0"/>
        <v>588671</v>
      </c>
      <c r="P4" s="31">
        <f t="shared" si="0"/>
        <v>791984</v>
      </c>
      <c r="Q4" s="1381">
        <f>ROUND((P4-O4)/O4*100,1)</f>
        <v>34.5</v>
      </c>
      <c r="R4" s="1382">
        <f>ROUND(P4/$P$4*100,1)</f>
        <v>100</v>
      </c>
    </row>
    <row r="5" spans="1:18">
      <c r="A5" s="1383"/>
      <c r="B5" s="1380" t="s">
        <v>85</v>
      </c>
      <c r="C5" s="293">
        <f>C16</f>
        <v>139420</v>
      </c>
      <c r="D5" s="31">
        <f t="shared" ref="D5:P6" si="1">D16</f>
        <v>137245</v>
      </c>
      <c r="E5" s="31">
        <f t="shared" si="1"/>
        <v>140622</v>
      </c>
      <c r="F5" s="31">
        <f t="shared" si="1"/>
        <v>151491</v>
      </c>
      <c r="G5" s="31">
        <f t="shared" si="1"/>
        <v>145072</v>
      </c>
      <c r="H5" s="31">
        <f t="shared" si="1"/>
        <v>164537</v>
      </c>
      <c r="I5" s="31">
        <f t="shared" si="1"/>
        <v>183101</v>
      </c>
      <c r="J5" s="31">
        <f t="shared" si="1"/>
        <v>203944</v>
      </c>
      <c r="K5" s="31">
        <f t="shared" si="1"/>
        <v>177623</v>
      </c>
      <c r="L5" s="31">
        <f t="shared" si="1"/>
        <v>201814</v>
      </c>
      <c r="M5" s="31">
        <f t="shared" si="1"/>
        <v>83470</v>
      </c>
      <c r="N5" s="31">
        <f t="shared" si="1"/>
        <v>81114</v>
      </c>
      <c r="O5" s="31">
        <f t="shared" si="1"/>
        <v>143963</v>
      </c>
      <c r="P5" s="31">
        <f t="shared" si="1"/>
        <v>189724</v>
      </c>
      <c r="Q5" s="1384">
        <f t="shared" ref="Q5:Q65" si="2">ROUND((P5-O5)/O5*100,1)</f>
        <v>31.8</v>
      </c>
      <c r="R5" s="1385">
        <f t="shared" ref="R5:R65" si="3">ROUND(P5/$P$4*100,1)</f>
        <v>24</v>
      </c>
    </row>
    <row r="6" spans="1:18">
      <c r="A6" s="1386"/>
      <c r="B6" s="1380" t="s">
        <v>432</v>
      </c>
      <c r="C6" s="293">
        <f>C17</f>
        <v>50942</v>
      </c>
      <c r="D6" s="31">
        <f t="shared" si="1"/>
        <v>47457</v>
      </c>
      <c r="E6" s="31">
        <f t="shared" si="1"/>
        <v>45762</v>
      </c>
      <c r="F6" s="31">
        <f t="shared" si="1"/>
        <v>49046</v>
      </c>
      <c r="G6" s="31">
        <f t="shared" si="1"/>
        <v>45952</v>
      </c>
      <c r="H6" s="31">
        <f t="shared" si="1"/>
        <v>51523</v>
      </c>
      <c r="I6" s="31">
        <f t="shared" si="1"/>
        <v>58773</v>
      </c>
      <c r="J6" s="31">
        <f t="shared" si="1"/>
        <v>59027</v>
      </c>
      <c r="K6" s="31">
        <f t="shared" si="1"/>
        <v>59786</v>
      </c>
      <c r="L6" s="31">
        <f t="shared" si="1"/>
        <v>69783</v>
      </c>
      <c r="M6" s="31">
        <f t="shared" si="1"/>
        <v>33402</v>
      </c>
      <c r="N6" s="31">
        <f t="shared" si="1"/>
        <v>45120</v>
      </c>
      <c r="O6" s="31">
        <f t="shared" si="1"/>
        <v>62015</v>
      </c>
      <c r="P6" s="31">
        <f t="shared" si="1"/>
        <v>85790</v>
      </c>
      <c r="Q6" s="1384">
        <f t="shared" si="2"/>
        <v>38.299999999999997</v>
      </c>
      <c r="R6" s="1385">
        <f t="shared" si="3"/>
        <v>10.8</v>
      </c>
    </row>
    <row r="7" spans="1:18">
      <c r="A7" s="1386"/>
      <c r="B7" s="1380" t="s">
        <v>433</v>
      </c>
      <c r="C7" s="293">
        <f>C21</f>
        <v>59670</v>
      </c>
      <c r="D7" s="31">
        <f t="shared" ref="D7:P7" si="4">D21</f>
        <v>53215</v>
      </c>
      <c r="E7" s="31">
        <f t="shared" si="4"/>
        <v>51061</v>
      </c>
      <c r="F7" s="31">
        <f t="shared" si="4"/>
        <v>51402</v>
      </c>
      <c r="G7" s="31">
        <f t="shared" si="4"/>
        <v>48385</v>
      </c>
      <c r="H7" s="31">
        <f t="shared" si="4"/>
        <v>54123</v>
      </c>
      <c r="I7" s="31">
        <f t="shared" si="4"/>
        <v>59566</v>
      </c>
      <c r="J7" s="31">
        <f t="shared" si="4"/>
        <v>61361</v>
      </c>
      <c r="K7" s="31">
        <f t="shared" si="4"/>
        <v>69945</v>
      </c>
      <c r="L7" s="31">
        <f t="shared" si="4"/>
        <v>77803</v>
      </c>
      <c r="M7" s="31">
        <f t="shared" si="4"/>
        <v>42907</v>
      </c>
      <c r="N7" s="31">
        <f t="shared" si="4"/>
        <v>59908</v>
      </c>
      <c r="O7" s="31">
        <f t="shared" si="4"/>
        <v>71155</v>
      </c>
      <c r="P7" s="31">
        <f t="shared" si="4"/>
        <v>93939</v>
      </c>
      <c r="Q7" s="1384">
        <f t="shared" si="2"/>
        <v>32</v>
      </c>
      <c r="R7" s="1385">
        <f t="shared" si="3"/>
        <v>11.9</v>
      </c>
    </row>
    <row r="8" spans="1:18">
      <c r="A8" s="1386"/>
      <c r="B8" s="1380" t="s">
        <v>123</v>
      </c>
      <c r="C8" s="293">
        <f>C27</f>
        <v>33840</v>
      </c>
      <c r="D8" s="31">
        <f t="shared" ref="D8:P8" si="5">D27</f>
        <v>32160</v>
      </c>
      <c r="E8" s="31">
        <f t="shared" si="5"/>
        <v>30872</v>
      </c>
      <c r="F8" s="31">
        <f t="shared" si="5"/>
        <v>31090</v>
      </c>
      <c r="G8" s="31">
        <f t="shared" si="5"/>
        <v>28955</v>
      </c>
      <c r="H8" s="31">
        <f t="shared" si="5"/>
        <v>32436</v>
      </c>
      <c r="I8" s="31">
        <f t="shared" si="5"/>
        <v>37085</v>
      </c>
      <c r="J8" s="31">
        <f t="shared" si="5"/>
        <v>39162</v>
      </c>
      <c r="K8" s="31">
        <f t="shared" si="5"/>
        <v>38662</v>
      </c>
      <c r="L8" s="31">
        <f t="shared" si="5"/>
        <v>46151</v>
      </c>
      <c r="M8" s="31">
        <f t="shared" si="5"/>
        <v>25338</v>
      </c>
      <c r="N8" s="31">
        <f t="shared" si="5"/>
        <v>29479</v>
      </c>
      <c r="O8" s="31">
        <f t="shared" si="5"/>
        <v>35810</v>
      </c>
      <c r="P8" s="31">
        <f t="shared" si="5"/>
        <v>48155</v>
      </c>
      <c r="Q8" s="1384">
        <f t="shared" si="2"/>
        <v>34.5</v>
      </c>
      <c r="R8" s="1385">
        <f t="shared" si="3"/>
        <v>6.1</v>
      </c>
    </row>
    <row r="9" spans="1:18">
      <c r="A9" s="1386"/>
      <c r="B9" s="1380" t="s">
        <v>434</v>
      </c>
      <c r="C9" s="293">
        <f>C33</f>
        <v>56479</v>
      </c>
      <c r="D9" s="31">
        <f t="shared" ref="D9:P9" si="6">D33</f>
        <v>53812</v>
      </c>
      <c r="E9" s="31">
        <f t="shared" si="6"/>
        <v>52324</v>
      </c>
      <c r="F9" s="31">
        <f t="shared" si="6"/>
        <v>52202</v>
      </c>
      <c r="G9" s="31">
        <f t="shared" si="6"/>
        <v>48475</v>
      </c>
      <c r="H9" s="31">
        <f t="shared" si="6"/>
        <v>53749</v>
      </c>
      <c r="I9" s="31">
        <f t="shared" si="6"/>
        <v>61452</v>
      </c>
      <c r="J9" s="31">
        <f t="shared" si="6"/>
        <v>62001</v>
      </c>
      <c r="K9" s="31">
        <f t="shared" si="6"/>
        <v>59992</v>
      </c>
      <c r="L9" s="31">
        <f t="shared" si="6"/>
        <v>67687</v>
      </c>
      <c r="M9" s="31">
        <f t="shared" si="6"/>
        <v>43332</v>
      </c>
      <c r="N9" s="31">
        <f t="shared" si="6"/>
        <v>52618</v>
      </c>
      <c r="O9" s="31">
        <f t="shared" si="6"/>
        <v>63392</v>
      </c>
      <c r="P9" s="31">
        <f t="shared" si="6"/>
        <v>82737</v>
      </c>
      <c r="Q9" s="1384">
        <f t="shared" si="2"/>
        <v>30.5</v>
      </c>
      <c r="R9" s="1385">
        <f t="shared" si="3"/>
        <v>10.4</v>
      </c>
    </row>
    <row r="10" spans="1:18">
      <c r="A10" s="1386"/>
      <c r="B10" s="1380" t="s">
        <v>435</v>
      </c>
      <c r="C10" s="293">
        <f>C40</f>
        <v>41363</v>
      </c>
      <c r="D10" s="31">
        <f t="shared" ref="D10:P10" si="7">D40</f>
        <v>47694</v>
      </c>
      <c r="E10" s="31">
        <f t="shared" si="7"/>
        <v>40886</v>
      </c>
      <c r="F10" s="31">
        <f t="shared" si="7"/>
        <v>43632</v>
      </c>
      <c r="G10" s="31">
        <f t="shared" si="7"/>
        <v>35783</v>
      </c>
      <c r="H10" s="31">
        <f t="shared" si="7"/>
        <v>57926</v>
      </c>
      <c r="I10" s="31">
        <f t="shared" si="7"/>
        <v>54988</v>
      </c>
      <c r="J10" s="31">
        <f t="shared" si="7"/>
        <v>51791</v>
      </c>
      <c r="K10" s="31">
        <f t="shared" si="7"/>
        <v>52900</v>
      </c>
      <c r="L10" s="31">
        <f t="shared" si="7"/>
        <v>53836</v>
      </c>
      <c r="M10" s="31">
        <f t="shared" si="7"/>
        <v>20548</v>
      </c>
      <c r="N10" s="31">
        <f t="shared" si="7"/>
        <v>28865</v>
      </c>
      <c r="O10" s="31">
        <f t="shared" si="7"/>
        <v>50245</v>
      </c>
      <c r="P10" s="31">
        <f t="shared" si="7"/>
        <v>81687</v>
      </c>
      <c r="Q10" s="1384">
        <f t="shared" si="2"/>
        <v>62.6</v>
      </c>
      <c r="R10" s="1385">
        <f t="shared" si="3"/>
        <v>10.3</v>
      </c>
    </row>
    <row r="11" spans="1:18">
      <c r="A11" s="1386"/>
      <c r="B11" s="1380" t="s">
        <v>436</v>
      </c>
      <c r="C11" s="293">
        <f>C45</f>
        <v>26421</v>
      </c>
      <c r="D11" s="31">
        <f t="shared" ref="D11:P11" si="8">D45</f>
        <v>25545</v>
      </c>
      <c r="E11" s="31">
        <f t="shared" si="8"/>
        <v>25367</v>
      </c>
      <c r="F11" s="31">
        <f t="shared" si="8"/>
        <v>25349</v>
      </c>
      <c r="G11" s="31">
        <f t="shared" si="8"/>
        <v>23960</v>
      </c>
      <c r="H11" s="31">
        <f t="shared" si="8"/>
        <v>26943</v>
      </c>
      <c r="I11" s="31">
        <f t="shared" si="8"/>
        <v>29769</v>
      </c>
      <c r="J11" s="31">
        <f t="shared" si="8"/>
        <v>30464</v>
      </c>
      <c r="K11" s="31">
        <f t="shared" si="8"/>
        <v>28529</v>
      </c>
      <c r="L11" s="31">
        <f t="shared" si="8"/>
        <v>32278</v>
      </c>
      <c r="M11" s="31">
        <f t="shared" si="8"/>
        <v>17363</v>
      </c>
      <c r="N11" s="31">
        <f t="shared" si="8"/>
        <v>21805</v>
      </c>
      <c r="O11" s="31">
        <f t="shared" si="8"/>
        <v>26889</v>
      </c>
      <c r="P11" s="31">
        <f t="shared" si="8"/>
        <v>34452</v>
      </c>
      <c r="Q11" s="1384">
        <f t="shared" si="2"/>
        <v>28.1</v>
      </c>
      <c r="R11" s="1385">
        <f t="shared" si="3"/>
        <v>4.4000000000000004</v>
      </c>
    </row>
    <row r="12" spans="1:18">
      <c r="A12" s="1386"/>
      <c r="B12" s="1380" t="s">
        <v>224</v>
      </c>
      <c r="C12" s="293">
        <f>C53</f>
        <v>41544</v>
      </c>
      <c r="D12" s="31">
        <f t="shared" ref="D12:P12" si="9">D53</f>
        <v>42459</v>
      </c>
      <c r="E12" s="31">
        <f t="shared" si="9"/>
        <v>46992</v>
      </c>
      <c r="F12" s="31">
        <f t="shared" si="9"/>
        <v>49476</v>
      </c>
      <c r="G12" s="31">
        <f t="shared" si="9"/>
        <v>47917</v>
      </c>
      <c r="H12" s="31">
        <f t="shared" si="9"/>
        <v>51176</v>
      </c>
      <c r="I12" s="31">
        <f t="shared" si="9"/>
        <v>57887</v>
      </c>
      <c r="J12" s="31">
        <f t="shared" si="9"/>
        <v>58957</v>
      </c>
      <c r="K12" s="31">
        <f t="shared" si="9"/>
        <v>57069</v>
      </c>
      <c r="L12" s="31">
        <f t="shared" si="9"/>
        <v>60793</v>
      </c>
      <c r="M12" s="31">
        <f t="shared" si="9"/>
        <v>31763</v>
      </c>
      <c r="N12" s="31">
        <f t="shared" si="9"/>
        <v>35331</v>
      </c>
      <c r="O12" s="31">
        <f t="shared" si="9"/>
        <v>49875</v>
      </c>
      <c r="P12" s="31">
        <f t="shared" si="9"/>
        <v>62576</v>
      </c>
      <c r="Q12" s="1384">
        <f t="shared" si="2"/>
        <v>25.5</v>
      </c>
      <c r="R12" s="1385">
        <f t="shared" si="3"/>
        <v>7.9</v>
      </c>
    </row>
    <row r="13" spans="1:18">
      <c r="A13" s="1386"/>
      <c r="B13" s="1380" t="s">
        <v>269</v>
      </c>
      <c r="C13" s="293">
        <f>C59</f>
        <v>16490</v>
      </c>
      <c r="D13" s="31">
        <f t="shared" ref="D13:P13" si="10">D59</f>
        <v>16202</v>
      </c>
      <c r="E13" s="31">
        <f t="shared" si="10"/>
        <v>16021</v>
      </c>
      <c r="F13" s="31">
        <f t="shared" si="10"/>
        <v>15280</v>
      </c>
      <c r="G13" s="31">
        <f t="shared" si="10"/>
        <v>13881</v>
      </c>
      <c r="H13" s="31">
        <f t="shared" si="10"/>
        <v>15532</v>
      </c>
      <c r="I13" s="31">
        <f t="shared" si="10"/>
        <v>17930</v>
      </c>
      <c r="J13" s="31">
        <f t="shared" si="10"/>
        <v>18861</v>
      </c>
      <c r="K13" s="31">
        <f t="shared" si="10"/>
        <v>18458</v>
      </c>
      <c r="L13" s="31">
        <f t="shared" si="10"/>
        <v>23150</v>
      </c>
      <c r="M13" s="31">
        <f t="shared" si="10"/>
        <v>13859</v>
      </c>
      <c r="N13" s="31">
        <f t="shared" si="10"/>
        <v>17854</v>
      </c>
      <c r="O13" s="31">
        <f t="shared" si="10"/>
        <v>20378</v>
      </c>
      <c r="P13" s="31">
        <f t="shared" si="10"/>
        <v>28092</v>
      </c>
      <c r="Q13" s="1384">
        <f t="shared" si="2"/>
        <v>37.9</v>
      </c>
      <c r="R13" s="1385">
        <f t="shared" si="3"/>
        <v>3.5</v>
      </c>
    </row>
    <row r="14" spans="1:18">
      <c r="A14" s="1386"/>
      <c r="B14" s="1380" t="s">
        <v>284</v>
      </c>
      <c r="C14" s="293">
        <f>C62</f>
        <v>48379</v>
      </c>
      <c r="D14" s="31">
        <f t="shared" ref="D14:P14" si="11">D62</f>
        <v>45870</v>
      </c>
      <c r="E14" s="31">
        <f t="shared" si="11"/>
        <v>46926</v>
      </c>
      <c r="F14" s="31">
        <f t="shared" si="11"/>
        <v>45928</v>
      </c>
      <c r="G14" s="31">
        <f t="shared" si="11"/>
        <v>46559</v>
      </c>
      <c r="H14" s="31">
        <f t="shared" si="11"/>
        <v>55147</v>
      </c>
      <c r="I14" s="31">
        <f t="shared" si="11"/>
        <v>58913</v>
      </c>
      <c r="J14" s="31">
        <f t="shared" si="11"/>
        <v>60594</v>
      </c>
      <c r="K14" s="31">
        <f t="shared" si="11"/>
        <v>57355</v>
      </c>
      <c r="L14" s="31">
        <f t="shared" si="11"/>
        <v>65372</v>
      </c>
      <c r="M14" s="31">
        <f t="shared" si="11"/>
        <v>35487</v>
      </c>
      <c r="N14" s="31">
        <f t="shared" si="11"/>
        <v>47614</v>
      </c>
      <c r="O14" s="31">
        <f t="shared" si="11"/>
        <v>64949</v>
      </c>
      <c r="P14" s="31">
        <f t="shared" si="11"/>
        <v>84832</v>
      </c>
      <c r="Q14" s="1384">
        <f t="shared" si="2"/>
        <v>30.6</v>
      </c>
      <c r="R14" s="1385">
        <f t="shared" si="3"/>
        <v>10.7</v>
      </c>
    </row>
    <row r="15" spans="1:18">
      <c r="A15" s="287"/>
      <c r="B15" s="1387"/>
      <c r="C15" s="30"/>
      <c r="D15" s="30"/>
      <c r="E15" s="30"/>
      <c r="F15" s="30"/>
      <c r="G15" s="30"/>
      <c r="H15" s="30"/>
      <c r="I15" s="30"/>
      <c r="J15" s="30"/>
      <c r="K15" s="30"/>
      <c r="L15" s="30"/>
      <c r="M15" s="30"/>
      <c r="N15" s="30"/>
      <c r="O15" s="30"/>
      <c r="P15" s="648"/>
      <c r="Q15" s="1388"/>
      <c r="R15" s="1382"/>
    </row>
    <row r="16" spans="1:18">
      <c r="A16" s="1379">
        <v>100</v>
      </c>
      <c r="B16" s="1389" t="s">
        <v>85</v>
      </c>
      <c r="C16" s="39">
        <v>139420</v>
      </c>
      <c r="D16" s="39">
        <v>137245</v>
      </c>
      <c r="E16" s="39">
        <v>140622</v>
      </c>
      <c r="F16" s="39">
        <v>151491</v>
      </c>
      <c r="G16" s="39">
        <v>145072</v>
      </c>
      <c r="H16" s="39">
        <v>164537</v>
      </c>
      <c r="I16" s="39">
        <v>183101</v>
      </c>
      <c r="J16" s="39">
        <v>203944</v>
      </c>
      <c r="K16" s="39">
        <v>177623</v>
      </c>
      <c r="L16" s="39">
        <v>201814</v>
      </c>
      <c r="M16" s="39">
        <v>83470</v>
      </c>
      <c r="N16" s="39">
        <v>81114</v>
      </c>
      <c r="O16" s="39">
        <v>143963</v>
      </c>
      <c r="P16" s="39">
        <v>189724</v>
      </c>
      <c r="Q16" s="1390">
        <f t="shared" si="2"/>
        <v>31.8</v>
      </c>
      <c r="R16" s="1385">
        <f t="shared" si="3"/>
        <v>24</v>
      </c>
    </row>
    <row r="17" spans="1:18">
      <c r="A17" s="1391"/>
      <c r="B17" s="1389" t="s">
        <v>438</v>
      </c>
      <c r="C17" s="31">
        <f t="shared" ref="C17:P17" si="12">SUM(C18:C20)</f>
        <v>50942</v>
      </c>
      <c r="D17" s="31">
        <f t="shared" si="12"/>
        <v>47457</v>
      </c>
      <c r="E17" s="31">
        <f t="shared" si="12"/>
        <v>45762</v>
      </c>
      <c r="F17" s="31">
        <f t="shared" si="12"/>
        <v>49046</v>
      </c>
      <c r="G17" s="31">
        <f t="shared" si="12"/>
        <v>45952</v>
      </c>
      <c r="H17" s="31">
        <f t="shared" si="12"/>
        <v>51523</v>
      </c>
      <c r="I17" s="31">
        <f t="shared" si="12"/>
        <v>58773</v>
      </c>
      <c r="J17" s="31">
        <f t="shared" si="12"/>
        <v>59027</v>
      </c>
      <c r="K17" s="31">
        <f t="shared" si="12"/>
        <v>59786</v>
      </c>
      <c r="L17" s="31">
        <f t="shared" si="12"/>
        <v>69783</v>
      </c>
      <c r="M17" s="31">
        <f t="shared" si="12"/>
        <v>33402</v>
      </c>
      <c r="N17" s="31">
        <f t="shared" si="12"/>
        <v>45120</v>
      </c>
      <c r="O17" s="31">
        <f t="shared" si="12"/>
        <v>62015</v>
      </c>
      <c r="P17" s="295">
        <f t="shared" si="12"/>
        <v>85790</v>
      </c>
      <c r="Q17" s="1390">
        <f t="shared" si="2"/>
        <v>38.299999999999997</v>
      </c>
      <c r="R17" s="1385">
        <f t="shared" si="3"/>
        <v>10.8</v>
      </c>
    </row>
    <row r="18" spans="1:18">
      <c r="A18" s="1383">
        <v>202</v>
      </c>
      <c r="B18" s="1389" t="s">
        <v>107</v>
      </c>
      <c r="C18" s="39">
        <v>8953</v>
      </c>
      <c r="D18" s="39">
        <v>8861</v>
      </c>
      <c r="E18" s="39">
        <v>9097</v>
      </c>
      <c r="F18" s="39">
        <v>9826</v>
      </c>
      <c r="G18" s="39">
        <v>9483</v>
      </c>
      <c r="H18" s="39">
        <v>11835</v>
      </c>
      <c r="I18" s="39">
        <v>14189</v>
      </c>
      <c r="J18" s="39">
        <v>14220</v>
      </c>
      <c r="K18" s="39">
        <v>14721</v>
      </c>
      <c r="L18" s="39">
        <v>16641</v>
      </c>
      <c r="M18" s="39">
        <v>8404</v>
      </c>
      <c r="N18" s="39">
        <v>10280</v>
      </c>
      <c r="O18" s="39">
        <v>15307</v>
      </c>
      <c r="P18" s="39">
        <v>21113</v>
      </c>
      <c r="Q18" s="1390">
        <f t="shared" si="2"/>
        <v>37.9</v>
      </c>
      <c r="R18" s="1385">
        <f t="shared" si="3"/>
        <v>2.7</v>
      </c>
    </row>
    <row r="19" spans="1:18">
      <c r="A19" s="1383">
        <v>204</v>
      </c>
      <c r="B19" s="1389" t="s">
        <v>109</v>
      </c>
      <c r="C19" s="39">
        <v>41081</v>
      </c>
      <c r="D19" s="39">
        <v>37617</v>
      </c>
      <c r="E19" s="39">
        <v>35643</v>
      </c>
      <c r="F19" s="39">
        <v>38011</v>
      </c>
      <c r="G19" s="39">
        <v>35388</v>
      </c>
      <c r="H19" s="39">
        <v>38449</v>
      </c>
      <c r="I19" s="39">
        <v>43069</v>
      </c>
      <c r="J19" s="39">
        <v>43356</v>
      </c>
      <c r="K19" s="39">
        <v>43654</v>
      </c>
      <c r="L19" s="39">
        <v>51414</v>
      </c>
      <c r="M19" s="39">
        <v>24153</v>
      </c>
      <c r="N19" s="39">
        <v>33685</v>
      </c>
      <c r="O19" s="39">
        <v>45111</v>
      </c>
      <c r="P19" s="39">
        <v>62330</v>
      </c>
      <c r="Q19" s="1390">
        <f t="shared" si="2"/>
        <v>38.200000000000003</v>
      </c>
      <c r="R19" s="1385">
        <f t="shared" si="3"/>
        <v>7.9</v>
      </c>
    </row>
    <row r="20" spans="1:18">
      <c r="A20" s="1383">
        <v>206</v>
      </c>
      <c r="B20" s="1389" t="s">
        <v>111</v>
      </c>
      <c r="C20" s="39">
        <v>908</v>
      </c>
      <c r="D20" s="39">
        <v>979</v>
      </c>
      <c r="E20" s="39">
        <v>1022</v>
      </c>
      <c r="F20" s="39">
        <v>1209</v>
      </c>
      <c r="G20" s="39">
        <v>1081</v>
      </c>
      <c r="H20" s="39">
        <v>1239</v>
      </c>
      <c r="I20" s="39">
        <v>1515</v>
      </c>
      <c r="J20" s="39">
        <v>1451</v>
      </c>
      <c r="K20" s="39">
        <v>1411</v>
      </c>
      <c r="L20" s="39">
        <v>1728</v>
      </c>
      <c r="M20" s="39">
        <v>845</v>
      </c>
      <c r="N20" s="39">
        <v>1155</v>
      </c>
      <c r="O20" s="39">
        <v>1597</v>
      </c>
      <c r="P20" s="39">
        <v>2347</v>
      </c>
      <c r="Q20" s="1390">
        <f t="shared" si="2"/>
        <v>47</v>
      </c>
      <c r="R20" s="1385">
        <f t="shared" si="3"/>
        <v>0.3</v>
      </c>
    </row>
    <row r="21" spans="1:18">
      <c r="A21" s="1391"/>
      <c r="B21" s="1389" t="s">
        <v>433</v>
      </c>
      <c r="C21" s="31">
        <f t="shared" ref="C21:P21" si="13">SUM(C22:C26)</f>
        <v>59670</v>
      </c>
      <c r="D21" s="31">
        <f t="shared" si="13"/>
        <v>53215</v>
      </c>
      <c r="E21" s="31">
        <f t="shared" si="13"/>
        <v>51061</v>
      </c>
      <c r="F21" s="31">
        <f t="shared" si="13"/>
        <v>51402</v>
      </c>
      <c r="G21" s="31">
        <f t="shared" si="13"/>
        <v>48385</v>
      </c>
      <c r="H21" s="31">
        <f t="shared" si="13"/>
        <v>54123</v>
      </c>
      <c r="I21" s="31">
        <f t="shared" si="13"/>
        <v>59566</v>
      </c>
      <c r="J21" s="31">
        <f t="shared" si="13"/>
        <v>61361</v>
      </c>
      <c r="K21" s="31">
        <f t="shared" si="13"/>
        <v>69945</v>
      </c>
      <c r="L21" s="31">
        <f t="shared" si="13"/>
        <v>77803</v>
      </c>
      <c r="M21" s="31">
        <f t="shared" si="13"/>
        <v>42907</v>
      </c>
      <c r="N21" s="31">
        <f t="shared" si="13"/>
        <v>59908</v>
      </c>
      <c r="O21" s="31">
        <f t="shared" si="13"/>
        <v>71155</v>
      </c>
      <c r="P21" s="295">
        <f t="shared" si="13"/>
        <v>93939</v>
      </c>
      <c r="Q21" s="1390">
        <f t="shared" si="2"/>
        <v>32</v>
      </c>
      <c r="R21" s="1385">
        <f t="shared" si="3"/>
        <v>11.9</v>
      </c>
    </row>
    <row r="22" spans="1:18">
      <c r="A22" s="1383">
        <v>207</v>
      </c>
      <c r="B22" s="1389" t="s">
        <v>114</v>
      </c>
      <c r="C22" s="39">
        <v>9604</v>
      </c>
      <c r="D22" s="39">
        <v>8940</v>
      </c>
      <c r="E22" s="39">
        <v>9153</v>
      </c>
      <c r="F22" s="39">
        <v>8827</v>
      </c>
      <c r="G22" s="39">
        <v>8682</v>
      </c>
      <c r="H22" s="39">
        <v>9905</v>
      </c>
      <c r="I22" s="39">
        <v>9650</v>
      </c>
      <c r="J22" s="39">
        <v>10151</v>
      </c>
      <c r="K22" s="39">
        <v>10722</v>
      </c>
      <c r="L22" s="39">
        <v>11398</v>
      </c>
      <c r="M22" s="39">
        <v>6217</v>
      </c>
      <c r="N22" s="39">
        <v>7889</v>
      </c>
      <c r="O22" s="39">
        <v>10122</v>
      </c>
      <c r="P22" s="39">
        <v>12266</v>
      </c>
      <c r="Q22" s="1390">
        <f t="shared" si="2"/>
        <v>21.2</v>
      </c>
      <c r="R22" s="1385">
        <f t="shared" si="3"/>
        <v>1.5</v>
      </c>
    </row>
    <row r="23" spans="1:18">
      <c r="A23" s="1383">
        <v>214</v>
      </c>
      <c r="B23" s="1389" t="s">
        <v>116</v>
      </c>
      <c r="C23" s="39">
        <v>29222</v>
      </c>
      <c r="D23" s="39">
        <v>28099</v>
      </c>
      <c r="E23" s="39">
        <v>26278</v>
      </c>
      <c r="F23" s="39">
        <v>26681</v>
      </c>
      <c r="G23" s="39">
        <v>24441</v>
      </c>
      <c r="H23" s="39">
        <v>26957</v>
      </c>
      <c r="I23" s="39">
        <v>30314</v>
      </c>
      <c r="J23" s="39">
        <v>31163</v>
      </c>
      <c r="K23" s="39">
        <v>40649</v>
      </c>
      <c r="L23" s="39">
        <v>42959</v>
      </c>
      <c r="M23" s="39">
        <v>23276</v>
      </c>
      <c r="N23" s="39">
        <v>35024</v>
      </c>
      <c r="O23" s="39">
        <v>42074</v>
      </c>
      <c r="P23" s="39">
        <v>53475</v>
      </c>
      <c r="Q23" s="1390">
        <f t="shared" si="2"/>
        <v>27.1</v>
      </c>
      <c r="R23" s="1385">
        <f t="shared" si="3"/>
        <v>6.8</v>
      </c>
    </row>
    <row r="24" spans="1:18">
      <c r="A24" s="1383">
        <v>217</v>
      </c>
      <c r="B24" s="1389" t="s">
        <v>118</v>
      </c>
      <c r="C24" s="39">
        <v>6968</v>
      </c>
      <c r="D24" s="39">
        <v>6798</v>
      </c>
      <c r="E24" s="39">
        <v>6493</v>
      </c>
      <c r="F24" s="39">
        <v>6491</v>
      </c>
      <c r="G24" s="39">
        <v>6016</v>
      </c>
      <c r="H24" s="39">
        <v>6821</v>
      </c>
      <c r="I24" s="39">
        <v>7957</v>
      </c>
      <c r="J24" s="39">
        <v>8637</v>
      </c>
      <c r="K24" s="39">
        <v>7779</v>
      </c>
      <c r="L24" s="39">
        <v>9230</v>
      </c>
      <c r="M24" s="39">
        <v>4112</v>
      </c>
      <c r="N24" s="39">
        <v>5265</v>
      </c>
      <c r="O24" s="39">
        <v>5451</v>
      </c>
      <c r="P24" s="39">
        <v>9578</v>
      </c>
      <c r="Q24" s="1390">
        <f t="shared" si="2"/>
        <v>75.7</v>
      </c>
      <c r="R24" s="1385">
        <f t="shared" si="3"/>
        <v>1.2</v>
      </c>
    </row>
    <row r="25" spans="1:18">
      <c r="A25" s="1383">
        <v>219</v>
      </c>
      <c r="B25" s="1389" t="s">
        <v>120</v>
      </c>
      <c r="C25" s="39">
        <v>9798</v>
      </c>
      <c r="D25" s="39">
        <v>5916</v>
      </c>
      <c r="E25" s="39">
        <v>5830</v>
      </c>
      <c r="F25" s="39">
        <v>5982</v>
      </c>
      <c r="G25" s="39">
        <v>5839</v>
      </c>
      <c r="H25" s="39">
        <v>6552</v>
      </c>
      <c r="I25" s="39">
        <v>7301</v>
      </c>
      <c r="J25" s="39">
        <v>7122</v>
      </c>
      <c r="K25" s="39">
        <v>6820</v>
      </c>
      <c r="L25" s="39">
        <v>9111</v>
      </c>
      <c r="M25" s="39">
        <v>6064</v>
      </c>
      <c r="N25" s="39">
        <v>7648</v>
      </c>
      <c r="O25" s="39">
        <v>8757</v>
      </c>
      <c r="P25" s="39">
        <v>12266</v>
      </c>
      <c r="Q25" s="1390">
        <f t="shared" si="2"/>
        <v>40.1</v>
      </c>
      <c r="R25" s="1385">
        <f t="shared" si="3"/>
        <v>1.5</v>
      </c>
    </row>
    <row r="26" spans="1:18">
      <c r="A26" s="1383">
        <v>301</v>
      </c>
      <c r="B26" s="1389" t="s">
        <v>122</v>
      </c>
      <c r="C26" s="39">
        <v>4078</v>
      </c>
      <c r="D26" s="39">
        <v>3462</v>
      </c>
      <c r="E26" s="39">
        <v>3307</v>
      </c>
      <c r="F26" s="39">
        <v>3421</v>
      </c>
      <c r="G26" s="39">
        <v>3407</v>
      </c>
      <c r="H26" s="39">
        <v>3888</v>
      </c>
      <c r="I26" s="39">
        <v>4344</v>
      </c>
      <c r="J26" s="39">
        <v>4288</v>
      </c>
      <c r="K26" s="39">
        <v>3975</v>
      </c>
      <c r="L26" s="39">
        <v>5105</v>
      </c>
      <c r="M26" s="39">
        <v>3238</v>
      </c>
      <c r="N26" s="39">
        <v>4082</v>
      </c>
      <c r="O26" s="39">
        <v>4751</v>
      </c>
      <c r="P26" s="39">
        <v>6354</v>
      </c>
      <c r="Q26" s="1390">
        <f t="shared" si="2"/>
        <v>33.700000000000003</v>
      </c>
      <c r="R26" s="1385">
        <f t="shared" si="3"/>
        <v>0.8</v>
      </c>
    </row>
    <row r="27" spans="1:18">
      <c r="A27" s="1391"/>
      <c r="B27" s="1389" t="s">
        <v>123</v>
      </c>
      <c r="C27" s="31">
        <f t="shared" ref="C27:P27" si="14">SUM(C28:C32)</f>
        <v>33840</v>
      </c>
      <c r="D27" s="31">
        <f t="shared" si="14"/>
        <v>32160</v>
      </c>
      <c r="E27" s="31">
        <f t="shared" si="14"/>
        <v>30872</v>
      </c>
      <c r="F27" s="31">
        <f t="shared" si="14"/>
        <v>31090</v>
      </c>
      <c r="G27" s="31">
        <f t="shared" si="14"/>
        <v>28955</v>
      </c>
      <c r="H27" s="31">
        <f t="shared" si="14"/>
        <v>32436</v>
      </c>
      <c r="I27" s="31">
        <f t="shared" si="14"/>
        <v>37085</v>
      </c>
      <c r="J27" s="31">
        <f t="shared" si="14"/>
        <v>39162</v>
      </c>
      <c r="K27" s="31">
        <f t="shared" si="14"/>
        <v>38662</v>
      </c>
      <c r="L27" s="31">
        <f t="shared" si="14"/>
        <v>46151</v>
      </c>
      <c r="M27" s="31">
        <f t="shared" si="14"/>
        <v>25338</v>
      </c>
      <c r="N27" s="31">
        <f t="shared" si="14"/>
        <v>29479</v>
      </c>
      <c r="O27" s="31">
        <f t="shared" si="14"/>
        <v>35810</v>
      </c>
      <c r="P27" s="295">
        <f t="shared" si="14"/>
        <v>48155</v>
      </c>
      <c r="Q27" s="1390">
        <f t="shared" si="2"/>
        <v>34.5</v>
      </c>
      <c r="R27" s="1385">
        <f t="shared" si="3"/>
        <v>6.1</v>
      </c>
    </row>
    <row r="28" spans="1:18">
      <c r="A28" s="1383">
        <v>203</v>
      </c>
      <c r="B28" s="1389" t="s">
        <v>125</v>
      </c>
      <c r="C28" s="39">
        <v>18866</v>
      </c>
      <c r="D28" s="39">
        <v>17905</v>
      </c>
      <c r="E28" s="39">
        <v>17025</v>
      </c>
      <c r="F28" s="39">
        <v>17283</v>
      </c>
      <c r="G28" s="39">
        <v>16802</v>
      </c>
      <c r="H28" s="39">
        <v>19052</v>
      </c>
      <c r="I28" s="39">
        <v>21678</v>
      </c>
      <c r="J28" s="39">
        <v>23875</v>
      </c>
      <c r="K28" s="39">
        <v>23505</v>
      </c>
      <c r="L28" s="39">
        <v>27918</v>
      </c>
      <c r="M28" s="39">
        <v>14910</v>
      </c>
      <c r="N28" s="39">
        <v>18029</v>
      </c>
      <c r="O28" s="39">
        <v>23102</v>
      </c>
      <c r="P28" s="39">
        <v>30912</v>
      </c>
      <c r="Q28" s="1390">
        <f t="shared" si="2"/>
        <v>33.799999999999997</v>
      </c>
      <c r="R28" s="1385">
        <f t="shared" si="3"/>
        <v>3.9</v>
      </c>
    </row>
    <row r="29" spans="1:18">
      <c r="A29" s="1383">
        <v>210</v>
      </c>
      <c r="B29" s="1389" t="s">
        <v>127</v>
      </c>
      <c r="C29" s="39">
        <v>8576</v>
      </c>
      <c r="D29" s="39">
        <v>8354</v>
      </c>
      <c r="E29" s="39">
        <v>8102</v>
      </c>
      <c r="F29" s="39">
        <v>7876</v>
      </c>
      <c r="G29" s="39">
        <v>7193</v>
      </c>
      <c r="H29" s="39">
        <v>8181</v>
      </c>
      <c r="I29" s="39">
        <v>9466</v>
      </c>
      <c r="J29" s="39">
        <v>9332</v>
      </c>
      <c r="K29" s="39">
        <v>9153</v>
      </c>
      <c r="L29" s="39">
        <v>10355</v>
      </c>
      <c r="M29" s="39">
        <v>5593</v>
      </c>
      <c r="N29" s="39">
        <v>6603</v>
      </c>
      <c r="O29" s="39">
        <v>6032</v>
      </c>
      <c r="P29" s="39">
        <v>7778</v>
      </c>
      <c r="Q29" s="1390">
        <f t="shared" si="2"/>
        <v>28.9</v>
      </c>
      <c r="R29" s="1385">
        <f t="shared" si="3"/>
        <v>1</v>
      </c>
    </row>
    <row r="30" spans="1:18">
      <c r="A30" s="1383">
        <v>216</v>
      </c>
      <c r="B30" s="1389" t="s">
        <v>129</v>
      </c>
      <c r="C30" s="39">
        <v>4394</v>
      </c>
      <c r="D30" s="39">
        <v>4297</v>
      </c>
      <c r="E30" s="39">
        <v>4007</v>
      </c>
      <c r="F30" s="39">
        <v>4030</v>
      </c>
      <c r="G30" s="39">
        <v>3404</v>
      </c>
      <c r="H30" s="39">
        <v>3610</v>
      </c>
      <c r="I30" s="39">
        <v>4172</v>
      </c>
      <c r="J30" s="39">
        <v>4325</v>
      </c>
      <c r="K30" s="39">
        <v>4394</v>
      </c>
      <c r="L30" s="39">
        <v>5927</v>
      </c>
      <c r="M30" s="39">
        <v>3915</v>
      </c>
      <c r="N30" s="39">
        <v>3652</v>
      </c>
      <c r="O30" s="39">
        <v>5129</v>
      </c>
      <c r="P30" s="39">
        <v>7315</v>
      </c>
      <c r="Q30" s="1390">
        <f t="shared" si="2"/>
        <v>42.6</v>
      </c>
      <c r="R30" s="1385">
        <f t="shared" si="3"/>
        <v>0.9</v>
      </c>
    </row>
    <row r="31" spans="1:18">
      <c r="A31" s="1383">
        <v>381</v>
      </c>
      <c r="B31" s="1389" t="s">
        <v>131</v>
      </c>
      <c r="C31" s="39">
        <v>434</v>
      </c>
      <c r="D31" s="39">
        <v>355</v>
      </c>
      <c r="E31" s="39">
        <v>362</v>
      </c>
      <c r="F31" s="39">
        <v>366</v>
      </c>
      <c r="G31" s="39">
        <v>331</v>
      </c>
      <c r="H31" s="39">
        <v>357</v>
      </c>
      <c r="I31" s="39">
        <v>419</v>
      </c>
      <c r="J31" s="39">
        <v>407</v>
      </c>
      <c r="K31" s="39">
        <v>406</v>
      </c>
      <c r="L31" s="39">
        <v>468</v>
      </c>
      <c r="M31" s="39">
        <v>299</v>
      </c>
      <c r="N31" s="39">
        <v>378</v>
      </c>
      <c r="O31" s="39">
        <v>406</v>
      </c>
      <c r="P31" s="39">
        <v>533</v>
      </c>
      <c r="Q31" s="1390">
        <f t="shared" si="2"/>
        <v>31.3</v>
      </c>
      <c r="R31" s="1385">
        <f t="shared" si="3"/>
        <v>0.1</v>
      </c>
    </row>
    <row r="32" spans="1:18">
      <c r="A32" s="1383">
        <v>382</v>
      </c>
      <c r="B32" s="1389" t="s">
        <v>133</v>
      </c>
      <c r="C32" s="39">
        <v>1570</v>
      </c>
      <c r="D32" s="39">
        <v>1249</v>
      </c>
      <c r="E32" s="39">
        <v>1376</v>
      </c>
      <c r="F32" s="39">
        <v>1535</v>
      </c>
      <c r="G32" s="39">
        <v>1225</v>
      </c>
      <c r="H32" s="39">
        <v>1236</v>
      </c>
      <c r="I32" s="39">
        <v>1350</v>
      </c>
      <c r="J32" s="39">
        <v>1223</v>
      </c>
      <c r="K32" s="39">
        <v>1204</v>
      </c>
      <c r="L32" s="39">
        <v>1483</v>
      </c>
      <c r="M32" s="39">
        <v>621</v>
      </c>
      <c r="N32" s="39">
        <v>817</v>
      </c>
      <c r="O32" s="39">
        <v>1141</v>
      </c>
      <c r="P32" s="39">
        <v>1617</v>
      </c>
      <c r="Q32" s="1390">
        <f t="shared" si="2"/>
        <v>41.7</v>
      </c>
      <c r="R32" s="1385">
        <f t="shared" si="3"/>
        <v>0.2</v>
      </c>
    </row>
    <row r="33" spans="1:18">
      <c r="A33" s="1391"/>
      <c r="B33" s="1389" t="s">
        <v>434</v>
      </c>
      <c r="C33" s="31">
        <f t="shared" ref="C33:P33" si="15">SUM(C34:C39)</f>
        <v>56479</v>
      </c>
      <c r="D33" s="31">
        <f t="shared" si="15"/>
        <v>53812</v>
      </c>
      <c r="E33" s="31">
        <f t="shared" si="15"/>
        <v>52324</v>
      </c>
      <c r="F33" s="31">
        <f t="shared" si="15"/>
        <v>52202</v>
      </c>
      <c r="G33" s="31">
        <f t="shared" si="15"/>
        <v>48475</v>
      </c>
      <c r="H33" s="31">
        <f t="shared" si="15"/>
        <v>53749</v>
      </c>
      <c r="I33" s="31">
        <f t="shared" si="15"/>
        <v>61452</v>
      </c>
      <c r="J33" s="31">
        <f t="shared" si="15"/>
        <v>62001</v>
      </c>
      <c r="K33" s="31">
        <f t="shared" si="15"/>
        <v>59992</v>
      </c>
      <c r="L33" s="31">
        <f t="shared" si="15"/>
        <v>67687</v>
      </c>
      <c r="M33" s="31">
        <f t="shared" si="15"/>
        <v>43332</v>
      </c>
      <c r="N33" s="31">
        <f t="shared" si="15"/>
        <v>52618</v>
      </c>
      <c r="O33" s="31">
        <f t="shared" si="15"/>
        <v>63392</v>
      </c>
      <c r="P33" s="295">
        <f t="shared" si="15"/>
        <v>82737</v>
      </c>
      <c r="Q33" s="1390">
        <f t="shared" si="2"/>
        <v>30.5</v>
      </c>
      <c r="R33" s="1385">
        <f t="shared" si="3"/>
        <v>10.4</v>
      </c>
    </row>
    <row r="34" spans="1:18">
      <c r="A34" s="1383">
        <v>213</v>
      </c>
      <c r="B34" s="1389" t="s">
        <v>136</v>
      </c>
      <c r="C34" s="39">
        <v>4856</v>
      </c>
      <c r="D34" s="39">
        <v>4829</v>
      </c>
      <c r="E34" s="39">
        <v>4530</v>
      </c>
      <c r="F34" s="39">
        <v>4332</v>
      </c>
      <c r="G34" s="39">
        <v>3840</v>
      </c>
      <c r="H34" s="39">
        <v>4985</v>
      </c>
      <c r="I34" s="39">
        <v>5762</v>
      </c>
      <c r="J34" s="39">
        <v>5496</v>
      </c>
      <c r="K34" s="39">
        <v>5364</v>
      </c>
      <c r="L34" s="39">
        <v>6202</v>
      </c>
      <c r="M34" s="39">
        <v>3689</v>
      </c>
      <c r="N34" s="39">
        <v>4247</v>
      </c>
      <c r="O34" s="39">
        <v>5250</v>
      </c>
      <c r="P34" s="39">
        <v>6309</v>
      </c>
      <c r="Q34" s="1390">
        <f t="shared" si="2"/>
        <v>20.2</v>
      </c>
      <c r="R34" s="1385">
        <f t="shared" si="3"/>
        <v>0.8</v>
      </c>
    </row>
    <row r="35" spans="1:18">
      <c r="A35" s="1383">
        <v>215</v>
      </c>
      <c r="B35" s="1389" t="s">
        <v>142</v>
      </c>
      <c r="C35" s="39">
        <v>18614</v>
      </c>
      <c r="D35" s="39">
        <v>17757</v>
      </c>
      <c r="E35" s="39">
        <v>17408</v>
      </c>
      <c r="F35" s="39">
        <v>17438</v>
      </c>
      <c r="G35" s="39">
        <v>14459</v>
      </c>
      <c r="H35" s="39">
        <v>15479</v>
      </c>
      <c r="I35" s="39">
        <v>17705</v>
      </c>
      <c r="J35" s="39">
        <v>20025</v>
      </c>
      <c r="K35" s="39">
        <v>18615</v>
      </c>
      <c r="L35" s="39">
        <v>22560</v>
      </c>
      <c r="M35" s="39">
        <v>14725</v>
      </c>
      <c r="N35" s="39">
        <v>18098</v>
      </c>
      <c r="O35" s="39">
        <v>20691</v>
      </c>
      <c r="P35" s="39">
        <v>27121</v>
      </c>
      <c r="Q35" s="1390">
        <f t="shared" si="2"/>
        <v>31.1</v>
      </c>
      <c r="R35" s="1385">
        <f t="shared" si="3"/>
        <v>3.4</v>
      </c>
    </row>
    <row r="36" spans="1:18">
      <c r="A36" s="1383">
        <v>218</v>
      </c>
      <c r="B36" s="1389" t="s">
        <v>148</v>
      </c>
      <c r="C36" s="39">
        <v>7864</v>
      </c>
      <c r="D36" s="39">
        <v>7398</v>
      </c>
      <c r="E36" s="39">
        <v>6749</v>
      </c>
      <c r="F36" s="39">
        <v>6961</v>
      </c>
      <c r="G36" s="39">
        <v>6991</v>
      </c>
      <c r="H36" s="39">
        <v>8585</v>
      </c>
      <c r="I36" s="39">
        <v>9510</v>
      </c>
      <c r="J36" s="39">
        <v>8809</v>
      </c>
      <c r="K36" s="39">
        <v>8580</v>
      </c>
      <c r="L36" s="39">
        <v>8786</v>
      </c>
      <c r="M36" s="39">
        <v>6262</v>
      </c>
      <c r="N36" s="39">
        <v>7514</v>
      </c>
      <c r="O36" s="39">
        <v>10630</v>
      </c>
      <c r="P36" s="39">
        <v>13087</v>
      </c>
      <c r="Q36" s="1390">
        <f t="shared" si="2"/>
        <v>23.1</v>
      </c>
      <c r="R36" s="1385">
        <f t="shared" si="3"/>
        <v>1.7</v>
      </c>
    </row>
    <row r="37" spans="1:18">
      <c r="A37" s="1383">
        <v>220</v>
      </c>
      <c r="B37" s="1389" t="s">
        <v>150</v>
      </c>
      <c r="C37" s="39">
        <v>8726</v>
      </c>
      <c r="D37" s="39">
        <v>8306</v>
      </c>
      <c r="E37" s="39">
        <v>8146</v>
      </c>
      <c r="F37" s="39">
        <v>7929</v>
      </c>
      <c r="G37" s="39">
        <v>7696</v>
      </c>
      <c r="H37" s="39">
        <v>8337</v>
      </c>
      <c r="I37" s="39">
        <v>9498</v>
      </c>
      <c r="J37" s="39">
        <v>9157</v>
      </c>
      <c r="K37" s="39">
        <v>9122</v>
      </c>
      <c r="L37" s="39">
        <v>10049</v>
      </c>
      <c r="M37" s="39">
        <v>6196</v>
      </c>
      <c r="N37" s="39">
        <v>7675</v>
      </c>
      <c r="O37" s="39">
        <v>9045</v>
      </c>
      <c r="P37" s="39">
        <v>11970</v>
      </c>
      <c r="Q37" s="1390">
        <f t="shared" si="2"/>
        <v>32.299999999999997</v>
      </c>
      <c r="R37" s="1385">
        <f t="shared" si="3"/>
        <v>1.5</v>
      </c>
    </row>
    <row r="38" spans="1:18">
      <c r="A38" s="1383">
        <v>228</v>
      </c>
      <c r="B38" s="1389" t="s">
        <v>439</v>
      </c>
      <c r="C38" s="39">
        <v>13252</v>
      </c>
      <c r="D38" s="39">
        <v>12506</v>
      </c>
      <c r="E38" s="39">
        <v>12051</v>
      </c>
      <c r="F38" s="39">
        <v>11836</v>
      </c>
      <c r="G38" s="39">
        <v>11900</v>
      </c>
      <c r="H38" s="39">
        <v>12479</v>
      </c>
      <c r="I38" s="39">
        <v>14544</v>
      </c>
      <c r="J38" s="39">
        <v>14408</v>
      </c>
      <c r="K38" s="39">
        <v>14587</v>
      </c>
      <c r="L38" s="39">
        <v>15854</v>
      </c>
      <c r="M38" s="39">
        <v>9582</v>
      </c>
      <c r="N38" s="39">
        <v>11856</v>
      </c>
      <c r="O38" s="39">
        <v>14029</v>
      </c>
      <c r="P38" s="39">
        <v>19219</v>
      </c>
      <c r="Q38" s="1390">
        <f t="shared" si="2"/>
        <v>37</v>
      </c>
      <c r="R38" s="1385">
        <f t="shared" si="3"/>
        <v>2.4</v>
      </c>
    </row>
    <row r="39" spans="1:18">
      <c r="A39" s="1383">
        <v>365</v>
      </c>
      <c r="B39" s="1389" t="s">
        <v>440</v>
      </c>
      <c r="C39" s="39">
        <v>3167</v>
      </c>
      <c r="D39" s="39">
        <v>3016</v>
      </c>
      <c r="E39" s="39">
        <v>3440</v>
      </c>
      <c r="F39" s="39">
        <v>3706</v>
      </c>
      <c r="G39" s="39">
        <v>3589</v>
      </c>
      <c r="H39" s="39">
        <v>3884</v>
      </c>
      <c r="I39" s="39">
        <v>4433</v>
      </c>
      <c r="J39" s="39">
        <v>4106</v>
      </c>
      <c r="K39" s="39">
        <v>3724</v>
      </c>
      <c r="L39" s="39">
        <v>4236</v>
      </c>
      <c r="M39" s="39">
        <v>2878</v>
      </c>
      <c r="N39" s="39">
        <v>3228</v>
      </c>
      <c r="O39" s="39">
        <v>3747</v>
      </c>
      <c r="P39" s="39">
        <v>5031</v>
      </c>
      <c r="Q39" s="1390">
        <f t="shared" si="2"/>
        <v>34.299999999999997</v>
      </c>
      <c r="R39" s="1385">
        <f t="shared" si="3"/>
        <v>0.6</v>
      </c>
    </row>
    <row r="40" spans="1:18">
      <c r="A40" s="1391"/>
      <c r="B40" s="1389" t="s">
        <v>435</v>
      </c>
      <c r="C40" s="31">
        <f t="shared" ref="C40:P40" si="16">SUM(C41:C44)</f>
        <v>41363</v>
      </c>
      <c r="D40" s="31">
        <f t="shared" si="16"/>
        <v>47694</v>
      </c>
      <c r="E40" s="31">
        <f t="shared" si="16"/>
        <v>40886</v>
      </c>
      <c r="F40" s="31">
        <f t="shared" si="16"/>
        <v>43632</v>
      </c>
      <c r="G40" s="31">
        <f t="shared" si="16"/>
        <v>35783</v>
      </c>
      <c r="H40" s="31">
        <f t="shared" si="16"/>
        <v>57926</v>
      </c>
      <c r="I40" s="31">
        <f t="shared" si="16"/>
        <v>54988</v>
      </c>
      <c r="J40" s="31">
        <f t="shared" si="16"/>
        <v>51791</v>
      </c>
      <c r="K40" s="31">
        <f t="shared" si="16"/>
        <v>52900</v>
      </c>
      <c r="L40" s="31">
        <f t="shared" si="16"/>
        <v>53836</v>
      </c>
      <c r="M40" s="31">
        <f t="shared" si="16"/>
        <v>20548</v>
      </c>
      <c r="N40" s="31">
        <f t="shared" si="16"/>
        <v>28865</v>
      </c>
      <c r="O40" s="31">
        <f t="shared" si="16"/>
        <v>50245</v>
      </c>
      <c r="P40" s="295">
        <f t="shared" si="16"/>
        <v>81687</v>
      </c>
      <c r="Q40" s="1390">
        <f t="shared" si="2"/>
        <v>62.6</v>
      </c>
      <c r="R40" s="1385">
        <f t="shared" si="3"/>
        <v>10.3</v>
      </c>
    </row>
    <row r="41" spans="1:18">
      <c r="A41" s="1383">
        <v>201</v>
      </c>
      <c r="B41" s="1389" t="s">
        <v>441</v>
      </c>
      <c r="C41" s="39">
        <v>37392</v>
      </c>
      <c r="D41" s="39">
        <v>43527</v>
      </c>
      <c r="E41" s="39">
        <v>37062</v>
      </c>
      <c r="F41" s="39">
        <v>39996</v>
      </c>
      <c r="G41" s="39">
        <v>32662</v>
      </c>
      <c r="H41" s="39">
        <v>54394</v>
      </c>
      <c r="I41" s="39">
        <v>50657</v>
      </c>
      <c r="J41" s="39">
        <v>47210</v>
      </c>
      <c r="K41" s="39">
        <v>48297</v>
      </c>
      <c r="L41" s="39">
        <v>48784</v>
      </c>
      <c r="M41" s="39">
        <v>16529</v>
      </c>
      <c r="N41" s="39">
        <v>23730</v>
      </c>
      <c r="O41" s="39">
        <v>44474</v>
      </c>
      <c r="P41" s="39">
        <v>74338</v>
      </c>
      <c r="Q41" s="1390">
        <f t="shared" si="2"/>
        <v>67.099999999999994</v>
      </c>
      <c r="R41" s="1385">
        <f t="shared" si="3"/>
        <v>9.4</v>
      </c>
    </row>
    <row r="42" spans="1:18">
      <c r="A42" s="1383">
        <v>442</v>
      </c>
      <c r="B42" s="1389" t="s">
        <v>179</v>
      </c>
      <c r="C42" s="39">
        <v>637</v>
      </c>
      <c r="D42" s="39">
        <v>670</v>
      </c>
      <c r="E42" s="39">
        <v>538</v>
      </c>
      <c r="F42" s="39">
        <v>443</v>
      </c>
      <c r="G42" s="39">
        <v>253</v>
      </c>
      <c r="H42" s="39">
        <v>336</v>
      </c>
      <c r="I42" s="39">
        <v>550</v>
      </c>
      <c r="J42" s="39">
        <v>508</v>
      </c>
      <c r="K42" s="39">
        <v>419</v>
      </c>
      <c r="L42" s="39">
        <v>489</v>
      </c>
      <c r="M42" s="39">
        <v>291</v>
      </c>
      <c r="N42" s="39">
        <v>383</v>
      </c>
      <c r="O42" s="39">
        <v>423</v>
      </c>
      <c r="P42" s="39">
        <v>573</v>
      </c>
      <c r="Q42" s="1390">
        <f t="shared" si="2"/>
        <v>35.5</v>
      </c>
      <c r="R42" s="1385">
        <f t="shared" si="3"/>
        <v>0.1</v>
      </c>
    </row>
    <row r="43" spans="1:18">
      <c r="A43" s="1383">
        <v>443</v>
      </c>
      <c r="B43" s="1389" t="s">
        <v>181</v>
      </c>
      <c r="C43" s="39">
        <v>928</v>
      </c>
      <c r="D43" s="39">
        <v>940</v>
      </c>
      <c r="E43" s="39">
        <v>878</v>
      </c>
      <c r="F43" s="39">
        <v>927</v>
      </c>
      <c r="G43" s="39">
        <v>945</v>
      </c>
      <c r="H43" s="39">
        <v>1002</v>
      </c>
      <c r="I43" s="39">
        <v>1366</v>
      </c>
      <c r="J43" s="39">
        <v>1332</v>
      </c>
      <c r="K43" s="39">
        <v>1318</v>
      </c>
      <c r="L43" s="39">
        <v>1606</v>
      </c>
      <c r="M43" s="39">
        <v>1321</v>
      </c>
      <c r="N43" s="39">
        <v>1797</v>
      </c>
      <c r="O43" s="39">
        <v>2203</v>
      </c>
      <c r="P43" s="39">
        <v>3232</v>
      </c>
      <c r="Q43" s="1390">
        <f t="shared" si="2"/>
        <v>46.7</v>
      </c>
      <c r="R43" s="1385">
        <f t="shared" si="3"/>
        <v>0.4</v>
      </c>
    </row>
    <row r="44" spans="1:18">
      <c r="A44" s="1383">
        <v>446</v>
      </c>
      <c r="B44" s="1389" t="s">
        <v>442</v>
      </c>
      <c r="C44" s="39">
        <v>2406</v>
      </c>
      <c r="D44" s="39">
        <v>2557</v>
      </c>
      <c r="E44" s="39">
        <v>2408</v>
      </c>
      <c r="F44" s="39">
        <v>2266</v>
      </c>
      <c r="G44" s="39">
        <v>1923</v>
      </c>
      <c r="H44" s="39">
        <v>2194</v>
      </c>
      <c r="I44" s="39">
        <v>2415</v>
      </c>
      <c r="J44" s="39">
        <v>2741</v>
      </c>
      <c r="K44" s="39">
        <v>2866</v>
      </c>
      <c r="L44" s="39">
        <v>2957</v>
      </c>
      <c r="M44" s="39">
        <v>2407</v>
      </c>
      <c r="N44" s="39">
        <v>2955</v>
      </c>
      <c r="O44" s="39">
        <v>3145</v>
      </c>
      <c r="P44" s="39">
        <v>3544</v>
      </c>
      <c r="Q44" s="1390">
        <f t="shared" si="2"/>
        <v>12.7</v>
      </c>
      <c r="R44" s="1385">
        <f t="shared" si="3"/>
        <v>0.4</v>
      </c>
    </row>
    <row r="45" spans="1:18">
      <c r="A45" s="1391"/>
      <c r="B45" s="1389" t="s">
        <v>436</v>
      </c>
      <c r="C45" s="31">
        <f t="shared" ref="C45:P45" si="17">SUM(C46:C52)</f>
        <v>26421</v>
      </c>
      <c r="D45" s="31">
        <f t="shared" si="17"/>
        <v>25545</v>
      </c>
      <c r="E45" s="31">
        <f t="shared" si="17"/>
        <v>25367</v>
      </c>
      <c r="F45" s="31">
        <f t="shared" si="17"/>
        <v>25349</v>
      </c>
      <c r="G45" s="31">
        <f t="shared" si="17"/>
        <v>23960</v>
      </c>
      <c r="H45" s="31">
        <f t="shared" si="17"/>
        <v>26943</v>
      </c>
      <c r="I45" s="31">
        <f t="shared" si="17"/>
        <v>29769</v>
      </c>
      <c r="J45" s="31">
        <f t="shared" si="17"/>
        <v>30464</v>
      </c>
      <c r="K45" s="31">
        <f t="shared" si="17"/>
        <v>28529</v>
      </c>
      <c r="L45" s="31">
        <f t="shared" si="17"/>
        <v>32278</v>
      </c>
      <c r="M45" s="31">
        <f t="shared" si="17"/>
        <v>17363</v>
      </c>
      <c r="N45" s="31">
        <f t="shared" si="17"/>
        <v>21805</v>
      </c>
      <c r="O45" s="31">
        <f t="shared" si="17"/>
        <v>26889</v>
      </c>
      <c r="P45" s="295">
        <f t="shared" si="17"/>
        <v>34452</v>
      </c>
      <c r="Q45" s="1390">
        <f t="shared" si="2"/>
        <v>28.1</v>
      </c>
      <c r="R45" s="1385">
        <f t="shared" si="3"/>
        <v>4.4000000000000004</v>
      </c>
    </row>
    <row r="46" spans="1:18">
      <c r="A46" s="1383">
        <v>208</v>
      </c>
      <c r="B46" s="1389" t="s">
        <v>189</v>
      </c>
      <c r="C46" s="39">
        <v>3509</v>
      </c>
      <c r="D46" s="39">
        <v>3258</v>
      </c>
      <c r="E46" s="39">
        <v>3483</v>
      </c>
      <c r="F46" s="39">
        <v>3438</v>
      </c>
      <c r="G46" s="39">
        <v>3159</v>
      </c>
      <c r="H46" s="39">
        <v>3289</v>
      </c>
      <c r="I46" s="39">
        <v>3630</v>
      </c>
      <c r="J46" s="39">
        <v>3973</v>
      </c>
      <c r="K46" s="39">
        <v>3842</v>
      </c>
      <c r="L46" s="39">
        <v>4307</v>
      </c>
      <c r="M46" s="39">
        <v>2732</v>
      </c>
      <c r="N46" s="39">
        <v>2967</v>
      </c>
      <c r="O46" s="39">
        <v>3387</v>
      </c>
      <c r="P46" s="39">
        <v>4588</v>
      </c>
      <c r="Q46" s="1390">
        <f t="shared" si="2"/>
        <v>35.5</v>
      </c>
      <c r="R46" s="1385">
        <f t="shared" si="3"/>
        <v>0.6</v>
      </c>
    </row>
    <row r="47" spans="1:18">
      <c r="A47" s="1383">
        <v>212</v>
      </c>
      <c r="B47" s="1389" t="s">
        <v>191</v>
      </c>
      <c r="C47" s="39">
        <v>7130</v>
      </c>
      <c r="D47" s="39">
        <v>7031</v>
      </c>
      <c r="E47" s="39">
        <v>7123</v>
      </c>
      <c r="F47" s="39">
        <v>7135</v>
      </c>
      <c r="G47" s="39">
        <v>7056</v>
      </c>
      <c r="H47" s="39">
        <v>8331</v>
      </c>
      <c r="I47" s="39">
        <v>9111</v>
      </c>
      <c r="J47" s="39">
        <v>9192</v>
      </c>
      <c r="K47" s="39">
        <v>8598</v>
      </c>
      <c r="L47" s="39">
        <v>9928</v>
      </c>
      <c r="M47" s="39">
        <v>5095</v>
      </c>
      <c r="N47" s="39">
        <v>6736</v>
      </c>
      <c r="O47" s="39">
        <v>9056</v>
      </c>
      <c r="P47" s="39">
        <v>10160</v>
      </c>
      <c r="Q47" s="1390">
        <f t="shared" si="2"/>
        <v>12.2</v>
      </c>
      <c r="R47" s="1385">
        <f t="shared" si="3"/>
        <v>1.3</v>
      </c>
    </row>
    <row r="48" spans="1:18">
      <c r="A48" s="1383">
        <v>227</v>
      </c>
      <c r="B48" s="1389" t="s">
        <v>443</v>
      </c>
      <c r="C48" s="39">
        <v>4319</v>
      </c>
      <c r="D48" s="39">
        <v>4292</v>
      </c>
      <c r="E48" s="39">
        <v>4191</v>
      </c>
      <c r="F48" s="39">
        <v>4414</v>
      </c>
      <c r="G48" s="39">
        <v>3957</v>
      </c>
      <c r="H48" s="39">
        <v>4531</v>
      </c>
      <c r="I48" s="39">
        <v>4709</v>
      </c>
      <c r="J48" s="39">
        <v>4327</v>
      </c>
      <c r="K48" s="39">
        <v>4164</v>
      </c>
      <c r="L48" s="39">
        <v>4571</v>
      </c>
      <c r="M48" s="39">
        <v>3064</v>
      </c>
      <c r="N48" s="39">
        <v>3707</v>
      </c>
      <c r="O48" s="39">
        <v>3822</v>
      </c>
      <c r="P48" s="39">
        <v>4727</v>
      </c>
      <c r="Q48" s="1390">
        <f t="shared" si="2"/>
        <v>23.7</v>
      </c>
      <c r="R48" s="1385">
        <f t="shared" si="3"/>
        <v>0.6</v>
      </c>
    </row>
    <row r="49" spans="1:18">
      <c r="A49" s="1383">
        <v>229</v>
      </c>
      <c r="B49" s="1389" t="s">
        <v>444</v>
      </c>
      <c r="C49" s="39">
        <v>6538</v>
      </c>
      <c r="D49" s="39">
        <v>6151</v>
      </c>
      <c r="E49" s="39">
        <v>6039</v>
      </c>
      <c r="F49" s="39">
        <v>6049</v>
      </c>
      <c r="G49" s="39">
        <v>5757</v>
      </c>
      <c r="H49" s="39">
        <v>6320</v>
      </c>
      <c r="I49" s="39">
        <v>7358</v>
      </c>
      <c r="J49" s="39">
        <v>7495</v>
      </c>
      <c r="K49" s="39">
        <v>6864</v>
      </c>
      <c r="L49" s="39">
        <v>7767</v>
      </c>
      <c r="M49" s="39">
        <v>3684</v>
      </c>
      <c r="N49" s="39">
        <v>4874</v>
      </c>
      <c r="O49" s="39">
        <v>6498</v>
      </c>
      <c r="P49" s="39">
        <v>8332</v>
      </c>
      <c r="Q49" s="1390">
        <f t="shared" si="2"/>
        <v>28.2</v>
      </c>
      <c r="R49" s="1385">
        <f t="shared" si="3"/>
        <v>1.1000000000000001</v>
      </c>
    </row>
    <row r="50" spans="1:18">
      <c r="A50" s="1383">
        <v>464</v>
      </c>
      <c r="B50" s="1389" t="s">
        <v>212</v>
      </c>
      <c r="C50" s="39">
        <v>893</v>
      </c>
      <c r="D50" s="39">
        <v>711</v>
      </c>
      <c r="E50" s="39">
        <v>703</v>
      </c>
      <c r="F50" s="39">
        <v>659</v>
      </c>
      <c r="G50" s="39">
        <v>662</v>
      </c>
      <c r="H50" s="39">
        <v>760</v>
      </c>
      <c r="I50" s="39">
        <v>799</v>
      </c>
      <c r="J50" s="39">
        <v>828</v>
      </c>
      <c r="K50" s="39">
        <v>789</v>
      </c>
      <c r="L50" s="39">
        <v>858</v>
      </c>
      <c r="M50" s="39">
        <v>370</v>
      </c>
      <c r="N50" s="39">
        <v>402</v>
      </c>
      <c r="O50" s="39">
        <v>578</v>
      </c>
      <c r="P50" s="39">
        <v>765</v>
      </c>
      <c r="Q50" s="1390">
        <f t="shared" si="2"/>
        <v>32.4</v>
      </c>
      <c r="R50" s="1385">
        <f t="shared" si="3"/>
        <v>0.1</v>
      </c>
    </row>
    <row r="51" spans="1:18">
      <c r="A51" s="1383">
        <v>481</v>
      </c>
      <c r="B51" s="1389" t="s">
        <v>214</v>
      </c>
      <c r="C51" s="39">
        <v>1269</v>
      </c>
      <c r="D51" s="39">
        <v>1358</v>
      </c>
      <c r="E51" s="39">
        <v>1238</v>
      </c>
      <c r="F51" s="39">
        <v>1113</v>
      </c>
      <c r="G51" s="39">
        <v>1011</v>
      </c>
      <c r="H51" s="39">
        <v>977</v>
      </c>
      <c r="I51" s="39">
        <v>1120</v>
      </c>
      <c r="J51" s="39">
        <v>1233</v>
      </c>
      <c r="K51" s="39">
        <v>990</v>
      </c>
      <c r="L51" s="39">
        <v>1096</v>
      </c>
      <c r="M51" s="39">
        <v>528</v>
      </c>
      <c r="N51" s="39">
        <v>778</v>
      </c>
      <c r="O51" s="39">
        <v>820</v>
      </c>
      <c r="P51" s="39">
        <v>1234</v>
      </c>
      <c r="Q51" s="1390">
        <f t="shared" si="2"/>
        <v>50.5</v>
      </c>
      <c r="R51" s="1385">
        <f t="shared" si="3"/>
        <v>0.2</v>
      </c>
    </row>
    <row r="52" spans="1:18">
      <c r="A52" s="1383">
        <v>501</v>
      </c>
      <c r="B52" s="1389" t="s">
        <v>445</v>
      </c>
      <c r="C52" s="39">
        <v>2763</v>
      </c>
      <c r="D52" s="39">
        <v>2744</v>
      </c>
      <c r="E52" s="39">
        <v>2590</v>
      </c>
      <c r="F52" s="39">
        <v>2541</v>
      </c>
      <c r="G52" s="39">
        <v>2358</v>
      </c>
      <c r="H52" s="39">
        <v>2735</v>
      </c>
      <c r="I52" s="39">
        <v>3042</v>
      </c>
      <c r="J52" s="39">
        <v>3416</v>
      </c>
      <c r="K52" s="39">
        <v>3282</v>
      </c>
      <c r="L52" s="39">
        <v>3751</v>
      </c>
      <c r="M52" s="39">
        <v>1890</v>
      </c>
      <c r="N52" s="39">
        <v>2341</v>
      </c>
      <c r="O52" s="39">
        <v>2728</v>
      </c>
      <c r="P52" s="39">
        <v>4646</v>
      </c>
      <c r="Q52" s="1390">
        <f t="shared" si="2"/>
        <v>70.3</v>
      </c>
      <c r="R52" s="1385">
        <f t="shared" si="3"/>
        <v>0.6</v>
      </c>
    </row>
    <row r="53" spans="1:18">
      <c r="A53" s="1391"/>
      <c r="B53" s="1389" t="s">
        <v>224</v>
      </c>
      <c r="C53" s="31">
        <f t="shared" ref="C53:P53" si="18">SUM(C54:C58)</f>
        <v>41544</v>
      </c>
      <c r="D53" s="31">
        <f t="shared" si="18"/>
        <v>42459</v>
      </c>
      <c r="E53" s="31">
        <f t="shared" si="18"/>
        <v>46992</v>
      </c>
      <c r="F53" s="31">
        <f t="shared" si="18"/>
        <v>49476</v>
      </c>
      <c r="G53" s="31">
        <f t="shared" si="18"/>
        <v>47917</v>
      </c>
      <c r="H53" s="31">
        <f t="shared" si="18"/>
        <v>51176</v>
      </c>
      <c r="I53" s="31">
        <f t="shared" si="18"/>
        <v>57887</v>
      </c>
      <c r="J53" s="31">
        <f t="shared" si="18"/>
        <v>58957</v>
      </c>
      <c r="K53" s="31">
        <f t="shared" si="18"/>
        <v>57069</v>
      </c>
      <c r="L53" s="31">
        <f t="shared" si="18"/>
        <v>60793</v>
      </c>
      <c r="M53" s="31">
        <f t="shared" si="18"/>
        <v>31763</v>
      </c>
      <c r="N53" s="31">
        <f t="shared" si="18"/>
        <v>35331</v>
      </c>
      <c r="O53" s="31">
        <f t="shared" si="18"/>
        <v>49875</v>
      </c>
      <c r="P53" s="295">
        <f t="shared" si="18"/>
        <v>62576</v>
      </c>
      <c r="Q53" s="1390">
        <f t="shared" si="2"/>
        <v>25.5</v>
      </c>
      <c r="R53" s="1385">
        <f t="shared" si="3"/>
        <v>7.9</v>
      </c>
    </row>
    <row r="54" spans="1:18">
      <c r="A54" s="1379">
        <v>209</v>
      </c>
      <c r="B54" s="1389" t="s">
        <v>226</v>
      </c>
      <c r="C54" s="39">
        <v>21328</v>
      </c>
      <c r="D54" s="39">
        <v>22977</v>
      </c>
      <c r="E54" s="39">
        <v>22221</v>
      </c>
      <c r="F54" s="39">
        <v>22364</v>
      </c>
      <c r="G54" s="39">
        <v>22478</v>
      </c>
      <c r="H54" s="39">
        <v>24423</v>
      </c>
      <c r="I54" s="39">
        <v>27113</v>
      </c>
      <c r="J54" s="39">
        <v>27598</v>
      </c>
      <c r="K54" s="39">
        <v>27014</v>
      </c>
      <c r="L54" s="39">
        <v>29562</v>
      </c>
      <c r="M54" s="39">
        <v>13831</v>
      </c>
      <c r="N54" s="39">
        <v>15369</v>
      </c>
      <c r="O54" s="39">
        <v>23120</v>
      </c>
      <c r="P54" s="39">
        <v>28592</v>
      </c>
      <c r="Q54" s="1390">
        <f t="shared" si="2"/>
        <v>23.7</v>
      </c>
      <c r="R54" s="1385">
        <f t="shared" si="3"/>
        <v>3.6</v>
      </c>
    </row>
    <row r="55" spans="1:18">
      <c r="A55" s="1383">
        <v>222</v>
      </c>
      <c r="B55" s="1389" t="s">
        <v>446</v>
      </c>
      <c r="C55" s="39">
        <v>5218</v>
      </c>
      <c r="D55" s="39">
        <v>4454</v>
      </c>
      <c r="E55" s="39">
        <v>5309</v>
      </c>
      <c r="F55" s="39">
        <v>5870</v>
      </c>
      <c r="G55" s="39">
        <v>5371</v>
      </c>
      <c r="H55" s="39">
        <v>5214</v>
      </c>
      <c r="I55" s="39">
        <v>6780</v>
      </c>
      <c r="J55" s="39">
        <v>6925</v>
      </c>
      <c r="K55" s="39">
        <v>6199</v>
      </c>
      <c r="L55" s="39">
        <v>6272</v>
      </c>
      <c r="M55" s="39">
        <v>2720</v>
      </c>
      <c r="N55" s="39">
        <v>3267</v>
      </c>
      <c r="O55" s="39">
        <v>5257</v>
      </c>
      <c r="P55" s="39">
        <v>6650</v>
      </c>
      <c r="Q55" s="1390">
        <f t="shared" si="2"/>
        <v>26.5</v>
      </c>
      <c r="R55" s="1385">
        <f t="shared" si="3"/>
        <v>0.8</v>
      </c>
    </row>
    <row r="56" spans="1:18">
      <c r="A56" s="1383">
        <v>225</v>
      </c>
      <c r="B56" s="1389" t="s">
        <v>447</v>
      </c>
      <c r="C56" s="39">
        <v>3277</v>
      </c>
      <c r="D56" s="39">
        <v>3362</v>
      </c>
      <c r="E56" s="39">
        <v>6486</v>
      </c>
      <c r="F56" s="39">
        <v>7782</v>
      </c>
      <c r="G56" s="39">
        <v>7488</v>
      </c>
      <c r="H56" s="39">
        <v>7816</v>
      </c>
      <c r="I56" s="39">
        <v>8233</v>
      </c>
      <c r="J56" s="39">
        <v>8378</v>
      </c>
      <c r="K56" s="39">
        <v>7935</v>
      </c>
      <c r="L56" s="39">
        <v>9011</v>
      </c>
      <c r="M56" s="39">
        <v>4920</v>
      </c>
      <c r="N56" s="39">
        <v>5859</v>
      </c>
      <c r="O56" s="39">
        <v>7692</v>
      </c>
      <c r="P56" s="39">
        <v>10235</v>
      </c>
      <c r="Q56" s="1390">
        <f t="shared" si="2"/>
        <v>33.1</v>
      </c>
      <c r="R56" s="1385">
        <f t="shared" si="3"/>
        <v>1.3</v>
      </c>
    </row>
    <row r="57" spans="1:18">
      <c r="A57" s="1383">
        <v>585</v>
      </c>
      <c r="B57" s="1389" t="s">
        <v>448</v>
      </c>
      <c r="C57" s="39">
        <v>6469</v>
      </c>
      <c r="D57" s="39">
        <v>6827</v>
      </c>
      <c r="E57" s="39">
        <v>7276</v>
      </c>
      <c r="F57" s="39">
        <v>7789</v>
      </c>
      <c r="G57" s="39">
        <v>7076</v>
      </c>
      <c r="H57" s="39">
        <v>7528</v>
      </c>
      <c r="I57" s="39">
        <v>9042</v>
      </c>
      <c r="J57" s="39">
        <v>9120</v>
      </c>
      <c r="K57" s="39">
        <v>9031</v>
      </c>
      <c r="L57" s="39">
        <v>8533</v>
      </c>
      <c r="M57" s="39">
        <v>5953</v>
      </c>
      <c r="N57" s="39">
        <v>5939</v>
      </c>
      <c r="O57" s="39">
        <v>7425</v>
      </c>
      <c r="P57" s="39">
        <v>8967</v>
      </c>
      <c r="Q57" s="1390">
        <f t="shared" si="2"/>
        <v>20.8</v>
      </c>
      <c r="R57" s="1385">
        <f t="shared" si="3"/>
        <v>1.1000000000000001</v>
      </c>
    </row>
    <row r="58" spans="1:18">
      <c r="A58" s="1383">
        <v>586</v>
      </c>
      <c r="B58" s="1389" t="s">
        <v>449</v>
      </c>
      <c r="C58" s="39">
        <v>5252</v>
      </c>
      <c r="D58" s="39">
        <v>4839</v>
      </c>
      <c r="E58" s="39">
        <v>5700</v>
      </c>
      <c r="F58" s="39">
        <v>5671</v>
      </c>
      <c r="G58" s="39">
        <v>5504</v>
      </c>
      <c r="H58" s="39">
        <v>6195</v>
      </c>
      <c r="I58" s="39">
        <v>6719</v>
      </c>
      <c r="J58" s="39">
        <v>6936</v>
      </c>
      <c r="K58" s="39">
        <v>6890</v>
      </c>
      <c r="L58" s="39">
        <v>7415</v>
      </c>
      <c r="M58" s="39">
        <v>4339</v>
      </c>
      <c r="N58" s="39">
        <v>4897</v>
      </c>
      <c r="O58" s="39">
        <v>6381</v>
      </c>
      <c r="P58" s="39">
        <v>8132</v>
      </c>
      <c r="Q58" s="1390">
        <f t="shared" si="2"/>
        <v>27.4</v>
      </c>
      <c r="R58" s="1385">
        <f t="shared" si="3"/>
        <v>1</v>
      </c>
    </row>
    <row r="59" spans="1:18">
      <c r="A59" s="1391"/>
      <c r="B59" s="1389" t="s">
        <v>269</v>
      </c>
      <c r="C59" s="31">
        <f t="shared" ref="C59:P59" si="19">SUM(C60:C61)</f>
        <v>16490</v>
      </c>
      <c r="D59" s="31">
        <f t="shared" si="19"/>
        <v>16202</v>
      </c>
      <c r="E59" s="31">
        <f t="shared" si="19"/>
        <v>16021</v>
      </c>
      <c r="F59" s="31">
        <f t="shared" si="19"/>
        <v>15280</v>
      </c>
      <c r="G59" s="31">
        <f t="shared" si="19"/>
        <v>13881</v>
      </c>
      <c r="H59" s="31">
        <f t="shared" si="19"/>
        <v>15532</v>
      </c>
      <c r="I59" s="31">
        <f t="shared" si="19"/>
        <v>17930</v>
      </c>
      <c r="J59" s="31">
        <f t="shared" si="19"/>
        <v>18861</v>
      </c>
      <c r="K59" s="31">
        <f t="shared" si="19"/>
        <v>18458</v>
      </c>
      <c r="L59" s="31">
        <f t="shared" si="19"/>
        <v>23150</v>
      </c>
      <c r="M59" s="31">
        <f t="shared" si="19"/>
        <v>13859</v>
      </c>
      <c r="N59" s="31">
        <f t="shared" si="19"/>
        <v>17854</v>
      </c>
      <c r="O59" s="31">
        <f t="shared" si="19"/>
        <v>20378</v>
      </c>
      <c r="P59" s="295">
        <f t="shared" si="19"/>
        <v>28092</v>
      </c>
      <c r="Q59" s="1390">
        <f t="shared" si="2"/>
        <v>37.9</v>
      </c>
      <c r="R59" s="1385">
        <f t="shared" si="3"/>
        <v>3.5</v>
      </c>
    </row>
    <row r="60" spans="1:18">
      <c r="A60" s="1383">
        <v>221</v>
      </c>
      <c r="B60" s="1389" t="s">
        <v>513</v>
      </c>
      <c r="C60" s="39">
        <v>9037</v>
      </c>
      <c r="D60" s="39">
        <v>8949</v>
      </c>
      <c r="E60" s="39">
        <v>8497</v>
      </c>
      <c r="F60" s="39">
        <v>8031</v>
      </c>
      <c r="G60" s="39">
        <v>7457</v>
      </c>
      <c r="H60" s="39">
        <v>8271</v>
      </c>
      <c r="I60" s="39">
        <v>9670</v>
      </c>
      <c r="J60" s="39">
        <v>10097</v>
      </c>
      <c r="K60" s="39">
        <v>9577</v>
      </c>
      <c r="L60" s="39">
        <v>12905</v>
      </c>
      <c r="M60" s="39">
        <v>7836</v>
      </c>
      <c r="N60" s="39">
        <v>10203</v>
      </c>
      <c r="O60" s="39">
        <v>11508</v>
      </c>
      <c r="P60" s="39">
        <v>17028</v>
      </c>
      <c r="Q60" s="1390">
        <f t="shared" si="2"/>
        <v>48</v>
      </c>
      <c r="R60" s="1385">
        <f t="shared" si="3"/>
        <v>2.2000000000000002</v>
      </c>
    </row>
    <row r="61" spans="1:18">
      <c r="A61" s="1383">
        <v>223</v>
      </c>
      <c r="B61" s="1389" t="s">
        <v>451</v>
      </c>
      <c r="C61" s="39">
        <v>7453</v>
      </c>
      <c r="D61" s="39">
        <v>7253</v>
      </c>
      <c r="E61" s="39">
        <v>7524</v>
      </c>
      <c r="F61" s="39">
        <v>7249</v>
      </c>
      <c r="G61" s="39">
        <v>6424</v>
      </c>
      <c r="H61" s="39">
        <v>7261</v>
      </c>
      <c r="I61" s="39">
        <v>8260</v>
      </c>
      <c r="J61" s="39">
        <v>8764</v>
      </c>
      <c r="K61" s="39">
        <v>8881</v>
      </c>
      <c r="L61" s="39">
        <v>10245</v>
      </c>
      <c r="M61" s="39">
        <v>6023</v>
      </c>
      <c r="N61" s="39">
        <v>7651</v>
      </c>
      <c r="O61" s="39">
        <v>8870</v>
      </c>
      <c r="P61" s="39">
        <v>11064</v>
      </c>
      <c r="Q61" s="1390">
        <f t="shared" si="2"/>
        <v>24.7</v>
      </c>
      <c r="R61" s="1385">
        <f t="shared" si="3"/>
        <v>1.4</v>
      </c>
    </row>
    <row r="62" spans="1:18">
      <c r="A62" s="1391"/>
      <c r="B62" s="1389" t="s">
        <v>284</v>
      </c>
      <c r="C62" s="31">
        <f t="shared" ref="C62:P62" si="20">SUM(C63:C65)</f>
        <v>48379</v>
      </c>
      <c r="D62" s="31">
        <f t="shared" si="20"/>
        <v>45870</v>
      </c>
      <c r="E62" s="31">
        <f t="shared" si="20"/>
        <v>46926</v>
      </c>
      <c r="F62" s="31">
        <f t="shared" si="20"/>
        <v>45928</v>
      </c>
      <c r="G62" s="31">
        <f t="shared" si="20"/>
        <v>46559</v>
      </c>
      <c r="H62" s="31">
        <f t="shared" si="20"/>
        <v>55147</v>
      </c>
      <c r="I62" s="31">
        <f t="shared" si="20"/>
        <v>58913</v>
      </c>
      <c r="J62" s="31">
        <f t="shared" si="20"/>
        <v>60594</v>
      </c>
      <c r="K62" s="31">
        <f t="shared" si="20"/>
        <v>57355</v>
      </c>
      <c r="L62" s="31">
        <f t="shared" si="20"/>
        <v>65372</v>
      </c>
      <c r="M62" s="31">
        <f t="shared" si="20"/>
        <v>35487</v>
      </c>
      <c r="N62" s="31">
        <f t="shared" si="20"/>
        <v>47614</v>
      </c>
      <c r="O62" s="31">
        <f t="shared" si="20"/>
        <v>64949</v>
      </c>
      <c r="P62" s="295">
        <f t="shared" si="20"/>
        <v>84832</v>
      </c>
      <c r="Q62" s="1390">
        <f t="shared" si="2"/>
        <v>30.6</v>
      </c>
      <c r="R62" s="1385">
        <f t="shared" si="3"/>
        <v>10.7</v>
      </c>
    </row>
    <row r="63" spans="1:18">
      <c r="A63" s="1383">
        <v>205</v>
      </c>
      <c r="B63" s="1389" t="s">
        <v>55</v>
      </c>
      <c r="C63" s="39">
        <v>9873</v>
      </c>
      <c r="D63" s="39">
        <v>9954</v>
      </c>
      <c r="E63" s="39">
        <v>10387</v>
      </c>
      <c r="F63" s="39">
        <v>9819</v>
      </c>
      <c r="G63" s="39">
        <v>9822</v>
      </c>
      <c r="H63" s="39">
        <v>12136</v>
      </c>
      <c r="I63" s="39">
        <v>13142</v>
      </c>
      <c r="J63" s="39">
        <v>14099</v>
      </c>
      <c r="K63" s="39">
        <v>13951</v>
      </c>
      <c r="L63" s="39">
        <v>14718</v>
      </c>
      <c r="M63" s="39">
        <v>8338</v>
      </c>
      <c r="N63" s="39">
        <v>11014</v>
      </c>
      <c r="O63" s="39">
        <v>13203</v>
      </c>
      <c r="P63" s="39">
        <v>17150</v>
      </c>
      <c r="Q63" s="1390">
        <f t="shared" si="2"/>
        <v>29.9</v>
      </c>
      <c r="R63" s="1385">
        <f t="shared" si="3"/>
        <v>2.2000000000000002</v>
      </c>
    </row>
    <row r="64" spans="1:18">
      <c r="A64" s="1383">
        <v>224</v>
      </c>
      <c r="B64" s="1389" t="s">
        <v>452</v>
      </c>
      <c r="C64" s="39">
        <v>15241</v>
      </c>
      <c r="D64" s="39">
        <v>14551</v>
      </c>
      <c r="E64" s="39">
        <v>15066</v>
      </c>
      <c r="F64" s="39">
        <v>14829</v>
      </c>
      <c r="G64" s="39">
        <v>12015</v>
      </c>
      <c r="H64" s="39">
        <v>14292</v>
      </c>
      <c r="I64" s="39">
        <v>16180</v>
      </c>
      <c r="J64" s="39">
        <v>15907</v>
      </c>
      <c r="K64" s="39">
        <v>14340</v>
      </c>
      <c r="L64" s="39">
        <v>15986</v>
      </c>
      <c r="M64" s="39">
        <v>7415</v>
      </c>
      <c r="N64" s="39">
        <v>10014</v>
      </c>
      <c r="O64" s="39">
        <v>15568</v>
      </c>
      <c r="P64" s="39">
        <v>19031</v>
      </c>
      <c r="Q64" s="1390">
        <f t="shared" si="2"/>
        <v>22.2</v>
      </c>
      <c r="R64" s="1385">
        <f t="shared" si="3"/>
        <v>2.4</v>
      </c>
    </row>
    <row r="65" spans="1:18">
      <c r="A65" s="1392">
        <v>226</v>
      </c>
      <c r="B65" s="1393" t="s">
        <v>453</v>
      </c>
      <c r="C65" s="1394">
        <v>23265</v>
      </c>
      <c r="D65" s="1394">
        <v>21365</v>
      </c>
      <c r="E65" s="1394">
        <v>21473</v>
      </c>
      <c r="F65" s="1394">
        <v>21280</v>
      </c>
      <c r="G65" s="1394">
        <v>24722</v>
      </c>
      <c r="H65" s="1394">
        <v>28719</v>
      </c>
      <c r="I65" s="1394">
        <v>29591</v>
      </c>
      <c r="J65" s="1394">
        <v>30588</v>
      </c>
      <c r="K65" s="1394">
        <v>29064</v>
      </c>
      <c r="L65" s="1394">
        <v>34668</v>
      </c>
      <c r="M65" s="1394">
        <v>19734</v>
      </c>
      <c r="N65" s="1394">
        <v>26586</v>
      </c>
      <c r="O65" s="1394">
        <v>36178</v>
      </c>
      <c r="P65" s="1394">
        <v>48651</v>
      </c>
      <c r="Q65" s="1395">
        <f t="shared" si="2"/>
        <v>34.5</v>
      </c>
      <c r="R65" s="1396">
        <f t="shared" si="3"/>
        <v>6.1</v>
      </c>
    </row>
    <row r="66" spans="1:18">
      <c r="A66" s="14" t="s">
        <v>1423</v>
      </c>
      <c r="B66" s="14"/>
      <c r="C66" s="14"/>
      <c r="D66" s="14"/>
      <c r="E66" s="14"/>
      <c r="F66" s="14"/>
      <c r="G66" s="14"/>
      <c r="H66" s="14"/>
      <c r="I66" s="14"/>
      <c r="J66" s="14"/>
      <c r="K66" s="14"/>
      <c r="L66" s="14"/>
      <c r="M66" s="14"/>
      <c r="N66" s="14"/>
      <c r="O66" s="14"/>
      <c r="P66" s="14"/>
      <c r="Q66" s="14"/>
      <c r="R66" s="14"/>
    </row>
    <row r="67" spans="1:18">
      <c r="A67" s="14"/>
      <c r="B67" s="14"/>
      <c r="C67" s="14"/>
      <c r="D67" s="14"/>
      <c r="E67" s="14"/>
      <c r="F67" s="14"/>
      <c r="G67" s="14"/>
      <c r="H67" s="14"/>
      <c r="I67" s="14"/>
      <c r="J67" s="14"/>
      <c r="K67" s="14"/>
      <c r="L67" s="14"/>
      <c r="M67" s="14"/>
      <c r="N67" s="14"/>
      <c r="O67" s="14"/>
      <c r="P67" s="14"/>
      <c r="Q67" s="14"/>
      <c r="R67" s="14"/>
    </row>
    <row r="68" spans="1:18">
      <c r="A68" s="14"/>
      <c r="B68" s="24" t="s">
        <v>1424</v>
      </c>
      <c r="C68" s="949">
        <v>98.653970668574544</v>
      </c>
      <c r="D68" s="949">
        <v>98.285544536671253</v>
      </c>
      <c r="E68" s="949">
        <v>97.503128865915684</v>
      </c>
      <c r="F68" s="949">
        <v>97.661894236186868</v>
      </c>
      <c r="G68" s="949">
        <v>99.832129457666582</v>
      </c>
      <c r="H68" s="949">
        <v>99.947855733026429</v>
      </c>
      <c r="I68" s="949">
        <v>99.811118566509265</v>
      </c>
      <c r="J68" s="949">
        <v>100.29807600014232</v>
      </c>
      <c r="K68" s="949">
        <v>100.77865467463288</v>
      </c>
      <c r="L68" s="949">
        <v>101.43886105578351</v>
      </c>
      <c r="M68" s="949">
        <v>101.4784272860946</v>
      </c>
      <c r="N68" s="949">
        <v>102.69099850407085</v>
      </c>
      <c r="O68" s="949">
        <v>104.85694097588953</v>
      </c>
      <c r="P68" s="949">
        <v>107.54440160278391</v>
      </c>
      <c r="Q68" s="14"/>
    </row>
    <row r="69" spans="1:18">
      <c r="A69" s="14"/>
      <c r="B69" s="14"/>
      <c r="C69" s="1397"/>
      <c r="D69" s="1397"/>
      <c r="E69" s="1397"/>
      <c r="F69" s="1397"/>
      <c r="G69" s="1397"/>
      <c r="H69" s="1397"/>
      <c r="I69" s="1397"/>
      <c r="J69" s="1397"/>
      <c r="K69" s="1397"/>
      <c r="L69" s="1397"/>
      <c r="M69" s="1397"/>
      <c r="N69" s="1397"/>
      <c r="O69" s="1397"/>
      <c r="P69" s="1397"/>
      <c r="Q69" s="14"/>
    </row>
    <row r="70" spans="1:18">
      <c r="B70" s="1" t="s">
        <v>1425</v>
      </c>
    </row>
    <row r="71" spans="1:18">
      <c r="B71" s="1398" t="s">
        <v>85</v>
      </c>
      <c r="C71" s="47">
        <f>C$68*C80</f>
        <v>97.01690667930022</v>
      </c>
      <c r="D71" s="47">
        <f t="shared" ref="D71:P71" si="21">D$68*D80</f>
        <v>96.601814873213542</v>
      </c>
      <c r="E71" s="47">
        <f t="shared" si="21"/>
        <v>95.813594648927094</v>
      </c>
      <c r="F71" s="47">
        <f t="shared" si="21"/>
        <v>95.9825003029014</v>
      </c>
      <c r="G71" s="47">
        <f t="shared" si="21"/>
        <v>98.149958076304898</v>
      </c>
      <c r="H71" s="47">
        <f t="shared" si="21"/>
        <v>98.323902973076216</v>
      </c>
      <c r="I71" s="47">
        <f t="shared" si="21"/>
        <v>98.21134595812525</v>
      </c>
      <c r="J71" s="47">
        <f t="shared" si="21"/>
        <v>98.684279957300021</v>
      </c>
      <c r="K71" s="47">
        <f t="shared" si="21"/>
        <v>99.140396864242035</v>
      </c>
      <c r="L71" s="47">
        <f t="shared" si="21"/>
        <v>99.785407620574233</v>
      </c>
      <c r="M71" s="47">
        <f t="shared" si="21"/>
        <v>99.867355774500567</v>
      </c>
      <c r="N71" s="47">
        <f t="shared" si="21"/>
        <v>101.05174209495037</v>
      </c>
      <c r="O71" s="47">
        <f t="shared" si="21"/>
        <v>103.10855634205755</v>
      </c>
      <c r="P71" s="47">
        <f t="shared" si="21"/>
        <v>105.79142785665853</v>
      </c>
    </row>
    <row r="72" spans="1:18">
      <c r="B72" s="1399" t="s">
        <v>1426</v>
      </c>
      <c r="C72" s="25">
        <f t="shared" ref="C72:P77" si="22">C$68*C81</f>
        <v>98.653970668574544</v>
      </c>
      <c r="D72" s="25">
        <f t="shared" si="22"/>
        <v>98.285544536671253</v>
      </c>
      <c r="E72" s="25">
        <f t="shared" si="22"/>
        <v>97.503128865915684</v>
      </c>
      <c r="F72" s="25">
        <f t="shared" si="22"/>
        <v>97.661894236186868</v>
      </c>
      <c r="G72" s="25">
        <f t="shared" si="22"/>
        <v>99.832129457666582</v>
      </c>
      <c r="H72" s="25">
        <f t="shared" si="22"/>
        <v>99.947855733026429</v>
      </c>
      <c r="I72" s="25">
        <f t="shared" si="22"/>
        <v>99.811118566509265</v>
      </c>
      <c r="J72" s="25">
        <f t="shared" si="22"/>
        <v>100.29807600014232</v>
      </c>
      <c r="K72" s="25">
        <f t="shared" si="22"/>
        <v>100.77865467463288</v>
      </c>
      <c r="L72" s="25">
        <f t="shared" si="22"/>
        <v>101.43886105578351</v>
      </c>
      <c r="M72" s="25">
        <f t="shared" si="22"/>
        <v>101.4784272860946</v>
      </c>
      <c r="N72" s="25">
        <f t="shared" si="22"/>
        <v>102.69099850407085</v>
      </c>
      <c r="O72" s="25">
        <f t="shared" si="22"/>
        <v>104.85694097588953</v>
      </c>
      <c r="P72" s="25">
        <f t="shared" si="22"/>
        <v>107.54440160278391</v>
      </c>
    </row>
    <row r="73" spans="1:18">
      <c r="B73" s="1399" t="s">
        <v>123</v>
      </c>
      <c r="C73" s="25">
        <f t="shared" si="22"/>
        <v>98.469586397394977</v>
      </c>
      <c r="D73" s="25">
        <f t="shared" si="22"/>
        <v>97.572876053235845</v>
      </c>
      <c r="E73" s="25">
        <f t="shared" si="22"/>
        <v>97.314655317817866</v>
      </c>
      <c r="F73" s="25">
        <f t="shared" si="22"/>
        <v>97.536887011564559</v>
      </c>
      <c r="G73" s="25">
        <f t="shared" si="22"/>
        <v>99.889732596363658</v>
      </c>
      <c r="H73" s="25">
        <f t="shared" si="22"/>
        <v>99.938660530298989</v>
      </c>
      <c r="I73" s="25">
        <f t="shared" si="22"/>
        <v>99.741051161275578</v>
      </c>
      <c r="J73" s="25">
        <f t="shared" si="22"/>
        <v>100.2251592988902</v>
      </c>
      <c r="K73" s="25">
        <f t="shared" si="22"/>
        <v>100.76434410566908</v>
      </c>
      <c r="L73" s="25">
        <f t="shared" si="22"/>
        <v>101.17430850615001</v>
      </c>
      <c r="M73" s="25">
        <f t="shared" si="22"/>
        <v>101.04105526449153</v>
      </c>
      <c r="N73" s="25">
        <f t="shared" si="22"/>
        <v>102.42903376688696</v>
      </c>
      <c r="O73" s="25">
        <f t="shared" si="22"/>
        <v>104.82422561030505</v>
      </c>
      <c r="P73" s="25">
        <f t="shared" si="22"/>
        <v>107.51160056029505</v>
      </c>
    </row>
    <row r="74" spans="1:18">
      <c r="B74" s="1399" t="s">
        <v>187</v>
      </c>
      <c r="C74" s="25">
        <f t="shared" si="22"/>
        <v>98.469586397394977</v>
      </c>
      <c r="D74" s="25">
        <f t="shared" si="22"/>
        <v>97.572876053235845</v>
      </c>
      <c r="E74" s="25">
        <f t="shared" si="22"/>
        <v>97.314655317817866</v>
      </c>
      <c r="F74" s="25">
        <f t="shared" si="22"/>
        <v>97.536887011564559</v>
      </c>
      <c r="G74" s="25">
        <f t="shared" si="22"/>
        <v>99.889732596363658</v>
      </c>
      <c r="H74" s="25">
        <f t="shared" si="22"/>
        <v>99.938660530298989</v>
      </c>
      <c r="I74" s="25">
        <f t="shared" si="22"/>
        <v>99.741051161275578</v>
      </c>
      <c r="J74" s="25">
        <f t="shared" si="22"/>
        <v>100.2251592988902</v>
      </c>
      <c r="K74" s="25">
        <f t="shared" si="22"/>
        <v>100.76434410566908</v>
      </c>
      <c r="L74" s="25">
        <f t="shared" si="22"/>
        <v>101.17430850615001</v>
      </c>
      <c r="M74" s="25">
        <f t="shared" si="22"/>
        <v>101.04105526449153</v>
      </c>
      <c r="N74" s="25">
        <f t="shared" si="22"/>
        <v>102.42903376688696</v>
      </c>
      <c r="O74" s="25">
        <f t="shared" si="22"/>
        <v>104.82422561030505</v>
      </c>
      <c r="P74" s="25">
        <f t="shared" si="22"/>
        <v>107.51160056029505</v>
      </c>
    </row>
    <row r="75" spans="1:18">
      <c r="B75" s="1399" t="s">
        <v>224</v>
      </c>
      <c r="C75" s="25">
        <f t="shared" si="22"/>
        <v>99.072164850238636</v>
      </c>
      <c r="D75" s="25">
        <f t="shared" si="22"/>
        <v>98.187553848768189</v>
      </c>
      <c r="E75" s="25">
        <f t="shared" si="22"/>
        <v>97.936530273724685</v>
      </c>
      <c r="F75" s="25">
        <f t="shared" si="22"/>
        <v>98.155672773445019</v>
      </c>
      <c r="G75" s="25">
        <f t="shared" si="22"/>
        <v>100.51148709862599</v>
      </c>
      <c r="H75" s="25">
        <f t="shared" si="22"/>
        <v>100.53814776898568</v>
      </c>
      <c r="I75" s="25">
        <f t="shared" si="22"/>
        <v>100.33103468312221</v>
      </c>
      <c r="J75" s="25">
        <f t="shared" si="22"/>
        <v>100.82032808187505</v>
      </c>
      <c r="K75" s="25">
        <f t="shared" si="22"/>
        <v>101.36901603371686</v>
      </c>
      <c r="L75" s="25">
        <f t="shared" si="22"/>
        <v>101.78223160045732</v>
      </c>
      <c r="M75" s="25">
        <f t="shared" si="22"/>
        <v>101.63165971129659</v>
      </c>
      <c r="N75" s="25">
        <f t="shared" si="22"/>
        <v>103.03162454610886</v>
      </c>
      <c r="O75" s="25">
        <f t="shared" si="22"/>
        <v>105.4694103681297</v>
      </c>
      <c r="P75" s="25">
        <f t="shared" si="22"/>
        <v>108.15848013593582</v>
      </c>
    </row>
    <row r="76" spans="1:18">
      <c r="B76" s="1399" t="s">
        <v>269</v>
      </c>
      <c r="C76" s="25">
        <f t="shared" si="22"/>
        <v>98.469586397394977</v>
      </c>
      <c r="D76" s="25">
        <f t="shared" si="22"/>
        <v>97.572876053235845</v>
      </c>
      <c r="E76" s="25">
        <f t="shared" si="22"/>
        <v>97.314655317817866</v>
      </c>
      <c r="F76" s="25">
        <f t="shared" si="22"/>
        <v>97.536887011564559</v>
      </c>
      <c r="G76" s="25">
        <f t="shared" si="22"/>
        <v>99.889732596363658</v>
      </c>
      <c r="H76" s="25">
        <f t="shared" si="22"/>
        <v>99.938660530298989</v>
      </c>
      <c r="I76" s="25">
        <f t="shared" si="22"/>
        <v>99.741051161275578</v>
      </c>
      <c r="J76" s="25">
        <f t="shared" si="22"/>
        <v>100.2251592988902</v>
      </c>
      <c r="K76" s="25">
        <f t="shared" si="22"/>
        <v>100.76434410566908</v>
      </c>
      <c r="L76" s="25">
        <f t="shared" si="22"/>
        <v>101.17430850615001</v>
      </c>
      <c r="M76" s="25">
        <f t="shared" si="22"/>
        <v>101.04105526449153</v>
      </c>
      <c r="N76" s="25">
        <f t="shared" si="22"/>
        <v>102.42903376688696</v>
      </c>
      <c r="O76" s="25">
        <f t="shared" si="22"/>
        <v>104.82422561030505</v>
      </c>
      <c r="P76" s="25">
        <f t="shared" si="22"/>
        <v>107.51160056029505</v>
      </c>
    </row>
    <row r="77" spans="1:18">
      <c r="B77" s="1400" t="s">
        <v>284</v>
      </c>
      <c r="C77" s="18">
        <f t="shared" si="22"/>
        <v>98.469586397394977</v>
      </c>
      <c r="D77" s="18">
        <f t="shared" si="22"/>
        <v>97.572876053235845</v>
      </c>
      <c r="E77" s="18">
        <f t="shared" si="22"/>
        <v>97.314655317817866</v>
      </c>
      <c r="F77" s="18">
        <f t="shared" si="22"/>
        <v>97.536887011564559</v>
      </c>
      <c r="G77" s="18">
        <f t="shared" si="22"/>
        <v>99.889732596363658</v>
      </c>
      <c r="H77" s="18">
        <f t="shared" si="22"/>
        <v>99.938660530298989</v>
      </c>
      <c r="I77" s="18">
        <f t="shared" si="22"/>
        <v>99.741051161275578</v>
      </c>
      <c r="J77" s="18">
        <f t="shared" si="22"/>
        <v>100.2251592988902</v>
      </c>
      <c r="K77" s="18">
        <f t="shared" si="22"/>
        <v>100.76434410566908</v>
      </c>
      <c r="L77" s="18">
        <f t="shared" si="22"/>
        <v>101.17430850615001</v>
      </c>
      <c r="M77" s="18">
        <f t="shared" si="22"/>
        <v>101.04105526449153</v>
      </c>
      <c r="N77" s="18">
        <f t="shared" si="22"/>
        <v>102.42903376688696</v>
      </c>
      <c r="O77" s="18">
        <f t="shared" si="22"/>
        <v>104.82422561030505</v>
      </c>
      <c r="P77" s="18">
        <f t="shared" si="22"/>
        <v>107.51160056029505</v>
      </c>
    </row>
    <row r="79" spans="1:18">
      <c r="B79" s="1401" t="s">
        <v>1427</v>
      </c>
    </row>
    <row r="80" spans="1:18">
      <c r="B80" s="1398" t="s">
        <v>85</v>
      </c>
      <c r="C80" s="1402">
        <v>0.983406</v>
      </c>
      <c r="D80" s="1402">
        <v>0.98286899999999999</v>
      </c>
      <c r="E80" s="1402">
        <v>0.98267199999999999</v>
      </c>
      <c r="F80" s="1402">
        <v>0.98280400000000001</v>
      </c>
      <c r="G80" s="1402">
        <v>0.98314999999999997</v>
      </c>
      <c r="H80" s="1402">
        <v>0.98375199999999996</v>
      </c>
      <c r="I80" s="1402">
        <v>0.98397199999999996</v>
      </c>
      <c r="J80" s="1402">
        <v>0.98390999999999995</v>
      </c>
      <c r="K80" s="1402">
        <v>0.98374399999999995</v>
      </c>
      <c r="L80" s="1402">
        <v>0.98370000000000002</v>
      </c>
      <c r="M80" s="1402">
        <v>0.984124</v>
      </c>
      <c r="N80" s="1402">
        <v>0.98403700000000005</v>
      </c>
      <c r="O80" s="1402">
        <v>0.98332600000000003</v>
      </c>
      <c r="P80" s="1402">
        <v>0.98370000000000002</v>
      </c>
    </row>
    <row r="81" spans="2:16">
      <c r="B81" s="1399" t="s">
        <v>1426</v>
      </c>
      <c r="C81" s="1403">
        <v>1</v>
      </c>
      <c r="D81" s="1403">
        <v>1</v>
      </c>
      <c r="E81" s="1403">
        <v>1</v>
      </c>
      <c r="F81" s="1403">
        <v>1</v>
      </c>
      <c r="G81" s="1403">
        <v>1</v>
      </c>
      <c r="H81" s="1403">
        <v>1</v>
      </c>
      <c r="I81" s="1403">
        <v>1</v>
      </c>
      <c r="J81" s="1403">
        <v>1</v>
      </c>
      <c r="K81" s="1403">
        <v>1</v>
      </c>
      <c r="L81" s="1403">
        <v>1</v>
      </c>
      <c r="M81" s="1403">
        <v>1</v>
      </c>
      <c r="N81" s="1403">
        <v>1</v>
      </c>
      <c r="O81" s="1403">
        <v>1</v>
      </c>
      <c r="P81" s="1403">
        <v>1</v>
      </c>
    </row>
    <row r="82" spans="2:16">
      <c r="B82" s="1399" t="s">
        <v>123</v>
      </c>
      <c r="C82" s="1403">
        <v>0.99813099999999999</v>
      </c>
      <c r="D82" s="1403">
        <v>0.99274899999999999</v>
      </c>
      <c r="E82" s="1403">
        <v>0.99806700000000004</v>
      </c>
      <c r="F82" s="1403">
        <v>0.99872000000000005</v>
      </c>
      <c r="G82" s="1403">
        <v>1.000577</v>
      </c>
      <c r="H82" s="1403">
        <v>0.99990800000000002</v>
      </c>
      <c r="I82" s="1403">
        <v>0.99929800000000002</v>
      </c>
      <c r="J82" s="1403">
        <v>0.99927299999999997</v>
      </c>
      <c r="K82" s="1403">
        <v>0.99985800000000002</v>
      </c>
      <c r="L82" s="1403">
        <v>0.99739199999999995</v>
      </c>
      <c r="M82" s="1403">
        <v>0.99568999999999996</v>
      </c>
      <c r="N82" s="1403">
        <v>0.99744900000000003</v>
      </c>
      <c r="O82" s="1403">
        <v>0.99968800000000002</v>
      </c>
      <c r="P82" s="1403">
        <v>0.999695</v>
      </c>
    </row>
    <row r="83" spans="2:16">
      <c r="B83" s="1399" t="s">
        <v>187</v>
      </c>
      <c r="C83" s="1403">
        <v>0.99813099999999999</v>
      </c>
      <c r="D83" s="1403">
        <v>0.99274899999999999</v>
      </c>
      <c r="E83" s="1403">
        <v>0.99806700000000004</v>
      </c>
      <c r="F83" s="1403">
        <v>0.99872000000000005</v>
      </c>
      <c r="G83" s="1403">
        <v>1.000577</v>
      </c>
      <c r="H83" s="1403">
        <v>0.99990800000000002</v>
      </c>
      <c r="I83" s="1403">
        <v>0.99929800000000002</v>
      </c>
      <c r="J83" s="1403">
        <v>0.99927299999999997</v>
      </c>
      <c r="K83" s="1403">
        <v>0.99985800000000002</v>
      </c>
      <c r="L83" s="1403">
        <v>0.99739199999999995</v>
      </c>
      <c r="M83" s="1403">
        <v>0.99568999999999996</v>
      </c>
      <c r="N83" s="1403">
        <v>0.99744900000000003</v>
      </c>
      <c r="O83" s="1403">
        <v>0.99968800000000002</v>
      </c>
      <c r="P83" s="1403">
        <v>0.999695</v>
      </c>
    </row>
    <row r="84" spans="2:16">
      <c r="B84" s="1399" t="s">
        <v>224</v>
      </c>
      <c r="C84" s="1403">
        <v>1.0042390000000001</v>
      </c>
      <c r="D84" s="1403">
        <v>0.99900299999999997</v>
      </c>
      <c r="E84" s="1403">
        <v>1.004445</v>
      </c>
      <c r="F84" s="1403">
        <v>1.0050559999999999</v>
      </c>
      <c r="G84" s="1403">
        <v>1.0068049999999999</v>
      </c>
      <c r="H84" s="1403">
        <v>1.005906</v>
      </c>
      <c r="I84" s="1403">
        <v>1.005209</v>
      </c>
      <c r="J84" s="1403">
        <v>1.005207</v>
      </c>
      <c r="K84" s="1403">
        <v>1.0058579999999999</v>
      </c>
      <c r="L84" s="1403">
        <v>1.003385</v>
      </c>
      <c r="M84" s="1403">
        <v>1.0015099999999999</v>
      </c>
      <c r="N84" s="1403">
        <v>1.003317</v>
      </c>
      <c r="O84" s="1403">
        <v>1.005841</v>
      </c>
      <c r="P84" s="1403">
        <v>1.0057100000000001</v>
      </c>
    </row>
    <row r="85" spans="2:16">
      <c r="B85" s="1399" t="s">
        <v>269</v>
      </c>
      <c r="C85" s="1403">
        <v>0.99813099999999999</v>
      </c>
      <c r="D85" s="1403">
        <v>0.99274899999999999</v>
      </c>
      <c r="E85" s="1403">
        <v>0.99806700000000004</v>
      </c>
      <c r="F85" s="1403">
        <v>0.99872000000000005</v>
      </c>
      <c r="G85" s="1403">
        <v>1.000577</v>
      </c>
      <c r="H85" s="1403">
        <v>0.99990800000000002</v>
      </c>
      <c r="I85" s="1403">
        <v>0.99929800000000002</v>
      </c>
      <c r="J85" s="1403">
        <v>0.99927299999999997</v>
      </c>
      <c r="K85" s="1403">
        <v>0.99985800000000002</v>
      </c>
      <c r="L85" s="1403">
        <v>0.99739199999999995</v>
      </c>
      <c r="M85" s="1403">
        <v>0.99568999999999996</v>
      </c>
      <c r="N85" s="1403">
        <v>0.99744900000000003</v>
      </c>
      <c r="O85" s="1403">
        <v>0.99968800000000002</v>
      </c>
      <c r="P85" s="1403">
        <v>0.999695</v>
      </c>
    </row>
    <row r="86" spans="2:16">
      <c r="B86" s="1400" t="s">
        <v>284</v>
      </c>
      <c r="C86" s="1404">
        <v>0.99813099999999999</v>
      </c>
      <c r="D86" s="1404">
        <v>0.99274899999999999</v>
      </c>
      <c r="E86" s="1404">
        <v>0.99806700000000004</v>
      </c>
      <c r="F86" s="1404">
        <v>0.99872000000000005</v>
      </c>
      <c r="G86" s="1404">
        <v>1.000577</v>
      </c>
      <c r="H86" s="1404">
        <v>0.99990800000000002</v>
      </c>
      <c r="I86" s="1404">
        <v>0.99929800000000002</v>
      </c>
      <c r="J86" s="1404">
        <v>0.99927299999999997</v>
      </c>
      <c r="K86" s="1404">
        <v>0.99985800000000002</v>
      </c>
      <c r="L86" s="1404">
        <v>0.99739199999999995</v>
      </c>
      <c r="M86" s="1404">
        <v>0.99568999999999996</v>
      </c>
      <c r="N86" s="1404">
        <v>0.99744900000000003</v>
      </c>
      <c r="O86" s="1404">
        <v>0.99968800000000002</v>
      </c>
      <c r="P86" s="1404">
        <v>0.999695</v>
      </c>
    </row>
  </sheetData>
  <mergeCells count="1">
    <mergeCell ref="A2:B3"/>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8ECC-9E2A-48D4-953D-23059E6231FC}">
  <dimension ref="A1:R69"/>
  <sheetViews>
    <sheetView workbookViewId="0">
      <pane xSplit="2" ySplit="3" topLeftCell="C4" activePane="bottomRight" state="frozen"/>
      <selection pane="topRight" activeCell="C1" sqref="C1"/>
      <selection pane="bottomLeft" activeCell="A4" sqref="A4"/>
      <selection pane="bottomRight" activeCell="I14" sqref="I14"/>
    </sheetView>
  </sheetViews>
  <sheetFormatPr defaultColWidth="8.25" defaultRowHeight="13"/>
  <cols>
    <col min="1" max="1" width="5.75" style="1" customWidth="1"/>
    <col min="2" max="2" width="10.5" style="1" customWidth="1"/>
    <col min="3" max="16" width="10.08203125" style="1" customWidth="1"/>
    <col min="17" max="16384" width="8.25" style="1"/>
  </cols>
  <sheetData>
    <row r="1" spans="1:18">
      <c r="A1" s="1375" t="s">
        <v>1428</v>
      </c>
      <c r="B1" s="14"/>
      <c r="C1" s="14"/>
      <c r="D1" s="14"/>
      <c r="E1" s="14"/>
      <c r="G1" s="14"/>
      <c r="J1" s="14"/>
      <c r="K1" s="1405" t="s">
        <v>1430</v>
      </c>
      <c r="L1" s="14"/>
      <c r="N1" s="40" t="s">
        <v>511</v>
      </c>
      <c r="O1" s="14"/>
      <c r="P1" s="14"/>
      <c r="Q1" s="14"/>
    </row>
    <row r="2" spans="1:18">
      <c r="A2" s="1597" t="s">
        <v>720</v>
      </c>
      <c r="B2" s="1598"/>
      <c r="C2" s="287"/>
      <c r="D2" s="285"/>
      <c r="E2" s="285"/>
      <c r="F2" s="285"/>
      <c r="G2" s="285"/>
      <c r="H2" s="285"/>
      <c r="I2" s="285" t="s">
        <v>48</v>
      </c>
      <c r="J2" s="285"/>
      <c r="K2" s="285"/>
      <c r="L2" s="285"/>
      <c r="M2" s="285"/>
      <c r="N2" s="285"/>
      <c r="O2" s="285"/>
      <c r="P2" s="285"/>
      <c r="Q2" s="285"/>
      <c r="R2" s="234"/>
    </row>
    <row r="3" spans="1:18">
      <c r="A3" s="1601"/>
      <c r="B3" s="1602"/>
      <c r="C3" s="674" t="s">
        <v>721</v>
      </c>
      <c r="D3" s="41" t="s">
        <v>722</v>
      </c>
      <c r="E3" s="41" t="s">
        <v>723</v>
      </c>
      <c r="F3" s="41" t="s">
        <v>724</v>
      </c>
      <c r="G3" s="41" t="s">
        <v>725</v>
      </c>
      <c r="H3" s="41" t="s">
        <v>726</v>
      </c>
      <c r="I3" s="41" t="s">
        <v>727</v>
      </c>
      <c r="J3" s="41" t="s">
        <v>728</v>
      </c>
      <c r="K3" s="41" t="s">
        <v>23</v>
      </c>
      <c r="L3" s="41" t="s">
        <v>1421</v>
      </c>
      <c r="M3" s="41" t="s">
        <v>26</v>
      </c>
      <c r="N3" s="41" t="s">
        <v>898</v>
      </c>
      <c r="O3" s="41" t="s">
        <v>899</v>
      </c>
      <c r="P3" s="793" t="s">
        <v>900</v>
      </c>
      <c r="Q3" s="298" t="s">
        <v>962</v>
      </c>
      <c r="R3" s="1378" t="s">
        <v>1422</v>
      </c>
    </row>
    <row r="4" spans="1:18">
      <c r="A4" s="1192" t="s">
        <v>1429</v>
      </c>
      <c r="B4" s="45"/>
      <c r="C4" s="1406">
        <v>511994</v>
      </c>
      <c r="D4" s="1407">
        <v>497659</v>
      </c>
      <c r="E4" s="1407">
        <v>494191</v>
      </c>
      <c r="F4" s="1407">
        <v>512266</v>
      </c>
      <c r="G4" s="1407">
        <v>482936</v>
      </c>
      <c r="H4" s="1407">
        <v>560697</v>
      </c>
      <c r="I4" s="1407">
        <v>616650</v>
      </c>
      <c r="J4" s="1407">
        <v>643000</v>
      </c>
      <c r="K4" s="1407">
        <v>617729</v>
      </c>
      <c r="L4" s="1407">
        <v>694835</v>
      </c>
      <c r="M4" s="1407">
        <v>345523</v>
      </c>
      <c r="N4" s="1407">
        <v>418025</v>
      </c>
      <c r="O4" s="1407">
        <v>586478</v>
      </c>
      <c r="P4" s="1407">
        <v>789142</v>
      </c>
      <c r="Q4" s="298"/>
      <c r="R4" s="1378"/>
    </row>
    <row r="5" spans="1:18">
      <c r="A5" s="1379"/>
      <c r="B5" s="1380" t="s">
        <v>391</v>
      </c>
      <c r="C5" s="293">
        <f>SUM(C6:C15)</f>
        <v>511994</v>
      </c>
      <c r="D5" s="31">
        <f t="shared" ref="D5:P5" si="0">SUM(D6:D15)</f>
        <v>497659</v>
      </c>
      <c r="E5" s="31">
        <f t="shared" si="0"/>
        <v>494191</v>
      </c>
      <c r="F5" s="31">
        <f t="shared" si="0"/>
        <v>512266</v>
      </c>
      <c r="G5" s="31">
        <f t="shared" si="0"/>
        <v>482936</v>
      </c>
      <c r="H5" s="31">
        <f t="shared" si="0"/>
        <v>560697</v>
      </c>
      <c r="I5" s="31">
        <f t="shared" si="0"/>
        <v>616650</v>
      </c>
      <c r="J5" s="31">
        <f t="shared" si="0"/>
        <v>643000</v>
      </c>
      <c r="K5" s="31">
        <f t="shared" si="0"/>
        <v>617729</v>
      </c>
      <c r="L5" s="31">
        <f t="shared" si="0"/>
        <v>694835</v>
      </c>
      <c r="M5" s="31">
        <f t="shared" si="0"/>
        <v>345523</v>
      </c>
      <c r="N5" s="31">
        <f t="shared" si="0"/>
        <v>418025</v>
      </c>
      <c r="O5" s="31">
        <f t="shared" si="0"/>
        <v>586478</v>
      </c>
      <c r="P5" s="31">
        <f t="shared" si="0"/>
        <v>789142</v>
      </c>
      <c r="Q5" s="560">
        <f>ROUND((P5-O5)/O5*100,1)</f>
        <v>34.6</v>
      </c>
      <c r="R5" s="1382">
        <f>ROUND(P5/$P$5*100,1)</f>
        <v>100</v>
      </c>
    </row>
    <row r="6" spans="1:18">
      <c r="A6" s="1383"/>
      <c r="B6" s="1380" t="s">
        <v>85</v>
      </c>
      <c r="C6" s="293">
        <f>C17</f>
        <v>138728</v>
      </c>
      <c r="D6" s="31">
        <f t="shared" ref="D6:P7" si="1">D17</f>
        <v>136151</v>
      </c>
      <c r="E6" s="31">
        <f t="shared" si="1"/>
        <v>139875</v>
      </c>
      <c r="F6" s="31">
        <f t="shared" si="1"/>
        <v>150717</v>
      </c>
      <c r="G6" s="31">
        <f t="shared" si="1"/>
        <v>144474</v>
      </c>
      <c r="H6" s="31">
        <f t="shared" si="1"/>
        <v>163836</v>
      </c>
      <c r="I6" s="31">
        <f t="shared" si="1"/>
        <v>182266</v>
      </c>
      <c r="J6" s="31">
        <f t="shared" si="1"/>
        <v>202947</v>
      </c>
      <c r="K6" s="31">
        <f t="shared" si="1"/>
        <v>176882</v>
      </c>
      <c r="L6" s="31">
        <f t="shared" si="1"/>
        <v>200710</v>
      </c>
      <c r="M6" s="31">
        <f t="shared" si="1"/>
        <v>83004</v>
      </c>
      <c r="N6" s="31">
        <f t="shared" si="1"/>
        <v>80791</v>
      </c>
      <c r="O6" s="31">
        <f t="shared" si="1"/>
        <v>143430</v>
      </c>
      <c r="P6" s="31">
        <f t="shared" si="1"/>
        <v>189045</v>
      </c>
      <c r="Q6" s="562">
        <f t="shared" ref="Q6:Q66" si="2">ROUND((P6-O6)/O6*100,1)</f>
        <v>31.8</v>
      </c>
      <c r="R6" s="1385">
        <f t="shared" ref="R6:R66" si="3">ROUND(P6/$P$5*100,1)</f>
        <v>24</v>
      </c>
    </row>
    <row r="7" spans="1:18">
      <c r="A7" s="1386"/>
      <c r="B7" s="1380" t="s">
        <v>432</v>
      </c>
      <c r="C7" s="293">
        <f>C18</f>
        <v>50689</v>
      </c>
      <c r="D7" s="31">
        <f t="shared" si="1"/>
        <v>47078</v>
      </c>
      <c r="E7" s="31">
        <f t="shared" si="1"/>
        <v>45519</v>
      </c>
      <c r="F7" s="31">
        <f t="shared" si="1"/>
        <v>48796</v>
      </c>
      <c r="G7" s="31">
        <f t="shared" si="1"/>
        <v>45763</v>
      </c>
      <c r="H7" s="31">
        <f t="shared" si="1"/>
        <v>51304</v>
      </c>
      <c r="I7" s="31">
        <f t="shared" si="1"/>
        <v>58506</v>
      </c>
      <c r="J7" s="31">
        <f t="shared" si="1"/>
        <v>58738</v>
      </c>
      <c r="K7" s="31">
        <f t="shared" si="1"/>
        <v>59537</v>
      </c>
      <c r="L7" s="31">
        <f t="shared" si="1"/>
        <v>69401</v>
      </c>
      <c r="M7" s="31">
        <f t="shared" si="1"/>
        <v>33215</v>
      </c>
      <c r="N7" s="31">
        <f t="shared" si="1"/>
        <v>44939</v>
      </c>
      <c r="O7" s="31">
        <f t="shared" si="1"/>
        <v>61784</v>
      </c>
      <c r="P7" s="31">
        <f t="shared" si="1"/>
        <v>85482</v>
      </c>
      <c r="Q7" s="562">
        <f t="shared" si="2"/>
        <v>38.4</v>
      </c>
      <c r="R7" s="1385">
        <f t="shared" si="3"/>
        <v>10.8</v>
      </c>
    </row>
    <row r="8" spans="1:18">
      <c r="A8" s="1386"/>
      <c r="B8" s="1380" t="s">
        <v>433</v>
      </c>
      <c r="C8" s="293">
        <f>C22</f>
        <v>59373</v>
      </c>
      <c r="D8" s="31">
        <f t="shared" ref="D8:P8" si="4">D22</f>
        <v>52791</v>
      </c>
      <c r="E8" s="31">
        <f t="shared" si="4"/>
        <v>50788</v>
      </c>
      <c r="F8" s="31">
        <f t="shared" si="4"/>
        <v>51140</v>
      </c>
      <c r="G8" s="31">
        <f t="shared" si="4"/>
        <v>48185</v>
      </c>
      <c r="H8" s="31">
        <f t="shared" si="4"/>
        <v>53892</v>
      </c>
      <c r="I8" s="31">
        <f t="shared" si="4"/>
        <v>59295</v>
      </c>
      <c r="J8" s="31">
        <f t="shared" si="4"/>
        <v>61061</v>
      </c>
      <c r="K8" s="31">
        <f t="shared" si="4"/>
        <v>69653</v>
      </c>
      <c r="L8" s="31">
        <f t="shared" si="4"/>
        <v>77375</v>
      </c>
      <c r="M8" s="31">
        <f t="shared" si="4"/>
        <v>42667</v>
      </c>
      <c r="N8" s="31">
        <f t="shared" si="4"/>
        <v>59668</v>
      </c>
      <c r="O8" s="31">
        <f t="shared" si="4"/>
        <v>70889</v>
      </c>
      <c r="P8" s="31">
        <f t="shared" si="4"/>
        <v>93602</v>
      </c>
      <c r="Q8" s="562">
        <f t="shared" si="2"/>
        <v>32</v>
      </c>
      <c r="R8" s="1385">
        <f t="shared" si="3"/>
        <v>11.9</v>
      </c>
    </row>
    <row r="9" spans="1:18">
      <c r="A9" s="1386"/>
      <c r="B9" s="1380" t="s">
        <v>123</v>
      </c>
      <c r="C9" s="293">
        <f>C28</f>
        <v>33671</v>
      </c>
      <c r="D9" s="31">
        <f t="shared" ref="D9:P9" si="5">D28</f>
        <v>31903</v>
      </c>
      <c r="E9" s="31">
        <f t="shared" si="5"/>
        <v>30708</v>
      </c>
      <c r="F9" s="31">
        <f t="shared" si="5"/>
        <v>30931</v>
      </c>
      <c r="G9" s="31">
        <f t="shared" si="5"/>
        <v>28836</v>
      </c>
      <c r="H9" s="31">
        <f t="shared" si="5"/>
        <v>32298</v>
      </c>
      <c r="I9" s="31">
        <f t="shared" si="5"/>
        <v>36917</v>
      </c>
      <c r="J9" s="31">
        <f t="shared" si="5"/>
        <v>38970</v>
      </c>
      <c r="K9" s="31">
        <f t="shared" si="5"/>
        <v>38501</v>
      </c>
      <c r="L9" s="31">
        <f t="shared" si="5"/>
        <v>45897</v>
      </c>
      <c r="M9" s="31">
        <f t="shared" si="5"/>
        <v>25196</v>
      </c>
      <c r="N9" s="31">
        <f t="shared" si="5"/>
        <v>29361</v>
      </c>
      <c r="O9" s="31">
        <f t="shared" si="5"/>
        <v>35677</v>
      </c>
      <c r="P9" s="31">
        <f t="shared" si="5"/>
        <v>47982</v>
      </c>
      <c r="Q9" s="562">
        <f t="shared" si="2"/>
        <v>34.5</v>
      </c>
      <c r="R9" s="1385">
        <f t="shared" si="3"/>
        <v>6.1</v>
      </c>
    </row>
    <row r="10" spans="1:18">
      <c r="A10" s="1386"/>
      <c r="B10" s="1380" t="s">
        <v>434</v>
      </c>
      <c r="C10" s="293">
        <f>C34</f>
        <v>56199</v>
      </c>
      <c r="D10" s="31">
        <f t="shared" ref="D10:P10" si="6">D34</f>
        <v>53382</v>
      </c>
      <c r="E10" s="31">
        <f t="shared" si="6"/>
        <v>52046</v>
      </c>
      <c r="F10" s="31">
        <f t="shared" si="6"/>
        <v>51936</v>
      </c>
      <c r="G10" s="31">
        <f t="shared" si="6"/>
        <v>48274</v>
      </c>
      <c r="H10" s="31">
        <f t="shared" si="6"/>
        <v>53520</v>
      </c>
      <c r="I10" s="31">
        <f t="shared" si="6"/>
        <v>61174</v>
      </c>
      <c r="J10" s="31">
        <f t="shared" si="6"/>
        <v>61697</v>
      </c>
      <c r="K10" s="31">
        <f t="shared" si="6"/>
        <v>59741</v>
      </c>
      <c r="L10" s="31">
        <f t="shared" si="6"/>
        <v>67316</v>
      </c>
      <c r="M10" s="31">
        <f t="shared" si="6"/>
        <v>43089</v>
      </c>
      <c r="N10" s="31">
        <f t="shared" si="6"/>
        <v>52406</v>
      </c>
      <c r="O10" s="31">
        <f t="shared" si="6"/>
        <v>63155</v>
      </c>
      <c r="P10" s="31">
        <f t="shared" si="6"/>
        <v>82440</v>
      </c>
      <c r="Q10" s="562">
        <f t="shared" si="2"/>
        <v>30.5</v>
      </c>
      <c r="R10" s="1385">
        <f t="shared" si="3"/>
        <v>10.4</v>
      </c>
    </row>
    <row r="11" spans="1:18">
      <c r="A11" s="1386"/>
      <c r="B11" s="1380" t="s">
        <v>435</v>
      </c>
      <c r="C11" s="293">
        <f>C41</f>
        <v>41157</v>
      </c>
      <c r="D11" s="31">
        <f t="shared" ref="D11:P11" si="7">D41</f>
        <v>47315</v>
      </c>
      <c r="E11" s="31">
        <f t="shared" si="7"/>
        <v>40668</v>
      </c>
      <c r="F11" s="31">
        <f t="shared" si="7"/>
        <v>43409</v>
      </c>
      <c r="G11" s="31">
        <f t="shared" si="7"/>
        <v>35635</v>
      </c>
      <c r="H11" s="31">
        <f t="shared" si="7"/>
        <v>57681</v>
      </c>
      <c r="I11" s="31">
        <f t="shared" si="7"/>
        <v>54739</v>
      </c>
      <c r="J11" s="31">
        <f t="shared" si="7"/>
        <v>51538</v>
      </c>
      <c r="K11" s="31">
        <f t="shared" si="7"/>
        <v>52678</v>
      </c>
      <c r="L11" s="31">
        <f t="shared" si="7"/>
        <v>53540</v>
      </c>
      <c r="M11" s="31">
        <f t="shared" si="7"/>
        <v>20433</v>
      </c>
      <c r="N11" s="31">
        <f t="shared" si="7"/>
        <v>28749</v>
      </c>
      <c r="O11" s="31">
        <f t="shared" si="7"/>
        <v>50057</v>
      </c>
      <c r="P11" s="31">
        <f t="shared" si="7"/>
        <v>81393</v>
      </c>
      <c r="Q11" s="562">
        <f t="shared" si="2"/>
        <v>62.6</v>
      </c>
      <c r="R11" s="1385">
        <f t="shared" si="3"/>
        <v>10.3</v>
      </c>
    </row>
    <row r="12" spans="1:18">
      <c r="A12" s="1386"/>
      <c r="B12" s="1380" t="s">
        <v>436</v>
      </c>
      <c r="C12" s="293">
        <f>C46</f>
        <v>26292</v>
      </c>
      <c r="D12" s="31">
        <f t="shared" ref="D12:P12" si="8">D46</f>
        <v>25341</v>
      </c>
      <c r="E12" s="31">
        <f t="shared" si="8"/>
        <v>25231</v>
      </c>
      <c r="F12" s="31">
        <f t="shared" si="8"/>
        <v>25219</v>
      </c>
      <c r="G12" s="31">
        <f t="shared" si="8"/>
        <v>23861</v>
      </c>
      <c r="H12" s="31">
        <f t="shared" si="8"/>
        <v>26829</v>
      </c>
      <c r="I12" s="31">
        <f t="shared" si="8"/>
        <v>29635</v>
      </c>
      <c r="J12" s="31">
        <f t="shared" si="8"/>
        <v>30315</v>
      </c>
      <c r="K12" s="31">
        <f t="shared" si="8"/>
        <v>28410</v>
      </c>
      <c r="L12" s="31">
        <f t="shared" si="8"/>
        <v>32100</v>
      </c>
      <c r="M12" s="31">
        <f t="shared" si="8"/>
        <v>17265</v>
      </c>
      <c r="N12" s="31">
        <f t="shared" si="8"/>
        <v>21717</v>
      </c>
      <c r="O12" s="31">
        <f t="shared" si="8"/>
        <v>26789</v>
      </c>
      <c r="P12" s="31">
        <f t="shared" si="8"/>
        <v>34329</v>
      </c>
      <c r="Q12" s="562">
        <f t="shared" si="2"/>
        <v>28.1</v>
      </c>
      <c r="R12" s="1385">
        <f t="shared" si="3"/>
        <v>4.4000000000000004</v>
      </c>
    </row>
    <row r="13" spans="1:18">
      <c r="A13" s="1386"/>
      <c r="B13" s="1380" t="s">
        <v>224</v>
      </c>
      <c r="C13" s="293">
        <f>C54</f>
        <v>41338</v>
      </c>
      <c r="D13" s="31">
        <f t="shared" ref="D13:P13" si="9">D54</f>
        <v>42120</v>
      </c>
      <c r="E13" s="31">
        <f t="shared" si="9"/>
        <v>46743</v>
      </c>
      <c r="F13" s="31">
        <f t="shared" si="9"/>
        <v>49223</v>
      </c>
      <c r="G13" s="31">
        <f t="shared" si="9"/>
        <v>47719</v>
      </c>
      <c r="H13" s="31">
        <f t="shared" si="9"/>
        <v>50959</v>
      </c>
      <c r="I13" s="31">
        <f t="shared" si="9"/>
        <v>57624</v>
      </c>
      <c r="J13" s="31">
        <f t="shared" si="9"/>
        <v>58668</v>
      </c>
      <c r="K13" s="31">
        <f t="shared" si="9"/>
        <v>56830</v>
      </c>
      <c r="L13" s="31">
        <f t="shared" si="9"/>
        <v>60460</v>
      </c>
      <c r="M13" s="31">
        <f t="shared" si="9"/>
        <v>31586</v>
      </c>
      <c r="N13" s="31">
        <f t="shared" si="9"/>
        <v>35189</v>
      </c>
      <c r="O13" s="31">
        <f t="shared" si="9"/>
        <v>49688</v>
      </c>
      <c r="P13" s="31">
        <f t="shared" si="9"/>
        <v>62351</v>
      </c>
      <c r="Q13" s="562">
        <f t="shared" si="2"/>
        <v>25.5</v>
      </c>
      <c r="R13" s="1385">
        <f t="shared" si="3"/>
        <v>7.9</v>
      </c>
    </row>
    <row r="14" spans="1:18">
      <c r="A14" s="1386"/>
      <c r="B14" s="1380" t="s">
        <v>269</v>
      </c>
      <c r="C14" s="293">
        <f>C60</f>
        <v>16408</v>
      </c>
      <c r="D14" s="31">
        <f t="shared" ref="D14:P14" si="10">D60</f>
        <v>16073</v>
      </c>
      <c r="E14" s="31">
        <f t="shared" si="10"/>
        <v>15936</v>
      </c>
      <c r="F14" s="31">
        <f t="shared" si="10"/>
        <v>15202</v>
      </c>
      <c r="G14" s="31">
        <f t="shared" si="10"/>
        <v>13823</v>
      </c>
      <c r="H14" s="31">
        <f t="shared" si="10"/>
        <v>15466</v>
      </c>
      <c r="I14" s="31">
        <f t="shared" si="10"/>
        <v>17848</v>
      </c>
      <c r="J14" s="31">
        <f t="shared" si="10"/>
        <v>18769</v>
      </c>
      <c r="K14" s="31">
        <f t="shared" si="10"/>
        <v>18381</v>
      </c>
      <c r="L14" s="31">
        <f t="shared" si="10"/>
        <v>23023</v>
      </c>
      <c r="M14" s="31">
        <f t="shared" si="10"/>
        <v>13781</v>
      </c>
      <c r="N14" s="31">
        <f t="shared" si="10"/>
        <v>17782</v>
      </c>
      <c r="O14" s="31">
        <f t="shared" si="10"/>
        <v>20302</v>
      </c>
      <c r="P14" s="31">
        <f t="shared" si="10"/>
        <v>27991</v>
      </c>
      <c r="Q14" s="562">
        <f t="shared" si="2"/>
        <v>37.9</v>
      </c>
      <c r="R14" s="1385">
        <f t="shared" si="3"/>
        <v>3.5</v>
      </c>
    </row>
    <row r="15" spans="1:18">
      <c r="A15" s="1386"/>
      <c r="B15" s="1380" t="s">
        <v>284</v>
      </c>
      <c r="C15" s="293">
        <f>C63</f>
        <v>48139</v>
      </c>
      <c r="D15" s="31">
        <f t="shared" ref="D15:P15" si="11">D63</f>
        <v>45505</v>
      </c>
      <c r="E15" s="31">
        <f t="shared" si="11"/>
        <v>46677</v>
      </c>
      <c r="F15" s="31">
        <f t="shared" si="11"/>
        <v>45693</v>
      </c>
      <c r="G15" s="31">
        <f t="shared" si="11"/>
        <v>46366</v>
      </c>
      <c r="H15" s="31">
        <f t="shared" si="11"/>
        <v>54912</v>
      </c>
      <c r="I15" s="31">
        <f t="shared" si="11"/>
        <v>58646</v>
      </c>
      <c r="J15" s="31">
        <f t="shared" si="11"/>
        <v>60297</v>
      </c>
      <c r="K15" s="31">
        <f t="shared" si="11"/>
        <v>57116</v>
      </c>
      <c r="L15" s="31">
        <f t="shared" si="11"/>
        <v>65013</v>
      </c>
      <c r="M15" s="31">
        <f t="shared" si="11"/>
        <v>35287</v>
      </c>
      <c r="N15" s="31">
        <f t="shared" si="11"/>
        <v>47423</v>
      </c>
      <c r="O15" s="31">
        <f t="shared" si="11"/>
        <v>64707</v>
      </c>
      <c r="P15" s="31">
        <f t="shared" si="11"/>
        <v>84527</v>
      </c>
      <c r="Q15" s="562">
        <f t="shared" si="2"/>
        <v>30.6</v>
      </c>
      <c r="R15" s="1385">
        <f t="shared" si="3"/>
        <v>10.7</v>
      </c>
    </row>
    <row r="16" spans="1:18">
      <c r="A16" s="287"/>
      <c r="B16" s="1387"/>
      <c r="C16" s="30"/>
      <c r="D16" s="30"/>
      <c r="E16" s="30"/>
      <c r="F16" s="30"/>
      <c r="G16" s="30"/>
      <c r="H16" s="30"/>
      <c r="I16" s="30"/>
      <c r="J16" s="30"/>
      <c r="K16" s="30"/>
      <c r="L16" s="30"/>
      <c r="M16" s="30"/>
      <c r="N16" s="30"/>
      <c r="O16" s="30"/>
      <c r="P16" s="30"/>
      <c r="Q16" s="560"/>
      <c r="R16" s="1382"/>
    </row>
    <row r="17" spans="1:18">
      <c r="A17" s="1379">
        <v>100</v>
      </c>
      <c r="B17" s="1389" t="s">
        <v>85</v>
      </c>
      <c r="C17" s="31">
        <f>C4-SUM(C7:C15)</f>
        <v>138728</v>
      </c>
      <c r="D17" s="31">
        <f t="shared" ref="D17:P17" si="12">D4-SUM(D7:D15)</f>
        <v>136151</v>
      </c>
      <c r="E17" s="31">
        <f t="shared" si="12"/>
        <v>139875</v>
      </c>
      <c r="F17" s="31">
        <f t="shared" si="12"/>
        <v>150717</v>
      </c>
      <c r="G17" s="31">
        <f t="shared" si="12"/>
        <v>144474</v>
      </c>
      <c r="H17" s="31">
        <f t="shared" si="12"/>
        <v>163836</v>
      </c>
      <c r="I17" s="31">
        <f t="shared" si="12"/>
        <v>182266</v>
      </c>
      <c r="J17" s="31">
        <f t="shared" si="12"/>
        <v>202947</v>
      </c>
      <c r="K17" s="31">
        <f t="shared" si="12"/>
        <v>176882</v>
      </c>
      <c r="L17" s="31">
        <f t="shared" si="12"/>
        <v>200710</v>
      </c>
      <c r="M17" s="31">
        <f t="shared" si="12"/>
        <v>83004</v>
      </c>
      <c r="N17" s="31">
        <f t="shared" si="12"/>
        <v>80791</v>
      </c>
      <c r="O17" s="31">
        <f t="shared" si="12"/>
        <v>143430</v>
      </c>
      <c r="P17" s="31">
        <f t="shared" si="12"/>
        <v>189045</v>
      </c>
      <c r="Q17" s="562">
        <f t="shared" si="2"/>
        <v>31.8</v>
      </c>
      <c r="R17" s="1385">
        <f t="shared" si="3"/>
        <v>24</v>
      </c>
    </row>
    <row r="18" spans="1:18">
      <c r="A18" s="1391"/>
      <c r="B18" s="1389" t="s">
        <v>438</v>
      </c>
      <c r="C18" s="39">
        <f t="shared" ref="C18" si="13">SUM(C19:C21)</f>
        <v>50689</v>
      </c>
      <c r="D18" s="39">
        <f t="shared" ref="D18:P18" si="14">SUM(D19:D21)</f>
        <v>47078</v>
      </c>
      <c r="E18" s="39">
        <f t="shared" si="14"/>
        <v>45519</v>
      </c>
      <c r="F18" s="39">
        <f t="shared" si="14"/>
        <v>48796</v>
      </c>
      <c r="G18" s="39">
        <f t="shared" si="14"/>
        <v>45763</v>
      </c>
      <c r="H18" s="39">
        <f t="shared" si="14"/>
        <v>51304</v>
      </c>
      <c r="I18" s="39">
        <f t="shared" si="14"/>
        <v>58506</v>
      </c>
      <c r="J18" s="39">
        <f t="shared" si="14"/>
        <v>58738</v>
      </c>
      <c r="K18" s="39">
        <f t="shared" si="14"/>
        <v>59537</v>
      </c>
      <c r="L18" s="39">
        <f t="shared" si="14"/>
        <v>69401</v>
      </c>
      <c r="M18" s="39">
        <f t="shared" si="14"/>
        <v>33215</v>
      </c>
      <c r="N18" s="39">
        <f t="shared" si="14"/>
        <v>44939</v>
      </c>
      <c r="O18" s="39">
        <f t="shared" si="14"/>
        <v>61784</v>
      </c>
      <c r="P18" s="39">
        <f t="shared" si="14"/>
        <v>85482</v>
      </c>
      <c r="Q18" s="562">
        <f t="shared" si="2"/>
        <v>38.4</v>
      </c>
      <c r="R18" s="1385">
        <f t="shared" si="3"/>
        <v>10.8</v>
      </c>
    </row>
    <row r="19" spans="1:18">
      <c r="A19" s="1383">
        <v>202</v>
      </c>
      <c r="B19" s="1389" t="s">
        <v>107</v>
      </c>
      <c r="C19" s="31">
        <v>8909</v>
      </c>
      <c r="D19" s="31">
        <v>8790</v>
      </c>
      <c r="E19" s="31">
        <v>9049</v>
      </c>
      <c r="F19" s="31">
        <v>9776</v>
      </c>
      <c r="G19" s="31">
        <v>9444</v>
      </c>
      <c r="H19" s="31">
        <v>11785</v>
      </c>
      <c r="I19" s="31">
        <v>14125</v>
      </c>
      <c r="J19" s="31">
        <v>14150</v>
      </c>
      <c r="K19" s="31">
        <v>14660</v>
      </c>
      <c r="L19" s="31">
        <v>16550</v>
      </c>
      <c r="M19" s="31">
        <v>8357</v>
      </c>
      <c r="N19" s="31">
        <v>10239</v>
      </c>
      <c r="O19" s="31">
        <v>15250</v>
      </c>
      <c r="P19" s="31">
        <v>21037</v>
      </c>
      <c r="Q19" s="562">
        <f t="shared" si="2"/>
        <v>37.9</v>
      </c>
      <c r="R19" s="1385">
        <f t="shared" si="3"/>
        <v>2.7</v>
      </c>
    </row>
    <row r="20" spans="1:18">
      <c r="A20" s="1383">
        <v>204</v>
      </c>
      <c r="B20" s="1389" t="s">
        <v>109</v>
      </c>
      <c r="C20" s="31">
        <v>40877</v>
      </c>
      <c r="D20" s="31">
        <v>37317</v>
      </c>
      <c r="E20" s="31">
        <v>35453</v>
      </c>
      <c r="F20" s="31">
        <v>37817</v>
      </c>
      <c r="G20" s="31">
        <v>35242</v>
      </c>
      <c r="H20" s="31">
        <v>38285</v>
      </c>
      <c r="I20" s="31">
        <v>42873</v>
      </c>
      <c r="J20" s="31">
        <v>43144</v>
      </c>
      <c r="K20" s="31">
        <v>43472</v>
      </c>
      <c r="L20" s="31">
        <v>51132</v>
      </c>
      <c r="M20" s="31">
        <v>24018</v>
      </c>
      <c r="N20" s="31">
        <v>33550</v>
      </c>
      <c r="O20" s="31">
        <v>44943</v>
      </c>
      <c r="P20" s="31">
        <v>62106</v>
      </c>
      <c r="Q20" s="562">
        <f t="shared" si="2"/>
        <v>38.200000000000003</v>
      </c>
      <c r="R20" s="1385">
        <f t="shared" si="3"/>
        <v>7.9</v>
      </c>
    </row>
    <row r="21" spans="1:18">
      <c r="A21" s="1383">
        <v>206</v>
      </c>
      <c r="B21" s="1389" t="s">
        <v>111</v>
      </c>
      <c r="C21" s="31">
        <v>903</v>
      </c>
      <c r="D21" s="31">
        <v>971</v>
      </c>
      <c r="E21" s="31">
        <v>1017</v>
      </c>
      <c r="F21" s="31">
        <v>1203</v>
      </c>
      <c r="G21" s="31">
        <v>1077</v>
      </c>
      <c r="H21" s="31">
        <v>1234</v>
      </c>
      <c r="I21" s="31">
        <v>1508</v>
      </c>
      <c r="J21" s="31">
        <v>1444</v>
      </c>
      <c r="K21" s="31">
        <v>1405</v>
      </c>
      <c r="L21" s="31">
        <v>1719</v>
      </c>
      <c r="M21" s="31">
        <v>840</v>
      </c>
      <c r="N21" s="31">
        <v>1150</v>
      </c>
      <c r="O21" s="31">
        <v>1591</v>
      </c>
      <c r="P21" s="31">
        <v>2339</v>
      </c>
      <c r="Q21" s="562">
        <f t="shared" si="2"/>
        <v>47</v>
      </c>
      <c r="R21" s="1385">
        <f t="shared" si="3"/>
        <v>0.3</v>
      </c>
    </row>
    <row r="22" spans="1:18">
      <c r="A22" s="1391"/>
      <c r="B22" s="1389" t="s">
        <v>433</v>
      </c>
      <c r="C22" s="39">
        <f t="shared" ref="C22" si="15">SUM(C23:C27)</f>
        <v>59373</v>
      </c>
      <c r="D22" s="39">
        <f t="shared" ref="D22:P22" si="16">SUM(D23:D27)</f>
        <v>52791</v>
      </c>
      <c r="E22" s="39">
        <f t="shared" si="16"/>
        <v>50788</v>
      </c>
      <c r="F22" s="39">
        <f t="shared" si="16"/>
        <v>51140</v>
      </c>
      <c r="G22" s="39">
        <f t="shared" si="16"/>
        <v>48185</v>
      </c>
      <c r="H22" s="39">
        <f t="shared" si="16"/>
        <v>53892</v>
      </c>
      <c r="I22" s="39">
        <f t="shared" si="16"/>
        <v>59295</v>
      </c>
      <c r="J22" s="39">
        <f t="shared" si="16"/>
        <v>61061</v>
      </c>
      <c r="K22" s="39">
        <f t="shared" si="16"/>
        <v>69653</v>
      </c>
      <c r="L22" s="39">
        <f t="shared" si="16"/>
        <v>77375</v>
      </c>
      <c r="M22" s="39">
        <f t="shared" si="16"/>
        <v>42667</v>
      </c>
      <c r="N22" s="39">
        <f t="shared" si="16"/>
        <v>59668</v>
      </c>
      <c r="O22" s="39">
        <f t="shared" si="16"/>
        <v>70889</v>
      </c>
      <c r="P22" s="39">
        <f t="shared" si="16"/>
        <v>93602</v>
      </c>
      <c r="Q22" s="562">
        <f t="shared" si="2"/>
        <v>32</v>
      </c>
      <c r="R22" s="1385">
        <f t="shared" si="3"/>
        <v>11.9</v>
      </c>
    </row>
    <row r="23" spans="1:18">
      <c r="A23" s="1383">
        <v>207</v>
      </c>
      <c r="B23" s="1389" t="s">
        <v>114</v>
      </c>
      <c r="C23" s="31">
        <v>9556</v>
      </c>
      <c r="D23" s="31">
        <v>8869</v>
      </c>
      <c r="E23" s="31">
        <v>9104</v>
      </c>
      <c r="F23" s="31">
        <v>8782</v>
      </c>
      <c r="G23" s="31">
        <v>8646</v>
      </c>
      <c r="H23" s="31">
        <v>9863</v>
      </c>
      <c r="I23" s="31">
        <v>9606</v>
      </c>
      <c r="J23" s="31">
        <v>10101</v>
      </c>
      <c r="K23" s="31">
        <v>10677</v>
      </c>
      <c r="L23" s="31">
        <v>11335</v>
      </c>
      <c r="M23" s="31">
        <v>6182</v>
      </c>
      <c r="N23" s="31">
        <v>7857</v>
      </c>
      <c r="O23" s="31">
        <v>10084</v>
      </c>
      <c r="P23" s="31">
        <v>12222</v>
      </c>
      <c r="Q23" s="562">
        <f t="shared" si="2"/>
        <v>21.2</v>
      </c>
      <c r="R23" s="1385">
        <f t="shared" si="3"/>
        <v>1.5</v>
      </c>
    </row>
    <row r="24" spans="1:18">
      <c r="A24" s="1383">
        <v>214</v>
      </c>
      <c r="B24" s="1389" t="s">
        <v>116</v>
      </c>
      <c r="C24" s="31">
        <v>29077</v>
      </c>
      <c r="D24" s="31">
        <v>27875</v>
      </c>
      <c r="E24" s="31">
        <v>26138</v>
      </c>
      <c r="F24" s="31">
        <v>26545</v>
      </c>
      <c r="G24" s="31">
        <v>24340</v>
      </c>
      <c r="H24" s="31">
        <v>26842</v>
      </c>
      <c r="I24" s="31">
        <v>30176</v>
      </c>
      <c r="J24" s="31">
        <v>31011</v>
      </c>
      <c r="K24" s="31">
        <v>40479</v>
      </c>
      <c r="L24" s="31">
        <v>42723</v>
      </c>
      <c r="M24" s="31">
        <v>23146</v>
      </c>
      <c r="N24" s="31">
        <v>34884</v>
      </c>
      <c r="O24" s="31">
        <v>41917</v>
      </c>
      <c r="P24" s="31">
        <v>53283</v>
      </c>
      <c r="Q24" s="562">
        <f t="shared" si="2"/>
        <v>27.1</v>
      </c>
      <c r="R24" s="1385">
        <f t="shared" si="3"/>
        <v>6.8</v>
      </c>
    </row>
    <row r="25" spans="1:18">
      <c r="A25" s="1383">
        <v>217</v>
      </c>
      <c r="B25" s="1389" t="s">
        <v>118</v>
      </c>
      <c r="C25" s="31">
        <v>6933</v>
      </c>
      <c r="D25" s="31">
        <v>6744</v>
      </c>
      <c r="E25" s="31">
        <v>6458</v>
      </c>
      <c r="F25" s="31">
        <v>6458</v>
      </c>
      <c r="G25" s="31">
        <v>5991</v>
      </c>
      <c r="H25" s="31">
        <v>6792</v>
      </c>
      <c r="I25" s="31">
        <v>7921</v>
      </c>
      <c r="J25" s="31">
        <v>8595</v>
      </c>
      <c r="K25" s="31">
        <v>7747</v>
      </c>
      <c r="L25" s="31">
        <v>9179</v>
      </c>
      <c r="M25" s="31">
        <v>4089</v>
      </c>
      <c r="N25" s="31">
        <v>5244</v>
      </c>
      <c r="O25" s="31">
        <v>5431</v>
      </c>
      <c r="P25" s="31">
        <v>9544</v>
      </c>
      <c r="Q25" s="562">
        <f t="shared" si="2"/>
        <v>75.7</v>
      </c>
      <c r="R25" s="1385">
        <f t="shared" si="3"/>
        <v>1.2</v>
      </c>
    </row>
    <row r="26" spans="1:18">
      <c r="A26" s="1383">
        <v>219</v>
      </c>
      <c r="B26" s="1389" t="s">
        <v>120</v>
      </c>
      <c r="C26" s="31">
        <v>9749</v>
      </c>
      <c r="D26" s="31">
        <v>5869</v>
      </c>
      <c r="E26" s="31">
        <v>5799</v>
      </c>
      <c r="F26" s="31">
        <v>5951</v>
      </c>
      <c r="G26" s="31">
        <v>5815</v>
      </c>
      <c r="H26" s="31">
        <v>6524</v>
      </c>
      <c r="I26" s="31">
        <v>7268</v>
      </c>
      <c r="J26" s="31">
        <v>7087</v>
      </c>
      <c r="K26" s="31">
        <v>6792</v>
      </c>
      <c r="L26" s="31">
        <v>9061</v>
      </c>
      <c r="M26" s="31">
        <v>6030</v>
      </c>
      <c r="N26" s="31">
        <v>7617</v>
      </c>
      <c r="O26" s="31">
        <v>8724</v>
      </c>
      <c r="P26" s="31">
        <v>12222</v>
      </c>
      <c r="Q26" s="562">
        <f t="shared" si="2"/>
        <v>40.1</v>
      </c>
      <c r="R26" s="1385">
        <f t="shared" si="3"/>
        <v>1.5</v>
      </c>
    </row>
    <row r="27" spans="1:18">
      <c r="A27" s="1383">
        <v>301</v>
      </c>
      <c r="B27" s="1389" t="s">
        <v>122</v>
      </c>
      <c r="C27" s="31">
        <v>4058</v>
      </c>
      <c r="D27" s="31">
        <v>3434</v>
      </c>
      <c r="E27" s="31">
        <v>3289</v>
      </c>
      <c r="F27" s="31">
        <v>3404</v>
      </c>
      <c r="G27" s="31">
        <v>3393</v>
      </c>
      <c r="H27" s="31">
        <v>3871</v>
      </c>
      <c r="I27" s="31">
        <v>4324</v>
      </c>
      <c r="J27" s="31">
        <v>4267</v>
      </c>
      <c r="K27" s="31">
        <v>3958</v>
      </c>
      <c r="L27" s="31">
        <v>5077</v>
      </c>
      <c r="M27" s="31">
        <v>3220</v>
      </c>
      <c r="N27" s="31">
        <v>4066</v>
      </c>
      <c r="O27" s="31">
        <v>4733</v>
      </c>
      <c r="P27" s="31">
        <v>6331</v>
      </c>
      <c r="Q27" s="562">
        <f t="shared" si="2"/>
        <v>33.799999999999997</v>
      </c>
      <c r="R27" s="1385">
        <f t="shared" si="3"/>
        <v>0.8</v>
      </c>
    </row>
    <row r="28" spans="1:18">
      <c r="A28" s="1391"/>
      <c r="B28" s="1389" t="s">
        <v>123</v>
      </c>
      <c r="C28" s="39">
        <f t="shared" ref="C28" si="17">SUM(C29:C33)</f>
        <v>33671</v>
      </c>
      <c r="D28" s="39">
        <f t="shared" ref="D28:P28" si="18">SUM(D29:D33)</f>
        <v>31903</v>
      </c>
      <c r="E28" s="39">
        <f t="shared" si="18"/>
        <v>30708</v>
      </c>
      <c r="F28" s="39">
        <f t="shared" si="18"/>
        <v>30931</v>
      </c>
      <c r="G28" s="39">
        <f t="shared" si="18"/>
        <v>28836</v>
      </c>
      <c r="H28" s="39">
        <f t="shared" si="18"/>
        <v>32298</v>
      </c>
      <c r="I28" s="39">
        <f t="shared" si="18"/>
        <v>36917</v>
      </c>
      <c r="J28" s="39">
        <f t="shared" si="18"/>
        <v>38970</v>
      </c>
      <c r="K28" s="39">
        <f t="shared" si="18"/>
        <v>38501</v>
      </c>
      <c r="L28" s="39">
        <f t="shared" si="18"/>
        <v>45897</v>
      </c>
      <c r="M28" s="39">
        <f t="shared" si="18"/>
        <v>25196</v>
      </c>
      <c r="N28" s="39">
        <f t="shared" si="18"/>
        <v>29361</v>
      </c>
      <c r="O28" s="39">
        <f t="shared" si="18"/>
        <v>35677</v>
      </c>
      <c r="P28" s="39">
        <f t="shared" si="18"/>
        <v>47982</v>
      </c>
      <c r="Q28" s="562">
        <f t="shared" si="2"/>
        <v>34.5</v>
      </c>
      <c r="R28" s="1385">
        <f t="shared" si="3"/>
        <v>6.1</v>
      </c>
    </row>
    <row r="29" spans="1:18">
      <c r="A29" s="1383">
        <v>203</v>
      </c>
      <c r="B29" s="1389" t="s">
        <v>125</v>
      </c>
      <c r="C29" s="31">
        <v>18772</v>
      </c>
      <c r="D29" s="31">
        <v>17762</v>
      </c>
      <c r="E29" s="31">
        <v>16934</v>
      </c>
      <c r="F29" s="31">
        <v>17195</v>
      </c>
      <c r="G29" s="31">
        <v>16733</v>
      </c>
      <c r="H29" s="31">
        <v>18971</v>
      </c>
      <c r="I29" s="31">
        <v>21580</v>
      </c>
      <c r="J29" s="31">
        <v>23758</v>
      </c>
      <c r="K29" s="31">
        <v>23407</v>
      </c>
      <c r="L29" s="31">
        <v>27765</v>
      </c>
      <c r="M29" s="31">
        <v>14826</v>
      </c>
      <c r="N29" s="31">
        <v>17957</v>
      </c>
      <c r="O29" s="31">
        <v>23016</v>
      </c>
      <c r="P29" s="31">
        <v>30801</v>
      </c>
      <c r="Q29" s="562">
        <f t="shared" si="2"/>
        <v>33.799999999999997</v>
      </c>
      <c r="R29" s="1385">
        <f t="shared" si="3"/>
        <v>3.9</v>
      </c>
    </row>
    <row r="30" spans="1:18">
      <c r="A30" s="1383">
        <v>210</v>
      </c>
      <c r="B30" s="1389" t="s">
        <v>127</v>
      </c>
      <c r="C30" s="31">
        <v>8533</v>
      </c>
      <c r="D30" s="31">
        <v>8287</v>
      </c>
      <c r="E30" s="31">
        <v>8059</v>
      </c>
      <c r="F30" s="31">
        <v>7836</v>
      </c>
      <c r="G30" s="31">
        <v>7163</v>
      </c>
      <c r="H30" s="31">
        <v>8146</v>
      </c>
      <c r="I30" s="31">
        <v>9423</v>
      </c>
      <c r="J30" s="31">
        <v>9286</v>
      </c>
      <c r="K30" s="31">
        <v>9115</v>
      </c>
      <c r="L30" s="31">
        <v>10298</v>
      </c>
      <c r="M30" s="31">
        <v>5562</v>
      </c>
      <c r="N30" s="31">
        <v>6577</v>
      </c>
      <c r="O30" s="31">
        <v>6010</v>
      </c>
      <c r="P30" s="31">
        <v>7750</v>
      </c>
      <c r="Q30" s="562">
        <f t="shared" si="2"/>
        <v>29</v>
      </c>
      <c r="R30" s="1385">
        <f t="shared" si="3"/>
        <v>1</v>
      </c>
    </row>
    <row r="31" spans="1:18">
      <c r="A31" s="1383">
        <v>216</v>
      </c>
      <c r="B31" s="1389" t="s">
        <v>129</v>
      </c>
      <c r="C31" s="31">
        <v>4372</v>
      </c>
      <c r="D31" s="31">
        <v>4263</v>
      </c>
      <c r="E31" s="31">
        <v>3986</v>
      </c>
      <c r="F31" s="31">
        <v>4009</v>
      </c>
      <c r="G31" s="31">
        <v>3390</v>
      </c>
      <c r="H31" s="31">
        <v>3595</v>
      </c>
      <c r="I31" s="31">
        <v>4153</v>
      </c>
      <c r="J31" s="31">
        <v>4304</v>
      </c>
      <c r="K31" s="31">
        <v>4376</v>
      </c>
      <c r="L31" s="31">
        <v>5894</v>
      </c>
      <c r="M31" s="31">
        <v>3893</v>
      </c>
      <c r="N31" s="31">
        <v>3637</v>
      </c>
      <c r="O31" s="31">
        <v>5110</v>
      </c>
      <c r="P31" s="31">
        <v>7289</v>
      </c>
      <c r="Q31" s="562">
        <f t="shared" si="2"/>
        <v>42.6</v>
      </c>
      <c r="R31" s="1385">
        <f t="shared" si="3"/>
        <v>0.9</v>
      </c>
    </row>
    <row r="32" spans="1:18">
      <c r="A32" s="1383">
        <v>381</v>
      </c>
      <c r="B32" s="1389" t="s">
        <v>131</v>
      </c>
      <c r="C32" s="31">
        <v>432</v>
      </c>
      <c r="D32" s="31">
        <v>352</v>
      </c>
      <c r="E32" s="31">
        <v>360</v>
      </c>
      <c r="F32" s="31">
        <v>364</v>
      </c>
      <c r="G32" s="31">
        <v>330</v>
      </c>
      <c r="H32" s="31">
        <v>355</v>
      </c>
      <c r="I32" s="31">
        <v>417</v>
      </c>
      <c r="J32" s="31">
        <v>405</v>
      </c>
      <c r="K32" s="31">
        <v>404</v>
      </c>
      <c r="L32" s="31">
        <v>465</v>
      </c>
      <c r="M32" s="31">
        <v>297</v>
      </c>
      <c r="N32" s="31">
        <v>376</v>
      </c>
      <c r="O32" s="31">
        <v>404</v>
      </c>
      <c r="P32" s="31">
        <v>531</v>
      </c>
      <c r="Q32" s="562">
        <f t="shared" si="2"/>
        <v>31.4</v>
      </c>
      <c r="R32" s="1385">
        <f t="shared" si="3"/>
        <v>0.1</v>
      </c>
    </row>
    <row r="33" spans="1:18">
      <c r="A33" s="1383">
        <v>382</v>
      </c>
      <c r="B33" s="1389" t="s">
        <v>133</v>
      </c>
      <c r="C33" s="31">
        <v>1562</v>
      </c>
      <c r="D33" s="31">
        <v>1239</v>
      </c>
      <c r="E33" s="31">
        <v>1369</v>
      </c>
      <c r="F33" s="31">
        <v>1527</v>
      </c>
      <c r="G33" s="31">
        <v>1220</v>
      </c>
      <c r="H33" s="31">
        <v>1231</v>
      </c>
      <c r="I33" s="31">
        <v>1344</v>
      </c>
      <c r="J33" s="31">
        <v>1217</v>
      </c>
      <c r="K33" s="31">
        <v>1199</v>
      </c>
      <c r="L33" s="31">
        <v>1475</v>
      </c>
      <c r="M33" s="31">
        <v>618</v>
      </c>
      <c r="N33" s="31">
        <v>814</v>
      </c>
      <c r="O33" s="31">
        <v>1137</v>
      </c>
      <c r="P33" s="31">
        <v>1611</v>
      </c>
      <c r="Q33" s="562">
        <f t="shared" si="2"/>
        <v>41.7</v>
      </c>
      <c r="R33" s="1385">
        <f t="shared" si="3"/>
        <v>0.2</v>
      </c>
    </row>
    <row r="34" spans="1:18">
      <c r="A34" s="1391"/>
      <c r="B34" s="1389" t="s">
        <v>434</v>
      </c>
      <c r="C34" s="39">
        <f t="shared" ref="C34" si="19">SUM(C35:C40)</f>
        <v>56199</v>
      </c>
      <c r="D34" s="39">
        <f t="shared" ref="D34:P34" si="20">SUM(D35:D40)</f>
        <v>53382</v>
      </c>
      <c r="E34" s="39">
        <f t="shared" si="20"/>
        <v>52046</v>
      </c>
      <c r="F34" s="39">
        <f t="shared" si="20"/>
        <v>51936</v>
      </c>
      <c r="G34" s="39">
        <f t="shared" si="20"/>
        <v>48274</v>
      </c>
      <c r="H34" s="39">
        <f t="shared" si="20"/>
        <v>53520</v>
      </c>
      <c r="I34" s="39">
        <f t="shared" si="20"/>
        <v>61174</v>
      </c>
      <c r="J34" s="39">
        <f t="shared" si="20"/>
        <v>61697</v>
      </c>
      <c r="K34" s="39">
        <f t="shared" si="20"/>
        <v>59741</v>
      </c>
      <c r="L34" s="39">
        <f t="shared" si="20"/>
        <v>67316</v>
      </c>
      <c r="M34" s="39">
        <f t="shared" si="20"/>
        <v>43089</v>
      </c>
      <c r="N34" s="39">
        <f t="shared" si="20"/>
        <v>52406</v>
      </c>
      <c r="O34" s="39">
        <f t="shared" si="20"/>
        <v>63155</v>
      </c>
      <c r="P34" s="39">
        <f t="shared" si="20"/>
        <v>82440</v>
      </c>
      <c r="Q34" s="562">
        <f t="shared" si="2"/>
        <v>30.5</v>
      </c>
      <c r="R34" s="1385">
        <f t="shared" si="3"/>
        <v>10.4</v>
      </c>
    </row>
    <row r="35" spans="1:18">
      <c r="A35" s="1383">
        <v>213</v>
      </c>
      <c r="B35" s="1389" t="s">
        <v>136</v>
      </c>
      <c r="C35" s="31">
        <v>4832</v>
      </c>
      <c r="D35" s="31">
        <v>4790</v>
      </c>
      <c r="E35" s="31">
        <v>4506</v>
      </c>
      <c r="F35" s="31">
        <v>4310</v>
      </c>
      <c r="G35" s="31">
        <v>3824</v>
      </c>
      <c r="H35" s="31">
        <v>4964</v>
      </c>
      <c r="I35" s="31">
        <v>5736</v>
      </c>
      <c r="J35" s="31">
        <v>5469</v>
      </c>
      <c r="K35" s="31">
        <v>5342</v>
      </c>
      <c r="L35" s="31">
        <v>6168</v>
      </c>
      <c r="M35" s="31">
        <v>3668</v>
      </c>
      <c r="N35" s="31">
        <v>4230</v>
      </c>
      <c r="O35" s="31">
        <v>5230</v>
      </c>
      <c r="P35" s="31">
        <v>6286</v>
      </c>
      <c r="Q35" s="562">
        <f t="shared" si="2"/>
        <v>20.2</v>
      </c>
      <c r="R35" s="1385">
        <f t="shared" si="3"/>
        <v>0.8</v>
      </c>
    </row>
    <row r="36" spans="1:18">
      <c r="A36" s="1383">
        <v>215</v>
      </c>
      <c r="B36" s="1389" t="s">
        <v>142</v>
      </c>
      <c r="C36" s="31">
        <v>18522</v>
      </c>
      <c r="D36" s="31">
        <v>17615</v>
      </c>
      <c r="E36" s="31">
        <v>17315</v>
      </c>
      <c r="F36" s="31">
        <v>17349</v>
      </c>
      <c r="G36" s="31">
        <v>14399</v>
      </c>
      <c r="H36" s="31">
        <v>15413</v>
      </c>
      <c r="I36" s="31">
        <v>17625</v>
      </c>
      <c r="J36" s="31">
        <v>19927</v>
      </c>
      <c r="K36" s="31">
        <v>18537</v>
      </c>
      <c r="L36" s="31">
        <v>22436</v>
      </c>
      <c r="M36" s="31">
        <v>14643</v>
      </c>
      <c r="N36" s="31">
        <v>18025</v>
      </c>
      <c r="O36" s="31">
        <v>20614</v>
      </c>
      <c r="P36" s="31">
        <v>27024</v>
      </c>
      <c r="Q36" s="562">
        <f t="shared" si="2"/>
        <v>31.1</v>
      </c>
      <c r="R36" s="1385">
        <f t="shared" si="3"/>
        <v>3.4</v>
      </c>
    </row>
    <row r="37" spans="1:18">
      <c r="A37" s="1383">
        <v>218</v>
      </c>
      <c r="B37" s="1389" t="s">
        <v>148</v>
      </c>
      <c r="C37" s="31">
        <v>7825</v>
      </c>
      <c r="D37" s="31">
        <v>7339</v>
      </c>
      <c r="E37" s="31">
        <v>6713</v>
      </c>
      <c r="F37" s="31">
        <v>6925</v>
      </c>
      <c r="G37" s="31">
        <v>6962</v>
      </c>
      <c r="H37" s="31">
        <v>8548</v>
      </c>
      <c r="I37" s="31">
        <v>9467</v>
      </c>
      <c r="J37" s="31">
        <v>8766</v>
      </c>
      <c r="K37" s="31">
        <v>8544</v>
      </c>
      <c r="L37" s="31">
        <v>8738</v>
      </c>
      <c r="M37" s="31">
        <v>6227</v>
      </c>
      <c r="N37" s="31">
        <v>7484</v>
      </c>
      <c r="O37" s="31">
        <v>10590</v>
      </c>
      <c r="P37" s="31">
        <v>13040</v>
      </c>
      <c r="Q37" s="562">
        <f t="shared" si="2"/>
        <v>23.1</v>
      </c>
      <c r="R37" s="1385">
        <f t="shared" si="3"/>
        <v>1.7</v>
      </c>
    </row>
    <row r="38" spans="1:18">
      <c r="A38" s="1383">
        <v>220</v>
      </c>
      <c r="B38" s="1389" t="s">
        <v>150</v>
      </c>
      <c r="C38" s="31">
        <v>8683</v>
      </c>
      <c r="D38" s="31">
        <v>8240</v>
      </c>
      <c r="E38" s="31">
        <v>8103</v>
      </c>
      <c r="F38" s="31">
        <v>7889</v>
      </c>
      <c r="G38" s="31">
        <v>7664</v>
      </c>
      <c r="H38" s="31">
        <v>8302</v>
      </c>
      <c r="I38" s="31">
        <v>9455</v>
      </c>
      <c r="J38" s="31">
        <v>9112</v>
      </c>
      <c r="K38" s="31">
        <v>9084</v>
      </c>
      <c r="L38" s="31">
        <v>9994</v>
      </c>
      <c r="M38" s="31">
        <v>6161</v>
      </c>
      <c r="N38" s="31">
        <v>7644</v>
      </c>
      <c r="O38" s="31">
        <v>9011</v>
      </c>
      <c r="P38" s="31">
        <v>11927</v>
      </c>
      <c r="Q38" s="562">
        <f t="shared" si="2"/>
        <v>32.4</v>
      </c>
      <c r="R38" s="1385">
        <f t="shared" si="3"/>
        <v>1.5</v>
      </c>
    </row>
    <row r="39" spans="1:18">
      <c r="A39" s="1383">
        <v>228</v>
      </c>
      <c r="B39" s="1389" t="s">
        <v>439</v>
      </c>
      <c r="C39" s="31">
        <v>13186</v>
      </c>
      <c r="D39" s="31">
        <v>12406</v>
      </c>
      <c r="E39" s="31">
        <v>11987</v>
      </c>
      <c r="F39" s="31">
        <v>11776</v>
      </c>
      <c r="G39" s="31">
        <v>11851</v>
      </c>
      <c r="H39" s="31">
        <v>12426</v>
      </c>
      <c r="I39" s="31">
        <v>14478</v>
      </c>
      <c r="J39" s="31">
        <v>14337</v>
      </c>
      <c r="K39" s="31">
        <v>14526</v>
      </c>
      <c r="L39" s="31">
        <v>15767</v>
      </c>
      <c r="M39" s="31">
        <v>9528</v>
      </c>
      <c r="N39" s="31">
        <v>11808</v>
      </c>
      <c r="O39" s="31">
        <v>13977</v>
      </c>
      <c r="P39" s="31">
        <v>19150</v>
      </c>
      <c r="Q39" s="562">
        <f t="shared" si="2"/>
        <v>37</v>
      </c>
      <c r="R39" s="1385">
        <f t="shared" si="3"/>
        <v>2.4</v>
      </c>
    </row>
    <row r="40" spans="1:18">
      <c r="A40" s="1383">
        <v>365</v>
      </c>
      <c r="B40" s="1389" t="s">
        <v>440</v>
      </c>
      <c r="C40" s="31">
        <v>3151</v>
      </c>
      <c r="D40" s="31">
        <v>2992</v>
      </c>
      <c r="E40" s="31">
        <v>3422</v>
      </c>
      <c r="F40" s="31">
        <v>3687</v>
      </c>
      <c r="G40" s="31">
        <v>3574</v>
      </c>
      <c r="H40" s="31">
        <v>3867</v>
      </c>
      <c r="I40" s="31">
        <v>4413</v>
      </c>
      <c r="J40" s="31">
        <v>4086</v>
      </c>
      <c r="K40" s="31">
        <v>3708</v>
      </c>
      <c r="L40" s="31">
        <v>4213</v>
      </c>
      <c r="M40" s="31">
        <v>2862</v>
      </c>
      <c r="N40" s="31">
        <v>3215</v>
      </c>
      <c r="O40" s="31">
        <v>3733</v>
      </c>
      <c r="P40" s="31">
        <v>5013</v>
      </c>
      <c r="Q40" s="562">
        <f t="shared" si="2"/>
        <v>34.299999999999997</v>
      </c>
      <c r="R40" s="1385">
        <f t="shared" si="3"/>
        <v>0.6</v>
      </c>
    </row>
    <row r="41" spans="1:18">
      <c r="A41" s="1391"/>
      <c r="B41" s="1389" t="s">
        <v>435</v>
      </c>
      <c r="C41" s="39">
        <f t="shared" ref="C41" si="21">SUM(C42:C45)</f>
        <v>41157</v>
      </c>
      <c r="D41" s="39">
        <f t="shared" ref="D41:P41" si="22">SUM(D42:D45)</f>
        <v>47315</v>
      </c>
      <c r="E41" s="39">
        <f t="shared" si="22"/>
        <v>40668</v>
      </c>
      <c r="F41" s="39">
        <f t="shared" si="22"/>
        <v>43409</v>
      </c>
      <c r="G41" s="39">
        <f t="shared" si="22"/>
        <v>35635</v>
      </c>
      <c r="H41" s="39">
        <f t="shared" si="22"/>
        <v>57681</v>
      </c>
      <c r="I41" s="39">
        <f t="shared" si="22"/>
        <v>54739</v>
      </c>
      <c r="J41" s="39">
        <f t="shared" si="22"/>
        <v>51538</v>
      </c>
      <c r="K41" s="39">
        <f t="shared" si="22"/>
        <v>52678</v>
      </c>
      <c r="L41" s="39">
        <f t="shared" si="22"/>
        <v>53540</v>
      </c>
      <c r="M41" s="39">
        <f t="shared" si="22"/>
        <v>20433</v>
      </c>
      <c r="N41" s="39">
        <f t="shared" si="22"/>
        <v>28749</v>
      </c>
      <c r="O41" s="39">
        <f t="shared" si="22"/>
        <v>50057</v>
      </c>
      <c r="P41" s="39">
        <f t="shared" si="22"/>
        <v>81393</v>
      </c>
      <c r="Q41" s="562">
        <f t="shared" si="2"/>
        <v>62.6</v>
      </c>
      <c r="R41" s="1385">
        <f t="shared" si="3"/>
        <v>10.3</v>
      </c>
    </row>
    <row r="42" spans="1:18">
      <c r="A42" s="1383">
        <v>201</v>
      </c>
      <c r="B42" s="1389" t="s">
        <v>441</v>
      </c>
      <c r="C42" s="31">
        <v>37206</v>
      </c>
      <c r="D42" s="31">
        <v>43180</v>
      </c>
      <c r="E42" s="31">
        <v>36865</v>
      </c>
      <c r="F42" s="31">
        <v>39792</v>
      </c>
      <c r="G42" s="31">
        <v>32527</v>
      </c>
      <c r="H42" s="31">
        <v>54163</v>
      </c>
      <c r="I42" s="31">
        <v>50427</v>
      </c>
      <c r="J42" s="31">
        <v>46979</v>
      </c>
      <c r="K42" s="31">
        <v>48095</v>
      </c>
      <c r="L42" s="31">
        <v>48516</v>
      </c>
      <c r="M42" s="31">
        <v>16436</v>
      </c>
      <c r="N42" s="31">
        <v>23635</v>
      </c>
      <c r="O42" s="31">
        <v>44308</v>
      </c>
      <c r="P42" s="31">
        <v>74071</v>
      </c>
      <c r="Q42" s="562">
        <f t="shared" si="2"/>
        <v>67.2</v>
      </c>
      <c r="R42" s="1385">
        <f t="shared" si="3"/>
        <v>9.4</v>
      </c>
    </row>
    <row r="43" spans="1:18">
      <c r="A43" s="1383">
        <v>442</v>
      </c>
      <c r="B43" s="1389" t="s">
        <v>179</v>
      </c>
      <c r="C43" s="31">
        <v>634</v>
      </c>
      <c r="D43" s="31">
        <v>665</v>
      </c>
      <c r="E43" s="31">
        <v>535</v>
      </c>
      <c r="F43" s="31">
        <v>441</v>
      </c>
      <c r="G43" s="31">
        <v>252</v>
      </c>
      <c r="H43" s="31">
        <v>335</v>
      </c>
      <c r="I43" s="31">
        <v>548</v>
      </c>
      <c r="J43" s="31">
        <v>506</v>
      </c>
      <c r="K43" s="31">
        <v>417</v>
      </c>
      <c r="L43" s="31">
        <v>486</v>
      </c>
      <c r="M43" s="31">
        <v>289</v>
      </c>
      <c r="N43" s="31">
        <v>381</v>
      </c>
      <c r="O43" s="31">
        <v>421</v>
      </c>
      <c r="P43" s="31">
        <v>571</v>
      </c>
      <c r="Q43" s="562">
        <f t="shared" si="2"/>
        <v>35.6</v>
      </c>
      <c r="R43" s="1385">
        <f t="shared" si="3"/>
        <v>0.1</v>
      </c>
    </row>
    <row r="44" spans="1:18">
      <c r="A44" s="1383">
        <v>443</v>
      </c>
      <c r="B44" s="1389" t="s">
        <v>181</v>
      </c>
      <c r="C44" s="31">
        <v>923</v>
      </c>
      <c r="D44" s="31">
        <v>933</v>
      </c>
      <c r="E44" s="31">
        <v>873</v>
      </c>
      <c r="F44" s="31">
        <v>922</v>
      </c>
      <c r="G44" s="31">
        <v>941</v>
      </c>
      <c r="H44" s="31">
        <v>998</v>
      </c>
      <c r="I44" s="31">
        <v>1360</v>
      </c>
      <c r="J44" s="31">
        <v>1325</v>
      </c>
      <c r="K44" s="31">
        <v>1312</v>
      </c>
      <c r="L44" s="31">
        <v>1597</v>
      </c>
      <c r="M44" s="31">
        <v>1314</v>
      </c>
      <c r="N44" s="31">
        <v>1790</v>
      </c>
      <c r="O44" s="31">
        <v>2195</v>
      </c>
      <c r="P44" s="31">
        <v>3220</v>
      </c>
      <c r="Q44" s="562">
        <f t="shared" si="2"/>
        <v>46.7</v>
      </c>
      <c r="R44" s="1385">
        <f t="shared" si="3"/>
        <v>0.4</v>
      </c>
    </row>
    <row r="45" spans="1:18">
      <c r="A45" s="1383">
        <v>446</v>
      </c>
      <c r="B45" s="1389" t="s">
        <v>442</v>
      </c>
      <c r="C45" s="31">
        <v>2394</v>
      </c>
      <c r="D45" s="31">
        <v>2537</v>
      </c>
      <c r="E45" s="31">
        <v>2395</v>
      </c>
      <c r="F45" s="31">
        <v>2254</v>
      </c>
      <c r="G45" s="31">
        <v>1915</v>
      </c>
      <c r="H45" s="31">
        <v>2185</v>
      </c>
      <c r="I45" s="31">
        <v>2404</v>
      </c>
      <c r="J45" s="31">
        <v>2728</v>
      </c>
      <c r="K45" s="31">
        <v>2854</v>
      </c>
      <c r="L45" s="31">
        <v>2941</v>
      </c>
      <c r="M45" s="31">
        <v>2394</v>
      </c>
      <c r="N45" s="31">
        <v>2943</v>
      </c>
      <c r="O45" s="31">
        <v>3133</v>
      </c>
      <c r="P45" s="31">
        <v>3531</v>
      </c>
      <c r="Q45" s="562">
        <f t="shared" si="2"/>
        <v>12.7</v>
      </c>
      <c r="R45" s="1385">
        <f t="shared" si="3"/>
        <v>0.4</v>
      </c>
    </row>
    <row r="46" spans="1:18">
      <c r="A46" s="1391"/>
      <c r="B46" s="1389" t="s">
        <v>436</v>
      </c>
      <c r="C46" s="39">
        <f t="shared" ref="C46" si="23">SUM(C47:C53)</f>
        <v>26292</v>
      </c>
      <c r="D46" s="39">
        <f t="shared" ref="D46:P46" si="24">SUM(D47:D53)</f>
        <v>25341</v>
      </c>
      <c r="E46" s="39">
        <f t="shared" si="24"/>
        <v>25231</v>
      </c>
      <c r="F46" s="39">
        <f t="shared" si="24"/>
        <v>25219</v>
      </c>
      <c r="G46" s="39">
        <f t="shared" si="24"/>
        <v>23861</v>
      </c>
      <c r="H46" s="39">
        <f t="shared" si="24"/>
        <v>26829</v>
      </c>
      <c r="I46" s="39">
        <f t="shared" si="24"/>
        <v>29635</v>
      </c>
      <c r="J46" s="39">
        <f t="shared" si="24"/>
        <v>30315</v>
      </c>
      <c r="K46" s="39">
        <f t="shared" si="24"/>
        <v>28410</v>
      </c>
      <c r="L46" s="39">
        <f t="shared" si="24"/>
        <v>32100</v>
      </c>
      <c r="M46" s="39">
        <f t="shared" si="24"/>
        <v>17265</v>
      </c>
      <c r="N46" s="39">
        <f t="shared" si="24"/>
        <v>21717</v>
      </c>
      <c r="O46" s="39">
        <f t="shared" si="24"/>
        <v>26789</v>
      </c>
      <c r="P46" s="39">
        <f t="shared" si="24"/>
        <v>34329</v>
      </c>
      <c r="Q46" s="562">
        <f t="shared" si="2"/>
        <v>28.1</v>
      </c>
      <c r="R46" s="1385">
        <f t="shared" si="3"/>
        <v>4.4000000000000004</v>
      </c>
    </row>
    <row r="47" spans="1:18">
      <c r="A47" s="1383">
        <v>208</v>
      </c>
      <c r="B47" s="1389" t="s">
        <v>189</v>
      </c>
      <c r="C47" s="31">
        <v>3492</v>
      </c>
      <c r="D47" s="31">
        <v>3232</v>
      </c>
      <c r="E47" s="31">
        <v>3464</v>
      </c>
      <c r="F47" s="31">
        <v>3420</v>
      </c>
      <c r="G47" s="31">
        <v>3146</v>
      </c>
      <c r="H47" s="31">
        <v>3275</v>
      </c>
      <c r="I47" s="31">
        <v>3614</v>
      </c>
      <c r="J47" s="31">
        <v>3954</v>
      </c>
      <c r="K47" s="31">
        <v>3826</v>
      </c>
      <c r="L47" s="31">
        <v>4283</v>
      </c>
      <c r="M47" s="31">
        <v>2717</v>
      </c>
      <c r="N47" s="31">
        <v>2955</v>
      </c>
      <c r="O47" s="31">
        <v>3374</v>
      </c>
      <c r="P47" s="31">
        <v>4572</v>
      </c>
      <c r="Q47" s="562">
        <f t="shared" si="2"/>
        <v>35.5</v>
      </c>
      <c r="R47" s="1385">
        <f t="shared" si="3"/>
        <v>0.6</v>
      </c>
    </row>
    <row r="48" spans="1:18">
      <c r="A48" s="1383">
        <v>212</v>
      </c>
      <c r="B48" s="1389" t="s">
        <v>191</v>
      </c>
      <c r="C48" s="31">
        <v>7095</v>
      </c>
      <c r="D48" s="31">
        <v>6975</v>
      </c>
      <c r="E48" s="31">
        <v>7085</v>
      </c>
      <c r="F48" s="31">
        <v>7099</v>
      </c>
      <c r="G48" s="31">
        <v>7027</v>
      </c>
      <c r="H48" s="31">
        <v>8296</v>
      </c>
      <c r="I48" s="31">
        <v>9070</v>
      </c>
      <c r="J48" s="31">
        <v>9147</v>
      </c>
      <c r="K48" s="31">
        <v>8562</v>
      </c>
      <c r="L48" s="31">
        <v>9874</v>
      </c>
      <c r="M48" s="31">
        <v>5066</v>
      </c>
      <c r="N48" s="31">
        <v>6709</v>
      </c>
      <c r="O48" s="31">
        <v>9022</v>
      </c>
      <c r="P48" s="31">
        <v>10124</v>
      </c>
      <c r="Q48" s="562">
        <f t="shared" si="2"/>
        <v>12.2</v>
      </c>
      <c r="R48" s="1385">
        <f t="shared" si="3"/>
        <v>1.3</v>
      </c>
    </row>
    <row r="49" spans="1:18">
      <c r="A49" s="1383">
        <v>227</v>
      </c>
      <c r="B49" s="1389" t="s">
        <v>443</v>
      </c>
      <c r="C49" s="31">
        <v>4298</v>
      </c>
      <c r="D49" s="31">
        <v>4258</v>
      </c>
      <c r="E49" s="31">
        <v>4169</v>
      </c>
      <c r="F49" s="31">
        <v>4391</v>
      </c>
      <c r="G49" s="31">
        <v>3941</v>
      </c>
      <c r="H49" s="31">
        <v>4512</v>
      </c>
      <c r="I49" s="31">
        <v>4688</v>
      </c>
      <c r="J49" s="31">
        <v>4306</v>
      </c>
      <c r="K49" s="31">
        <v>4147</v>
      </c>
      <c r="L49" s="31">
        <v>4546</v>
      </c>
      <c r="M49" s="31">
        <v>3047</v>
      </c>
      <c r="N49" s="31">
        <v>3692</v>
      </c>
      <c r="O49" s="31">
        <v>3808</v>
      </c>
      <c r="P49" s="31">
        <v>4710</v>
      </c>
      <c r="Q49" s="562">
        <f t="shared" si="2"/>
        <v>23.7</v>
      </c>
      <c r="R49" s="1385">
        <f t="shared" si="3"/>
        <v>0.6</v>
      </c>
    </row>
    <row r="50" spans="1:18">
      <c r="A50" s="1383">
        <v>229</v>
      </c>
      <c r="B50" s="1389" t="s">
        <v>444</v>
      </c>
      <c r="C50" s="31">
        <v>6506</v>
      </c>
      <c r="D50" s="31">
        <v>6102</v>
      </c>
      <c r="E50" s="31">
        <v>6007</v>
      </c>
      <c r="F50" s="31">
        <v>6018</v>
      </c>
      <c r="G50" s="31">
        <v>5733</v>
      </c>
      <c r="H50" s="31">
        <v>6293</v>
      </c>
      <c r="I50" s="31">
        <v>7325</v>
      </c>
      <c r="J50" s="31">
        <v>7458</v>
      </c>
      <c r="K50" s="31">
        <v>6835</v>
      </c>
      <c r="L50" s="31">
        <v>7724</v>
      </c>
      <c r="M50" s="31">
        <v>3663</v>
      </c>
      <c r="N50" s="31">
        <v>4854</v>
      </c>
      <c r="O50" s="31">
        <v>6474</v>
      </c>
      <c r="P50" s="31">
        <v>8302</v>
      </c>
      <c r="Q50" s="562">
        <f t="shared" si="2"/>
        <v>28.2</v>
      </c>
      <c r="R50" s="1385">
        <f t="shared" si="3"/>
        <v>1.1000000000000001</v>
      </c>
    </row>
    <row r="51" spans="1:18">
      <c r="A51" s="1383">
        <v>464</v>
      </c>
      <c r="B51" s="1389" t="s">
        <v>212</v>
      </c>
      <c r="C51" s="31">
        <v>889</v>
      </c>
      <c r="D51" s="31">
        <v>705</v>
      </c>
      <c r="E51" s="31">
        <v>699</v>
      </c>
      <c r="F51" s="31">
        <v>656</v>
      </c>
      <c r="G51" s="31">
        <v>659</v>
      </c>
      <c r="H51" s="31">
        <v>757</v>
      </c>
      <c r="I51" s="31">
        <v>795</v>
      </c>
      <c r="J51" s="31">
        <v>824</v>
      </c>
      <c r="K51" s="31">
        <v>786</v>
      </c>
      <c r="L51" s="31">
        <v>853</v>
      </c>
      <c r="M51" s="31">
        <v>368</v>
      </c>
      <c r="N51" s="31">
        <v>400</v>
      </c>
      <c r="O51" s="31">
        <v>576</v>
      </c>
      <c r="P51" s="31">
        <v>762</v>
      </c>
      <c r="Q51" s="562">
        <f t="shared" si="2"/>
        <v>32.299999999999997</v>
      </c>
      <c r="R51" s="1385">
        <f t="shared" si="3"/>
        <v>0.1</v>
      </c>
    </row>
    <row r="52" spans="1:18">
      <c r="A52" s="1383">
        <v>481</v>
      </c>
      <c r="B52" s="1389" t="s">
        <v>214</v>
      </c>
      <c r="C52" s="31">
        <v>1263</v>
      </c>
      <c r="D52" s="31">
        <v>1347</v>
      </c>
      <c r="E52" s="31">
        <v>1231</v>
      </c>
      <c r="F52" s="31">
        <v>1107</v>
      </c>
      <c r="G52" s="31">
        <v>1007</v>
      </c>
      <c r="H52" s="31">
        <v>973</v>
      </c>
      <c r="I52" s="31">
        <v>1115</v>
      </c>
      <c r="J52" s="31">
        <v>1227</v>
      </c>
      <c r="K52" s="31">
        <v>986</v>
      </c>
      <c r="L52" s="31">
        <v>1090</v>
      </c>
      <c r="M52" s="31">
        <v>525</v>
      </c>
      <c r="N52" s="31">
        <v>775</v>
      </c>
      <c r="O52" s="31">
        <v>817</v>
      </c>
      <c r="P52" s="31">
        <v>1230</v>
      </c>
      <c r="Q52" s="562">
        <f t="shared" si="2"/>
        <v>50.6</v>
      </c>
      <c r="R52" s="1385">
        <f t="shared" si="3"/>
        <v>0.2</v>
      </c>
    </row>
    <row r="53" spans="1:18">
      <c r="A53" s="1383">
        <v>501</v>
      </c>
      <c r="B53" s="1389" t="s">
        <v>445</v>
      </c>
      <c r="C53" s="31">
        <v>2749</v>
      </c>
      <c r="D53" s="31">
        <v>2722</v>
      </c>
      <c r="E53" s="31">
        <v>2576</v>
      </c>
      <c r="F53" s="31">
        <v>2528</v>
      </c>
      <c r="G53" s="31">
        <v>2348</v>
      </c>
      <c r="H53" s="31">
        <v>2723</v>
      </c>
      <c r="I53" s="31">
        <v>3028</v>
      </c>
      <c r="J53" s="31">
        <v>3399</v>
      </c>
      <c r="K53" s="31">
        <v>3268</v>
      </c>
      <c r="L53" s="31">
        <v>3730</v>
      </c>
      <c r="M53" s="31">
        <v>1879</v>
      </c>
      <c r="N53" s="31">
        <v>2332</v>
      </c>
      <c r="O53" s="31">
        <v>2718</v>
      </c>
      <c r="P53" s="31">
        <v>4629</v>
      </c>
      <c r="Q53" s="562">
        <f t="shared" si="2"/>
        <v>70.3</v>
      </c>
      <c r="R53" s="1385">
        <f t="shared" si="3"/>
        <v>0.6</v>
      </c>
    </row>
    <row r="54" spans="1:18">
      <c r="A54" s="1391"/>
      <c r="B54" s="1389" t="s">
        <v>224</v>
      </c>
      <c r="C54" s="39">
        <f t="shared" ref="C54" si="25">SUM(C55:C59)</f>
        <v>41338</v>
      </c>
      <c r="D54" s="39">
        <f t="shared" ref="D54:P54" si="26">SUM(D55:D59)</f>
        <v>42120</v>
      </c>
      <c r="E54" s="39">
        <f t="shared" si="26"/>
        <v>46743</v>
      </c>
      <c r="F54" s="39">
        <f t="shared" si="26"/>
        <v>49223</v>
      </c>
      <c r="G54" s="39">
        <f t="shared" si="26"/>
        <v>47719</v>
      </c>
      <c r="H54" s="39">
        <f t="shared" si="26"/>
        <v>50959</v>
      </c>
      <c r="I54" s="39">
        <f t="shared" si="26"/>
        <v>57624</v>
      </c>
      <c r="J54" s="39">
        <f t="shared" si="26"/>
        <v>58668</v>
      </c>
      <c r="K54" s="39">
        <f t="shared" si="26"/>
        <v>56830</v>
      </c>
      <c r="L54" s="39">
        <f t="shared" si="26"/>
        <v>60460</v>
      </c>
      <c r="M54" s="39">
        <f t="shared" si="26"/>
        <v>31586</v>
      </c>
      <c r="N54" s="39">
        <f t="shared" si="26"/>
        <v>35189</v>
      </c>
      <c r="O54" s="39">
        <f t="shared" si="26"/>
        <v>49688</v>
      </c>
      <c r="P54" s="39">
        <f t="shared" si="26"/>
        <v>62351</v>
      </c>
      <c r="Q54" s="562">
        <f t="shared" si="2"/>
        <v>25.5</v>
      </c>
      <c r="R54" s="1385">
        <f t="shared" si="3"/>
        <v>7.9</v>
      </c>
    </row>
    <row r="55" spans="1:18">
      <c r="A55" s="1379">
        <v>209</v>
      </c>
      <c r="B55" s="1389" t="s">
        <v>226</v>
      </c>
      <c r="C55" s="31">
        <v>21222</v>
      </c>
      <c r="D55" s="31">
        <v>22794</v>
      </c>
      <c r="E55" s="31">
        <v>22103</v>
      </c>
      <c r="F55" s="31">
        <v>22250</v>
      </c>
      <c r="G55" s="31">
        <v>22385</v>
      </c>
      <c r="H55" s="31">
        <v>24319</v>
      </c>
      <c r="I55" s="31">
        <v>26990</v>
      </c>
      <c r="J55" s="31">
        <v>27463</v>
      </c>
      <c r="K55" s="31">
        <v>26901</v>
      </c>
      <c r="L55" s="31">
        <v>29400</v>
      </c>
      <c r="M55" s="31">
        <v>13754</v>
      </c>
      <c r="N55" s="31">
        <v>15307</v>
      </c>
      <c r="O55" s="31">
        <v>23034</v>
      </c>
      <c r="P55" s="31">
        <v>28489</v>
      </c>
      <c r="Q55" s="562">
        <f t="shared" si="2"/>
        <v>23.7</v>
      </c>
      <c r="R55" s="1385">
        <f t="shared" si="3"/>
        <v>3.6</v>
      </c>
    </row>
    <row r="56" spans="1:18">
      <c r="A56" s="1383">
        <v>222</v>
      </c>
      <c r="B56" s="1389" t="s">
        <v>446</v>
      </c>
      <c r="C56" s="31">
        <v>5192</v>
      </c>
      <c r="D56" s="31">
        <v>4418</v>
      </c>
      <c r="E56" s="31">
        <v>5281</v>
      </c>
      <c r="F56" s="31">
        <v>5840</v>
      </c>
      <c r="G56" s="31">
        <v>5349</v>
      </c>
      <c r="H56" s="31">
        <v>5192</v>
      </c>
      <c r="I56" s="31">
        <v>6749</v>
      </c>
      <c r="J56" s="31">
        <v>6891</v>
      </c>
      <c r="K56" s="31">
        <v>6173</v>
      </c>
      <c r="L56" s="31">
        <v>6238</v>
      </c>
      <c r="M56" s="31">
        <v>2705</v>
      </c>
      <c r="N56" s="31">
        <v>3254</v>
      </c>
      <c r="O56" s="31">
        <v>5237</v>
      </c>
      <c r="P56" s="31">
        <v>6626</v>
      </c>
      <c r="Q56" s="562">
        <f t="shared" si="2"/>
        <v>26.5</v>
      </c>
      <c r="R56" s="1385">
        <f t="shared" si="3"/>
        <v>0.8</v>
      </c>
    </row>
    <row r="57" spans="1:18">
      <c r="A57" s="1383">
        <v>225</v>
      </c>
      <c r="B57" s="1389" t="s">
        <v>447</v>
      </c>
      <c r="C57" s="31">
        <v>3261</v>
      </c>
      <c r="D57" s="31">
        <v>3335</v>
      </c>
      <c r="E57" s="31">
        <v>6452</v>
      </c>
      <c r="F57" s="31">
        <v>7742</v>
      </c>
      <c r="G57" s="31">
        <v>7457</v>
      </c>
      <c r="H57" s="31">
        <v>7783</v>
      </c>
      <c r="I57" s="31">
        <v>8196</v>
      </c>
      <c r="J57" s="31">
        <v>8337</v>
      </c>
      <c r="K57" s="31">
        <v>7902</v>
      </c>
      <c r="L57" s="31">
        <v>8962</v>
      </c>
      <c r="M57" s="31">
        <v>4892</v>
      </c>
      <c r="N57" s="31">
        <v>5836</v>
      </c>
      <c r="O57" s="31">
        <v>7663</v>
      </c>
      <c r="P57" s="31">
        <v>10198</v>
      </c>
      <c r="Q57" s="562">
        <f t="shared" si="2"/>
        <v>33.1</v>
      </c>
      <c r="R57" s="1385">
        <f t="shared" si="3"/>
        <v>1.3</v>
      </c>
    </row>
    <row r="58" spans="1:18">
      <c r="A58" s="1383">
        <v>585</v>
      </c>
      <c r="B58" s="1389" t="s">
        <v>448</v>
      </c>
      <c r="C58" s="31">
        <v>6437</v>
      </c>
      <c r="D58" s="31">
        <v>6773</v>
      </c>
      <c r="E58" s="31">
        <v>7237</v>
      </c>
      <c r="F58" s="31">
        <v>7749</v>
      </c>
      <c r="G58" s="31">
        <v>7047</v>
      </c>
      <c r="H58" s="31">
        <v>7496</v>
      </c>
      <c r="I58" s="31">
        <v>9001</v>
      </c>
      <c r="J58" s="31">
        <v>9075</v>
      </c>
      <c r="K58" s="31">
        <v>8993</v>
      </c>
      <c r="L58" s="31">
        <v>8486</v>
      </c>
      <c r="M58" s="31">
        <v>5920</v>
      </c>
      <c r="N58" s="31">
        <v>5915</v>
      </c>
      <c r="O58" s="31">
        <v>7397</v>
      </c>
      <c r="P58" s="31">
        <v>8935</v>
      </c>
      <c r="Q58" s="562">
        <f t="shared" si="2"/>
        <v>20.8</v>
      </c>
      <c r="R58" s="1385">
        <f t="shared" si="3"/>
        <v>1.1000000000000001</v>
      </c>
    </row>
    <row r="59" spans="1:18">
      <c r="A59" s="1383">
        <v>586</v>
      </c>
      <c r="B59" s="1389" t="s">
        <v>449</v>
      </c>
      <c r="C59" s="31">
        <v>5226</v>
      </c>
      <c r="D59" s="31">
        <v>4800</v>
      </c>
      <c r="E59" s="31">
        <v>5670</v>
      </c>
      <c r="F59" s="31">
        <v>5642</v>
      </c>
      <c r="G59" s="31">
        <v>5481</v>
      </c>
      <c r="H59" s="31">
        <v>6169</v>
      </c>
      <c r="I59" s="31">
        <v>6688</v>
      </c>
      <c r="J59" s="31">
        <v>6902</v>
      </c>
      <c r="K59" s="31">
        <v>6861</v>
      </c>
      <c r="L59" s="31">
        <v>7374</v>
      </c>
      <c r="M59" s="31">
        <v>4315</v>
      </c>
      <c r="N59" s="31">
        <v>4877</v>
      </c>
      <c r="O59" s="31">
        <v>6357</v>
      </c>
      <c r="P59" s="31">
        <v>8103</v>
      </c>
      <c r="Q59" s="562">
        <f t="shared" si="2"/>
        <v>27.5</v>
      </c>
      <c r="R59" s="1385">
        <f t="shared" si="3"/>
        <v>1</v>
      </c>
    </row>
    <row r="60" spans="1:18">
      <c r="A60" s="1391"/>
      <c r="B60" s="1389" t="s">
        <v>269</v>
      </c>
      <c r="C60" s="39">
        <f t="shared" ref="C60" si="27">SUM(C61:C62)</f>
        <v>16408</v>
      </c>
      <c r="D60" s="39">
        <f t="shared" ref="D60:P60" si="28">SUM(D61:D62)</f>
        <v>16073</v>
      </c>
      <c r="E60" s="39">
        <f t="shared" si="28"/>
        <v>15936</v>
      </c>
      <c r="F60" s="39">
        <f t="shared" si="28"/>
        <v>15202</v>
      </c>
      <c r="G60" s="39">
        <f t="shared" si="28"/>
        <v>13823</v>
      </c>
      <c r="H60" s="39">
        <f t="shared" si="28"/>
        <v>15466</v>
      </c>
      <c r="I60" s="39">
        <f t="shared" si="28"/>
        <v>17848</v>
      </c>
      <c r="J60" s="39">
        <f t="shared" si="28"/>
        <v>18769</v>
      </c>
      <c r="K60" s="39">
        <f t="shared" si="28"/>
        <v>18381</v>
      </c>
      <c r="L60" s="39">
        <f t="shared" si="28"/>
        <v>23023</v>
      </c>
      <c r="M60" s="39">
        <f t="shared" si="28"/>
        <v>13781</v>
      </c>
      <c r="N60" s="39">
        <f t="shared" si="28"/>
        <v>17782</v>
      </c>
      <c r="O60" s="39">
        <f t="shared" si="28"/>
        <v>20302</v>
      </c>
      <c r="P60" s="39">
        <f t="shared" si="28"/>
        <v>27991</v>
      </c>
      <c r="Q60" s="562">
        <f t="shared" si="2"/>
        <v>37.9</v>
      </c>
      <c r="R60" s="1385">
        <f t="shared" si="3"/>
        <v>3.5</v>
      </c>
    </row>
    <row r="61" spans="1:18">
      <c r="A61" s="1383">
        <v>221</v>
      </c>
      <c r="B61" s="1389" t="s">
        <v>513</v>
      </c>
      <c r="C61" s="31">
        <v>8992</v>
      </c>
      <c r="D61" s="31">
        <v>8878</v>
      </c>
      <c r="E61" s="31">
        <v>8452</v>
      </c>
      <c r="F61" s="31">
        <v>7990</v>
      </c>
      <c r="G61" s="31">
        <v>7426</v>
      </c>
      <c r="H61" s="31">
        <v>8236</v>
      </c>
      <c r="I61" s="31">
        <v>9626</v>
      </c>
      <c r="J61" s="31">
        <v>10048</v>
      </c>
      <c r="K61" s="31">
        <v>9537</v>
      </c>
      <c r="L61" s="31">
        <v>12834</v>
      </c>
      <c r="M61" s="31">
        <v>7792</v>
      </c>
      <c r="N61" s="31">
        <v>10162</v>
      </c>
      <c r="O61" s="31">
        <v>11465</v>
      </c>
      <c r="P61" s="31">
        <v>16967</v>
      </c>
      <c r="Q61" s="562">
        <f t="shared" si="2"/>
        <v>48</v>
      </c>
      <c r="R61" s="1385">
        <f t="shared" si="3"/>
        <v>2.2000000000000002</v>
      </c>
    </row>
    <row r="62" spans="1:18">
      <c r="A62" s="1383">
        <v>223</v>
      </c>
      <c r="B62" s="1389" t="s">
        <v>451</v>
      </c>
      <c r="C62" s="31">
        <v>7416</v>
      </c>
      <c r="D62" s="31">
        <v>7195</v>
      </c>
      <c r="E62" s="31">
        <v>7484</v>
      </c>
      <c r="F62" s="31">
        <v>7212</v>
      </c>
      <c r="G62" s="31">
        <v>6397</v>
      </c>
      <c r="H62" s="31">
        <v>7230</v>
      </c>
      <c r="I62" s="31">
        <v>8222</v>
      </c>
      <c r="J62" s="31">
        <v>8721</v>
      </c>
      <c r="K62" s="31">
        <v>8844</v>
      </c>
      <c r="L62" s="31">
        <v>10189</v>
      </c>
      <c r="M62" s="31">
        <v>5989</v>
      </c>
      <c r="N62" s="31">
        <v>7620</v>
      </c>
      <c r="O62" s="31">
        <v>8837</v>
      </c>
      <c r="P62" s="31">
        <v>11024</v>
      </c>
      <c r="Q62" s="562">
        <f t="shared" si="2"/>
        <v>24.7</v>
      </c>
      <c r="R62" s="1385">
        <f t="shared" si="3"/>
        <v>1.4</v>
      </c>
    </row>
    <row r="63" spans="1:18">
      <c r="A63" s="1391"/>
      <c r="B63" s="1389" t="s">
        <v>284</v>
      </c>
      <c r="C63" s="39">
        <f t="shared" ref="C63" si="29">SUM(C64:C66)</f>
        <v>48139</v>
      </c>
      <c r="D63" s="39">
        <f t="shared" ref="D63:P63" si="30">SUM(D64:D66)</f>
        <v>45505</v>
      </c>
      <c r="E63" s="39">
        <f t="shared" si="30"/>
        <v>46677</v>
      </c>
      <c r="F63" s="39">
        <f t="shared" si="30"/>
        <v>45693</v>
      </c>
      <c r="G63" s="39">
        <f t="shared" si="30"/>
        <v>46366</v>
      </c>
      <c r="H63" s="39">
        <f t="shared" si="30"/>
        <v>54912</v>
      </c>
      <c r="I63" s="39">
        <f t="shared" si="30"/>
        <v>58646</v>
      </c>
      <c r="J63" s="39">
        <f t="shared" si="30"/>
        <v>60297</v>
      </c>
      <c r="K63" s="39">
        <f t="shared" si="30"/>
        <v>57116</v>
      </c>
      <c r="L63" s="39">
        <f t="shared" si="30"/>
        <v>65013</v>
      </c>
      <c r="M63" s="39">
        <f t="shared" si="30"/>
        <v>35287</v>
      </c>
      <c r="N63" s="39">
        <f t="shared" si="30"/>
        <v>47423</v>
      </c>
      <c r="O63" s="39">
        <f t="shared" si="30"/>
        <v>64707</v>
      </c>
      <c r="P63" s="39">
        <f t="shared" si="30"/>
        <v>84527</v>
      </c>
      <c r="Q63" s="562">
        <f t="shared" si="2"/>
        <v>30.6</v>
      </c>
      <c r="R63" s="1385">
        <f t="shared" si="3"/>
        <v>10.7</v>
      </c>
    </row>
    <row r="64" spans="1:18">
      <c r="A64" s="1383">
        <v>205</v>
      </c>
      <c r="B64" s="1389" t="s">
        <v>55</v>
      </c>
      <c r="C64" s="31">
        <v>9824</v>
      </c>
      <c r="D64" s="31">
        <v>9875</v>
      </c>
      <c r="E64" s="31">
        <v>10332</v>
      </c>
      <c r="F64" s="31">
        <v>9769</v>
      </c>
      <c r="G64" s="31">
        <v>9781</v>
      </c>
      <c r="H64" s="31">
        <v>12084</v>
      </c>
      <c r="I64" s="31">
        <v>13082</v>
      </c>
      <c r="J64" s="31">
        <v>14030</v>
      </c>
      <c r="K64" s="31">
        <v>13893</v>
      </c>
      <c r="L64" s="31">
        <v>14637</v>
      </c>
      <c r="M64" s="31">
        <v>8291</v>
      </c>
      <c r="N64" s="31">
        <v>10970</v>
      </c>
      <c r="O64" s="31">
        <v>13154</v>
      </c>
      <c r="P64" s="31">
        <v>17088</v>
      </c>
      <c r="Q64" s="562">
        <f t="shared" si="2"/>
        <v>29.9</v>
      </c>
      <c r="R64" s="1385">
        <f t="shared" si="3"/>
        <v>2.2000000000000002</v>
      </c>
    </row>
    <row r="65" spans="1:18">
      <c r="A65" s="1383">
        <v>224</v>
      </c>
      <c r="B65" s="1389" t="s">
        <v>452</v>
      </c>
      <c r="C65" s="31">
        <v>15165</v>
      </c>
      <c r="D65" s="31">
        <v>14435</v>
      </c>
      <c r="E65" s="31">
        <v>14986</v>
      </c>
      <c r="F65" s="31">
        <v>14753</v>
      </c>
      <c r="G65" s="31">
        <v>11965</v>
      </c>
      <c r="H65" s="31">
        <v>14231</v>
      </c>
      <c r="I65" s="31">
        <v>16107</v>
      </c>
      <c r="J65" s="31">
        <v>15829</v>
      </c>
      <c r="K65" s="31">
        <v>14280</v>
      </c>
      <c r="L65" s="31">
        <v>15898</v>
      </c>
      <c r="M65" s="31">
        <v>7373</v>
      </c>
      <c r="N65" s="31">
        <v>9974</v>
      </c>
      <c r="O65" s="31">
        <v>15510</v>
      </c>
      <c r="P65" s="31">
        <v>18963</v>
      </c>
      <c r="Q65" s="562">
        <f t="shared" si="2"/>
        <v>22.3</v>
      </c>
      <c r="R65" s="1385">
        <f t="shared" si="3"/>
        <v>2.4</v>
      </c>
    </row>
    <row r="66" spans="1:18">
      <c r="A66" s="1392">
        <v>226</v>
      </c>
      <c r="B66" s="1393" t="s">
        <v>453</v>
      </c>
      <c r="C66" s="32">
        <v>23150</v>
      </c>
      <c r="D66" s="32">
        <v>21195</v>
      </c>
      <c r="E66" s="32">
        <v>21359</v>
      </c>
      <c r="F66" s="32">
        <v>21171</v>
      </c>
      <c r="G66" s="32">
        <v>24620</v>
      </c>
      <c r="H66" s="32">
        <v>28597</v>
      </c>
      <c r="I66" s="32">
        <v>29457</v>
      </c>
      <c r="J66" s="32">
        <v>30438</v>
      </c>
      <c r="K66" s="32">
        <v>28943</v>
      </c>
      <c r="L66" s="32">
        <v>34478</v>
      </c>
      <c r="M66" s="32">
        <v>19623</v>
      </c>
      <c r="N66" s="32">
        <v>26479</v>
      </c>
      <c r="O66" s="32">
        <v>36043</v>
      </c>
      <c r="P66" s="32">
        <v>48476</v>
      </c>
      <c r="Q66" s="564">
        <f t="shared" si="2"/>
        <v>34.5</v>
      </c>
      <c r="R66" s="1396">
        <f t="shared" si="3"/>
        <v>6.1</v>
      </c>
    </row>
    <row r="67" spans="1:18">
      <c r="A67" s="14" t="s">
        <v>1423</v>
      </c>
      <c r="B67" s="14"/>
      <c r="C67" s="14"/>
      <c r="D67" s="14"/>
      <c r="E67" s="14"/>
      <c r="F67" s="14"/>
      <c r="G67" s="14"/>
      <c r="H67" s="14"/>
      <c r="I67" s="14"/>
      <c r="J67" s="14"/>
      <c r="K67" s="14"/>
      <c r="L67" s="14"/>
      <c r="M67" s="14"/>
      <c r="N67" s="14"/>
      <c r="O67" s="14"/>
      <c r="P67" s="14"/>
      <c r="Q67" s="14"/>
      <c r="R67" s="14"/>
    </row>
    <row r="68" spans="1:18">
      <c r="A68" s="14"/>
      <c r="B68" s="14"/>
      <c r="C68" s="14"/>
      <c r="D68" s="14"/>
      <c r="E68" s="14"/>
      <c r="F68" s="14"/>
      <c r="G68" s="14"/>
      <c r="H68" s="14"/>
      <c r="I68" s="14"/>
      <c r="J68" s="14"/>
      <c r="K68" s="14"/>
      <c r="L68" s="14"/>
      <c r="M68" s="14"/>
      <c r="N68" s="14"/>
      <c r="O68" s="14"/>
      <c r="P68" s="14"/>
      <c r="Q68" s="14"/>
      <c r="R68" s="14"/>
    </row>
    <row r="69" spans="1:18">
      <c r="A69" s="14"/>
      <c r="B69" s="24" t="s">
        <v>1424</v>
      </c>
      <c r="C69" s="949">
        <v>98.653970668574544</v>
      </c>
      <c r="D69" s="949">
        <v>98.285544536671253</v>
      </c>
      <c r="E69" s="949">
        <v>97.503128865915684</v>
      </c>
      <c r="F69" s="949">
        <v>97.661894236186868</v>
      </c>
      <c r="G69" s="949">
        <v>99.832129457666582</v>
      </c>
      <c r="H69" s="949">
        <v>99.947855733026429</v>
      </c>
      <c r="I69" s="949">
        <v>99.811118566509265</v>
      </c>
      <c r="J69" s="949">
        <v>100.29807600014232</v>
      </c>
      <c r="K69" s="949">
        <v>100.77865467463288</v>
      </c>
      <c r="L69" s="949">
        <v>101.43886105578351</v>
      </c>
      <c r="M69" s="949">
        <v>101.4784272860946</v>
      </c>
      <c r="N69" s="949">
        <v>102.69099850407085</v>
      </c>
      <c r="O69" s="949">
        <v>104.85694097588953</v>
      </c>
      <c r="P69" s="949">
        <v>107.54440160278391</v>
      </c>
      <c r="Q69" s="14"/>
    </row>
  </sheetData>
  <mergeCells count="1">
    <mergeCell ref="A2:B3"/>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AB56-9A84-4188-93F3-030ECE5BD147}">
  <dimension ref="A1:S78"/>
  <sheetViews>
    <sheetView workbookViewId="0">
      <pane xSplit="2" ySplit="3" topLeftCell="F18" activePane="bottomRight" state="frozen"/>
      <selection pane="topRight" activeCell="C1" sqref="C1"/>
      <selection pane="bottomLeft" activeCell="A4" sqref="A4"/>
      <selection pane="bottomRight" activeCell="O20" sqref="O20"/>
    </sheetView>
  </sheetViews>
  <sheetFormatPr defaultColWidth="8.25" defaultRowHeight="13"/>
  <cols>
    <col min="1" max="1" width="5.75" style="1" customWidth="1"/>
    <col min="2" max="2" width="12.33203125" style="1" customWidth="1"/>
    <col min="3" max="16" width="10.08203125" style="1" customWidth="1"/>
    <col min="17" max="16384" width="8.25" style="1"/>
  </cols>
  <sheetData>
    <row r="1" spans="1:19">
      <c r="A1" s="557" t="s">
        <v>719</v>
      </c>
      <c r="B1" s="14"/>
      <c r="C1" s="14"/>
      <c r="D1" s="14"/>
      <c r="E1" s="14"/>
      <c r="G1" s="14"/>
      <c r="I1" s="14" t="s">
        <v>47</v>
      </c>
      <c r="N1" s="40" t="s">
        <v>511</v>
      </c>
      <c r="P1" s="791" t="s">
        <v>972</v>
      </c>
      <c r="Q1" s="14"/>
    </row>
    <row r="2" spans="1:19">
      <c r="A2" s="1597" t="s">
        <v>720</v>
      </c>
      <c r="B2" s="1603"/>
      <c r="C2" s="287"/>
      <c r="D2" s="285"/>
      <c r="E2" s="285"/>
      <c r="F2" s="285"/>
      <c r="G2" s="285"/>
      <c r="H2" s="285"/>
      <c r="I2" s="285" t="s">
        <v>48</v>
      </c>
      <c r="J2" s="285"/>
      <c r="K2" s="285"/>
      <c r="L2" s="285"/>
      <c r="M2" s="285"/>
      <c r="N2" s="285"/>
      <c r="O2" s="285"/>
      <c r="P2" s="792"/>
      <c r="Q2" s="291"/>
    </row>
    <row r="3" spans="1:19">
      <c r="A3" s="1599"/>
      <c r="B3" s="1604"/>
      <c r="C3" s="292" t="s">
        <v>721</v>
      </c>
      <c r="D3" s="273" t="s">
        <v>722</v>
      </c>
      <c r="E3" s="273" t="s">
        <v>723</v>
      </c>
      <c r="F3" s="273" t="s">
        <v>724</v>
      </c>
      <c r="G3" s="273" t="s">
        <v>725</v>
      </c>
      <c r="H3" s="273" t="s">
        <v>726</v>
      </c>
      <c r="I3" s="273" t="s">
        <v>727</v>
      </c>
      <c r="J3" s="273" t="s">
        <v>728</v>
      </c>
      <c r="K3" s="273" t="s">
        <v>23</v>
      </c>
      <c r="L3" s="273" t="s">
        <v>729</v>
      </c>
      <c r="M3" s="273" t="s">
        <v>26</v>
      </c>
      <c r="N3" s="41" t="s">
        <v>898</v>
      </c>
      <c r="O3" s="41" t="s">
        <v>899</v>
      </c>
      <c r="P3" s="793" t="s">
        <v>900</v>
      </c>
      <c r="Q3" s="298" t="s">
        <v>962</v>
      </c>
    </row>
    <row r="4" spans="1:19">
      <c r="A4" s="558"/>
      <c r="B4" s="559" t="s">
        <v>391</v>
      </c>
      <c r="C4" s="293">
        <f>SUM(C5:C14)</f>
        <v>994382</v>
      </c>
      <c r="D4" s="31">
        <f t="shared" ref="D4:P4" si="0">SUM(D5:D14)</f>
        <v>996948</v>
      </c>
      <c r="E4" s="31">
        <f t="shared" si="0"/>
        <v>1001299</v>
      </c>
      <c r="F4" s="31">
        <f t="shared" si="0"/>
        <v>1035737</v>
      </c>
      <c r="G4" s="31">
        <f t="shared" si="0"/>
        <v>993059</v>
      </c>
      <c r="H4" s="31">
        <f t="shared" si="0"/>
        <v>1173797</v>
      </c>
      <c r="I4" s="31">
        <f t="shared" si="0"/>
        <v>1225568</v>
      </c>
      <c r="J4" s="31">
        <f t="shared" si="0"/>
        <v>1283749</v>
      </c>
      <c r="K4" s="31">
        <f t="shared" si="0"/>
        <v>1236105</v>
      </c>
      <c r="L4" s="31">
        <f t="shared" si="0"/>
        <v>1231040</v>
      </c>
      <c r="M4" s="31">
        <f t="shared" si="0"/>
        <v>625851</v>
      </c>
      <c r="N4" s="31">
        <f t="shared" si="0"/>
        <v>823063.92668599996</v>
      </c>
      <c r="O4" s="31">
        <f t="shared" si="0"/>
        <v>1142941.063817</v>
      </c>
      <c r="P4" s="31">
        <f t="shared" si="0"/>
        <v>1567659</v>
      </c>
      <c r="Q4" s="560">
        <f>ROUND((P4-O4)/O4*100,1)</f>
        <v>37.200000000000003</v>
      </c>
    </row>
    <row r="5" spans="1:19">
      <c r="A5" s="561"/>
      <c r="B5" s="559" t="s">
        <v>85</v>
      </c>
      <c r="C5" s="293">
        <f>C16</f>
        <v>270391</v>
      </c>
      <c r="D5" s="31">
        <f t="shared" ref="D5:P6" si="1">D16</f>
        <v>272182</v>
      </c>
      <c r="E5" s="31">
        <f t="shared" si="1"/>
        <v>282956</v>
      </c>
      <c r="F5" s="31">
        <f t="shared" si="1"/>
        <v>303144</v>
      </c>
      <c r="G5" s="31">
        <f t="shared" si="1"/>
        <v>297367</v>
      </c>
      <c r="H5" s="31">
        <f t="shared" si="1"/>
        <v>341858</v>
      </c>
      <c r="I5" s="31">
        <f t="shared" si="1"/>
        <v>360723</v>
      </c>
      <c r="J5" s="31">
        <f t="shared" si="1"/>
        <v>403169</v>
      </c>
      <c r="K5" s="31">
        <f t="shared" si="1"/>
        <v>352005</v>
      </c>
      <c r="L5" s="31">
        <f t="shared" si="1"/>
        <v>356568</v>
      </c>
      <c r="M5" s="31">
        <f t="shared" si="1"/>
        <v>156815</v>
      </c>
      <c r="N5" s="31">
        <f t="shared" si="1"/>
        <v>172813.92668599999</v>
      </c>
      <c r="O5" s="31">
        <f t="shared" si="1"/>
        <v>283610.06381700002</v>
      </c>
      <c r="P5" s="31">
        <f t="shared" si="1"/>
        <v>378392</v>
      </c>
      <c r="Q5" s="562">
        <f t="shared" ref="Q5:Q65" si="2">ROUND((P5-O5)/O5*100,1)</f>
        <v>33.4</v>
      </c>
      <c r="S5" s="1" t="s">
        <v>47</v>
      </c>
    </row>
    <row r="6" spans="1:19">
      <c r="A6" s="563"/>
      <c r="B6" s="559" t="s">
        <v>432</v>
      </c>
      <c r="C6" s="293">
        <f>C17</f>
        <v>99312</v>
      </c>
      <c r="D6" s="31">
        <f t="shared" si="1"/>
        <v>95055</v>
      </c>
      <c r="E6" s="31">
        <f t="shared" si="1"/>
        <v>92174</v>
      </c>
      <c r="F6" s="31">
        <f t="shared" si="1"/>
        <v>98911</v>
      </c>
      <c r="G6" s="31">
        <f t="shared" si="1"/>
        <v>94176</v>
      </c>
      <c r="H6" s="31">
        <f t="shared" si="1"/>
        <v>107778</v>
      </c>
      <c r="I6" s="31">
        <f t="shared" si="1"/>
        <v>117058</v>
      </c>
      <c r="J6" s="31">
        <f t="shared" si="1"/>
        <v>118241</v>
      </c>
      <c r="K6" s="31">
        <f t="shared" si="1"/>
        <v>120168</v>
      </c>
      <c r="L6" s="31">
        <f t="shared" si="1"/>
        <v>122641</v>
      </c>
      <c r="M6" s="31">
        <f t="shared" si="1"/>
        <v>59514</v>
      </c>
      <c r="N6" s="31">
        <f t="shared" si="1"/>
        <v>86135</v>
      </c>
      <c r="O6" s="31">
        <f t="shared" si="1"/>
        <v>118365</v>
      </c>
      <c r="P6" s="31">
        <f t="shared" si="1"/>
        <v>167944</v>
      </c>
      <c r="Q6" s="562">
        <f t="shared" si="2"/>
        <v>41.9</v>
      </c>
      <c r="S6" s="1" t="s">
        <v>47</v>
      </c>
    </row>
    <row r="7" spans="1:19">
      <c r="A7" s="563"/>
      <c r="B7" s="559" t="s">
        <v>433</v>
      </c>
      <c r="C7" s="293">
        <f>C21</f>
        <v>115729</v>
      </c>
      <c r="D7" s="31">
        <f t="shared" ref="D7:P7" si="3">D21</f>
        <v>112406</v>
      </c>
      <c r="E7" s="31">
        <f t="shared" si="3"/>
        <v>108705</v>
      </c>
      <c r="F7" s="31">
        <f t="shared" si="3"/>
        <v>109623</v>
      </c>
      <c r="G7" s="31">
        <f t="shared" si="3"/>
        <v>104419</v>
      </c>
      <c r="H7" s="31">
        <f t="shared" si="3"/>
        <v>119304</v>
      </c>
      <c r="I7" s="31">
        <f t="shared" si="3"/>
        <v>124985</v>
      </c>
      <c r="J7" s="31">
        <f t="shared" si="3"/>
        <v>128927</v>
      </c>
      <c r="K7" s="31">
        <f t="shared" si="3"/>
        <v>145691</v>
      </c>
      <c r="L7" s="31">
        <f t="shared" si="3"/>
        <v>141410</v>
      </c>
      <c r="M7" s="31">
        <f t="shared" si="3"/>
        <v>77686</v>
      </c>
      <c r="N7" s="31">
        <f t="shared" si="3"/>
        <v>114370</v>
      </c>
      <c r="O7" s="31">
        <f t="shared" si="3"/>
        <v>138953</v>
      </c>
      <c r="P7" s="31">
        <f t="shared" si="3"/>
        <v>188714</v>
      </c>
      <c r="Q7" s="562">
        <f t="shared" si="2"/>
        <v>35.799999999999997</v>
      </c>
    </row>
    <row r="8" spans="1:19">
      <c r="A8" s="563"/>
      <c r="B8" s="559" t="s">
        <v>123</v>
      </c>
      <c r="C8" s="293">
        <f>C27</f>
        <v>65895</v>
      </c>
      <c r="D8" s="31">
        <f t="shared" ref="D8:P8" si="4">D27</f>
        <v>63867</v>
      </c>
      <c r="E8" s="31">
        <f t="shared" si="4"/>
        <v>62187</v>
      </c>
      <c r="F8" s="31">
        <f t="shared" si="4"/>
        <v>62675</v>
      </c>
      <c r="G8" s="31">
        <f t="shared" si="4"/>
        <v>59509</v>
      </c>
      <c r="H8" s="31">
        <f t="shared" si="4"/>
        <v>67853</v>
      </c>
      <c r="I8" s="31">
        <f t="shared" si="4"/>
        <v>73834</v>
      </c>
      <c r="J8" s="31">
        <f t="shared" si="4"/>
        <v>78344</v>
      </c>
      <c r="K8" s="31">
        <f t="shared" si="4"/>
        <v>77512</v>
      </c>
      <c r="L8" s="31">
        <f t="shared" si="4"/>
        <v>80941</v>
      </c>
      <c r="M8" s="31">
        <f t="shared" si="4"/>
        <v>45011</v>
      </c>
      <c r="N8" s="31">
        <f t="shared" si="4"/>
        <v>57404</v>
      </c>
      <c r="O8" s="31">
        <f t="shared" si="4"/>
        <v>69408</v>
      </c>
      <c r="P8" s="31">
        <f t="shared" si="4"/>
        <v>95404</v>
      </c>
      <c r="Q8" s="562">
        <f t="shared" si="2"/>
        <v>37.5</v>
      </c>
    </row>
    <row r="9" spans="1:19">
      <c r="A9" s="563"/>
      <c r="B9" s="559" t="s">
        <v>434</v>
      </c>
      <c r="C9" s="293">
        <f>C33</f>
        <v>98718</v>
      </c>
      <c r="D9" s="31">
        <f t="shared" ref="D9:P9" si="5">D33</f>
        <v>95926</v>
      </c>
      <c r="E9" s="31">
        <f t="shared" si="5"/>
        <v>94127</v>
      </c>
      <c r="F9" s="31">
        <f t="shared" si="5"/>
        <v>94974</v>
      </c>
      <c r="G9" s="31">
        <f t="shared" si="5"/>
        <v>88756</v>
      </c>
      <c r="H9" s="31">
        <f t="shared" si="5"/>
        <v>101023</v>
      </c>
      <c r="I9" s="31">
        <f t="shared" si="5"/>
        <v>110054</v>
      </c>
      <c r="J9" s="31">
        <f t="shared" si="5"/>
        <v>111945</v>
      </c>
      <c r="K9" s="31">
        <f t="shared" si="5"/>
        <v>108817</v>
      </c>
      <c r="L9" s="31">
        <f t="shared" si="5"/>
        <v>110235</v>
      </c>
      <c r="M9" s="31">
        <f t="shared" si="5"/>
        <v>70381</v>
      </c>
      <c r="N9" s="31">
        <f t="shared" si="5"/>
        <v>91110</v>
      </c>
      <c r="O9" s="31">
        <f t="shared" si="5"/>
        <v>114157</v>
      </c>
      <c r="P9" s="31">
        <f t="shared" si="5"/>
        <v>151152</v>
      </c>
      <c r="Q9" s="562">
        <f t="shared" si="2"/>
        <v>32.4</v>
      </c>
    </row>
    <row r="10" spans="1:19">
      <c r="A10" s="563"/>
      <c r="B10" s="559" t="s">
        <v>435</v>
      </c>
      <c r="C10" s="293">
        <f>C40</f>
        <v>82821</v>
      </c>
      <c r="D10" s="31">
        <f t="shared" ref="D10:P10" si="6">D40</f>
        <v>96796</v>
      </c>
      <c r="E10" s="31">
        <f t="shared" si="6"/>
        <v>85392</v>
      </c>
      <c r="F10" s="31">
        <f t="shared" si="6"/>
        <v>89752</v>
      </c>
      <c r="G10" s="31">
        <f t="shared" si="6"/>
        <v>73995</v>
      </c>
      <c r="H10" s="31">
        <f t="shared" si="6"/>
        <v>122535</v>
      </c>
      <c r="I10" s="31">
        <f t="shared" si="6"/>
        <v>109933</v>
      </c>
      <c r="J10" s="31">
        <f t="shared" si="6"/>
        <v>103883</v>
      </c>
      <c r="K10" s="31">
        <f t="shared" si="6"/>
        <v>106763</v>
      </c>
      <c r="L10" s="31">
        <f t="shared" si="6"/>
        <v>95536</v>
      </c>
      <c r="M10" s="31">
        <f t="shared" si="6"/>
        <v>38001</v>
      </c>
      <c r="N10" s="31">
        <f t="shared" si="6"/>
        <v>59204</v>
      </c>
      <c r="O10" s="31">
        <f t="shared" si="6"/>
        <v>101257</v>
      </c>
      <c r="P10" s="31">
        <f t="shared" si="6"/>
        <v>167509</v>
      </c>
      <c r="Q10" s="562">
        <f t="shared" si="2"/>
        <v>65.400000000000006</v>
      </c>
      <c r="R10" s="1" t="s">
        <v>47</v>
      </c>
    </row>
    <row r="11" spans="1:19">
      <c r="A11" s="563"/>
      <c r="B11" s="559" t="s">
        <v>436</v>
      </c>
      <c r="C11" s="293">
        <f>C45</f>
        <v>51736</v>
      </c>
      <c r="D11" s="31">
        <f t="shared" ref="D11:P11" si="7">D45</f>
        <v>50914</v>
      </c>
      <c r="E11" s="31">
        <f t="shared" si="7"/>
        <v>51348</v>
      </c>
      <c r="F11" s="31">
        <f t="shared" si="7"/>
        <v>51276</v>
      </c>
      <c r="G11" s="31">
        <f t="shared" si="7"/>
        <v>49517</v>
      </c>
      <c r="H11" s="31">
        <f t="shared" si="7"/>
        <v>56584</v>
      </c>
      <c r="I11" s="31">
        <f t="shared" si="7"/>
        <v>59392</v>
      </c>
      <c r="J11" s="31">
        <f t="shared" si="7"/>
        <v>61068</v>
      </c>
      <c r="K11" s="31">
        <f t="shared" si="7"/>
        <v>57358</v>
      </c>
      <c r="L11" s="31">
        <f t="shared" si="7"/>
        <v>57245</v>
      </c>
      <c r="M11" s="31">
        <f t="shared" si="7"/>
        <v>31726</v>
      </c>
      <c r="N11" s="31">
        <f t="shared" si="7"/>
        <v>43386</v>
      </c>
      <c r="O11" s="31">
        <f t="shared" si="7"/>
        <v>52839</v>
      </c>
      <c r="P11" s="31">
        <f t="shared" si="7"/>
        <v>68836</v>
      </c>
      <c r="Q11" s="562">
        <f t="shared" si="2"/>
        <v>30.3</v>
      </c>
    </row>
    <row r="12" spans="1:19">
      <c r="A12" s="563"/>
      <c r="B12" s="559" t="s">
        <v>224</v>
      </c>
      <c r="C12" s="293">
        <f>C53</f>
        <v>82739</v>
      </c>
      <c r="D12" s="31">
        <f t="shared" ref="D12:P12" si="8">D53</f>
        <v>85965</v>
      </c>
      <c r="E12" s="31">
        <f t="shared" si="8"/>
        <v>96809</v>
      </c>
      <c r="F12" s="31">
        <f t="shared" si="8"/>
        <v>101447</v>
      </c>
      <c r="G12" s="31">
        <f t="shared" si="8"/>
        <v>100603</v>
      </c>
      <c r="H12" s="31">
        <f t="shared" si="8"/>
        <v>108629</v>
      </c>
      <c r="I12" s="31">
        <f t="shared" si="8"/>
        <v>116392</v>
      </c>
      <c r="J12" s="31">
        <f t="shared" si="8"/>
        <v>119008</v>
      </c>
      <c r="K12" s="31">
        <f t="shared" si="8"/>
        <v>115579</v>
      </c>
      <c r="L12" s="31">
        <f t="shared" si="8"/>
        <v>110225</v>
      </c>
      <c r="M12" s="31">
        <f t="shared" si="8"/>
        <v>59273</v>
      </c>
      <c r="N12" s="31">
        <f t="shared" si="8"/>
        <v>72422</v>
      </c>
      <c r="O12" s="31">
        <f t="shared" si="8"/>
        <v>99802</v>
      </c>
      <c r="P12" s="31">
        <f t="shared" si="8"/>
        <v>127768</v>
      </c>
      <c r="Q12" s="562">
        <f t="shared" si="2"/>
        <v>28</v>
      </c>
    </row>
    <row r="13" spans="1:19">
      <c r="A13" s="563"/>
      <c r="B13" s="559" t="s">
        <v>269</v>
      </c>
      <c r="C13" s="293">
        <f>C59</f>
        <v>32069</v>
      </c>
      <c r="D13" s="31">
        <f t="shared" ref="D13:P13" si="9">D59</f>
        <v>32119</v>
      </c>
      <c r="E13" s="31">
        <f t="shared" si="9"/>
        <v>32113</v>
      </c>
      <c r="F13" s="31">
        <f t="shared" si="9"/>
        <v>30710</v>
      </c>
      <c r="G13" s="31">
        <f t="shared" si="9"/>
        <v>28374</v>
      </c>
      <c r="H13" s="31">
        <f t="shared" si="9"/>
        <v>32357</v>
      </c>
      <c r="I13" s="31">
        <f t="shared" si="9"/>
        <v>35621</v>
      </c>
      <c r="J13" s="31">
        <f t="shared" si="9"/>
        <v>37682</v>
      </c>
      <c r="K13" s="31">
        <f t="shared" si="9"/>
        <v>36914</v>
      </c>
      <c r="L13" s="31">
        <f t="shared" si="9"/>
        <v>40400</v>
      </c>
      <c r="M13" s="31">
        <f t="shared" si="9"/>
        <v>23732</v>
      </c>
      <c r="N13" s="31">
        <f t="shared" si="9"/>
        <v>32732</v>
      </c>
      <c r="O13" s="31">
        <f t="shared" si="9"/>
        <v>38389</v>
      </c>
      <c r="P13" s="31">
        <f t="shared" si="9"/>
        <v>54047</v>
      </c>
      <c r="Q13" s="562">
        <f t="shared" si="2"/>
        <v>40.799999999999997</v>
      </c>
    </row>
    <row r="14" spans="1:19">
      <c r="A14" s="563"/>
      <c r="B14" s="559" t="s">
        <v>284</v>
      </c>
      <c r="C14" s="293">
        <f>C62</f>
        <v>94972</v>
      </c>
      <c r="D14" s="31">
        <f t="shared" ref="D14:P14" si="10">D62</f>
        <v>91718</v>
      </c>
      <c r="E14" s="31">
        <f t="shared" si="10"/>
        <v>95488</v>
      </c>
      <c r="F14" s="31">
        <f t="shared" si="10"/>
        <v>93225</v>
      </c>
      <c r="G14" s="31">
        <f t="shared" si="10"/>
        <v>96343</v>
      </c>
      <c r="H14" s="31">
        <f t="shared" si="10"/>
        <v>115876</v>
      </c>
      <c r="I14" s="31">
        <f t="shared" si="10"/>
        <v>117576</v>
      </c>
      <c r="J14" s="31">
        <f t="shared" si="10"/>
        <v>121482</v>
      </c>
      <c r="K14" s="31">
        <f t="shared" si="10"/>
        <v>115298</v>
      </c>
      <c r="L14" s="31">
        <f t="shared" si="10"/>
        <v>115839</v>
      </c>
      <c r="M14" s="31">
        <f t="shared" si="10"/>
        <v>63712</v>
      </c>
      <c r="N14" s="31">
        <f t="shared" si="10"/>
        <v>93487</v>
      </c>
      <c r="O14" s="31">
        <f t="shared" si="10"/>
        <v>126161</v>
      </c>
      <c r="P14" s="31">
        <f t="shared" si="10"/>
        <v>167893</v>
      </c>
      <c r="Q14" s="564">
        <f t="shared" si="2"/>
        <v>33.1</v>
      </c>
    </row>
    <row r="15" spans="1:19">
      <c r="A15" s="565"/>
      <c r="B15" s="566"/>
      <c r="C15" s="296"/>
      <c r="D15" s="30"/>
      <c r="E15" s="30"/>
      <c r="F15" s="30"/>
      <c r="G15" s="30"/>
      <c r="H15" s="30"/>
      <c r="I15" s="30"/>
      <c r="J15" s="30"/>
      <c r="K15" s="30"/>
      <c r="L15" s="30"/>
      <c r="M15" s="30"/>
      <c r="N15" s="30"/>
      <c r="O15" s="30"/>
      <c r="P15" s="30"/>
      <c r="Q15" s="562"/>
    </row>
    <row r="16" spans="1:19">
      <c r="A16" s="558">
        <v>100</v>
      </c>
      <c r="B16" s="559" t="s">
        <v>85</v>
      </c>
      <c r="C16" s="293">
        <v>270391</v>
      </c>
      <c r="D16" s="31">
        <v>272182</v>
      </c>
      <c r="E16" s="31">
        <v>282956</v>
      </c>
      <c r="F16" s="31">
        <v>303144</v>
      </c>
      <c r="G16" s="31">
        <v>297367</v>
      </c>
      <c r="H16" s="31">
        <v>341858</v>
      </c>
      <c r="I16" s="31">
        <v>360723</v>
      </c>
      <c r="J16" s="31">
        <v>403169</v>
      </c>
      <c r="K16" s="31">
        <v>352005</v>
      </c>
      <c r="L16" s="31">
        <v>356568</v>
      </c>
      <c r="M16" s="31">
        <v>156815</v>
      </c>
      <c r="N16" s="31">
        <v>172813.92668599999</v>
      </c>
      <c r="O16" s="794">
        <v>283610.06381700002</v>
      </c>
      <c r="P16" s="794">
        <v>378392</v>
      </c>
      <c r="Q16" s="562">
        <f t="shared" si="2"/>
        <v>33.4</v>
      </c>
    </row>
    <row r="17" spans="1:17">
      <c r="A17" s="567"/>
      <c r="B17" s="559" t="s">
        <v>438</v>
      </c>
      <c r="C17" s="293">
        <f>SUM(C18:C20)</f>
        <v>99312</v>
      </c>
      <c r="D17" s="31">
        <f t="shared" ref="D17:P17" si="11">SUM(D18:D20)</f>
        <v>95055</v>
      </c>
      <c r="E17" s="31">
        <f t="shared" si="11"/>
        <v>92174</v>
      </c>
      <c r="F17" s="31">
        <f t="shared" si="11"/>
        <v>98911</v>
      </c>
      <c r="G17" s="31">
        <f t="shared" si="11"/>
        <v>94176</v>
      </c>
      <c r="H17" s="31">
        <f t="shared" si="11"/>
        <v>107778</v>
      </c>
      <c r="I17" s="31">
        <f t="shared" si="11"/>
        <v>117058</v>
      </c>
      <c r="J17" s="31">
        <f t="shared" si="11"/>
        <v>118241</v>
      </c>
      <c r="K17" s="31">
        <f t="shared" si="11"/>
        <v>120168</v>
      </c>
      <c r="L17" s="31">
        <f t="shared" si="11"/>
        <v>122641</v>
      </c>
      <c r="M17" s="31">
        <f t="shared" si="11"/>
        <v>59514</v>
      </c>
      <c r="N17" s="31">
        <f t="shared" si="11"/>
        <v>86135</v>
      </c>
      <c r="O17" s="794">
        <f t="shared" si="11"/>
        <v>118365</v>
      </c>
      <c r="P17" s="794">
        <f t="shared" si="11"/>
        <v>167944</v>
      </c>
      <c r="Q17" s="562">
        <f t="shared" si="2"/>
        <v>41.9</v>
      </c>
    </row>
    <row r="18" spans="1:17">
      <c r="A18" s="561">
        <v>202</v>
      </c>
      <c r="B18" s="559" t="s">
        <v>107</v>
      </c>
      <c r="C18" s="293">
        <v>17424</v>
      </c>
      <c r="D18" s="31">
        <v>17603</v>
      </c>
      <c r="E18" s="31">
        <v>18377</v>
      </c>
      <c r="F18" s="31">
        <v>19682</v>
      </c>
      <c r="G18" s="31">
        <v>19545</v>
      </c>
      <c r="H18" s="31">
        <v>24541</v>
      </c>
      <c r="I18" s="31">
        <v>27877</v>
      </c>
      <c r="J18" s="31">
        <v>28018</v>
      </c>
      <c r="K18" s="31">
        <v>29280</v>
      </c>
      <c r="L18" s="31">
        <v>30220</v>
      </c>
      <c r="M18" s="31">
        <v>16313</v>
      </c>
      <c r="N18" s="31">
        <v>22389</v>
      </c>
      <c r="O18" s="794">
        <v>31275</v>
      </c>
      <c r="P18" s="794">
        <v>43891</v>
      </c>
      <c r="Q18" s="562">
        <f t="shared" si="2"/>
        <v>40.299999999999997</v>
      </c>
    </row>
    <row r="19" spans="1:17">
      <c r="A19" s="561">
        <v>204</v>
      </c>
      <c r="B19" s="559" t="s">
        <v>109</v>
      </c>
      <c r="C19" s="293">
        <v>80119</v>
      </c>
      <c r="D19" s="31">
        <v>75498</v>
      </c>
      <c r="E19" s="31">
        <v>71736</v>
      </c>
      <c r="F19" s="31">
        <v>76794</v>
      </c>
      <c r="G19" s="31">
        <v>72415</v>
      </c>
      <c r="H19" s="31">
        <v>80653</v>
      </c>
      <c r="I19" s="31">
        <v>86171</v>
      </c>
      <c r="J19" s="31">
        <v>87321</v>
      </c>
      <c r="K19" s="31">
        <v>88053</v>
      </c>
      <c r="L19" s="31">
        <v>89379</v>
      </c>
      <c r="M19" s="31">
        <v>41647</v>
      </c>
      <c r="N19" s="31">
        <v>61419</v>
      </c>
      <c r="O19" s="794">
        <v>83945</v>
      </c>
      <c r="P19" s="794">
        <v>119383</v>
      </c>
      <c r="Q19" s="562">
        <f t="shared" si="2"/>
        <v>42.2</v>
      </c>
    </row>
    <row r="20" spans="1:17">
      <c r="A20" s="561">
        <v>206</v>
      </c>
      <c r="B20" s="559" t="s">
        <v>111</v>
      </c>
      <c r="C20" s="293">
        <v>1769</v>
      </c>
      <c r="D20" s="31">
        <v>1954</v>
      </c>
      <c r="E20" s="31">
        <v>2061</v>
      </c>
      <c r="F20" s="31">
        <v>2435</v>
      </c>
      <c r="G20" s="31">
        <v>2216</v>
      </c>
      <c r="H20" s="31">
        <v>2584</v>
      </c>
      <c r="I20" s="31">
        <v>3010</v>
      </c>
      <c r="J20" s="31">
        <v>2902</v>
      </c>
      <c r="K20" s="31">
        <v>2835</v>
      </c>
      <c r="L20" s="31">
        <v>3042</v>
      </c>
      <c r="M20" s="31">
        <v>1554</v>
      </c>
      <c r="N20" s="31">
        <v>2327</v>
      </c>
      <c r="O20" s="794">
        <v>3145</v>
      </c>
      <c r="P20" s="794">
        <v>4670</v>
      </c>
      <c r="Q20" s="562">
        <f t="shared" si="2"/>
        <v>48.5</v>
      </c>
    </row>
    <row r="21" spans="1:17">
      <c r="A21" s="567"/>
      <c r="B21" s="559" t="s">
        <v>433</v>
      </c>
      <c r="C21" s="293">
        <f>SUM(C22:C26)</f>
        <v>115729</v>
      </c>
      <c r="D21" s="31">
        <f t="shared" ref="D21:P21" si="12">SUM(D22:D26)</f>
        <v>112406</v>
      </c>
      <c r="E21" s="31">
        <f t="shared" si="12"/>
        <v>108705</v>
      </c>
      <c r="F21" s="31">
        <f t="shared" si="12"/>
        <v>109623</v>
      </c>
      <c r="G21" s="31">
        <f t="shared" si="12"/>
        <v>104419</v>
      </c>
      <c r="H21" s="31">
        <f t="shared" si="12"/>
        <v>119304</v>
      </c>
      <c r="I21" s="31">
        <f t="shared" si="12"/>
        <v>124985</v>
      </c>
      <c r="J21" s="31">
        <f t="shared" si="12"/>
        <v>128927</v>
      </c>
      <c r="K21" s="31">
        <f t="shared" si="12"/>
        <v>145691</v>
      </c>
      <c r="L21" s="31">
        <f t="shared" si="12"/>
        <v>141410</v>
      </c>
      <c r="M21" s="31">
        <f t="shared" si="12"/>
        <v>77686</v>
      </c>
      <c r="N21" s="31">
        <f t="shared" si="12"/>
        <v>114370</v>
      </c>
      <c r="O21" s="794">
        <f t="shared" si="12"/>
        <v>138953</v>
      </c>
      <c r="P21" s="794">
        <f t="shared" si="12"/>
        <v>188714</v>
      </c>
      <c r="Q21" s="562">
        <f t="shared" si="2"/>
        <v>35.799999999999997</v>
      </c>
    </row>
    <row r="22" spans="1:17">
      <c r="A22" s="561">
        <v>207</v>
      </c>
      <c r="B22" s="559" t="s">
        <v>114</v>
      </c>
      <c r="C22" s="293">
        <v>18636</v>
      </c>
      <c r="D22" s="31">
        <v>17843</v>
      </c>
      <c r="E22" s="31">
        <v>18302</v>
      </c>
      <c r="F22" s="31">
        <v>17747</v>
      </c>
      <c r="G22" s="31">
        <v>17680</v>
      </c>
      <c r="H22" s="31">
        <v>20627</v>
      </c>
      <c r="I22" s="31">
        <v>19202</v>
      </c>
      <c r="J22" s="31">
        <v>20313</v>
      </c>
      <c r="K22" s="31">
        <v>21421</v>
      </c>
      <c r="L22" s="31">
        <v>19741</v>
      </c>
      <c r="M22" s="31">
        <v>10553</v>
      </c>
      <c r="N22" s="31">
        <v>14180</v>
      </c>
      <c r="O22" s="794">
        <v>18769</v>
      </c>
      <c r="P22" s="794">
        <v>23316</v>
      </c>
      <c r="Q22" s="562">
        <f t="shared" si="2"/>
        <v>24.2</v>
      </c>
    </row>
    <row r="23" spans="1:17">
      <c r="A23" s="561">
        <v>214</v>
      </c>
      <c r="B23" s="559" t="s">
        <v>116</v>
      </c>
      <c r="C23" s="293">
        <v>56694</v>
      </c>
      <c r="D23" s="31">
        <v>56057</v>
      </c>
      <c r="E23" s="31">
        <v>52534</v>
      </c>
      <c r="F23" s="31">
        <v>53637</v>
      </c>
      <c r="G23" s="31">
        <v>49783</v>
      </c>
      <c r="H23" s="31">
        <v>56111</v>
      </c>
      <c r="I23" s="31">
        <v>60284</v>
      </c>
      <c r="J23" s="31">
        <v>62317</v>
      </c>
      <c r="K23" s="31">
        <v>81218</v>
      </c>
      <c r="L23" s="31">
        <v>74447</v>
      </c>
      <c r="M23" s="31">
        <v>39719</v>
      </c>
      <c r="N23" s="31">
        <v>63185</v>
      </c>
      <c r="O23" s="794">
        <v>78626</v>
      </c>
      <c r="P23" s="794">
        <v>102383</v>
      </c>
      <c r="Q23" s="562">
        <f t="shared" si="2"/>
        <v>30.2</v>
      </c>
    </row>
    <row r="24" spans="1:17">
      <c r="A24" s="561">
        <v>217</v>
      </c>
      <c r="B24" s="559" t="s">
        <v>118</v>
      </c>
      <c r="C24" s="293">
        <v>13521</v>
      </c>
      <c r="D24" s="31">
        <v>13576</v>
      </c>
      <c r="E24" s="31">
        <v>12967</v>
      </c>
      <c r="F24" s="31">
        <v>13049</v>
      </c>
      <c r="G24" s="31">
        <v>12236</v>
      </c>
      <c r="H24" s="31">
        <v>14203</v>
      </c>
      <c r="I24" s="31">
        <v>15839</v>
      </c>
      <c r="J24" s="31">
        <v>17292</v>
      </c>
      <c r="K24" s="31">
        <v>15552</v>
      </c>
      <c r="L24" s="31">
        <v>15909</v>
      </c>
      <c r="M24" s="31">
        <v>6905</v>
      </c>
      <c r="N24" s="31">
        <v>9504</v>
      </c>
      <c r="O24" s="794">
        <v>10098</v>
      </c>
      <c r="P24" s="794">
        <v>18266</v>
      </c>
      <c r="Q24" s="562">
        <f t="shared" si="2"/>
        <v>80.900000000000006</v>
      </c>
    </row>
    <row r="25" spans="1:17">
      <c r="A25" s="561">
        <v>219</v>
      </c>
      <c r="B25" s="559" t="s">
        <v>120</v>
      </c>
      <c r="C25" s="293">
        <v>18980</v>
      </c>
      <c r="D25" s="31">
        <v>18032</v>
      </c>
      <c r="E25" s="31">
        <v>18307</v>
      </c>
      <c r="F25" s="31">
        <v>18332</v>
      </c>
      <c r="G25" s="31">
        <v>17797</v>
      </c>
      <c r="H25" s="31">
        <v>20285</v>
      </c>
      <c r="I25" s="31">
        <v>21037</v>
      </c>
      <c r="J25" s="31">
        <v>20449</v>
      </c>
      <c r="K25" s="31">
        <v>19585</v>
      </c>
      <c r="L25" s="31">
        <v>22457</v>
      </c>
      <c r="M25" s="31">
        <v>15040</v>
      </c>
      <c r="N25" s="31">
        <v>20201</v>
      </c>
      <c r="O25" s="794">
        <v>22624</v>
      </c>
      <c r="P25" s="794">
        <v>32593</v>
      </c>
      <c r="Q25" s="562">
        <f t="shared" si="2"/>
        <v>44.1</v>
      </c>
    </row>
    <row r="26" spans="1:17">
      <c r="A26" s="561">
        <v>301</v>
      </c>
      <c r="B26" s="559" t="s">
        <v>122</v>
      </c>
      <c r="C26" s="293">
        <v>7898</v>
      </c>
      <c r="D26" s="31">
        <v>6898</v>
      </c>
      <c r="E26" s="31">
        <v>6595</v>
      </c>
      <c r="F26" s="31">
        <v>6858</v>
      </c>
      <c r="G26" s="31">
        <v>6923</v>
      </c>
      <c r="H26" s="31">
        <v>8078</v>
      </c>
      <c r="I26" s="31">
        <v>8623</v>
      </c>
      <c r="J26" s="31">
        <v>8556</v>
      </c>
      <c r="K26" s="31">
        <v>7915</v>
      </c>
      <c r="L26" s="31">
        <v>8856</v>
      </c>
      <c r="M26" s="31">
        <v>5469</v>
      </c>
      <c r="N26" s="31">
        <v>7300</v>
      </c>
      <c r="O26" s="794">
        <v>8836</v>
      </c>
      <c r="P26" s="794">
        <v>12156</v>
      </c>
      <c r="Q26" s="562">
        <f t="shared" si="2"/>
        <v>37.6</v>
      </c>
    </row>
    <row r="27" spans="1:17">
      <c r="A27" s="567"/>
      <c r="B27" s="559" t="s">
        <v>123</v>
      </c>
      <c r="C27" s="293">
        <f>SUM(C28:C32)</f>
        <v>65895</v>
      </c>
      <c r="D27" s="31">
        <f t="shared" ref="D27:P27" si="13">SUM(D28:D32)</f>
        <v>63867</v>
      </c>
      <c r="E27" s="31">
        <f t="shared" si="13"/>
        <v>62187</v>
      </c>
      <c r="F27" s="31">
        <f t="shared" si="13"/>
        <v>62675</v>
      </c>
      <c r="G27" s="31">
        <f t="shared" si="13"/>
        <v>59509</v>
      </c>
      <c r="H27" s="31">
        <f t="shared" si="13"/>
        <v>67853</v>
      </c>
      <c r="I27" s="31">
        <f t="shared" si="13"/>
        <v>73834</v>
      </c>
      <c r="J27" s="31">
        <f t="shared" si="13"/>
        <v>78344</v>
      </c>
      <c r="K27" s="31">
        <f t="shared" si="13"/>
        <v>77512</v>
      </c>
      <c r="L27" s="31">
        <f t="shared" si="13"/>
        <v>80941</v>
      </c>
      <c r="M27" s="31">
        <f t="shared" si="13"/>
        <v>45011</v>
      </c>
      <c r="N27" s="31">
        <f t="shared" si="13"/>
        <v>57404</v>
      </c>
      <c r="O27" s="794">
        <f t="shared" si="13"/>
        <v>69408</v>
      </c>
      <c r="P27" s="794">
        <f t="shared" si="13"/>
        <v>95404</v>
      </c>
      <c r="Q27" s="562">
        <f t="shared" si="2"/>
        <v>37.5</v>
      </c>
    </row>
    <row r="28" spans="1:17">
      <c r="A28" s="561">
        <v>203</v>
      </c>
      <c r="B28" s="559" t="s">
        <v>125</v>
      </c>
      <c r="C28" s="293">
        <v>36742</v>
      </c>
      <c r="D28" s="31">
        <v>35559</v>
      </c>
      <c r="E28" s="31">
        <v>34307</v>
      </c>
      <c r="F28" s="31">
        <v>34820</v>
      </c>
      <c r="G28" s="31">
        <v>34547</v>
      </c>
      <c r="H28" s="31">
        <v>39832</v>
      </c>
      <c r="I28" s="31">
        <v>43123</v>
      </c>
      <c r="J28" s="31">
        <v>47741</v>
      </c>
      <c r="K28" s="31">
        <v>47088</v>
      </c>
      <c r="L28" s="31">
        <v>49000</v>
      </c>
      <c r="M28" s="31">
        <v>26497</v>
      </c>
      <c r="N28" s="31">
        <v>35134</v>
      </c>
      <c r="O28" s="794">
        <v>44652</v>
      </c>
      <c r="P28" s="794">
        <v>61100</v>
      </c>
      <c r="Q28" s="562">
        <f t="shared" si="2"/>
        <v>36.799999999999997</v>
      </c>
    </row>
    <row r="29" spans="1:17">
      <c r="A29" s="561">
        <v>210</v>
      </c>
      <c r="B29" s="559" t="s">
        <v>127</v>
      </c>
      <c r="C29" s="293">
        <v>16699</v>
      </c>
      <c r="D29" s="31">
        <v>16589</v>
      </c>
      <c r="E29" s="31">
        <v>16316</v>
      </c>
      <c r="F29" s="31">
        <v>15880</v>
      </c>
      <c r="G29" s="31">
        <v>14777</v>
      </c>
      <c r="H29" s="31">
        <v>17118</v>
      </c>
      <c r="I29" s="31">
        <v>18845</v>
      </c>
      <c r="J29" s="31">
        <v>18658</v>
      </c>
      <c r="K29" s="31">
        <v>18367</v>
      </c>
      <c r="L29" s="31">
        <v>18167</v>
      </c>
      <c r="M29" s="31">
        <v>9969</v>
      </c>
      <c r="N29" s="31">
        <v>13050</v>
      </c>
      <c r="O29" s="794">
        <v>12063</v>
      </c>
      <c r="P29" s="794">
        <v>15891</v>
      </c>
      <c r="Q29" s="562">
        <f t="shared" si="2"/>
        <v>31.7</v>
      </c>
    </row>
    <row r="30" spans="1:17">
      <c r="A30" s="561">
        <v>216</v>
      </c>
      <c r="B30" s="559" t="s">
        <v>129</v>
      </c>
      <c r="C30" s="293">
        <v>8550</v>
      </c>
      <c r="D30" s="31">
        <v>8519</v>
      </c>
      <c r="E30" s="31">
        <v>8071</v>
      </c>
      <c r="F30" s="31">
        <v>8127</v>
      </c>
      <c r="G30" s="31">
        <v>6995</v>
      </c>
      <c r="H30" s="31">
        <v>7554</v>
      </c>
      <c r="I30" s="31">
        <v>8310</v>
      </c>
      <c r="J30" s="31">
        <v>8652</v>
      </c>
      <c r="K30" s="31">
        <v>8807</v>
      </c>
      <c r="L30" s="31">
        <v>10423</v>
      </c>
      <c r="M30" s="31">
        <v>7010</v>
      </c>
      <c r="N30" s="31">
        <v>7128</v>
      </c>
      <c r="O30" s="794">
        <v>9854</v>
      </c>
      <c r="P30" s="794">
        <v>14367</v>
      </c>
      <c r="Q30" s="562">
        <f t="shared" si="2"/>
        <v>45.8</v>
      </c>
    </row>
    <row r="31" spans="1:17">
      <c r="A31" s="561">
        <v>381</v>
      </c>
      <c r="B31" s="559" t="s">
        <v>131</v>
      </c>
      <c r="C31" s="293">
        <v>845</v>
      </c>
      <c r="D31" s="31">
        <v>708</v>
      </c>
      <c r="E31" s="31">
        <v>726</v>
      </c>
      <c r="F31" s="31">
        <v>742</v>
      </c>
      <c r="G31" s="31">
        <v>680</v>
      </c>
      <c r="H31" s="31">
        <v>750</v>
      </c>
      <c r="I31" s="31">
        <v>842</v>
      </c>
      <c r="J31" s="31">
        <v>822</v>
      </c>
      <c r="K31" s="31">
        <v>820</v>
      </c>
      <c r="L31" s="31">
        <v>804</v>
      </c>
      <c r="M31" s="31">
        <v>499</v>
      </c>
      <c r="N31" s="31">
        <v>661</v>
      </c>
      <c r="O31" s="794">
        <v>746</v>
      </c>
      <c r="P31" s="794">
        <v>1003</v>
      </c>
      <c r="Q31" s="562">
        <f t="shared" si="2"/>
        <v>34.5</v>
      </c>
    </row>
    <row r="32" spans="1:17">
      <c r="A32" s="561">
        <v>382</v>
      </c>
      <c r="B32" s="559" t="s">
        <v>133</v>
      </c>
      <c r="C32" s="293">
        <v>3059</v>
      </c>
      <c r="D32" s="31">
        <v>2492</v>
      </c>
      <c r="E32" s="31">
        <v>2767</v>
      </c>
      <c r="F32" s="31">
        <v>3106</v>
      </c>
      <c r="G32" s="31">
        <v>2510</v>
      </c>
      <c r="H32" s="31">
        <v>2599</v>
      </c>
      <c r="I32" s="31">
        <v>2714</v>
      </c>
      <c r="J32" s="31">
        <v>2471</v>
      </c>
      <c r="K32" s="31">
        <v>2430</v>
      </c>
      <c r="L32" s="31">
        <v>2547</v>
      </c>
      <c r="M32" s="31">
        <v>1036</v>
      </c>
      <c r="N32" s="31">
        <v>1431</v>
      </c>
      <c r="O32" s="794">
        <v>2093</v>
      </c>
      <c r="P32" s="794">
        <v>3043</v>
      </c>
      <c r="Q32" s="562">
        <f t="shared" si="2"/>
        <v>45.4</v>
      </c>
    </row>
    <row r="33" spans="1:17">
      <c r="A33" s="567"/>
      <c r="B33" s="559" t="s">
        <v>434</v>
      </c>
      <c r="C33" s="293">
        <f>SUM(C34:C39)</f>
        <v>98718</v>
      </c>
      <c r="D33" s="31">
        <f t="shared" ref="D33:P33" si="14">SUM(D34:D39)</f>
        <v>95926</v>
      </c>
      <c r="E33" s="31">
        <f t="shared" si="14"/>
        <v>94127</v>
      </c>
      <c r="F33" s="31">
        <f t="shared" si="14"/>
        <v>94974</v>
      </c>
      <c r="G33" s="31">
        <f t="shared" si="14"/>
        <v>88756</v>
      </c>
      <c r="H33" s="31">
        <f t="shared" si="14"/>
        <v>101023</v>
      </c>
      <c r="I33" s="31">
        <f t="shared" si="14"/>
        <v>110054</v>
      </c>
      <c r="J33" s="31">
        <f t="shared" si="14"/>
        <v>111945</v>
      </c>
      <c r="K33" s="31">
        <f t="shared" si="14"/>
        <v>108817</v>
      </c>
      <c r="L33" s="31">
        <f t="shared" si="14"/>
        <v>110235</v>
      </c>
      <c r="M33" s="31">
        <f t="shared" si="14"/>
        <v>70381</v>
      </c>
      <c r="N33" s="31">
        <f t="shared" si="14"/>
        <v>91110</v>
      </c>
      <c r="O33" s="794">
        <f t="shared" si="14"/>
        <v>114157</v>
      </c>
      <c r="P33" s="794">
        <f t="shared" si="14"/>
        <v>151152</v>
      </c>
      <c r="Q33" s="562">
        <f t="shared" si="2"/>
        <v>32.4</v>
      </c>
    </row>
    <row r="34" spans="1:17">
      <c r="A34" s="561">
        <v>213</v>
      </c>
      <c r="B34" s="559" t="s">
        <v>136</v>
      </c>
      <c r="C34" s="293">
        <v>9387</v>
      </c>
      <c r="D34" s="31">
        <v>9518</v>
      </c>
      <c r="E34" s="31">
        <v>9046</v>
      </c>
      <c r="F34" s="31">
        <v>8663</v>
      </c>
      <c r="G34" s="31">
        <v>7823</v>
      </c>
      <c r="H34" s="31">
        <v>10333</v>
      </c>
      <c r="I34" s="31">
        <v>11374</v>
      </c>
      <c r="J34" s="31">
        <v>10926</v>
      </c>
      <c r="K34" s="31">
        <v>10672</v>
      </c>
      <c r="L34" s="31">
        <v>10828</v>
      </c>
      <c r="M34" s="31">
        <v>6388</v>
      </c>
      <c r="N34" s="31">
        <v>7925</v>
      </c>
      <c r="O34" s="794">
        <v>9998</v>
      </c>
      <c r="P34" s="794">
        <v>12320</v>
      </c>
      <c r="Q34" s="562">
        <f t="shared" si="2"/>
        <v>23.2</v>
      </c>
    </row>
    <row r="35" spans="1:17">
      <c r="A35" s="561">
        <v>215</v>
      </c>
      <c r="B35" s="559" t="s">
        <v>142</v>
      </c>
      <c r="C35" s="293">
        <v>36121</v>
      </c>
      <c r="D35" s="31">
        <v>35194</v>
      </c>
      <c r="E35" s="31">
        <v>34754</v>
      </c>
      <c r="F35" s="31">
        <v>35026</v>
      </c>
      <c r="G35" s="31">
        <v>29461</v>
      </c>
      <c r="H35" s="31">
        <v>32274</v>
      </c>
      <c r="I35" s="31">
        <v>35291</v>
      </c>
      <c r="J35" s="31">
        <v>40077</v>
      </c>
      <c r="K35" s="31">
        <v>37274</v>
      </c>
      <c r="L35" s="31">
        <v>39230</v>
      </c>
      <c r="M35" s="31">
        <v>25327</v>
      </c>
      <c r="N35" s="31">
        <v>33204</v>
      </c>
      <c r="O35" s="794">
        <v>39075</v>
      </c>
      <c r="P35" s="794">
        <v>52479</v>
      </c>
      <c r="Q35" s="562">
        <f t="shared" si="2"/>
        <v>34.299999999999997</v>
      </c>
    </row>
    <row r="36" spans="1:17">
      <c r="A36" s="561">
        <v>218</v>
      </c>
      <c r="B36" s="559" t="s">
        <v>148</v>
      </c>
      <c r="C36" s="293">
        <v>15279</v>
      </c>
      <c r="D36" s="31">
        <v>14694</v>
      </c>
      <c r="E36" s="31">
        <v>13494</v>
      </c>
      <c r="F36" s="31">
        <v>14014</v>
      </c>
      <c r="G36" s="31">
        <v>14283</v>
      </c>
      <c r="H36" s="31">
        <v>17887</v>
      </c>
      <c r="I36" s="31">
        <v>18916</v>
      </c>
      <c r="J36" s="31">
        <v>17628</v>
      </c>
      <c r="K36" s="31">
        <v>17179</v>
      </c>
      <c r="L36" s="31">
        <v>15339</v>
      </c>
      <c r="M36" s="31">
        <v>10839</v>
      </c>
      <c r="N36" s="31">
        <v>14001</v>
      </c>
      <c r="O36" s="794">
        <v>20235</v>
      </c>
      <c r="P36" s="794">
        <v>25227</v>
      </c>
      <c r="Q36" s="562">
        <f t="shared" si="2"/>
        <v>24.7</v>
      </c>
    </row>
    <row r="37" spans="1:17">
      <c r="A37" s="561">
        <v>220</v>
      </c>
      <c r="B37" s="559" t="s">
        <v>150</v>
      </c>
      <c r="C37" s="293">
        <v>6134</v>
      </c>
      <c r="D37" s="31">
        <v>5896</v>
      </c>
      <c r="E37" s="31">
        <v>5896</v>
      </c>
      <c r="F37" s="31">
        <v>6168</v>
      </c>
      <c r="G37" s="31">
        <v>5580</v>
      </c>
      <c r="H37" s="31">
        <v>6482</v>
      </c>
      <c r="I37" s="31">
        <v>6879</v>
      </c>
      <c r="J37" s="31">
        <v>6393</v>
      </c>
      <c r="K37" s="31">
        <v>7107</v>
      </c>
      <c r="L37" s="31">
        <v>9841</v>
      </c>
      <c r="M37" s="31">
        <v>6684</v>
      </c>
      <c r="N37" s="31">
        <v>8713</v>
      </c>
      <c r="O37" s="794">
        <v>11346</v>
      </c>
      <c r="P37" s="794">
        <v>14207</v>
      </c>
      <c r="Q37" s="562">
        <f t="shared" si="2"/>
        <v>25.2</v>
      </c>
    </row>
    <row r="38" spans="1:17">
      <c r="A38" s="561">
        <v>228</v>
      </c>
      <c r="B38" s="559" t="s">
        <v>439</v>
      </c>
      <c r="C38" s="293">
        <v>25673</v>
      </c>
      <c r="D38" s="31">
        <v>24677</v>
      </c>
      <c r="E38" s="31">
        <v>24087</v>
      </c>
      <c r="F38" s="31">
        <v>23689</v>
      </c>
      <c r="G38" s="31">
        <v>24306</v>
      </c>
      <c r="H38" s="31">
        <v>25973</v>
      </c>
      <c r="I38" s="31">
        <v>28790</v>
      </c>
      <c r="J38" s="31">
        <v>28712</v>
      </c>
      <c r="K38" s="31">
        <v>29114</v>
      </c>
      <c r="L38" s="31">
        <v>27687</v>
      </c>
      <c r="M38" s="31">
        <v>16312</v>
      </c>
      <c r="N38" s="31">
        <v>21522</v>
      </c>
      <c r="O38" s="794">
        <v>26535</v>
      </c>
      <c r="P38" s="794">
        <v>37356</v>
      </c>
      <c r="Q38" s="562">
        <f t="shared" si="2"/>
        <v>40.799999999999997</v>
      </c>
    </row>
    <row r="39" spans="1:17">
      <c r="A39" s="561">
        <v>365</v>
      </c>
      <c r="B39" s="559" t="s">
        <v>440</v>
      </c>
      <c r="C39" s="293">
        <v>6124</v>
      </c>
      <c r="D39" s="31">
        <v>5947</v>
      </c>
      <c r="E39" s="31">
        <v>6850</v>
      </c>
      <c r="F39" s="31">
        <v>7414</v>
      </c>
      <c r="G39" s="31">
        <v>7303</v>
      </c>
      <c r="H39" s="31">
        <v>8074</v>
      </c>
      <c r="I39" s="31">
        <v>8804</v>
      </c>
      <c r="J39" s="31">
        <v>8209</v>
      </c>
      <c r="K39" s="31">
        <v>7471</v>
      </c>
      <c r="L39" s="31">
        <v>7310</v>
      </c>
      <c r="M39" s="31">
        <v>4831</v>
      </c>
      <c r="N39" s="31">
        <v>5745</v>
      </c>
      <c r="O39" s="794">
        <v>6968</v>
      </c>
      <c r="P39" s="794">
        <v>9563</v>
      </c>
      <c r="Q39" s="562">
        <f t="shared" si="2"/>
        <v>37.200000000000003</v>
      </c>
    </row>
    <row r="40" spans="1:17">
      <c r="A40" s="567"/>
      <c r="B40" s="559" t="s">
        <v>435</v>
      </c>
      <c r="C40" s="293">
        <f>SUM(C41:C44)</f>
        <v>82821</v>
      </c>
      <c r="D40" s="31">
        <f t="shared" ref="D40:P40" si="15">SUM(D41:D44)</f>
        <v>96796</v>
      </c>
      <c r="E40" s="31">
        <f t="shared" si="15"/>
        <v>85392</v>
      </c>
      <c r="F40" s="31">
        <f t="shared" si="15"/>
        <v>89752</v>
      </c>
      <c r="G40" s="31">
        <f t="shared" si="15"/>
        <v>73995</v>
      </c>
      <c r="H40" s="31">
        <f t="shared" si="15"/>
        <v>122535</v>
      </c>
      <c r="I40" s="31">
        <f t="shared" si="15"/>
        <v>109933</v>
      </c>
      <c r="J40" s="31">
        <f t="shared" si="15"/>
        <v>103883</v>
      </c>
      <c r="K40" s="31">
        <f t="shared" si="15"/>
        <v>106763</v>
      </c>
      <c r="L40" s="31">
        <f t="shared" si="15"/>
        <v>95536</v>
      </c>
      <c r="M40" s="31">
        <f t="shared" si="15"/>
        <v>38001</v>
      </c>
      <c r="N40" s="31">
        <f t="shared" si="15"/>
        <v>59204</v>
      </c>
      <c r="O40" s="794">
        <f t="shared" si="15"/>
        <v>101257</v>
      </c>
      <c r="P40" s="794">
        <f t="shared" si="15"/>
        <v>167509</v>
      </c>
      <c r="Q40" s="562">
        <f t="shared" si="2"/>
        <v>65.400000000000006</v>
      </c>
    </row>
    <row r="41" spans="1:17">
      <c r="A41" s="561">
        <v>201</v>
      </c>
      <c r="B41" s="559" t="s">
        <v>441</v>
      </c>
      <c r="C41" s="293">
        <v>74945</v>
      </c>
      <c r="D41" s="31">
        <v>88343</v>
      </c>
      <c r="E41" s="31">
        <v>77541</v>
      </c>
      <c r="F41" s="31">
        <v>82295</v>
      </c>
      <c r="G41" s="31">
        <v>67566</v>
      </c>
      <c r="H41" s="31">
        <v>115026</v>
      </c>
      <c r="I41" s="31">
        <v>101200</v>
      </c>
      <c r="J41" s="31">
        <v>94632</v>
      </c>
      <c r="K41" s="31">
        <v>97400</v>
      </c>
      <c r="L41" s="31">
        <v>86744</v>
      </c>
      <c r="M41" s="31">
        <v>31007</v>
      </c>
      <c r="N41" s="31">
        <v>49677</v>
      </c>
      <c r="O41" s="794">
        <v>90391</v>
      </c>
      <c r="P41" s="794">
        <v>153487</v>
      </c>
      <c r="Q41" s="562">
        <f t="shared" si="2"/>
        <v>69.8</v>
      </c>
    </row>
    <row r="42" spans="1:17">
      <c r="A42" s="561">
        <v>442</v>
      </c>
      <c r="B42" s="559" t="s">
        <v>179</v>
      </c>
      <c r="C42" s="293">
        <v>1260</v>
      </c>
      <c r="D42" s="31">
        <v>1360</v>
      </c>
      <c r="E42" s="31">
        <v>1101</v>
      </c>
      <c r="F42" s="31">
        <v>909</v>
      </c>
      <c r="G42" s="31">
        <v>522</v>
      </c>
      <c r="H42" s="31">
        <v>716</v>
      </c>
      <c r="I42" s="31">
        <v>1118</v>
      </c>
      <c r="J42" s="31">
        <v>1033</v>
      </c>
      <c r="K42" s="31">
        <v>854</v>
      </c>
      <c r="L42" s="31">
        <v>845</v>
      </c>
      <c r="M42" s="31">
        <v>496</v>
      </c>
      <c r="N42" s="31">
        <v>689</v>
      </c>
      <c r="O42" s="794">
        <v>786</v>
      </c>
      <c r="P42" s="794">
        <v>1085</v>
      </c>
      <c r="Q42" s="562">
        <f t="shared" si="2"/>
        <v>38</v>
      </c>
    </row>
    <row r="43" spans="1:17">
      <c r="A43" s="561">
        <v>443</v>
      </c>
      <c r="B43" s="559" t="s">
        <v>181</v>
      </c>
      <c r="C43" s="293">
        <v>1837</v>
      </c>
      <c r="D43" s="31">
        <v>1906</v>
      </c>
      <c r="E43" s="31">
        <v>1795</v>
      </c>
      <c r="F43" s="31">
        <v>1901</v>
      </c>
      <c r="G43" s="31">
        <v>1946</v>
      </c>
      <c r="H43" s="31">
        <v>2139</v>
      </c>
      <c r="I43" s="31">
        <v>2771</v>
      </c>
      <c r="J43" s="31">
        <v>2706</v>
      </c>
      <c r="K43" s="31">
        <v>2691</v>
      </c>
      <c r="L43" s="31">
        <v>2775</v>
      </c>
      <c r="M43" s="31">
        <v>2239</v>
      </c>
      <c r="N43" s="31">
        <v>3194</v>
      </c>
      <c r="O43" s="794">
        <v>4048</v>
      </c>
      <c r="P43" s="794">
        <v>6083</v>
      </c>
      <c r="Q43" s="562">
        <f t="shared" si="2"/>
        <v>50.3</v>
      </c>
    </row>
    <row r="44" spans="1:17">
      <c r="A44" s="561">
        <v>446</v>
      </c>
      <c r="B44" s="559" t="s">
        <v>442</v>
      </c>
      <c r="C44" s="293">
        <v>4779</v>
      </c>
      <c r="D44" s="31">
        <v>5187</v>
      </c>
      <c r="E44" s="31">
        <v>4955</v>
      </c>
      <c r="F44" s="31">
        <v>4647</v>
      </c>
      <c r="G44" s="31">
        <v>3961</v>
      </c>
      <c r="H44" s="31">
        <v>4654</v>
      </c>
      <c r="I44" s="31">
        <v>4844</v>
      </c>
      <c r="J44" s="31">
        <v>5512</v>
      </c>
      <c r="K44" s="31">
        <v>5818</v>
      </c>
      <c r="L44" s="31">
        <v>5172</v>
      </c>
      <c r="M44" s="31">
        <v>4259</v>
      </c>
      <c r="N44" s="31">
        <v>5644</v>
      </c>
      <c r="O44" s="794">
        <v>6032</v>
      </c>
      <c r="P44" s="794">
        <v>6854</v>
      </c>
      <c r="Q44" s="562">
        <f t="shared" si="2"/>
        <v>13.6</v>
      </c>
    </row>
    <row r="45" spans="1:17">
      <c r="A45" s="567"/>
      <c r="B45" s="559" t="s">
        <v>436</v>
      </c>
      <c r="C45" s="293">
        <f>SUM(C46:C52)</f>
        <v>51736</v>
      </c>
      <c r="D45" s="31">
        <f t="shared" ref="D45:P45" si="16">SUM(D46:D52)</f>
        <v>50914</v>
      </c>
      <c r="E45" s="31">
        <f t="shared" si="16"/>
        <v>51348</v>
      </c>
      <c r="F45" s="31">
        <f t="shared" si="16"/>
        <v>51276</v>
      </c>
      <c r="G45" s="31">
        <f t="shared" si="16"/>
        <v>49517</v>
      </c>
      <c r="H45" s="31">
        <f t="shared" si="16"/>
        <v>56584</v>
      </c>
      <c r="I45" s="31">
        <f t="shared" si="16"/>
        <v>59392</v>
      </c>
      <c r="J45" s="31">
        <f t="shared" si="16"/>
        <v>61068</v>
      </c>
      <c r="K45" s="31">
        <f t="shared" si="16"/>
        <v>57358</v>
      </c>
      <c r="L45" s="31">
        <f t="shared" si="16"/>
        <v>57245</v>
      </c>
      <c r="M45" s="31">
        <f t="shared" si="16"/>
        <v>31726</v>
      </c>
      <c r="N45" s="31">
        <f t="shared" si="16"/>
        <v>43386</v>
      </c>
      <c r="O45" s="794">
        <f t="shared" si="16"/>
        <v>52839</v>
      </c>
      <c r="P45" s="794">
        <f t="shared" si="16"/>
        <v>68836</v>
      </c>
      <c r="Q45" s="562">
        <f t="shared" si="2"/>
        <v>30.3</v>
      </c>
    </row>
    <row r="46" spans="1:17">
      <c r="A46" s="561">
        <v>208</v>
      </c>
      <c r="B46" s="559" t="s">
        <v>189</v>
      </c>
      <c r="C46" s="293">
        <v>6886</v>
      </c>
      <c r="D46" s="31">
        <v>6473</v>
      </c>
      <c r="E46" s="31">
        <v>7087</v>
      </c>
      <c r="F46" s="31">
        <v>6943</v>
      </c>
      <c r="G46" s="31">
        <v>6566</v>
      </c>
      <c r="H46" s="31">
        <v>6894</v>
      </c>
      <c r="I46" s="31">
        <v>7207</v>
      </c>
      <c r="J46" s="31">
        <v>7906</v>
      </c>
      <c r="K46" s="31">
        <v>7693</v>
      </c>
      <c r="L46" s="31">
        <v>7825</v>
      </c>
      <c r="M46" s="31">
        <v>5359</v>
      </c>
      <c r="N46" s="31">
        <v>6634</v>
      </c>
      <c r="O46" s="794">
        <v>7088</v>
      </c>
      <c r="P46" s="794">
        <v>9448</v>
      </c>
      <c r="Q46" s="562">
        <f t="shared" si="2"/>
        <v>33.299999999999997</v>
      </c>
    </row>
    <row r="47" spans="1:17">
      <c r="A47" s="561">
        <v>212</v>
      </c>
      <c r="B47" s="559" t="s">
        <v>191</v>
      </c>
      <c r="C47" s="293">
        <v>13935</v>
      </c>
      <c r="D47" s="31">
        <v>13951</v>
      </c>
      <c r="E47" s="31">
        <v>14414</v>
      </c>
      <c r="F47" s="31">
        <v>14371</v>
      </c>
      <c r="G47" s="31">
        <v>14597</v>
      </c>
      <c r="H47" s="31">
        <v>17388</v>
      </c>
      <c r="I47" s="31">
        <v>18008</v>
      </c>
      <c r="J47" s="31">
        <v>18260</v>
      </c>
      <c r="K47" s="31">
        <v>17180</v>
      </c>
      <c r="L47" s="31">
        <v>17851</v>
      </c>
      <c r="M47" s="31">
        <v>9729</v>
      </c>
      <c r="N47" s="31">
        <v>14201</v>
      </c>
      <c r="O47" s="794">
        <v>18410</v>
      </c>
      <c r="P47" s="794">
        <v>20425</v>
      </c>
      <c r="Q47" s="562">
        <f t="shared" si="2"/>
        <v>10.9</v>
      </c>
    </row>
    <row r="48" spans="1:17">
      <c r="A48" s="561">
        <v>227</v>
      </c>
      <c r="B48" s="559" t="s">
        <v>443</v>
      </c>
      <c r="C48" s="293">
        <v>8440</v>
      </c>
      <c r="D48" s="31">
        <v>8553</v>
      </c>
      <c r="E48" s="31">
        <v>8443</v>
      </c>
      <c r="F48" s="31">
        <v>8923</v>
      </c>
      <c r="G48" s="31">
        <v>8131</v>
      </c>
      <c r="H48" s="31">
        <v>9513</v>
      </c>
      <c r="I48" s="31">
        <v>9417</v>
      </c>
      <c r="J48" s="31">
        <v>8699</v>
      </c>
      <c r="K48" s="31">
        <v>8373</v>
      </c>
      <c r="L48" s="31">
        <v>7975</v>
      </c>
      <c r="M48" s="31">
        <v>5316</v>
      </c>
      <c r="N48" s="31">
        <v>6878</v>
      </c>
      <c r="O48" s="794">
        <v>7218</v>
      </c>
      <c r="P48" s="794">
        <v>9116</v>
      </c>
      <c r="Q48" s="562">
        <f t="shared" si="2"/>
        <v>26.3</v>
      </c>
    </row>
    <row r="49" spans="1:17">
      <c r="A49" s="561">
        <v>229</v>
      </c>
      <c r="B49" s="559" t="s">
        <v>444</v>
      </c>
      <c r="C49" s="293">
        <v>12817</v>
      </c>
      <c r="D49" s="31">
        <v>12328</v>
      </c>
      <c r="E49" s="31">
        <v>12232</v>
      </c>
      <c r="F49" s="31">
        <v>12310</v>
      </c>
      <c r="G49" s="31">
        <v>11888</v>
      </c>
      <c r="H49" s="31">
        <v>13388</v>
      </c>
      <c r="I49" s="31">
        <v>14856</v>
      </c>
      <c r="J49" s="31">
        <v>15201</v>
      </c>
      <c r="K49" s="31">
        <v>13919</v>
      </c>
      <c r="L49" s="31">
        <v>13491</v>
      </c>
      <c r="M49" s="31">
        <v>6330</v>
      </c>
      <c r="N49" s="31">
        <v>8849</v>
      </c>
      <c r="O49" s="794">
        <v>12118</v>
      </c>
      <c r="P49" s="794">
        <v>15763</v>
      </c>
      <c r="Q49" s="562">
        <f t="shared" si="2"/>
        <v>30.1</v>
      </c>
    </row>
    <row r="50" spans="1:17">
      <c r="A50" s="561">
        <v>464</v>
      </c>
      <c r="B50" s="559" t="s">
        <v>212</v>
      </c>
      <c r="C50" s="293">
        <v>1754</v>
      </c>
      <c r="D50" s="31">
        <v>1429</v>
      </c>
      <c r="E50" s="31">
        <v>1425</v>
      </c>
      <c r="F50" s="31">
        <v>1334</v>
      </c>
      <c r="G50" s="31">
        <v>1375</v>
      </c>
      <c r="H50" s="31">
        <v>1596</v>
      </c>
      <c r="I50" s="31">
        <v>1590</v>
      </c>
      <c r="J50" s="31">
        <v>1656</v>
      </c>
      <c r="K50" s="31">
        <v>1587</v>
      </c>
      <c r="L50" s="31">
        <v>1540</v>
      </c>
      <c r="M50" s="31">
        <v>743</v>
      </c>
      <c r="N50" s="31">
        <v>912</v>
      </c>
      <c r="O50" s="794">
        <v>1177</v>
      </c>
      <c r="P50" s="794">
        <v>1552</v>
      </c>
      <c r="Q50" s="562">
        <f t="shared" si="2"/>
        <v>31.9</v>
      </c>
    </row>
    <row r="51" spans="1:17">
      <c r="A51" s="561">
        <v>481</v>
      </c>
      <c r="B51" s="559" t="s">
        <v>214</v>
      </c>
      <c r="C51" s="293">
        <v>2487</v>
      </c>
      <c r="D51" s="31">
        <v>2709</v>
      </c>
      <c r="E51" s="31">
        <v>2502</v>
      </c>
      <c r="F51" s="31">
        <v>2253</v>
      </c>
      <c r="G51" s="31">
        <v>2083</v>
      </c>
      <c r="H51" s="31">
        <v>2067</v>
      </c>
      <c r="I51" s="31">
        <v>2259</v>
      </c>
      <c r="J51" s="31">
        <v>2502</v>
      </c>
      <c r="K51" s="31">
        <v>2009</v>
      </c>
      <c r="L51" s="31">
        <v>1895</v>
      </c>
      <c r="M51" s="31">
        <v>895</v>
      </c>
      <c r="N51" s="31">
        <v>1388</v>
      </c>
      <c r="O51" s="794">
        <v>1519</v>
      </c>
      <c r="P51" s="794">
        <v>2365</v>
      </c>
      <c r="Q51" s="562">
        <f t="shared" si="2"/>
        <v>55.7</v>
      </c>
    </row>
    <row r="52" spans="1:17">
      <c r="A52" s="561">
        <v>501</v>
      </c>
      <c r="B52" s="559" t="s">
        <v>445</v>
      </c>
      <c r="C52" s="293">
        <v>5417</v>
      </c>
      <c r="D52" s="31">
        <v>5471</v>
      </c>
      <c r="E52" s="31">
        <v>5245</v>
      </c>
      <c r="F52" s="31">
        <v>5142</v>
      </c>
      <c r="G52" s="31">
        <v>4877</v>
      </c>
      <c r="H52" s="31">
        <v>5738</v>
      </c>
      <c r="I52" s="31">
        <v>6055</v>
      </c>
      <c r="J52" s="31">
        <v>6844</v>
      </c>
      <c r="K52" s="31">
        <v>6597</v>
      </c>
      <c r="L52" s="31">
        <v>6668</v>
      </c>
      <c r="M52" s="31">
        <v>3354</v>
      </c>
      <c r="N52" s="31">
        <v>4524</v>
      </c>
      <c r="O52" s="794">
        <v>5309</v>
      </c>
      <c r="P52" s="794">
        <v>10167</v>
      </c>
      <c r="Q52" s="562">
        <f t="shared" si="2"/>
        <v>91.5</v>
      </c>
    </row>
    <row r="53" spans="1:17">
      <c r="A53" s="567"/>
      <c r="B53" s="559" t="s">
        <v>224</v>
      </c>
      <c r="C53" s="293">
        <f>SUM(C54:C58)</f>
        <v>82739</v>
      </c>
      <c r="D53" s="31">
        <f t="shared" ref="D53:P53" si="17">SUM(D54:D58)</f>
        <v>85965</v>
      </c>
      <c r="E53" s="31">
        <f t="shared" si="17"/>
        <v>96809</v>
      </c>
      <c r="F53" s="31">
        <f t="shared" si="17"/>
        <v>101447</v>
      </c>
      <c r="G53" s="31">
        <f t="shared" si="17"/>
        <v>100603</v>
      </c>
      <c r="H53" s="31">
        <f t="shared" si="17"/>
        <v>108629</v>
      </c>
      <c r="I53" s="31">
        <f t="shared" si="17"/>
        <v>116392</v>
      </c>
      <c r="J53" s="31">
        <f t="shared" si="17"/>
        <v>119008</v>
      </c>
      <c r="K53" s="31">
        <f t="shared" si="17"/>
        <v>115579</v>
      </c>
      <c r="L53" s="31">
        <f t="shared" si="17"/>
        <v>110225</v>
      </c>
      <c r="M53" s="31">
        <f t="shared" si="17"/>
        <v>59273</v>
      </c>
      <c r="N53" s="31">
        <f t="shared" si="17"/>
        <v>72422</v>
      </c>
      <c r="O53" s="794">
        <f t="shared" si="17"/>
        <v>99802</v>
      </c>
      <c r="P53" s="794">
        <f t="shared" si="17"/>
        <v>127768</v>
      </c>
      <c r="Q53" s="562">
        <f t="shared" si="2"/>
        <v>28</v>
      </c>
    </row>
    <row r="54" spans="1:17">
      <c r="A54" s="558">
        <v>209</v>
      </c>
      <c r="B54" s="559" t="s">
        <v>226</v>
      </c>
      <c r="C54" s="293">
        <v>42663</v>
      </c>
      <c r="D54" s="31">
        <v>46623</v>
      </c>
      <c r="E54" s="31">
        <v>46088</v>
      </c>
      <c r="F54" s="31">
        <v>45965</v>
      </c>
      <c r="G54" s="31">
        <v>47592</v>
      </c>
      <c r="H54" s="31">
        <v>51970</v>
      </c>
      <c r="I54" s="31">
        <v>54487</v>
      </c>
      <c r="J54" s="31">
        <v>55648</v>
      </c>
      <c r="K54" s="31">
        <v>54817</v>
      </c>
      <c r="L54" s="31">
        <v>54519</v>
      </c>
      <c r="M54" s="31">
        <v>27191</v>
      </c>
      <c r="N54" s="31">
        <v>33893</v>
      </c>
      <c r="O54" s="794">
        <v>47763</v>
      </c>
      <c r="P54" s="794">
        <v>60094</v>
      </c>
      <c r="Q54" s="562">
        <f t="shared" si="2"/>
        <v>25.8</v>
      </c>
    </row>
    <row r="55" spans="1:17">
      <c r="A55" s="561">
        <v>222</v>
      </c>
      <c r="B55" s="559" t="s">
        <v>446</v>
      </c>
      <c r="C55" s="293">
        <v>10434</v>
      </c>
      <c r="D55" s="31">
        <v>9098</v>
      </c>
      <c r="E55" s="31">
        <v>11034</v>
      </c>
      <c r="F55" s="31">
        <v>12107</v>
      </c>
      <c r="G55" s="31">
        <v>11350</v>
      </c>
      <c r="H55" s="31">
        <v>11183</v>
      </c>
      <c r="I55" s="31">
        <v>13725</v>
      </c>
      <c r="J55" s="31">
        <v>14057</v>
      </c>
      <c r="K55" s="31">
        <v>12639</v>
      </c>
      <c r="L55" s="31">
        <v>11383</v>
      </c>
      <c r="M55" s="31">
        <v>4800</v>
      </c>
      <c r="N55" s="31">
        <v>6192</v>
      </c>
      <c r="O55" s="794">
        <v>10417</v>
      </c>
      <c r="P55" s="794">
        <v>13540</v>
      </c>
      <c r="Q55" s="562">
        <f t="shared" si="2"/>
        <v>30</v>
      </c>
    </row>
    <row r="56" spans="1:17">
      <c r="A56" s="561">
        <v>225</v>
      </c>
      <c r="B56" s="559" t="s">
        <v>447</v>
      </c>
      <c r="C56" s="293">
        <v>6570</v>
      </c>
      <c r="D56" s="31">
        <v>6861</v>
      </c>
      <c r="E56" s="31">
        <v>13456</v>
      </c>
      <c r="F56" s="31">
        <v>16167</v>
      </c>
      <c r="G56" s="31">
        <v>15790</v>
      </c>
      <c r="H56" s="31">
        <v>16863</v>
      </c>
      <c r="I56" s="31">
        <v>16890</v>
      </c>
      <c r="J56" s="31">
        <v>17276</v>
      </c>
      <c r="K56" s="31">
        <v>16347</v>
      </c>
      <c r="L56" s="31">
        <v>15909</v>
      </c>
      <c r="M56" s="31">
        <v>8623</v>
      </c>
      <c r="N56" s="31">
        <v>10950</v>
      </c>
      <c r="O56" s="794">
        <v>14590</v>
      </c>
      <c r="P56" s="794">
        <v>19998</v>
      </c>
      <c r="Q56" s="562">
        <f t="shared" si="2"/>
        <v>37.1</v>
      </c>
    </row>
    <row r="57" spans="1:17">
      <c r="A57" s="561">
        <v>585</v>
      </c>
      <c r="B57" s="559" t="s">
        <v>448</v>
      </c>
      <c r="C57" s="293">
        <v>12924</v>
      </c>
      <c r="D57" s="31">
        <v>13861</v>
      </c>
      <c r="E57" s="31">
        <v>15094</v>
      </c>
      <c r="F57" s="31">
        <v>16046</v>
      </c>
      <c r="G57" s="31">
        <v>14943</v>
      </c>
      <c r="H57" s="31">
        <v>16050</v>
      </c>
      <c r="I57" s="31">
        <v>18231</v>
      </c>
      <c r="J57" s="31">
        <v>18457</v>
      </c>
      <c r="K57" s="31">
        <v>18369</v>
      </c>
      <c r="L57" s="31">
        <v>15627</v>
      </c>
      <c r="M57" s="31">
        <v>11465</v>
      </c>
      <c r="N57" s="31">
        <v>12662</v>
      </c>
      <c r="O57" s="794">
        <v>15046</v>
      </c>
      <c r="P57" s="794">
        <v>18485</v>
      </c>
      <c r="Q57" s="562">
        <f t="shared" si="2"/>
        <v>22.9</v>
      </c>
    </row>
    <row r="58" spans="1:17">
      <c r="A58" s="561">
        <v>586</v>
      </c>
      <c r="B58" s="559" t="s">
        <v>449</v>
      </c>
      <c r="C58" s="293">
        <v>10148</v>
      </c>
      <c r="D58" s="31">
        <v>9522</v>
      </c>
      <c r="E58" s="31">
        <v>11137</v>
      </c>
      <c r="F58" s="31">
        <v>11162</v>
      </c>
      <c r="G58" s="31">
        <v>10928</v>
      </c>
      <c r="H58" s="31">
        <v>12563</v>
      </c>
      <c r="I58" s="31">
        <v>13059</v>
      </c>
      <c r="J58" s="31">
        <v>13570</v>
      </c>
      <c r="K58" s="31">
        <v>13407</v>
      </c>
      <c r="L58" s="31">
        <v>12787</v>
      </c>
      <c r="M58" s="31">
        <v>7194</v>
      </c>
      <c r="N58" s="31">
        <v>8725</v>
      </c>
      <c r="O58" s="794">
        <v>11986</v>
      </c>
      <c r="P58" s="794">
        <v>15651</v>
      </c>
      <c r="Q58" s="562">
        <f t="shared" si="2"/>
        <v>30.6</v>
      </c>
    </row>
    <row r="59" spans="1:17">
      <c r="A59" s="567"/>
      <c r="B59" s="559" t="s">
        <v>269</v>
      </c>
      <c r="C59" s="293">
        <f>SUM(C60:C61)</f>
        <v>32069</v>
      </c>
      <c r="D59" s="31">
        <f t="shared" ref="D59:P59" si="18">SUM(D60:D61)</f>
        <v>32119</v>
      </c>
      <c r="E59" s="31">
        <f t="shared" si="18"/>
        <v>32113</v>
      </c>
      <c r="F59" s="31">
        <f t="shared" si="18"/>
        <v>30710</v>
      </c>
      <c r="G59" s="31">
        <f t="shared" si="18"/>
        <v>28374</v>
      </c>
      <c r="H59" s="31">
        <f t="shared" si="18"/>
        <v>32357</v>
      </c>
      <c r="I59" s="31">
        <f t="shared" si="18"/>
        <v>35621</v>
      </c>
      <c r="J59" s="31">
        <f t="shared" si="18"/>
        <v>37682</v>
      </c>
      <c r="K59" s="31">
        <f t="shared" si="18"/>
        <v>36914</v>
      </c>
      <c r="L59" s="31">
        <f t="shared" si="18"/>
        <v>40400</v>
      </c>
      <c r="M59" s="31">
        <f t="shared" si="18"/>
        <v>23732</v>
      </c>
      <c r="N59" s="31">
        <f t="shared" si="18"/>
        <v>32732</v>
      </c>
      <c r="O59" s="794">
        <f t="shared" si="18"/>
        <v>38389</v>
      </c>
      <c r="P59" s="794">
        <f t="shared" si="18"/>
        <v>54047</v>
      </c>
      <c r="Q59" s="562">
        <f t="shared" si="2"/>
        <v>40.799999999999997</v>
      </c>
    </row>
    <row r="60" spans="1:17">
      <c r="A60" s="561">
        <v>221</v>
      </c>
      <c r="B60" s="559" t="s">
        <v>513</v>
      </c>
      <c r="C60" s="293">
        <v>17559</v>
      </c>
      <c r="D60" s="31">
        <v>17735</v>
      </c>
      <c r="E60" s="31">
        <v>17016</v>
      </c>
      <c r="F60" s="31">
        <v>16131</v>
      </c>
      <c r="G60" s="31">
        <v>15231</v>
      </c>
      <c r="H60" s="31">
        <v>17213</v>
      </c>
      <c r="I60" s="31">
        <v>19198</v>
      </c>
      <c r="J60" s="31">
        <v>20158</v>
      </c>
      <c r="K60" s="31">
        <v>19141</v>
      </c>
      <c r="L60" s="31">
        <v>22517</v>
      </c>
      <c r="M60" s="31">
        <v>13453</v>
      </c>
      <c r="N60" s="31">
        <v>18700</v>
      </c>
      <c r="O60" s="794">
        <v>21671</v>
      </c>
      <c r="P60" s="794">
        <v>32779</v>
      </c>
      <c r="Q60" s="562">
        <f t="shared" si="2"/>
        <v>51.3</v>
      </c>
    </row>
    <row r="61" spans="1:17">
      <c r="A61" s="561">
        <v>223</v>
      </c>
      <c r="B61" s="559" t="s">
        <v>451</v>
      </c>
      <c r="C61" s="293">
        <v>14510</v>
      </c>
      <c r="D61" s="31">
        <v>14384</v>
      </c>
      <c r="E61" s="31">
        <v>15097</v>
      </c>
      <c r="F61" s="31">
        <v>14579</v>
      </c>
      <c r="G61" s="31">
        <v>13143</v>
      </c>
      <c r="H61" s="31">
        <v>15144</v>
      </c>
      <c r="I61" s="31">
        <v>16423</v>
      </c>
      <c r="J61" s="31">
        <v>17524</v>
      </c>
      <c r="K61" s="31">
        <v>17773</v>
      </c>
      <c r="L61" s="31">
        <v>17883</v>
      </c>
      <c r="M61" s="31">
        <v>10279</v>
      </c>
      <c r="N61" s="31">
        <v>14032</v>
      </c>
      <c r="O61" s="794">
        <v>16718</v>
      </c>
      <c r="P61" s="794">
        <v>21268</v>
      </c>
      <c r="Q61" s="562">
        <f t="shared" si="2"/>
        <v>27.2</v>
      </c>
    </row>
    <row r="62" spans="1:17">
      <c r="A62" s="567"/>
      <c r="B62" s="559" t="s">
        <v>284</v>
      </c>
      <c r="C62" s="293">
        <f>SUM(C63:C65)</f>
        <v>94972</v>
      </c>
      <c r="D62" s="31">
        <f t="shared" ref="D62:P62" si="19">SUM(D63:D65)</f>
        <v>91718</v>
      </c>
      <c r="E62" s="31">
        <f t="shared" si="19"/>
        <v>95488</v>
      </c>
      <c r="F62" s="31">
        <f t="shared" si="19"/>
        <v>93225</v>
      </c>
      <c r="G62" s="31">
        <f t="shared" si="19"/>
        <v>96343</v>
      </c>
      <c r="H62" s="31">
        <f t="shared" si="19"/>
        <v>115876</v>
      </c>
      <c r="I62" s="31">
        <f t="shared" si="19"/>
        <v>117576</v>
      </c>
      <c r="J62" s="31">
        <f t="shared" si="19"/>
        <v>121482</v>
      </c>
      <c r="K62" s="31">
        <f t="shared" si="19"/>
        <v>115298</v>
      </c>
      <c r="L62" s="31">
        <f t="shared" si="19"/>
        <v>115839</v>
      </c>
      <c r="M62" s="31">
        <f t="shared" si="19"/>
        <v>63712</v>
      </c>
      <c r="N62" s="31">
        <f t="shared" si="19"/>
        <v>93487</v>
      </c>
      <c r="O62" s="794">
        <f t="shared" si="19"/>
        <v>126161</v>
      </c>
      <c r="P62" s="794">
        <f t="shared" si="19"/>
        <v>167893</v>
      </c>
      <c r="Q62" s="562">
        <f t="shared" si="2"/>
        <v>33.1</v>
      </c>
    </row>
    <row r="63" spans="1:17">
      <c r="A63" s="561">
        <v>205</v>
      </c>
      <c r="B63" s="559" t="s">
        <v>55</v>
      </c>
      <c r="C63" s="293">
        <v>19291</v>
      </c>
      <c r="D63" s="31">
        <v>19688</v>
      </c>
      <c r="E63" s="31">
        <v>21110</v>
      </c>
      <c r="F63" s="31">
        <v>19743</v>
      </c>
      <c r="G63" s="31">
        <v>20384</v>
      </c>
      <c r="H63" s="31">
        <v>25130</v>
      </c>
      <c r="I63" s="31">
        <v>25695</v>
      </c>
      <c r="J63" s="31">
        <v>27692</v>
      </c>
      <c r="K63" s="31">
        <v>27635</v>
      </c>
      <c r="L63" s="31">
        <v>27142</v>
      </c>
      <c r="M63" s="31">
        <v>16459</v>
      </c>
      <c r="N63" s="31">
        <v>25463</v>
      </c>
      <c r="O63" s="794">
        <v>27875</v>
      </c>
      <c r="P63" s="794">
        <v>36586</v>
      </c>
      <c r="Q63" s="562">
        <f t="shared" si="2"/>
        <v>31.3</v>
      </c>
    </row>
    <row r="64" spans="1:17">
      <c r="A64" s="561">
        <v>224</v>
      </c>
      <c r="B64" s="559" t="s">
        <v>452</v>
      </c>
      <c r="C64" s="293">
        <v>29834</v>
      </c>
      <c r="D64" s="31">
        <v>28963</v>
      </c>
      <c r="E64" s="31">
        <v>30568</v>
      </c>
      <c r="F64" s="31">
        <v>29963</v>
      </c>
      <c r="G64" s="31">
        <v>24802</v>
      </c>
      <c r="H64" s="31">
        <v>29918</v>
      </c>
      <c r="I64" s="31">
        <v>32144</v>
      </c>
      <c r="J64" s="31">
        <v>31714</v>
      </c>
      <c r="K64" s="31">
        <v>28708</v>
      </c>
      <c r="L64" s="31">
        <v>28546</v>
      </c>
      <c r="M64" s="31">
        <v>13477</v>
      </c>
      <c r="N64" s="31">
        <v>20017</v>
      </c>
      <c r="O64" s="794">
        <v>30681</v>
      </c>
      <c r="P64" s="794">
        <v>38355</v>
      </c>
      <c r="Q64" s="562">
        <f t="shared" si="2"/>
        <v>25</v>
      </c>
    </row>
    <row r="65" spans="1:18">
      <c r="A65" s="568">
        <v>226</v>
      </c>
      <c r="B65" s="569" t="s">
        <v>453</v>
      </c>
      <c r="C65" s="274">
        <v>45847</v>
      </c>
      <c r="D65" s="32">
        <v>43067</v>
      </c>
      <c r="E65" s="32">
        <v>43810</v>
      </c>
      <c r="F65" s="32">
        <v>43519</v>
      </c>
      <c r="G65" s="32">
        <v>51157</v>
      </c>
      <c r="H65" s="32">
        <v>60828</v>
      </c>
      <c r="I65" s="32">
        <v>59737</v>
      </c>
      <c r="J65" s="32">
        <v>62076</v>
      </c>
      <c r="K65" s="32">
        <v>58955</v>
      </c>
      <c r="L65" s="32">
        <v>60151</v>
      </c>
      <c r="M65" s="32">
        <v>33776</v>
      </c>
      <c r="N65" s="32">
        <v>48007</v>
      </c>
      <c r="O65" s="795">
        <v>67605</v>
      </c>
      <c r="P65" s="795">
        <v>92952</v>
      </c>
      <c r="Q65" s="564">
        <f t="shared" si="2"/>
        <v>37.5</v>
      </c>
    </row>
    <row r="66" spans="1:18">
      <c r="A66" s="14" t="s">
        <v>963</v>
      </c>
      <c r="B66" s="14"/>
      <c r="C66" s="14"/>
      <c r="D66" s="14"/>
      <c r="E66" s="14"/>
      <c r="F66" s="14"/>
      <c r="G66" s="14"/>
      <c r="H66" s="14"/>
      <c r="I66" s="14"/>
      <c r="J66" s="14"/>
      <c r="K66" s="14"/>
      <c r="L66" s="14"/>
      <c r="M66" s="14"/>
      <c r="N66" s="14"/>
      <c r="O66" s="14"/>
      <c r="P66" s="14"/>
      <c r="Q66" s="14"/>
      <c r="R66" s="14"/>
    </row>
    <row r="67" spans="1:18">
      <c r="A67" s="14" t="s">
        <v>730</v>
      </c>
      <c r="B67" s="14"/>
      <c r="C67" s="14"/>
      <c r="D67" s="14"/>
      <c r="E67" s="14"/>
      <c r="F67" s="14"/>
      <c r="G67" s="14"/>
      <c r="H67" s="14"/>
      <c r="I67" s="14"/>
      <c r="J67" s="14"/>
      <c r="K67" s="14"/>
      <c r="L67" s="14"/>
      <c r="M67" s="14"/>
      <c r="N67" s="14"/>
      <c r="O67" s="14"/>
      <c r="P67" s="14"/>
      <c r="Q67" s="14"/>
      <c r="R67" s="14"/>
    </row>
    <row r="68" spans="1:18">
      <c r="A68" s="14"/>
      <c r="B68" s="14"/>
      <c r="C68" s="14"/>
      <c r="D68" s="14"/>
      <c r="E68" s="14"/>
      <c r="F68" s="14"/>
      <c r="G68" s="14"/>
      <c r="H68" s="14"/>
      <c r="I68" s="14"/>
      <c r="J68" s="14"/>
      <c r="K68" s="14"/>
      <c r="L68" s="14"/>
      <c r="M68" s="14"/>
      <c r="N68" s="14"/>
      <c r="O68" s="14"/>
      <c r="P68" s="14"/>
      <c r="Q68" s="14"/>
    </row>
    <row r="69" spans="1:18">
      <c r="A69" s="7" t="s">
        <v>731</v>
      </c>
      <c r="G69" s="570" t="s">
        <v>47</v>
      </c>
      <c r="L69" s="40"/>
      <c r="M69" s="40" t="s">
        <v>511</v>
      </c>
      <c r="N69" s="40"/>
      <c r="O69" s="40"/>
      <c r="P69" s="40"/>
    </row>
    <row r="70" spans="1:18">
      <c r="A70" s="1605" t="s">
        <v>27</v>
      </c>
      <c r="B70" s="1606"/>
      <c r="C70" s="233" t="s">
        <v>732</v>
      </c>
      <c r="D70" s="2" t="s">
        <v>733</v>
      </c>
      <c r="E70" s="2" t="s">
        <v>734</v>
      </c>
      <c r="F70" s="2" t="s">
        <v>735</v>
      </c>
      <c r="G70" s="2" t="s">
        <v>736</v>
      </c>
      <c r="H70" s="2" t="s">
        <v>737</v>
      </c>
      <c r="I70" s="234" t="s">
        <v>738</v>
      </c>
      <c r="J70" s="320" t="s">
        <v>739</v>
      </c>
      <c r="K70" s="320" t="s">
        <v>23</v>
      </c>
      <c r="L70" s="320" t="s">
        <v>740</v>
      </c>
      <c r="M70" s="366" t="s">
        <v>26</v>
      </c>
      <c r="N70" s="366" t="s">
        <v>898</v>
      </c>
      <c r="O70" s="366" t="s">
        <v>899</v>
      </c>
      <c r="P70" s="366" t="s">
        <v>900</v>
      </c>
    </row>
    <row r="71" spans="1:18">
      <c r="A71" s="299" t="s">
        <v>741</v>
      </c>
      <c r="B71" s="302" t="s">
        <v>742</v>
      </c>
      <c r="C71" s="571">
        <v>322925</v>
      </c>
      <c r="D71" s="53">
        <v>314450</v>
      </c>
      <c r="E71" s="53">
        <v>317518</v>
      </c>
      <c r="F71" s="53">
        <v>326602</v>
      </c>
      <c r="G71" s="53">
        <v>303754</v>
      </c>
      <c r="H71" s="53">
        <v>351208</v>
      </c>
      <c r="I71" s="572">
        <v>369922</v>
      </c>
      <c r="J71" s="572">
        <v>386167</v>
      </c>
      <c r="K71" s="572">
        <v>342147</v>
      </c>
      <c r="L71" s="572">
        <v>332024</v>
      </c>
      <c r="M71" s="572">
        <v>146366</v>
      </c>
      <c r="N71" s="572">
        <v>203749</v>
      </c>
      <c r="O71" s="572">
        <v>275845</v>
      </c>
      <c r="P71" s="572">
        <v>388269</v>
      </c>
    </row>
    <row r="72" spans="1:18">
      <c r="A72" s="299" t="s">
        <v>743</v>
      </c>
      <c r="B72" s="302" t="s">
        <v>744</v>
      </c>
      <c r="C72" s="353">
        <v>381484.85379365599</v>
      </c>
      <c r="D72" s="21">
        <v>373071.87964146299</v>
      </c>
      <c r="E72" s="21">
        <v>363393.11917567498</v>
      </c>
      <c r="F72" s="21">
        <v>393648.40689079103</v>
      </c>
      <c r="G72" s="21">
        <v>370364.76715142798</v>
      </c>
      <c r="H72" s="21">
        <v>413020.34825322602</v>
      </c>
      <c r="I72" s="573">
        <v>438828.01603034802</v>
      </c>
      <c r="J72" s="573">
        <v>460953.61135942402</v>
      </c>
      <c r="K72" s="573">
        <v>465416.86590038298</v>
      </c>
      <c r="L72" s="573">
        <v>492084.92022603797</v>
      </c>
      <c r="M72" s="573">
        <v>239103.60518340499</v>
      </c>
      <c r="N72" s="573">
        <v>308111.78012444801</v>
      </c>
      <c r="O72" s="573">
        <v>446002.48327610502</v>
      </c>
      <c r="P72" s="573">
        <v>623594.01199742802</v>
      </c>
    </row>
    <row r="73" spans="1:18">
      <c r="A73" s="301"/>
      <c r="B73" s="574" t="s">
        <v>7</v>
      </c>
      <c r="C73" s="575">
        <v>704409.85379365599</v>
      </c>
      <c r="D73" s="576">
        <v>687521.87964146305</v>
      </c>
      <c r="E73" s="576">
        <v>680911.11917567498</v>
      </c>
      <c r="F73" s="576">
        <v>720250.40689079103</v>
      </c>
      <c r="G73" s="576">
        <v>674118.76715142792</v>
      </c>
      <c r="H73" s="576">
        <v>764228.34825322602</v>
      </c>
      <c r="I73" s="577">
        <v>808750.01603034802</v>
      </c>
      <c r="J73" s="577">
        <v>847120.61135942396</v>
      </c>
      <c r="K73" s="577">
        <v>807563.86590038298</v>
      </c>
      <c r="L73" s="577">
        <v>824108.92022603797</v>
      </c>
      <c r="M73" s="577">
        <v>385469.60518340499</v>
      </c>
      <c r="N73" s="577">
        <v>511860.78012444801</v>
      </c>
      <c r="O73" s="577">
        <v>721847.48327610502</v>
      </c>
      <c r="P73" s="577">
        <v>1011863.011997428</v>
      </c>
    </row>
    <row r="74" spans="1:18">
      <c r="A74" s="233" t="s">
        <v>745</v>
      </c>
      <c r="B74" s="234" t="s">
        <v>746</v>
      </c>
      <c r="C74" s="353">
        <v>81135</v>
      </c>
      <c r="D74" s="21">
        <v>91881</v>
      </c>
      <c r="E74" s="21">
        <v>102226</v>
      </c>
      <c r="F74" s="21">
        <v>98668</v>
      </c>
      <c r="G74" s="21">
        <v>102381</v>
      </c>
      <c r="H74" s="21">
        <v>126183</v>
      </c>
      <c r="I74" s="573">
        <v>133916</v>
      </c>
      <c r="J74" s="573">
        <v>144853</v>
      </c>
      <c r="K74" s="573">
        <v>152684</v>
      </c>
      <c r="L74" s="573">
        <v>142362</v>
      </c>
      <c r="M74" s="573">
        <v>102145</v>
      </c>
      <c r="N74" s="573">
        <v>141458.92668599999</v>
      </c>
      <c r="O74" s="573">
        <v>172196.06381699999</v>
      </c>
      <c r="P74" s="573">
        <v>210712</v>
      </c>
    </row>
    <row r="75" spans="1:18">
      <c r="A75" s="299" t="s">
        <v>743</v>
      </c>
      <c r="B75" s="302" t="s">
        <v>742</v>
      </c>
      <c r="C75" s="353">
        <v>113515</v>
      </c>
      <c r="D75" s="21">
        <v>119651</v>
      </c>
      <c r="E75" s="21">
        <v>118292</v>
      </c>
      <c r="F75" s="21">
        <v>121171</v>
      </c>
      <c r="G75" s="21">
        <v>120260</v>
      </c>
      <c r="H75" s="21">
        <v>150990</v>
      </c>
      <c r="I75" s="573">
        <v>154702</v>
      </c>
      <c r="J75" s="573">
        <v>162223</v>
      </c>
      <c r="K75" s="573">
        <v>156955</v>
      </c>
      <c r="L75" s="573">
        <v>156769</v>
      </c>
      <c r="M75" s="573">
        <v>80062</v>
      </c>
      <c r="N75" s="573">
        <v>103306</v>
      </c>
      <c r="O75" s="573">
        <v>144770</v>
      </c>
      <c r="P75" s="573">
        <v>201293</v>
      </c>
    </row>
    <row r="76" spans="1:18">
      <c r="A76" s="299"/>
      <c r="B76" s="302" t="s">
        <v>744</v>
      </c>
      <c r="C76" s="353">
        <v>95322</v>
      </c>
      <c r="D76" s="21">
        <v>97894</v>
      </c>
      <c r="E76" s="21">
        <v>99870</v>
      </c>
      <c r="F76" s="21">
        <v>95648</v>
      </c>
      <c r="G76" s="21">
        <v>96299</v>
      </c>
      <c r="H76" s="21">
        <v>132396</v>
      </c>
      <c r="I76" s="573">
        <v>128200</v>
      </c>
      <c r="J76" s="573">
        <v>129552</v>
      </c>
      <c r="K76" s="573">
        <v>118902</v>
      </c>
      <c r="L76" s="573">
        <v>107800</v>
      </c>
      <c r="M76" s="573">
        <v>58174</v>
      </c>
      <c r="N76" s="573">
        <v>66438</v>
      </c>
      <c r="O76" s="573">
        <v>104128</v>
      </c>
      <c r="P76" s="573">
        <v>143791</v>
      </c>
    </row>
    <row r="77" spans="1:18">
      <c r="A77" s="301"/>
      <c r="B77" s="574" t="s">
        <v>7</v>
      </c>
      <c r="C77" s="575">
        <v>289972</v>
      </c>
      <c r="D77" s="576">
        <v>309426</v>
      </c>
      <c r="E77" s="576">
        <v>320388</v>
      </c>
      <c r="F77" s="576">
        <v>315487</v>
      </c>
      <c r="G77" s="576">
        <v>318940</v>
      </c>
      <c r="H77" s="576">
        <v>409569</v>
      </c>
      <c r="I77" s="577">
        <v>416818</v>
      </c>
      <c r="J77" s="577">
        <v>436628</v>
      </c>
      <c r="K77" s="577">
        <v>428541</v>
      </c>
      <c r="L77" s="577">
        <v>406931</v>
      </c>
      <c r="M77" s="577">
        <v>240381</v>
      </c>
      <c r="N77" s="577">
        <v>311202.92668599996</v>
      </c>
      <c r="O77" s="577">
        <v>421094.06381700002</v>
      </c>
      <c r="P77" s="577">
        <v>555796</v>
      </c>
    </row>
    <row r="78" spans="1:18">
      <c r="A78" s="300"/>
      <c r="B78" s="574" t="s">
        <v>747</v>
      </c>
      <c r="C78" s="578">
        <v>994381.85379365599</v>
      </c>
      <c r="D78" s="579">
        <v>996947.87964146305</v>
      </c>
      <c r="E78" s="579">
        <v>1001299.119175675</v>
      </c>
      <c r="F78" s="579">
        <v>1035737.406890791</v>
      </c>
      <c r="G78" s="579">
        <v>993058.76715142792</v>
      </c>
      <c r="H78" s="579">
        <v>1173797.3482532259</v>
      </c>
      <c r="I78" s="580">
        <v>1225568.0160303479</v>
      </c>
      <c r="J78" s="580">
        <v>1283748.611359424</v>
      </c>
      <c r="K78" s="580">
        <v>1236104.8659003829</v>
      </c>
      <c r="L78" s="580">
        <v>1231039.920226038</v>
      </c>
      <c r="M78" s="580">
        <v>625850.60518340499</v>
      </c>
      <c r="N78" s="580">
        <v>823063.70681044797</v>
      </c>
      <c r="O78" s="580">
        <v>1142941.547093105</v>
      </c>
      <c r="P78" s="580">
        <v>1567659.011997428</v>
      </c>
    </row>
  </sheetData>
  <mergeCells count="2">
    <mergeCell ref="A2:B3"/>
    <mergeCell ref="A70:B70"/>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E996-D020-412A-81B9-921F136C5171}">
  <dimension ref="A1:BE60"/>
  <sheetViews>
    <sheetView workbookViewId="0">
      <pane xSplit="27" ySplit="3" topLeftCell="AB19" activePane="bottomRight" state="frozen"/>
      <selection pane="topRight" activeCell="AB1" sqref="AB1"/>
      <selection pane="bottomLeft" activeCell="A4" sqref="A4"/>
      <selection pane="bottomRight" activeCell="J22" sqref="J22"/>
    </sheetView>
  </sheetViews>
  <sheetFormatPr defaultColWidth="8.25" defaultRowHeight="13"/>
  <cols>
    <col min="1" max="1" width="5.4140625" style="1" customWidth="1"/>
    <col min="2" max="2" width="8.25" style="1"/>
    <col min="3" max="3" width="12.33203125" style="1" customWidth="1"/>
    <col min="4" max="45" width="10.9140625" style="1" customWidth="1"/>
    <col min="46" max="50" width="7.9140625" style="1" customWidth="1"/>
    <col min="51" max="16384" width="8.25" style="1"/>
  </cols>
  <sheetData>
    <row r="1" spans="1:57" ht="19.5" thickBot="1">
      <c r="A1" s="581" t="s">
        <v>748</v>
      </c>
      <c r="B1" s="582"/>
      <c r="C1" s="582"/>
      <c r="D1" s="582"/>
      <c r="E1" s="582"/>
      <c r="F1" s="582"/>
      <c r="G1" s="582"/>
      <c r="H1" s="582"/>
      <c r="I1" s="582"/>
      <c r="J1" s="582"/>
      <c r="K1" s="582"/>
      <c r="L1" s="582"/>
      <c r="M1" s="582"/>
      <c r="N1" s="582"/>
      <c r="O1" s="582"/>
      <c r="P1" s="582"/>
      <c r="Q1" s="582"/>
      <c r="R1" s="582"/>
      <c r="S1" s="582"/>
      <c r="T1" s="582"/>
      <c r="U1" s="582"/>
      <c r="V1" s="582"/>
      <c r="W1" s="582"/>
      <c r="X1" s="14" t="s">
        <v>749</v>
      </c>
      <c r="Y1" s="14"/>
      <c r="Z1" s="14"/>
      <c r="AA1" s="14"/>
      <c r="AC1" s="589"/>
      <c r="AD1" s="589"/>
      <c r="AE1" s="590"/>
      <c r="AF1" s="590"/>
      <c r="AG1" s="1" t="s">
        <v>750</v>
      </c>
      <c r="AH1" s="14"/>
      <c r="AI1" s="589"/>
      <c r="AJ1" s="589"/>
      <c r="AK1" s="589"/>
      <c r="AL1" s="589"/>
      <c r="AM1" s="589"/>
      <c r="AN1" s="807" t="s">
        <v>964</v>
      </c>
      <c r="AQ1" s="589"/>
      <c r="AR1" s="589"/>
      <c r="AS1" s="589"/>
      <c r="AT1" s="582"/>
      <c r="AU1" s="582"/>
      <c r="AV1" s="582"/>
      <c r="AW1" s="582"/>
      <c r="AX1" s="582"/>
      <c r="AY1" s="14"/>
      <c r="AZ1" s="14"/>
    </row>
    <row r="2" spans="1:57">
      <c r="A2" s="1613" t="s">
        <v>751</v>
      </c>
      <c r="B2" s="1615" t="s">
        <v>752</v>
      </c>
      <c r="C2" s="1617" t="s">
        <v>753</v>
      </c>
      <c r="D2" s="591" t="s">
        <v>721</v>
      </c>
      <c r="E2" s="592"/>
      <c r="F2" s="593"/>
      <c r="G2" s="594" t="s">
        <v>722</v>
      </c>
      <c r="H2" s="592"/>
      <c r="I2" s="595"/>
      <c r="J2" s="591" t="s">
        <v>723</v>
      </c>
      <c r="K2" s="592"/>
      <c r="L2" s="593"/>
      <c r="M2" s="594" t="s">
        <v>724</v>
      </c>
      <c r="N2" s="592"/>
      <c r="O2" s="595"/>
      <c r="P2" s="591" t="s">
        <v>725</v>
      </c>
      <c r="Q2" s="592"/>
      <c r="R2" s="593"/>
      <c r="S2" s="594" t="s">
        <v>726</v>
      </c>
      <c r="T2" s="592"/>
      <c r="U2" s="595"/>
      <c r="V2" s="591" t="s">
        <v>727</v>
      </c>
      <c r="W2" s="592"/>
      <c r="X2" s="593"/>
      <c r="Y2" s="591" t="s">
        <v>728</v>
      </c>
      <c r="Z2" s="592"/>
      <c r="AA2" s="595"/>
      <c r="AB2" s="596" t="s">
        <v>754</v>
      </c>
      <c r="AC2" s="597"/>
      <c r="AD2" s="598"/>
      <c r="AE2" s="591" t="s">
        <v>755</v>
      </c>
      <c r="AF2" s="592"/>
      <c r="AG2" s="593"/>
      <c r="AH2" s="596" t="s">
        <v>756</v>
      </c>
      <c r="AI2" s="597"/>
      <c r="AJ2" s="796"/>
      <c r="AK2" s="591" t="s">
        <v>965</v>
      </c>
      <c r="AL2" s="592"/>
      <c r="AM2" s="593"/>
      <c r="AN2" s="599" t="s">
        <v>966</v>
      </c>
      <c r="AO2" s="600"/>
      <c r="AP2" s="601"/>
      <c r="AQ2" s="808" t="s">
        <v>967</v>
      </c>
      <c r="AR2" s="600"/>
      <c r="AS2" s="601"/>
      <c r="AT2" s="1607" t="s">
        <v>757</v>
      </c>
      <c r="AU2" s="1608"/>
      <c r="AV2" s="1608"/>
      <c r="AW2" s="1608"/>
      <c r="AX2" s="1608"/>
      <c r="AY2" s="1608"/>
      <c r="AZ2" s="1608"/>
      <c r="BA2" s="1608"/>
      <c r="BB2" s="1608"/>
      <c r="BC2" s="233"/>
      <c r="BD2" s="234"/>
      <c r="BE2" s="234"/>
    </row>
    <row r="3" spans="1:57" ht="13.5" thickBot="1">
      <c r="A3" s="1614"/>
      <c r="B3" s="1616"/>
      <c r="C3" s="1618"/>
      <c r="D3" s="602"/>
      <c r="E3" s="603" t="s">
        <v>758</v>
      </c>
      <c r="F3" s="604" t="s">
        <v>759</v>
      </c>
      <c r="G3" s="605"/>
      <c r="H3" s="603" t="s">
        <v>758</v>
      </c>
      <c r="I3" s="606" t="s">
        <v>759</v>
      </c>
      <c r="J3" s="602"/>
      <c r="K3" s="603" t="s">
        <v>758</v>
      </c>
      <c r="L3" s="604" t="s">
        <v>759</v>
      </c>
      <c r="M3" s="605"/>
      <c r="N3" s="603" t="s">
        <v>758</v>
      </c>
      <c r="O3" s="606" t="s">
        <v>759</v>
      </c>
      <c r="P3" s="602"/>
      <c r="Q3" s="603" t="s">
        <v>758</v>
      </c>
      <c r="R3" s="604" t="s">
        <v>759</v>
      </c>
      <c r="S3" s="605"/>
      <c r="T3" s="603" t="s">
        <v>758</v>
      </c>
      <c r="U3" s="606" t="s">
        <v>759</v>
      </c>
      <c r="V3" s="602"/>
      <c r="W3" s="603" t="s">
        <v>758</v>
      </c>
      <c r="X3" s="604" t="s">
        <v>759</v>
      </c>
      <c r="Y3" s="602"/>
      <c r="Z3" s="603" t="s">
        <v>758</v>
      </c>
      <c r="AA3" s="604" t="s">
        <v>759</v>
      </c>
      <c r="AB3" s="607"/>
      <c r="AC3" s="608" t="s">
        <v>758</v>
      </c>
      <c r="AD3" s="609" t="s">
        <v>759</v>
      </c>
      <c r="AE3" s="602"/>
      <c r="AF3" s="603" t="s">
        <v>758</v>
      </c>
      <c r="AG3" s="604" t="s">
        <v>759</v>
      </c>
      <c r="AH3" s="607"/>
      <c r="AI3" s="608" t="s">
        <v>758</v>
      </c>
      <c r="AJ3" s="797" t="s">
        <v>759</v>
      </c>
      <c r="AK3" s="602"/>
      <c r="AL3" s="603" t="s">
        <v>758</v>
      </c>
      <c r="AM3" s="604" t="s">
        <v>759</v>
      </c>
      <c r="AN3" s="610"/>
      <c r="AO3" s="611" t="s">
        <v>758</v>
      </c>
      <c r="AP3" s="612" t="s">
        <v>759</v>
      </c>
      <c r="AQ3" s="809"/>
      <c r="AR3" s="611" t="s">
        <v>758</v>
      </c>
      <c r="AS3" s="810" t="s">
        <v>759</v>
      </c>
      <c r="AT3" s="613" t="s">
        <v>760</v>
      </c>
      <c r="AU3" s="366" t="s">
        <v>761</v>
      </c>
      <c r="AV3" s="272" t="s">
        <v>762</v>
      </c>
      <c r="AW3" s="614" t="s">
        <v>763</v>
      </c>
      <c r="AX3" s="614" t="s">
        <v>764</v>
      </c>
      <c r="AY3" s="366" t="s">
        <v>765</v>
      </c>
      <c r="AZ3" s="366" t="s">
        <v>766</v>
      </c>
      <c r="BA3" s="272" t="s">
        <v>767</v>
      </c>
      <c r="BB3" s="614" t="s">
        <v>768</v>
      </c>
      <c r="BC3" s="366" t="s">
        <v>769</v>
      </c>
      <c r="BD3" s="366" t="s">
        <v>770</v>
      </c>
      <c r="BE3" s="366" t="s">
        <v>968</v>
      </c>
    </row>
    <row r="4" spans="1:57" ht="15.75" customHeight="1">
      <c r="A4" s="615">
        <v>1</v>
      </c>
      <c r="B4" s="286" t="s">
        <v>771</v>
      </c>
      <c r="C4" s="292" t="s">
        <v>772</v>
      </c>
      <c r="D4" s="616">
        <v>31790000</v>
      </c>
      <c r="E4" s="617">
        <v>27500000</v>
      </c>
      <c r="F4" s="618">
        <v>4290000</v>
      </c>
      <c r="G4" s="619">
        <v>30956000</v>
      </c>
      <c r="H4" s="617">
        <v>26546000</v>
      </c>
      <c r="I4" s="274">
        <v>4410000</v>
      </c>
      <c r="J4" s="616">
        <v>32820000</v>
      </c>
      <c r="K4" s="617">
        <v>28370000</v>
      </c>
      <c r="L4" s="618">
        <v>4450000</v>
      </c>
      <c r="M4" s="619">
        <v>35730000</v>
      </c>
      <c r="N4" s="617">
        <v>30920000</v>
      </c>
      <c r="O4" s="274">
        <v>4810000</v>
      </c>
      <c r="P4" s="616">
        <v>35430000</v>
      </c>
      <c r="Q4" s="617">
        <v>30350000</v>
      </c>
      <c r="R4" s="618">
        <v>5080000</v>
      </c>
      <c r="S4" s="619">
        <v>35980000</v>
      </c>
      <c r="T4" s="617">
        <v>30690000</v>
      </c>
      <c r="U4" s="274">
        <v>5290000</v>
      </c>
      <c r="V4" s="616">
        <v>35000000</v>
      </c>
      <c r="W4" s="617">
        <v>29940000</v>
      </c>
      <c r="X4" s="618">
        <v>5060000</v>
      </c>
      <c r="Y4" s="616">
        <v>39330000</v>
      </c>
      <c r="Z4" s="617">
        <f>Y4-AA4</f>
        <v>33970000</v>
      </c>
      <c r="AA4" s="618">
        <v>5360000</v>
      </c>
      <c r="AB4" s="583">
        <v>35380000</v>
      </c>
      <c r="AC4" s="620">
        <f>AB4-AD4</f>
        <v>30870000</v>
      </c>
      <c r="AD4" s="584">
        <v>4510000</v>
      </c>
      <c r="AE4" s="585">
        <v>35420000</v>
      </c>
      <c r="AF4" s="617">
        <v>30650000</v>
      </c>
      <c r="AG4" s="586">
        <v>4770000</v>
      </c>
      <c r="AH4" s="798">
        <v>12543217</v>
      </c>
      <c r="AI4" s="620">
        <v>10222853</v>
      </c>
      <c r="AJ4" s="799">
        <v>2320364.2039194363</v>
      </c>
      <c r="AK4" s="585">
        <v>13380000</v>
      </c>
      <c r="AL4" s="617">
        <v>10890000</v>
      </c>
      <c r="AM4" s="586">
        <v>2490000</v>
      </c>
      <c r="AN4" s="587">
        <v>24257222.841378503</v>
      </c>
      <c r="AO4" s="621">
        <f>AN4-AP4</f>
        <v>20326162.726907164</v>
      </c>
      <c r="AP4" s="588">
        <v>3931060.1144713406</v>
      </c>
      <c r="AQ4" s="800">
        <v>26450000</v>
      </c>
      <c r="AR4" s="801">
        <v>22628700</v>
      </c>
      <c r="AS4" s="800">
        <v>3821300</v>
      </c>
      <c r="AT4" s="622">
        <f>F4/D4*100</f>
        <v>13.494809688581316</v>
      </c>
      <c r="AU4" s="623">
        <f>I4/G4*100</f>
        <v>14.246026618426152</v>
      </c>
      <c r="AV4" s="355">
        <f>L4/J4*100</f>
        <v>13.558805606337598</v>
      </c>
      <c r="AW4" s="623">
        <f>O4/M4*100</f>
        <v>13.462076686258046</v>
      </c>
      <c r="AX4" s="623">
        <f>R4/P4*100</f>
        <v>14.338131526954559</v>
      </c>
      <c r="AY4" s="238">
        <f>U4/S4*100</f>
        <v>14.702612562534743</v>
      </c>
      <c r="AZ4" s="238">
        <f>X4/V4*100</f>
        <v>14.457142857142857</v>
      </c>
      <c r="BA4" s="357">
        <f>AA4/Y4*100</f>
        <v>13.628273582506992</v>
      </c>
      <c r="BB4" s="357">
        <f>AD4/AB4*100</f>
        <v>12.747314867156586</v>
      </c>
      <c r="BC4" s="369">
        <f>AG4/AE4*100</f>
        <v>13.4669678147939</v>
      </c>
      <c r="BD4" s="369">
        <f>AJ4/AH4*100</f>
        <v>18.498956080560802</v>
      </c>
      <c r="BE4" s="369">
        <f>AM4/AK4*100</f>
        <v>18.609865470852018</v>
      </c>
    </row>
    <row r="5" spans="1:57" ht="15.75" customHeight="1">
      <c r="A5" s="613">
        <v>2</v>
      </c>
      <c r="B5" s="366" t="s">
        <v>773</v>
      </c>
      <c r="C5" s="614" t="s">
        <v>774</v>
      </c>
      <c r="D5" s="616">
        <v>1573000</v>
      </c>
      <c r="E5" s="288">
        <v>1291000</v>
      </c>
      <c r="F5" s="624">
        <v>282000</v>
      </c>
      <c r="G5" s="619">
        <v>1587270</v>
      </c>
      <c r="H5" s="288">
        <v>1305377</v>
      </c>
      <c r="I5" s="294">
        <v>281893</v>
      </c>
      <c r="J5" s="616">
        <v>1785723</v>
      </c>
      <c r="K5" s="288">
        <v>1516044</v>
      </c>
      <c r="L5" s="624">
        <v>269679</v>
      </c>
      <c r="M5" s="277">
        <v>1764215</v>
      </c>
      <c r="N5" s="288">
        <v>1437293</v>
      </c>
      <c r="O5" s="294">
        <v>326922</v>
      </c>
      <c r="P5" s="625">
        <v>1745301</v>
      </c>
      <c r="Q5" s="288">
        <v>1380243</v>
      </c>
      <c r="R5" s="624">
        <v>365058</v>
      </c>
      <c r="S5" s="619">
        <v>1900351</v>
      </c>
      <c r="T5" s="288">
        <v>1489119</v>
      </c>
      <c r="U5" s="294">
        <v>411232</v>
      </c>
      <c r="V5" s="616">
        <v>2095631</v>
      </c>
      <c r="W5" s="288">
        <v>1683240</v>
      </c>
      <c r="X5" s="624">
        <v>412391</v>
      </c>
      <c r="Y5" s="616">
        <v>1841759</v>
      </c>
      <c r="Z5" s="288">
        <f t="shared" ref="Z5:Z44" si="0">Y5-AA5</f>
        <v>1401811</v>
      </c>
      <c r="AA5" s="624">
        <v>439948</v>
      </c>
      <c r="AB5" s="626">
        <v>1978250</v>
      </c>
      <c r="AC5" s="620">
        <f t="shared" ref="AC5:AC44" si="1">AB5-AD5</f>
        <v>1530582</v>
      </c>
      <c r="AD5" s="627">
        <v>447668</v>
      </c>
      <c r="AE5" s="616">
        <v>2160302</v>
      </c>
      <c r="AF5" s="617">
        <v>1723168</v>
      </c>
      <c r="AG5" s="624">
        <v>437134</v>
      </c>
      <c r="AH5" s="798">
        <v>1092961</v>
      </c>
      <c r="AI5" s="620">
        <v>823113</v>
      </c>
      <c r="AJ5" s="802">
        <v>269848</v>
      </c>
      <c r="AK5" s="585">
        <v>1351059</v>
      </c>
      <c r="AL5" s="617">
        <v>1059592</v>
      </c>
      <c r="AM5" s="624">
        <v>291467</v>
      </c>
      <c r="AN5" s="587">
        <v>2021025</v>
      </c>
      <c r="AO5" s="621">
        <f>AN5-AP5</f>
        <v>1625700</v>
      </c>
      <c r="AP5" s="628">
        <v>395325</v>
      </c>
      <c r="AQ5" s="811">
        <v>2283433</v>
      </c>
      <c r="AR5" s="812">
        <v>1840237</v>
      </c>
      <c r="AS5" s="811">
        <v>443196</v>
      </c>
      <c r="AT5" s="622">
        <f t="shared" ref="AT5:AT45" si="2">F5/D5*100</f>
        <v>17.927527018436109</v>
      </c>
      <c r="AU5" s="623">
        <f t="shared" ref="AU5:AU45" si="3">I5/G5*100</f>
        <v>17.759612416287084</v>
      </c>
      <c r="AV5" s="355">
        <f t="shared" ref="AV5:AV45" si="4">L5/J5*100</f>
        <v>15.101950302482525</v>
      </c>
      <c r="AW5" s="629">
        <f t="shared" ref="AW5:AW45" si="5">O5/M5*100</f>
        <v>18.530734632683657</v>
      </c>
      <c r="AX5" s="629">
        <f t="shared" ref="AX5:AX45" si="6">R5/P5*100</f>
        <v>20.916621259026378</v>
      </c>
      <c r="AY5" s="369">
        <f t="shared" ref="AY5:AY45" si="7">U5/S5*100</f>
        <v>21.639791806881991</v>
      </c>
      <c r="AZ5" s="369">
        <f t="shared" ref="AZ5:AZ45" si="8">X5/V5*100</f>
        <v>19.678607541117689</v>
      </c>
      <c r="BA5" s="368">
        <f t="shared" ref="BA5:BA45" si="9">AA5/Y5*100</f>
        <v>23.887381573810689</v>
      </c>
      <c r="BB5" s="357">
        <f t="shared" ref="BB5:BB45" si="10">AD5/AB5*100</f>
        <v>22.629495766460256</v>
      </c>
      <c r="BC5" s="369">
        <f t="shared" ref="BC5:BC45" si="11">AG5/AE5*100</f>
        <v>20.234856052533395</v>
      </c>
      <c r="BD5" s="369">
        <f t="shared" ref="BD5:BD45" si="12">AJ5/AH5*100</f>
        <v>24.68962753474278</v>
      </c>
      <c r="BE5" s="369">
        <f t="shared" ref="BE5:BE45" si="13">AM5/AK5*100</f>
        <v>21.573225151529282</v>
      </c>
    </row>
    <row r="6" spans="1:57" ht="15.75" customHeight="1">
      <c r="A6" s="613">
        <v>3</v>
      </c>
      <c r="B6" s="366" t="s">
        <v>773</v>
      </c>
      <c r="C6" s="614" t="s">
        <v>775</v>
      </c>
      <c r="D6" s="616">
        <v>12141000</v>
      </c>
      <c r="E6" s="288">
        <v>12028000</v>
      </c>
      <c r="F6" s="624">
        <v>113000</v>
      </c>
      <c r="G6" s="619">
        <v>11434429</v>
      </c>
      <c r="H6" s="288">
        <v>11318277</v>
      </c>
      <c r="I6" s="294">
        <v>116152</v>
      </c>
      <c r="J6" s="616">
        <v>11405268</v>
      </c>
      <c r="K6" s="288">
        <v>11287896</v>
      </c>
      <c r="L6" s="624">
        <v>117372</v>
      </c>
      <c r="M6" s="277">
        <v>11730239</v>
      </c>
      <c r="N6" s="288">
        <v>11603981</v>
      </c>
      <c r="O6" s="294">
        <v>126258</v>
      </c>
      <c r="P6" s="625">
        <v>12152034</v>
      </c>
      <c r="Q6" s="288">
        <v>12000102</v>
      </c>
      <c r="R6" s="624">
        <v>151932</v>
      </c>
      <c r="S6" s="619">
        <v>12248669</v>
      </c>
      <c r="T6" s="288">
        <v>12084659</v>
      </c>
      <c r="U6" s="294">
        <v>164010</v>
      </c>
      <c r="V6" s="616">
        <v>12089869</v>
      </c>
      <c r="W6" s="288">
        <v>11936634</v>
      </c>
      <c r="X6" s="624">
        <v>153235</v>
      </c>
      <c r="Y6" s="616">
        <v>12111487</v>
      </c>
      <c r="Z6" s="288">
        <f t="shared" si="0"/>
        <v>11949067</v>
      </c>
      <c r="AA6" s="624">
        <v>162420</v>
      </c>
      <c r="AB6" s="626">
        <v>12161683</v>
      </c>
      <c r="AC6" s="620">
        <f t="shared" si="1"/>
        <v>11939562</v>
      </c>
      <c r="AD6" s="627">
        <v>222121</v>
      </c>
      <c r="AE6" s="616">
        <v>12205707</v>
      </c>
      <c r="AF6" s="617">
        <v>11969924</v>
      </c>
      <c r="AG6" s="624">
        <v>235783</v>
      </c>
      <c r="AH6" s="798">
        <v>6634059</v>
      </c>
      <c r="AI6" s="620">
        <v>6494538</v>
      </c>
      <c r="AJ6" s="802">
        <v>139521</v>
      </c>
      <c r="AK6" s="585">
        <v>7935392</v>
      </c>
      <c r="AL6" s="617">
        <v>7774642</v>
      </c>
      <c r="AM6" s="624">
        <v>160750</v>
      </c>
      <c r="AN6" s="587">
        <v>10986676</v>
      </c>
      <c r="AO6" s="621">
        <f t="shared" ref="AO6:AO44" si="14">AN6-AP6</f>
        <v>10846373</v>
      </c>
      <c r="AP6" s="628">
        <v>140303</v>
      </c>
      <c r="AQ6" s="811">
        <v>11613238</v>
      </c>
      <c r="AR6" s="812">
        <v>11396634</v>
      </c>
      <c r="AS6" s="811">
        <v>216604</v>
      </c>
      <c r="AT6" s="622">
        <f t="shared" si="2"/>
        <v>0.93073058232435546</v>
      </c>
      <c r="AU6" s="623">
        <f t="shared" si="3"/>
        <v>1.0158093596103488</v>
      </c>
      <c r="AV6" s="355">
        <f t="shared" si="4"/>
        <v>1.0291033932740554</v>
      </c>
      <c r="AW6" s="629">
        <f t="shared" si="5"/>
        <v>1.0763463557733137</v>
      </c>
      <c r="AX6" s="629">
        <f t="shared" si="6"/>
        <v>1.2502598330452335</v>
      </c>
      <c r="AY6" s="369">
        <f t="shared" si="7"/>
        <v>1.3390026295918356</v>
      </c>
      <c r="AZ6" s="369">
        <f t="shared" si="8"/>
        <v>1.2674661735375297</v>
      </c>
      <c r="BA6" s="368">
        <f t="shared" si="9"/>
        <v>1.3410409473254605</v>
      </c>
      <c r="BB6" s="357">
        <f t="shared" si="10"/>
        <v>1.8264001783305814</v>
      </c>
      <c r="BC6" s="369">
        <f t="shared" si="11"/>
        <v>1.9317438965231593</v>
      </c>
      <c r="BD6" s="369">
        <f t="shared" si="12"/>
        <v>2.1031015853190329</v>
      </c>
      <c r="BE6" s="369">
        <f t="shared" si="13"/>
        <v>2.0257348345236128</v>
      </c>
    </row>
    <row r="7" spans="1:57" ht="15.75" customHeight="1">
      <c r="A7" s="613">
        <v>4</v>
      </c>
      <c r="B7" s="366" t="s">
        <v>773</v>
      </c>
      <c r="C7" s="614" t="s">
        <v>776</v>
      </c>
      <c r="D7" s="616">
        <v>212000</v>
      </c>
      <c r="E7" s="288">
        <v>196000</v>
      </c>
      <c r="F7" s="624">
        <v>16000</v>
      </c>
      <c r="G7" s="619">
        <v>228513</v>
      </c>
      <c r="H7" s="288">
        <v>209607</v>
      </c>
      <c r="I7" s="294">
        <v>18906</v>
      </c>
      <c r="J7" s="616">
        <v>253728</v>
      </c>
      <c r="K7" s="288">
        <v>234800</v>
      </c>
      <c r="L7" s="624">
        <v>18928</v>
      </c>
      <c r="M7" s="277">
        <v>304411</v>
      </c>
      <c r="N7" s="288">
        <v>284394</v>
      </c>
      <c r="O7" s="294">
        <v>20017</v>
      </c>
      <c r="P7" s="625">
        <v>297685</v>
      </c>
      <c r="Q7" s="288">
        <v>277233</v>
      </c>
      <c r="R7" s="624">
        <v>20452</v>
      </c>
      <c r="S7" s="619">
        <v>311809</v>
      </c>
      <c r="T7" s="288">
        <v>290351</v>
      </c>
      <c r="U7" s="294">
        <v>21458</v>
      </c>
      <c r="V7" s="616">
        <v>352468</v>
      </c>
      <c r="W7" s="288">
        <v>333054</v>
      </c>
      <c r="X7" s="624">
        <v>19414</v>
      </c>
      <c r="Y7" s="616">
        <v>341395</v>
      </c>
      <c r="Z7" s="288">
        <f t="shared" si="0"/>
        <v>324486</v>
      </c>
      <c r="AA7" s="624">
        <v>16909</v>
      </c>
      <c r="AB7" s="626">
        <v>337600</v>
      </c>
      <c r="AC7" s="620">
        <f t="shared" si="1"/>
        <v>320726</v>
      </c>
      <c r="AD7" s="627">
        <v>16874</v>
      </c>
      <c r="AE7" s="616">
        <v>360497</v>
      </c>
      <c r="AF7" s="617">
        <v>342547</v>
      </c>
      <c r="AG7" s="624">
        <v>17950</v>
      </c>
      <c r="AH7" s="798">
        <v>168390</v>
      </c>
      <c r="AI7" s="620">
        <v>151895</v>
      </c>
      <c r="AJ7" s="802">
        <v>16495</v>
      </c>
      <c r="AK7" s="585">
        <v>206568</v>
      </c>
      <c r="AL7" s="617">
        <v>186170</v>
      </c>
      <c r="AM7" s="624">
        <v>20398</v>
      </c>
      <c r="AN7" s="587">
        <v>283177</v>
      </c>
      <c r="AO7" s="621">
        <f t="shared" si="14"/>
        <v>256723</v>
      </c>
      <c r="AP7" s="628">
        <v>26454</v>
      </c>
      <c r="AQ7" s="811">
        <v>354572</v>
      </c>
      <c r="AR7" s="812">
        <v>327922</v>
      </c>
      <c r="AS7" s="811">
        <v>26650</v>
      </c>
      <c r="AT7" s="622">
        <f t="shared" si="2"/>
        <v>7.5471698113207548</v>
      </c>
      <c r="AU7" s="623">
        <f t="shared" si="3"/>
        <v>8.2734899108584621</v>
      </c>
      <c r="AV7" s="355">
        <f t="shared" si="4"/>
        <v>7.4599571194349856</v>
      </c>
      <c r="AW7" s="629">
        <f t="shared" si="5"/>
        <v>6.575649368781022</v>
      </c>
      <c r="AX7" s="629">
        <f t="shared" si="6"/>
        <v>6.8703495305440319</v>
      </c>
      <c r="AY7" s="369">
        <f t="shared" si="7"/>
        <v>6.8817769852698287</v>
      </c>
      <c r="AZ7" s="369">
        <f t="shared" si="8"/>
        <v>5.5080177491289986</v>
      </c>
      <c r="BA7" s="368">
        <f t="shared" si="9"/>
        <v>4.9529137802252521</v>
      </c>
      <c r="BB7" s="357">
        <f t="shared" si="10"/>
        <v>4.9982227488151665</v>
      </c>
      <c r="BC7" s="369">
        <f t="shared" si="11"/>
        <v>4.9792369978113555</v>
      </c>
      <c r="BD7" s="369">
        <f t="shared" si="12"/>
        <v>9.7957123344616654</v>
      </c>
      <c r="BE7" s="369">
        <f t="shared" si="13"/>
        <v>9.874714379768406</v>
      </c>
    </row>
    <row r="8" spans="1:57" ht="15.75" customHeight="1">
      <c r="A8" s="613">
        <v>5</v>
      </c>
      <c r="B8" s="366" t="s">
        <v>777</v>
      </c>
      <c r="C8" s="614" t="s">
        <v>778</v>
      </c>
      <c r="D8" s="616">
        <v>2810000</v>
      </c>
      <c r="E8" s="288">
        <v>2771000</v>
      </c>
      <c r="F8" s="624">
        <v>39000</v>
      </c>
      <c r="G8" s="619">
        <v>2698702</v>
      </c>
      <c r="H8" s="288">
        <v>2657757</v>
      </c>
      <c r="I8" s="294">
        <v>40945</v>
      </c>
      <c r="J8" s="616">
        <v>2902575</v>
      </c>
      <c r="K8" s="288">
        <v>2860031</v>
      </c>
      <c r="L8" s="624">
        <v>42544</v>
      </c>
      <c r="M8" s="277">
        <v>2764362</v>
      </c>
      <c r="N8" s="288">
        <v>2721335</v>
      </c>
      <c r="O8" s="294">
        <v>43027</v>
      </c>
      <c r="P8" s="625">
        <v>2950034</v>
      </c>
      <c r="Q8" s="288">
        <v>2907548</v>
      </c>
      <c r="R8" s="624">
        <v>42486</v>
      </c>
      <c r="S8" s="619">
        <v>3122902</v>
      </c>
      <c r="T8" s="288">
        <v>3080036</v>
      </c>
      <c r="U8" s="294">
        <v>42866</v>
      </c>
      <c r="V8" s="616">
        <v>2657246</v>
      </c>
      <c r="W8" s="288">
        <v>2619402</v>
      </c>
      <c r="X8" s="624">
        <v>37844</v>
      </c>
      <c r="Y8" s="616">
        <v>2784752</v>
      </c>
      <c r="Z8" s="288">
        <f t="shared" si="0"/>
        <v>2747142</v>
      </c>
      <c r="AA8" s="624">
        <v>37610</v>
      </c>
      <c r="AB8" s="626">
        <v>3036990</v>
      </c>
      <c r="AC8" s="620">
        <f t="shared" si="1"/>
        <v>3000431</v>
      </c>
      <c r="AD8" s="627">
        <v>36559</v>
      </c>
      <c r="AE8" s="616">
        <v>2737624</v>
      </c>
      <c r="AF8" s="617">
        <v>2704502</v>
      </c>
      <c r="AG8" s="624">
        <v>33122</v>
      </c>
      <c r="AH8" s="798">
        <v>1771582</v>
      </c>
      <c r="AI8" s="620">
        <v>1752686</v>
      </c>
      <c r="AJ8" s="802">
        <v>18896</v>
      </c>
      <c r="AK8" s="585">
        <v>1930864</v>
      </c>
      <c r="AL8" s="617">
        <v>1911472</v>
      </c>
      <c r="AM8" s="624">
        <v>19392</v>
      </c>
      <c r="AN8" s="587">
        <v>2497563</v>
      </c>
      <c r="AO8" s="621">
        <f t="shared" si="14"/>
        <v>2483139</v>
      </c>
      <c r="AP8" s="628">
        <v>14424</v>
      </c>
      <c r="AQ8" s="811">
        <v>2365493</v>
      </c>
      <c r="AR8" s="812">
        <v>2350903</v>
      </c>
      <c r="AS8" s="811">
        <v>14590</v>
      </c>
      <c r="AT8" s="622">
        <f t="shared" si="2"/>
        <v>1.3879003558718861</v>
      </c>
      <c r="AU8" s="623">
        <f t="shared" si="3"/>
        <v>1.5172108665573301</v>
      </c>
      <c r="AV8" s="355">
        <f t="shared" si="4"/>
        <v>1.4657330129281758</v>
      </c>
      <c r="AW8" s="629">
        <f t="shared" si="5"/>
        <v>1.556489345461991</v>
      </c>
      <c r="AX8" s="629">
        <f t="shared" si="6"/>
        <v>1.4401867910674928</v>
      </c>
      <c r="AY8" s="369">
        <f t="shared" si="7"/>
        <v>1.3726335312475384</v>
      </c>
      <c r="AZ8" s="369">
        <f t="shared" si="8"/>
        <v>1.424181276404217</v>
      </c>
      <c r="BA8" s="368">
        <f t="shared" si="9"/>
        <v>1.3505690991513786</v>
      </c>
      <c r="BB8" s="357">
        <f t="shared" si="10"/>
        <v>1.2037905952933661</v>
      </c>
      <c r="BC8" s="369">
        <f t="shared" si="11"/>
        <v>1.2098812693050616</v>
      </c>
      <c r="BD8" s="369">
        <f t="shared" si="12"/>
        <v>1.0666172945988388</v>
      </c>
      <c r="BE8" s="369">
        <f t="shared" si="13"/>
        <v>1.0043172382933236</v>
      </c>
    </row>
    <row r="9" spans="1:57" ht="15.75" customHeight="1">
      <c r="A9" s="613">
        <v>6</v>
      </c>
      <c r="B9" s="366" t="s">
        <v>777</v>
      </c>
      <c r="C9" s="614" t="s">
        <v>779</v>
      </c>
      <c r="D9" s="616">
        <v>8513000</v>
      </c>
      <c r="E9" s="288">
        <v>8384000</v>
      </c>
      <c r="F9" s="624">
        <v>129000</v>
      </c>
      <c r="G9" s="619">
        <v>8273069</v>
      </c>
      <c r="H9" s="288">
        <v>8104018</v>
      </c>
      <c r="I9" s="294">
        <v>169051</v>
      </c>
      <c r="J9" s="616">
        <v>8362567</v>
      </c>
      <c r="K9" s="288">
        <v>8243921</v>
      </c>
      <c r="L9" s="624">
        <v>118646</v>
      </c>
      <c r="M9" s="277">
        <v>8325656</v>
      </c>
      <c r="N9" s="288">
        <v>8188032</v>
      </c>
      <c r="O9" s="294">
        <v>137624</v>
      </c>
      <c r="P9" s="625">
        <v>8180740</v>
      </c>
      <c r="Q9" s="288">
        <v>8033612</v>
      </c>
      <c r="R9" s="624">
        <v>147128</v>
      </c>
      <c r="S9" s="619">
        <v>8337177</v>
      </c>
      <c r="T9" s="288">
        <v>8186566</v>
      </c>
      <c r="U9" s="294">
        <v>150611</v>
      </c>
      <c r="V9" s="616">
        <v>8242089</v>
      </c>
      <c r="W9" s="288">
        <v>8100250</v>
      </c>
      <c r="X9" s="624">
        <v>141839</v>
      </c>
      <c r="Y9" s="616">
        <v>8408971</v>
      </c>
      <c r="Z9" s="288">
        <f t="shared" si="0"/>
        <v>8265445</v>
      </c>
      <c r="AA9" s="624">
        <v>143526</v>
      </c>
      <c r="AB9" s="626">
        <v>11564550</v>
      </c>
      <c r="AC9" s="620">
        <f t="shared" si="1"/>
        <v>11432952</v>
      </c>
      <c r="AD9" s="627">
        <v>131598</v>
      </c>
      <c r="AE9" s="616">
        <v>10247668</v>
      </c>
      <c r="AF9" s="617">
        <v>10107758</v>
      </c>
      <c r="AG9" s="624">
        <v>139910</v>
      </c>
      <c r="AH9" s="798">
        <v>6463855</v>
      </c>
      <c r="AI9" s="620">
        <v>6363016</v>
      </c>
      <c r="AJ9" s="802">
        <v>100839</v>
      </c>
      <c r="AK9" s="585">
        <v>8485688</v>
      </c>
      <c r="AL9" s="617">
        <v>8379744</v>
      </c>
      <c r="AM9" s="624">
        <v>105944</v>
      </c>
      <c r="AN9" s="587">
        <v>9974334</v>
      </c>
      <c r="AO9" s="621">
        <f t="shared" si="14"/>
        <v>9830419</v>
      </c>
      <c r="AP9" s="628">
        <v>143915</v>
      </c>
      <c r="AQ9" s="811">
        <v>9931353</v>
      </c>
      <c r="AR9" s="812">
        <v>9781951</v>
      </c>
      <c r="AS9" s="811">
        <v>149402</v>
      </c>
      <c r="AT9" s="622">
        <f t="shared" si="2"/>
        <v>1.515329496064842</v>
      </c>
      <c r="AU9" s="623">
        <f t="shared" si="3"/>
        <v>2.0433892186805163</v>
      </c>
      <c r="AV9" s="355">
        <f t="shared" si="4"/>
        <v>1.4187748809665741</v>
      </c>
      <c r="AW9" s="629">
        <f t="shared" si="5"/>
        <v>1.6530108858689334</v>
      </c>
      <c r="AX9" s="629">
        <f t="shared" si="6"/>
        <v>1.7984681092419512</v>
      </c>
      <c r="AY9" s="369">
        <f t="shared" si="7"/>
        <v>1.8064987705070912</v>
      </c>
      <c r="AZ9" s="369">
        <f t="shared" si="8"/>
        <v>1.7209108030743177</v>
      </c>
      <c r="BA9" s="368">
        <f t="shared" si="9"/>
        <v>1.7068200140064702</v>
      </c>
      <c r="BB9" s="357">
        <f t="shared" si="10"/>
        <v>1.1379431106268727</v>
      </c>
      <c r="BC9" s="369">
        <f t="shared" si="11"/>
        <v>1.3652862290230323</v>
      </c>
      <c r="BD9" s="369">
        <f t="shared" si="12"/>
        <v>1.5600442769833172</v>
      </c>
      <c r="BE9" s="369">
        <f t="shared" si="13"/>
        <v>1.2485021839124888</v>
      </c>
    </row>
    <row r="10" spans="1:57" ht="15.75" customHeight="1" thickBot="1">
      <c r="A10" s="613">
        <v>7</v>
      </c>
      <c r="B10" s="366" t="s">
        <v>777</v>
      </c>
      <c r="C10" s="614" t="s">
        <v>780</v>
      </c>
      <c r="D10" s="616">
        <v>2139000</v>
      </c>
      <c r="E10" s="288">
        <v>2134000</v>
      </c>
      <c r="F10" s="624">
        <v>5000</v>
      </c>
      <c r="G10" s="619">
        <v>2094667</v>
      </c>
      <c r="H10" s="288">
        <v>2072320</v>
      </c>
      <c r="I10" s="294">
        <v>22347</v>
      </c>
      <c r="J10" s="616">
        <v>2110692</v>
      </c>
      <c r="K10" s="288">
        <v>2088986</v>
      </c>
      <c r="L10" s="624">
        <v>21706</v>
      </c>
      <c r="M10" s="277">
        <v>2085256</v>
      </c>
      <c r="N10" s="288">
        <v>2063428</v>
      </c>
      <c r="O10" s="294">
        <v>21828</v>
      </c>
      <c r="P10" s="625">
        <v>2091747</v>
      </c>
      <c r="Q10" s="288">
        <v>2070558</v>
      </c>
      <c r="R10" s="624">
        <v>21189</v>
      </c>
      <c r="S10" s="619">
        <v>2203218</v>
      </c>
      <c r="T10" s="288">
        <v>2180945</v>
      </c>
      <c r="U10" s="294">
        <v>22273</v>
      </c>
      <c r="V10" s="616">
        <v>2249017</v>
      </c>
      <c r="W10" s="288">
        <v>2225120</v>
      </c>
      <c r="X10" s="624">
        <v>23897</v>
      </c>
      <c r="Y10" s="616">
        <v>2435596</v>
      </c>
      <c r="Z10" s="288">
        <f t="shared" si="0"/>
        <v>2411291</v>
      </c>
      <c r="AA10" s="624">
        <v>24305</v>
      </c>
      <c r="AB10" s="626">
        <v>2304163</v>
      </c>
      <c r="AC10" s="620">
        <f t="shared" si="1"/>
        <v>2292588</v>
      </c>
      <c r="AD10" s="627">
        <v>11575</v>
      </c>
      <c r="AE10" s="616">
        <v>2301819</v>
      </c>
      <c r="AF10" s="617">
        <v>2289412</v>
      </c>
      <c r="AG10" s="624">
        <v>12407</v>
      </c>
      <c r="AH10" s="798">
        <v>1205590</v>
      </c>
      <c r="AI10" s="620">
        <v>1197577</v>
      </c>
      <c r="AJ10" s="802">
        <v>8013</v>
      </c>
      <c r="AK10" s="585">
        <v>1261318</v>
      </c>
      <c r="AL10" s="617">
        <v>1241333</v>
      </c>
      <c r="AM10" s="624">
        <v>19985</v>
      </c>
      <c r="AN10" s="587">
        <v>1333220</v>
      </c>
      <c r="AO10" s="621">
        <f t="shared" si="14"/>
        <v>1320829</v>
      </c>
      <c r="AP10" s="628">
        <v>12391</v>
      </c>
      <c r="AQ10" s="811">
        <v>1767128</v>
      </c>
      <c r="AR10" s="812">
        <v>1731372</v>
      </c>
      <c r="AS10" s="811">
        <v>35756</v>
      </c>
      <c r="AT10" s="622">
        <f t="shared" si="2"/>
        <v>0.23375409069658717</v>
      </c>
      <c r="AU10" s="623">
        <f t="shared" si="3"/>
        <v>1.0668521535881361</v>
      </c>
      <c r="AV10" s="355">
        <f t="shared" si="4"/>
        <v>1.0283831084781674</v>
      </c>
      <c r="AW10" s="629">
        <f t="shared" si="5"/>
        <v>1.0467779495659046</v>
      </c>
      <c r="AX10" s="629">
        <f t="shared" si="6"/>
        <v>1.0129810153904846</v>
      </c>
      <c r="AY10" s="369">
        <f t="shared" si="7"/>
        <v>1.0109303754780508</v>
      </c>
      <c r="AZ10" s="369">
        <f t="shared" si="8"/>
        <v>1.0625531065349885</v>
      </c>
      <c r="BA10" s="368">
        <f t="shared" si="9"/>
        <v>0.99790769897799136</v>
      </c>
      <c r="BB10" s="357">
        <f t="shared" si="10"/>
        <v>0.5023516131454242</v>
      </c>
      <c r="BC10" s="369">
        <f t="shared" si="11"/>
        <v>0.53900849719287225</v>
      </c>
      <c r="BD10" s="369">
        <f t="shared" si="12"/>
        <v>0.66465382095073777</v>
      </c>
      <c r="BE10" s="369">
        <f t="shared" si="13"/>
        <v>1.5844537222175534</v>
      </c>
    </row>
    <row r="11" spans="1:57" ht="15.75" customHeight="1">
      <c r="A11" s="613">
        <v>8</v>
      </c>
      <c r="B11" s="366" t="s">
        <v>777</v>
      </c>
      <c r="C11" s="614" t="s">
        <v>781</v>
      </c>
      <c r="D11" s="616">
        <v>2379000</v>
      </c>
      <c r="E11" s="288">
        <v>2219000</v>
      </c>
      <c r="F11" s="624">
        <v>160000</v>
      </c>
      <c r="G11" s="619">
        <v>2193136</v>
      </c>
      <c r="H11" s="288">
        <v>2035692</v>
      </c>
      <c r="I11" s="294">
        <v>157444</v>
      </c>
      <c r="J11" s="616">
        <v>2344937</v>
      </c>
      <c r="K11" s="288">
        <v>2178660</v>
      </c>
      <c r="L11" s="624">
        <v>166277</v>
      </c>
      <c r="M11" s="277">
        <v>2283532</v>
      </c>
      <c r="N11" s="288">
        <v>2103604</v>
      </c>
      <c r="O11" s="294">
        <v>179928</v>
      </c>
      <c r="P11" s="625">
        <v>2283819</v>
      </c>
      <c r="Q11" s="288">
        <v>2090160</v>
      </c>
      <c r="R11" s="624">
        <v>193659</v>
      </c>
      <c r="S11" s="619">
        <v>2295035</v>
      </c>
      <c r="T11" s="288">
        <v>2092428</v>
      </c>
      <c r="U11" s="294">
        <v>202607</v>
      </c>
      <c r="V11" s="616">
        <v>2176362</v>
      </c>
      <c r="W11" s="288">
        <v>1981498</v>
      </c>
      <c r="X11" s="624">
        <v>194864</v>
      </c>
      <c r="Y11" s="616">
        <v>2083658</v>
      </c>
      <c r="Z11" s="288">
        <f t="shared" si="0"/>
        <v>1902497</v>
      </c>
      <c r="AA11" s="624">
        <v>181161</v>
      </c>
      <c r="AB11" s="626">
        <v>1981610</v>
      </c>
      <c r="AC11" s="620">
        <f t="shared" si="1"/>
        <v>1798711</v>
      </c>
      <c r="AD11" s="627">
        <v>182899</v>
      </c>
      <c r="AE11" s="616">
        <v>2472572</v>
      </c>
      <c r="AF11" s="617">
        <v>2317491</v>
      </c>
      <c r="AG11" s="624">
        <v>155081</v>
      </c>
      <c r="AH11" s="798">
        <v>2034384</v>
      </c>
      <c r="AI11" s="620">
        <v>1938945</v>
      </c>
      <c r="AJ11" s="802">
        <v>95439</v>
      </c>
      <c r="AK11" s="585">
        <v>2287701</v>
      </c>
      <c r="AL11" s="617">
        <v>2190931</v>
      </c>
      <c r="AM11" s="624">
        <v>96770</v>
      </c>
      <c r="AN11" s="587">
        <v>2466050</v>
      </c>
      <c r="AO11" s="813">
        <v>2390429</v>
      </c>
      <c r="AP11" s="814">
        <v>129437</v>
      </c>
      <c r="AQ11" s="811">
        <v>2677317</v>
      </c>
      <c r="AR11" s="812">
        <v>2541299</v>
      </c>
      <c r="AS11" s="811">
        <v>136018</v>
      </c>
      <c r="AT11" s="622">
        <f t="shared" si="2"/>
        <v>6.7255149222362336</v>
      </c>
      <c r="AU11" s="623">
        <f t="shared" si="3"/>
        <v>7.178943759073765</v>
      </c>
      <c r="AV11" s="355">
        <f t="shared" si="4"/>
        <v>7.090894126366722</v>
      </c>
      <c r="AW11" s="629">
        <f t="shared" si="5"/>
        <v>7.8793728312105991</v>
      </c>
      <c r="AX11" s="629">
        <f t="shared" si="6"/>
        <v>8.4796124386389646</v>
      </c>
      <c r="AY11" s="369">
        <f t="shared" si="7"/>
        <v>8.8280570884539884</v>
      </c>
      <c r="AZ11" s="369">
        <f t="shared" si="8"/>
        <v>8.95365752572412</v>
      </c>
      <c r="BA11" s="368">
        <f t="shared" si="9"/>
        <v>8.6943730689009424</v>
      </c>
      <c r="BB11" s="357">
        <f t="shared" si="10"/>
        <v>9.2298181781480721</v>
      </c>
      <c r="BC11" s="369">
        <f t="shared" si="11"/>
        <v>6.2720519362024651</v>
      </c>
      <c r="BD11" s="369">
        <f t="shared" si="12"/>
        <v>4.691297218224288</v>
      </c>
      <c r="BE11" s="369">
        <f t="shared" si="13"/>
        <v>4.2300108274639037</v>
      </c>
    </row>
    <row r="12" spans="1:57" ht="15.75" customHeight="1">
      <c r="A12" s="613">
        <v>9</v>
      </c>
      <c r="B12" s="366" t="s">
        <v>777</v>
      </c>
      <c r="C12" s="614" t="s">
        <v>782</v>
      </c>
      <c r="D12" s="616">
        <v>1150000</v>
      </c>
      <c r="E12" s="288">
        <v>1120000</v>
      </c>
      <c r="F12" s="624">
        <v>30000</v>
      </c>
      <c r="G12" s="619">
        <v>982752</v>
      </c>
      <c r="H12" s="288">
        <v>953561</v>
      </c>
      <c r="I12" s="294">
        <v>29191</v>
      </c>
      <c r="J12" s="616">
        <v>1002769</v>
      </c>
      <c r="K12" s="288">
        <v>973935</v>
      </c>
      <c r="L12" s="624">
        <v>28834</v>
      </c>
      <c r="M12" s="277">
        <v>1020213</v>
      </c>
      <c r="N12" s="288">
        <v>988330</v>
      </c>
      <c r="O12" s="294">
        <v>31883</v>
      </c>
      <c r="P12" s="625">
        <v>1113746</v>
      </c>
      <c r="Q12" s="288">
        <v>1084192</v>
      </c>
      <c r="R12" s="624">
        <v>29554</v>
      </c>
      <c r="S12" s="619">
        <v>1175797</v>
      </c>
      <c r="T12" s="288">
        <v>1145401</v>
      </c>
      <c r="U12" s="294">
        <v>30396</v>
      </c>
      <c r="V12" s="616">
        <v>1152086</v>
      </c>
      <c r="W12" s="288">
        <v>1122147</v>
      </c>
      <c r="X12" s="624">
        <v>29939</v>
      </c>
      <c r="Y12" s="616">
        <v>1118090</v>
      </c>
      <c r="Z12" s="288">
        <f t="shared" si="0"/>
        <v>1087178</v>
      </c>
      <c r="AA12" s="624">
        <v>30912</v>
      </c>
      <c r="AB12" s="630">
        <v>1056500</v>
      </c>
      <c r="AC12" s="631">
        <f t="shared" si="1"/>
        <v>1026984</v>
      </c>
      <c r="AD12" s="632">
        <v>29516</v>
      </c>
      <c r="AE12" s="633">
        <v>1175417</v>
      </c>
      <c r="AF12" s="289">
        <v>1148108</v>
      </c>
      <c r="AG12" s="634">
        <v>27309</v>
      </c>
      <c r="AH12" s="798">
        <v>926027</v>
      </c>
      <c r="AI12" s="631">
        <v>915821</v>
      </c>
      <c r="AJ12" s="803">
        <v>10206</v>
      </c>
      <c r="AK12" s="585">
        <v>994979</v>
      </c>
      <c r="AL12" s="289">
        <v>982822</v>
      </c>
      <c r="AM12" s="634">
        <v>12157</v>
      </c>
      <c r="AN12" s="587">
        <v>1130320</v>
      </c>
      <c r="AO12" s="635">
        <f t="shared" si="14"/>
        <v>1111920</v>
      </c>
      <c r="AP12" s="636">
        <v>18400</v>
      </c>
      <c r="AQ12" s="815">
        <v>1160092</v>
      </c>
      <c r="AR12" s="816">
        <v>1134984</v>
      </c>
      <c r="AS12" s="815">
        <v>25108</v>
      </c>
      <c r="AT12" s="622">
        <f t="shared" si="2"/>
        <v>2.6086956521739131</v>
      </c>
      <c r="AU12" s="623">
        <f t="shared" si="3"/>
        <v>2.9703322913614016</v>
      </c>
      <c r="AV12" s="355">
        <f t="shared" si="4"/>
        <v>2.8754379124205078</v>
      </c>
      <c r="AW12" s="629">
        <f t="shared" si="5"/>
        <v>3.1251317126913696</v>
      </c>
      <c r="AX12" s="629">
        <f t="shared" si="6"/>
        <v>2.6535673304326122</v>
      </c>
      <c r="AY12" s="369">
        <f t="shared" si="7"/>
        <v>2.5851401219768375</v>
      </c>
      <c r="AZ12" s="369">
        <f t="shared" si="8"/>
        <v>2.5986775292816682</v>
      </c>
      <c r="BA12" s="368">
        <f t="shared" si="9"/>
        <v>2.7647148261767835</v>
      </c>
      <c r="BB12" s="357">
        <f t="shared" si="10"/>
        <v>2.7937529578797919</v>
      </c>
      <c r="BC12" s="369">
        <f t="shared" si="11"/>
        <v>2.3233456722167536</v>
      </c>
      <c r="BD12" s="369">
        <f t="shared" si="12"/>
        <v>1.1021276917411695</v>
      </c>
      <c r="BE12" s="369">
        <f t="shared" si="13"/>
        <v>1.2218348326949613</v>
      </c>
    </row>
    <row r="13" spans="1:57" ht="15.75" customHeight="1">
      <c r="A13" s="613">
        <v>10</v>
      </c>
      <c r="B13" s="366" t="s">
        <v>783</v>
      </c>
      <c r="C13" s="614" t="s">
        <v>784</v>
      </c>
      <c r="D13" s="616">
        <v>5049000</v>
      </c>
      <c r="E13" s="288">
        <v>4811000</v>
      </c>
      <c r="F13" s="624">
        <v>238000</v>
      </c>
      <c r="G13" s="619">
        <v>4884764</v>
      </c>
      <c r="H13" s="288">
        <v>4656068</v>
      </c>
      <c r="I13" s="294">
        <v>228696</v>
      </c>
      <c r="J13" s="616">
        <v>4733601</v>
      </c>
      <c r="K13" s="288">
        <v>4474029</v>
      </c>
      <c r="L13" s="624">
        <v>259572</v>
      </c>
      <c r="M13" s="277">
        <v>4719293</v>
      </c>
      <c r="N13" s="288">
        <v>4443024</v>
      </c>
      <c r="O13" s="294">
        <v>276269</v>
      </c>
      <c r="P13" s="625">
        <v>4898623</v>
      </c>
      <c r="Q13" s="288">
        <v>4603139</v>
      </c>
      <c r="R13" s="624">
        <v>295484</v>
      </c>
      <c r="S13" s="619">
        <v>5057866</v>
      </c>
      <c r="T13" s="288">
        <v>4748437</v>
      </c>
      <c r="U13" s="294">
        <v>309429</v>
      </c>
      <c r="V13" s="616">
        <v>5014209</v>
      </c>
      <c r="W13" s="288">
        <v>4702677</v>
      </c>
      <c r="X13" s="624">
        <v>311532</v>
      </c>
      <c r="Y13" s="616">
        <v>5590701</v>
      </c>
      <c r="Z13" s="288">
        <f t="shared" si="0"/>
        <v>5279808</v>
      </c>
      <c r="AA13" s="624">
        <v>310893</v>
      </c>
      <c r="AB13" s="637">
        <v>5485317</v>
      </c>
      <c r="AC13" s="638">
        <f t="shared" si="1"/>
        <v>5142819</v>
      </c>
      <c r="AD13" s="639">
        <v>342498</v>
      </c>
      <c r="AE13" s="625">
        <v>5913563</v>
      </c>
      <c r="AF13" s="288">
        <v>5618265</v>
      </c>
      <c r="AG13" s="640">
        <v>295298</v>
      </c>
      <c r="AH13" s="798">
        <v>3625857</v>
      </c>
      <c r="AI13" s="638">
        <v>3428935</v>
      </c>
      <c r="AJ13" s="804">
        <v>196922</v>
      </c>
      <c r="AK13" s="585">
        <v>3813956</v>
      </c>
      <c r="AL13" s="288">
        <v>3570682</v>
      </c>
      <c r="AM13" s="640">
        <v>243274</v>
      </c>
      <c r="AN13" s="587">
        <v>4837168</v>
      </c>
      <c r="AO13" s="641">
        <f t="shared" si="14"/>
        <v>4549156</v>
      </c>
      <c r="AP13" s="642">
        <v>288012</v>
      </c>
      <c r="AQ13" s="817">
        <v>5042675</v>
      </c>
      <c r="AR13" s="818">
        <v>4723136</v>
      </c>
      <c r="AS13" s="817">
        <v>319539</v>
      </c>
      <c r="AT13" s="622">
        <f t="shared" si="2"/>
        <v>4.7138047138047137</v>
      </c>
      <c r="AU13" s="623">
        <f t="shared" si="3"/>
        <v>4.6818229089470851</v>
      </c>
      <c r="AV13" s="355">
        <f t="shared" si="4"/>
        <v>5.4836053989341309</v>
      </c>
      <c r="AW13" s="629">
        <f t="shared" si="5"/>
        <v>5.8540336444463188</v>
      </c>
      <c r="AX13" s="629">
        <f t="shared" si="6"/>
        <v>6.0319808239989072</v>
      </c>
      <c r="AY13" s="369">
        <f t="shared" si="7"/>
        <v>6.1177777347205327</v>
      </c>
      <c r="AZ13" s="369">
        <f t="shared" si="8"/>
        <v>6.2129839422329622</v>
      </c>
      <c r="BA13" s="368">
        <f t="shared" si="9"/>
        <v>5.5608947786690797</v>
      </c>
      <c r="BB13" s="357">
        <f t="shared" si="10"/>
        <v>6.2439053203306205</v>
      </c>
      <c r="BC13" s="369">
        <f t="shared" si="11"/>
        <v>4.9935715574519115</v>
      </c>
      <c r="BD13" s="369">
        <f t="shared" si="12"/>
        <v>5.4310470600467697</v>
      </c>
      <c r="BE13" s="369">
        <f t="shared" si="13"/>
        <v>6.378521409266388</v>
      </c>
    </row>
    <row r="14" spans="1:57" ht="15.75" customHeight="1">
      <c r="A14" s="613">
        <v>11</v>
      </c>
      <c r="B14" s="366" t="s">
        <v>783</v>
      </c>
      <c r="C14" s="614" t="s">
        <v>785</v>
      </c>
      <c r="D14" s="616">
        <v>2281000</v>
      </c>
      <c r="E14" s="288">
        <v>2169000</v>
      </c>
      <c r="F14" s="624">
        <v>112000</v>
      </c>
      <c r="G14" s="619">
        <v>2272587</v>
      </c>
      <c r="H14" s="288">
        <v>2163663</v>
      </c>
      <c r="I14" s="294">
        <v>108924</v>
      </c>
      <c r="J14" s="616">
        <v>2319071</v>
      </c>
      <c r="K14" s="288">
        <v>2208737</v>
      </c>
      <c r="L14" s="624">
        <v>110334</v>
      </c>
      <c r="M14" s="277">
        <v>2258711</v>
      </c>
      <c r="N14" s="288">
        <v>2156222</v>
      </c>
      <c r="O14" s="294">
        <v>102489</v>
      </c>
      <c r="P14" s="625">
        <v>2188289</v>
      </c>
      <c r="Q14" s="288">
        <v>2080382</v>
      </c>
      <c r="R14" s="624">
        <v>107907</v>
      </c>
      <c r="S14" s="619">
        <v>2260783</v>
      </c>
      <c r="T14" s="288">
        <v>2144751</v>
      </c>
      <c r="U14" s="294">
        <v>116032</v>
      </c>
      <c r="V14" s="616">
        <v>2261277</v>
      </c>
      <c r="W14" s="288">
        <v>2137454</v>
      </c>
      <c r="X14" s="624">
        <v>123823</v>
      </c>
      <c r="Y14" s="616">
        <v>2191570</v>
      </c>
      <c r="Z14" s="288">
        <f t="shared" si="0"/>
        <v>2068989</v>
      </c>
      <c r="AA14" s="624">
        <v>122581</v>
      </c>
      <c r="AB14" s="626">
        <v>2313727</v>
      </c>
      <c r="AC14" s="620">
        <f t="shared" si="1"/>
        <v>2210483</v>
      </c>
      <c r="AD14" s="643">
        <v>103244</v>
      </c>
      <c r="AE14" s="616">
        <v>2204507</v>
      </c>
      <c r="AF14" s="617">
        <v>2096750</v>
      </c>
      <c r="AG14" s="618">
        <v>107757</v>
      </c>
      <c r="AH14" s="798">
        <v>1335516</v>
      </c>
      <c r="AI14" s="620">
        <v>1257107</v>
      </c>
      <c r="AJ14" s="805">
        <v>78409</v>
      </c>
      <c r="AK14" s="585">
        <v>1338385</v>
      </c>
      <c r="AL14" s="617">
        <v>1236022</v>
      </c>
      <c r="AM14" s="618">
        <v>102363</v>
      </c>
      <c r="AN14" s="587">
        <v>1011512</v>
      </c>
      <c r="AO14" s="621">
        <f t="shared" si="14"/>
        <v>884859</v>
      </c>
      <c r="AP14" s="644">
        <v>126653</v>
      </c>
      <c r="AQ14" s="811">
        <v>1014725</v>
      </c>
      <c r="AR14" s="812">
        <v>876872</v>
      </c>
      <c r="AS14" s="811">
        <v>137853</v>
      </c>
      <c r="AT14" s="622">
        <f t="shared" si="2"/>
        <v>4.9101271372205169</v>
      </c>
      <c r="AU14" s="623">
        <f t="shared" si="3"/>
        <v>4.7929518209863913</v>
      </c>
      <c r="AV14" s="355">
        <f t="shared" si="4"/>
        <v>4.7576809851876032</v>
      </c>
      <c r="AW14" s="629">
        <f t="shared" si="5"/>
        <v>4.537499485325923</v>
      </c>
      <c r="AX14" s="629">
        <f t="shared" si="6"/>
        <v>4.931112846612125</v>
      </c>
      <c r="AY14" s="369">
        <f t="shared" si="7"/>
        <v>5.132381126361973</v>
      </c>
      <c r="AZ14" s="369">
        <f t="shared" si="8"/>
        <v>5.4757997361667767</v>
      </c>
      <c r="BA14" s="368">
        <f t="shared" si="9"/>
        <v>5.5932961301715212</v>
      </c>
      <c r="BB14" s="357">
        <f t="shared" si="10"/>
        <v>4.4622377661668811</v>
      </c>
      <c r="BC14" s="369">
        <f t="shared" si="11"/>
        <v>4.8880316551501082</v>
      </c>
      <c r="BD14" s="369">
        <f t="shared" si="12"/>
        <v>5.8710640681204866</v>
      </c>
      <c r="BE14" s="369">
        <f t="shared" si="13"/>
        <v>7.6482477015208632</v>
      </c>
    </row>
    <row r="15" spans="1:57" ht="15.75" customHeight="1">
      <c r="A15" s="613">
        <v>12</v>
      </c>
      <c r="B15" s="366" t="s">
        <v>783</v>
      </c>
      <c r="C15" s="614" t="s">
        <v>786</v>
      </c>
      <c r="D15" s="616">
        <v>1091000</v>
      </c>
      <c r="E15" s="288">
        <v>1014000</v>
      </c>
      <c r="F15" s="624">
        <v>77000</v>
      </c>
      <c r="G15" s="619">
        <v>1084744</v>
      </c>
      <c r="H15" s="288">
        <v>1009124</v>
      </c>
      <c r="I15" s="294">
        <v>75620</v>
      </c>
      <c r="J15" s="616">
        <v>1072559</v>
      </c>
      <c r="K15" s="288">
        <v>1001703</v>
      </c>
      <c r="L15" s="624">
        <v>70856</v>
      </c>
      <c r="M15" s="277">
        <v>1143285</v>
      </c>
      <c r="N15" s="288">
        <v>1088302</v>
      </c>
      <c r="O15" s="294">
        <v>54983</v>
      </c>
      <c r="P15" s="625">
        <v>1038372</v>
      </c>
      <c r="Q15" s="288">
        <v>988411</v>
      </c>
      <c r="R15" s="624">
        <v>49961</v>
      </c>
      <c r="S15" s="619">
        <v>983201</v>
      </c>
      <c r="T15" s="288">
        <v>929534</v>
      </c>
      <c r="U15" s="294">
        <v>53667</v>
      </c>
      <c r="V15" s="616">
        <v>1005968</v>
      </c>
      <c r="W15" s="288">
        <v>954068</v>
      </c>
      <c r="X15" s="624">
        <v>51900</v>
      </c>
      <c r="Y15" s="616">
        <v>1023937</v>
      </c>
      <c r="Z15" s="288">
        <f t="shared" si="0"/>
        <v>969534</v>
      </c>
      <c r="AA15" s="624">
        <v>54403</v>
      </c>
      <c r="AB15" s="626">
        <v>1093104</v>
      </c>
      <c r="AC15" s="620">
        <f t="shared" si="1"/>
        <v>1038484</v>
      </c>
      <c r="AD15" s="627">
        <v>54620</v>
      </c>
      <c r="AE15" s="616">
        <v>1213324</v>
      </c>
      <c r="AF15" s="617">
        <v>1140705</v>
      </c>
      <c r="AG15" s="624">
        <v>72619</v>
      </c>
      <c r="AH15" s="798">
        <v>897620</v>
      </c>
      <c r="AI15" s="620">
        <v>834882</v>
      </c>
      <c r="AJ15" s="802">
        <v>62738</v>
      </c>
      <c r="AK15" s="585">
        <v>754979</v>
      </c>
      <c r="AL15" s="617">
        <v>700296</v>
      </c>
      <c r="AM15" s="624">
        <v>54683</v>
      </c>
      <c r="AN15" s="587">
        <v>1098330</v>
      </c>
      <c r="AO15" s="621">
        <f t="shared" si="14"/>
        <v>1037412</v>
      </c>
      <c r="AP15" s="628">
        <v>60918</v>
      </c>
      <c r="AQ15" s="811">
        <v>1239715</v>
      </c>
      <c r="AR15" s="812">
        <v>1174725</v>
      </c>
      <c r="AS15" s="811">
        <v>64990</v>
      </c>
      <c r="AT15" s="622">
        <f t="shared" si="2"/>
        <v>7.0577451879010082</v>
      </c>
      <c r="AU15" s="623">
        <f t="shared" si="3"/>
        <v>6.971230078248877</v>
      </c>
      <c r="AV15" s="355">
        <f t="shared" si="4"/>
        <v>6.606256625509646</v>
      </c>
      <c r="AW15" s="629">
        <f t="shared" si="5"/>
        <v>4.8092120512383181</v>
      </c>
      <c r="AX15" s="629">
        <f t="shared" si="6"/>
        <v>4.8114741152496405</v>
      </c>
      <c r="AY15" s="369">
        <f t="shared" si="7"/>
        <v>5.4583955874739756</v>
      </c>
      <c r="AZ15" s="369">
        <f t="shared" si="8"/>
        <v>5.1592098357005396</v>
      </c>
      <c r="BA15" s="368">
        <f t="shared" si="9"/>
        <v>5.3131198501470305</v>
      </c>
      <c r="BB15" s="357">
        <f t="shared" si="10"/>
        <v>4.9967798123508835</v>
      </c>
      <c r="BC15" s="369">
        <f t="shared" si="11"/>
        <v>5.9851284570320873</v>
      </c>
      <c r="BD15" s="369">
        <f t="shared" si="12"/>
        <v>6.9893718945656298</v>
      </c>
      <c r="BE15" s="369">
        <f t="shared" si="13"/>
        <v>7.2429829174056497</v>
      </c>
    </row>
    <row r="16" spans="1:57" ht="15.75" customHeight="1">
      <c r="A16" s="613">
        <v>13</v>
      </c>
      <c r="B16" s="366" t="s">
        <v>783</v>
      </c>
      <c r="C16" s="614" t="s">
        <v>787</v>
      </c>
      <c r="D16" s="616">
        <v>139000</v>
      </c>
      <c r="E16" s="288">
        <v>139000</v>
      </c>
      <c r="F16" s="624">
        <v>0</v>
      </c>
      <c r="G16" s="619">
        <v>116511</v>
      </c>
      <c r="H16" s="288">
        <v>116511</v>
      </c>
      <c r="I16" s="294">
        <v>0</v>
      </c>
      <c r="J16" s="616">
        <v>126455</v>
      </c>
      <c r="K16" s="288">
        <v>126455</v>
      </c>
      <c r="L16" s="624">
        <v>0</v>
      </c>
      <c r="M16" s="277">
        <v>126533</v>
      </c>
      <c r="N16" s="288">
        <v>126533</v>
      </c>
      <c r="O16" s="294">
        <v>0</v>
      </c>
      <c r="P16" s="625">
        <v>124104</v>
      </c>
      <c r="Q16" s="288">
        <v>124104</v>
      </c>
      <c r="R16" s="624">
        <v>0</v>
      </c>
      <c r="S16" s="619">
        <v>124514</v>
      </c>
      <c r="T16" s="288">
        <v>124514</v>
      </c>
      <c r="U16" s="294">
        <v>0</v>
      </c>
      <c r="V16" s="616">
        <v>128264</v>
      </c>
      <c r="W16" s="288">
        <v>128264</v>
      </c>
      <c r="X16" s="624">
        <v>0</v>
      </c>
      <c r="Y16" s="616">
        <v>124446</v>
      </c>
      <c r="Z16" s="288">
        <f t="shared" si="0"/>
        <v>124446</v>
      </c>
      <c r="AA16" s="624">
        <v>0</v>
      </c>
      <c r="AB16" s="626">
        <v>128891</v>
      </c>
      <c r="AC16" s="620">
        <f t="shared" si="1"/>
        <v>128891</v>
      </c>
      <c r="AD16" s="627">
        <v>0</v>
      </c>
      <c r="AE16" s="616">
        <v>123796</v>
      </c>
      <c r="AF16" s="617">
        <v>123796</v>
      </c>
      <c r="AG16" s="624">
        <v>0</v>
      </c>
      <c r="AH16" s="798">
        <v>95007</v>
      </c>
      <c r="AI16" s="620">
        <v>95007</v>
      </c>
      <c r="AJ16" s="802">
        <v>0</v>
      </c>
      <c r="AK16" s="585">
        <v>102522</v>
      </c>
      <c r="AL16" s="617">
        <v>102522</v>
      </c>
      <c r="AM16" s="624">
        <v>0</v>
      </c>
      <c r="AN16" s="587">
        <v>109956</v>
      </c>
      <c r="AO16" s="621">
        <f t="shared" si="14"/>
        <v>109956</v>
      </c>
      <c r="AP16" s="628">
        <v>0</v>
      </c>
      <c r="AQ16" s="811">
        <v>111423</v>
      </c>
      <c r="AR16" s="812">
        <v>111423</v>
      </c>
      <c r="AS16" s="811">
        <v>0</v>
      </c>
      <c r="AT16" s="622">
        <f t="shared" si="2"/>
        <v>0</v>
      </c>
      <c r="AU16" s="623">
        <f t="shared" si="3"/>
        <v>0</v>
      </c>
      <c r="AV16" s="355">
        <f t="shared" si="4"/>
        <v>0</v>
      </c>
      <c r="AW16" s="629">
        <f t="shared" si="5"/>
        <v>0</v>
      </c>
      <c r="AX16" s="629">
        <f t="shared" si="6"/>
        <v>0</v>
      </c>
      <c r="AY16" s="369">
        <f t="shared" si="7"/>
        <v>0</v>
      </c>
      <c r="AZ16" s="369">
        <f t="shared" si="8"/>
        <v>0</v>
      </c>
      <c r="BA16" s="368">
        <f t="shared" si="9"/>
        <v>0</v>
      </c>
      <c r="BB16" s="357">
        <f t="shared" si="10"/>
        <v>0</v>
      </c>
      <c r="BC16" s="369">
        <f t="shared" si="11"/>
        <v>0</v>
      </c>
      <c r="BD16" s="369">
        <f t="shared" si="12"/>
        <v>0</v>
      </c>
      <c r="BE16" s="369">
        <f t="shared" si="13"/>
        <v>0</v>
      </c>
    </row>
    <row r="17" spans="1:57" ht="15.75" customHeight="1">
      <c r="A17" s="613">
        <v>14</v>
      </c>
      <c r="B17" s="366" t="s">
        <v>783</v>
      </c>
      <c r="C17" s="614" t="s">
        <v>788</v>
      </c>
      <c r="D17" s="616">
        <v>503000</v>
      </c>
      <c r="E17" s="288">
        <v>503000</v>
      </c>
      <c r="F17" s="624">
        <v>0</v>
      </c>
      <c r="G17" s="619">
        <v>410666</v>
      </c>
      <c r="H17" s="288">
        <v>410666</v>
      </c>
      <c r="I17" s="294">
        <v>0</v>
      </c>
      <c r="J17" s="616">
        <v>481707</v>
      </c>
      <c r="K17" s="288">
        <v>481707</v>
      </c>
      <c r="L17" s="624">
        <v>0</v>
      </c>
      <c r="M17" s="277">
        <v>529555</v>
      </c>
      <c r="N17" s="288">
        <v>529555</v>
      </c>
      <c r="O17" s="294">
        <v>0</v>
      </c>
      <c r="P17" s="625">
        <v>457668</v>
      </c>
      <c r="Q17" s="288">
        <v>457668</v>
      </c>
      <c r="R17" s="624">
        <v>0</v>
      </c>
      <c r="S17" s="619">
        <v>431428</v>
      </c>
      <c r="T17" s="288">
        <v>431428</v>
      </c>
      <c r="U17" s="294">
        <v>0</v>
      </c>
      <c r="V17" s="616">
        <v>413275</v>
      </c>
      <c r="W17" s="288">
        <v>413275</v>
      </c>
      <c r="X17" s="624">
        <v>0</v>
      </c>
      <c r="Y17" s="616">
        <v>373896</v>
      </c>
      <c r="Z17" s="288">
        <f t="shared" si="0"/>
        <v>373896</v>
      </c>
      <c r="AA17" s="624">
        <v>0</v>
      </c>
      <c r="AB17" s="626">
        <v>381942</v>
      </c>
      <c r="AC17" s="620">
        <f t="shared" si="1"/>
        <v>381942</v>
      </c>
      <c r="AD17" s="627">
        <v>0</v>
      </c>
      <c r="AE17" s="616">
        <v>392577</v>
      </c>
      <c r="AF17" s="617">
        <v>392577</v>
      </c>
      <c r="AG17" s="624">
        <v>0</v>
      </c>
      <c r="AH17" s="798">
        <v>196981</v>
      </c>
      <c r="AI17" s="620">
        <v>196981</v>
      </c>
      <c r="AJ17" s="802">
        <v>0</v>
      </c>
      <c r="AK17" s="585">
        <v>222052</v>
      </c>
      <c r="AL17" s="617">
        <v>222052</v>
      </c>
      <c r="AM17" s="624">
        <v>0</v>
      </c>
      <c r="AN17" s="587">
        <v>308661</v>
      </c>
      <c r="AO17" s="621">
        <f t="shared" si="14"/>
        <v>308661</v>
      </c>
      <c r="AP17" s="628">
        <v>0</v>
      </c>
      <c r="AQ17" s="811">
        <v>338112</v>
      </c>
      <c r="AR17" s="812">
        <v>338112</v>
      </c>
      <c r="AS17" s="811">
        <v>0</v>
      </c>
      <c r="AT17" s="622">
        <f t="shared" si="2"/>
        <v>0</v>
      </c>
      <c r="AU17" s="623">
        <f t="shared" si="3"/>
        <v>0</v>
      </c>
      <c r="AV17" s="355">
        <f t="shared" si="4"/>
        <v>0</v>
      </c>
      <c r="AW17" s="629">
        <f t="shared" si="5"/>
        <v>0</v>
      </c>
      <c r="AX17" s="629">
        <f t="shared" si="6"/>
        <v>0</v>
      </c>
      <c r="AY17" s="369">
        <f t="shared" si="7"/>
        <v>0</v>
      </c>
      <c r="AZ17" s="369">
        <f t="shared" si="8"/>
        <v>0</v>
      </c>
      <c r="BA17" s="368">
        <f t="shared" si="9"/>
        <v>0</v>
      </c>
      <c r="BB17" s="357">
        <f t="shared" si="10"/>
        <v>0</v>
      </c>
      <c r="BC17" s="369">
        <f t="shared" si="11"/>
        <v>0</v>
      </c>
      <c r="BD17" s="369">
        <f t="shared" si="12"/>
        <v>0</v>
      </c>
      <c r="BE17" s="369">
        <f t="shared" si="13"/>
        <v>0</v>
      </c>
    </row>
    <row r="18" spans="1:57" ht="15.75" customHeight="1">
      <c r="A18" s="613">
        <v>15</v>
      </c>
      <c r="B18" s="366" t="s">
        <v>789</v>
      </c>
      <c r="C18" s="614" t="s">
        <v>790</v>
      </c>
      <c r="D18" s="616">
        <v>1228000</v>
      </c>
      <c r="E18" s="288">
        <v>1146000</v>
      </c>
      <c r="F18" s="624">
        <v>82000</v>
      </c>
      <c r="G18" s="619">
        <v>1248483</v>
      </c>
      <c r="H18" s="288">
        <v>1164396</v>
      </c>
      <c r="I18" s="294">
        <v>84087</v>
      </c>
      <c r="J18" s="616">
        <v>1211600</v>
      </c>
      <c r="K18" s="288">
        <v>1133035</v>
      </c>
      <c r="L18" s="624">
        <v>78565</v>
      </c>
      <c r="M18" s="277">
        <v>1148221</v>
      </c>
      <c r="N18" s="288">
        <v>1070981</v>
      </c>
      <c r="O18" s="294">
        <v>77240</v>
      </c>
      <c r="P18" s="625">
        <v>1106262</v>
      </c>
      <c r="Q18" s="288">
        <v>1032294</v>
      </c>
      <c r="R18" s="624">
        <v>73968</v>
      </c>
      <c r="S18" s="619">
        <v>1269772</v>
      </c>
      <c r="T18" s="288">
        <v>1175364</v>
      </c>
      <c r="U18" s="294">
        <v>94408</v>
      </c>
      <c r="V18" s="616">
        <v>1277301</v>
      </c>
      <c r="W18" s="288">
        <v>1176624</v>
      </c>
      <c r="X18" s="624">
        <v>100677</v>
      </c>
      <c r="Y18" s="616">
        <v>1230042</v>
      </c>
      <c r="Z18" s="288">
        <f t="shared" si="0"/>
        <v>1141490</v>
      </c>
      <c r="AA18" s="624">
        <v>88552</v>
      </c>
      <c r="AB18" s="626">
        <v>1229976</v>
      </c>
      <c r="AC18" s="620">
        <f t="shared" si="1"/>
        <v>1141575</v>
      </c>
      <c r="AD18" s="627">
        <v>88401</v>
      </c>
      <c r="AE18" s="616">
        <v>1265891</v>
      </c>
      <c r="AF18" s="617">
        <v>1184196</v>
      </c>
      <c r="AG18" s="624">
        <v>81695</v>
      </c>
      <c r="AH18" s="798">
        <v>879755</v>
      </c>
      <c r="AI18" s="620">
        <v>829895</v>
      </c>
      <c r="AJ18" s="802">
        <v>49860</v>
      </c>
      <c r="AK18" s="585">
        <v>900656</v>
      </c>
      <c r="AL18" s="617">
        <v>849369</v>
      </c>
      <c r="AM18" s="624">
        <v>51287</v>
      </c>
      <c r="AN18" s="587">
        <v>1084093</v>
      </c>
      <c r="AO18" s="621">
        <f t="shared" si="14"/>
        <v>1012729</v>
      </c>
      <c r="AP18" s="628">
        <v>71364</v>
      </c>
      <c r="AQ18" s="811">
        <v>1003596</v>
      </c>
      <c r="AR18" s="812">
        <v>931683</v>
      </c>
      <c r="AS18" s="811">
        <v>71913</v>
      </c>
      <c r="AT18" s="622">
        <f t="shared" si="2"/>
        <v>6.677524429967427</v>
      </c>
      <c r="AU18" s="623">
        <f t="shared" si="3"/>
        <v>6.7351337583291082</v>
      </c>
      <c r="AV18" s="355">
        <f t="shared" si="4"/>
        <v>6.4844007923407068</v>
      </c>
      <c r="AW18" s="629">
        <f t="shared" si="5"/>
        <v>6.7269280042779229</v>
      </c>
      <c r="AX18" s="629">
        <f t="shared" si="6"/>
        <v>6.6863003519961817</v>
      </c>
      <c r="AY18" s="369">
        <f t="shared" si="7"/>
        <v>7.435035581190955</v>
      </c>
      <c r="AZ18" s="369">
        <f t="shared" si="8"/>
        <v>7.8820105832532823</v>
      </c>
      <c r="BA18" s="368">
        <f t="shared" si="9"/>
        <v>7.1991037704403587</v>
      </c>
      <c r="BB18" s="357">
        <f t="shared" si="10"/>
        <v>7.1872134090421271</v>
      </c>
      <c r="BC18" s="369">
        <f t="shared" si="11"/>
        <v>6.4535572178015324</v>
      </c>
      <c r="BD18" s="369">
        <f t="shared" si="12"/>
        <v>5.6674869708043714</v>
      </c>
      <c r="BE18" s="369">
        <f t="shared" si="13"/>
        <v>5.6944049670462418</v>
      </c>
    </row>
    <row r="19" spans="1:57" ht="15.75" customHeight="1">
      <c r="A19" s="613">
        <v>16</v>
      </c>
      <c r="B19" s="366" t="s">
        <v>789</v>
      </c>
      <c r="C19" s="614" t="s">
        <v>791</v>
      </c>
      <c r="D19" s="616">
        <v>5533000</v>
      </c>
      <c r="E19" s="288">
        <v>5444000</v>
      </c>
      <c r="F19" s="624">
        <v>89000</v>
      </c>
      <c r="G19" s="619">
        <v>5424638</v>
      </c>
      <c r="H19" s="288">
        <v>5332014</v>
      </c>
      <c r="I19" s="294">
        <v>92624</v>
      </c>
      <c r="J19" s="616">
        <v>5634969</v>
      </c>
      <c r="K19" s="288">
        <v>5548888</v>
      </c>
      <c r="L19" s="624">
        <v>86081</v>
      </c>
      <c r="M19" s="277">
        <v>5575457</v>
      </c>
      <c r="N19" s="288">
        <v>5488260</v>
      </c>
      <c r="O19" s="294">
        <v>87197</v>
      </c>
      <c r="P19" s="625">
        <v>4966031</v>
      </c>
      <c r="Q19" s="288">
        <v>4874177</v>
      </c>
      <c r="R19" s="624">
        <v>91854</v>
      </c>
      <c r="S19" s="619">
        <v>4928033</v>
      </c>
      <c r="T19" s="288">
        <v>4840994</v>
      </c>
      <c r="U19" s="294">
        <v>87039</v>
      </c>
      <c r="V19" s="616">
        <v>4974444</v>
      </c>
      <c r="W19" s="288">
        <v>4898502</v>
      </c>
      <c r="X19" s="624">
        <v>75942</v>
      </c>
      <c r="Y19" s="616">
        <v>5226782</v>
      </c>
      <c r="Z19" s="288">
        <f t="shared" si="0"/>
        <v>5066372</v>
      </c>
      <c r="AA19" s="624">
        <v>160410</v>
      </c>
      <c r="AB19" s="626">
        <v>5043854</v>
      </c>
      <c r="AC19" s="620">
        <f t="shared" si="1"/>
        <v>4904267</v>
      </c>
      <c r="AD19" s="627">
        <v>139587</v>
      </c>
      <c r="AE19" s="616">
        <v>5166216</v>
      </c>
      <c r="AF19" s="617">
        <v>5009577</v>
      </c>
      <c r="AG19" s="624">
        <v>156639</v>
      </c>
      <c r="AH19" s="798">
        <v>3934581</v>
      </c>
      <c r="AI19" s="620">
        <v>3828978</v>
      </c>
      <c r="AJ19" s="802">
        <v>105603</v>
      </c>
      <c r="AK19" s="585">
        <v>4266840</v>
      </c>
      <c r="AL19" s="617">
        <v>4161237</v>
      </c>
      <c r="AM19" s="624">
        <v>105603</v>
      </c>
      <c r="AN19" s="587">
        <v>4761446</v>
      </c>
      <c r="AO19" s="621">
        <f t="shared" si="14"/>
        <v>4616239</v>
      </c>
      <c r="AP19" s="628">
        <v>145207</v>
      </c>
      <c r="AQ19" s="811">
        <v>4812462</v>
      </c>
      <c r="AR19" s="812">
        <v>4650919</v>
      </c>
      <c r="AS19" s="811">
        <v>161543</v>
      </c>
      <c r="AT19" s="622">
        <f t="shared" si="2"/>
        <v>1.608530634375565</v>
      </c>
      <c r="AU19" s="623">
        <f t="shared" si="3"/>
        <v>1.7074687748749318</v>
      </c>
      <c r="AV19" s="355">
        <f t="shared" si="4"/>
        <v>1.5276215361610685</v>
      </c>
      <c r="AW19" s="629">
        <f t="shared" si="5"/>
        <v>1.5639435475872203</v>
      </c>
      <c r="AX19" s="629">
        <f t="shared" si="6"/>
        <v>1.8496461258497983</v>
      </c>
      <c r="AY19" s="369">
        <f t="shared" si="7"/>
        <v>1.7662016467828037</v>
      </c>
      <c r="AZ19" s="369">
        <f t="shared" si="8"/>
        <v>1.5266429775870429</v>
      </c>
      <c r="BA19" s="368">
        <f t="shared" si="9"/>
        <v>3.0690011559693899</v>
      </c>
      <c r="BB19" s="357">
        <f t="shared" si="10"/>
        <v>2.7674670995631518</v>
      </c>
      <c r="BC19" s="369">
        <f t="shared" si="11"/>
        <v>3.0319870481605879</v>
      </c>
      <c r="BD19" s="369">
        <f t="shared" si="12"/>
        <v>2.6839706693037964</v>
      </c>
      <c r="BE19" s="369">
        <f t="shared" si="13"/>
        <v>2.4749697668532216</v>
      </c>
    </row>
    <row r="20" spans="1:57" ht="15.75" customHeight="1">
      <c r="A20" s="613">
        <v>17</v>
      </c>
      <c r="B20" s="366" t="s">
        <v>789</v>
      </c>
      <c r="C20" s="614" t="s">
        <v>792</v>
      </c>
      <c r="D20" s="616">
        <v>2453000</v>
      </c>
      <c r="E20" s="288">
        <v>2446000</v>
      </c>
      <c r="F20" s="624">
        <v>7000</v>
      </c>
      <c r="G20" s="619">
        <v>2370132</v>
      </c>
      <c r="H20" s="288">
        <v>2362332</v>
      </c>
      <c r="I20" s="294">
        <v>7800</v>
      </c>
      <c r="J20" s="616">
        <v>2274519</v>
      </c>
      <c r="K20" s="288">
        <v>2265364</v>
      </c>
      <c r="L20" s="624">
        <v>9155</v>
      </c>
      <c r="M20" s="277">
        <v>2315992</v>
      </c>
      <c r="N20" s="288">
        <v>2306546</v>
      </c>
      <c r="O20" s="294">
        <v>9446</v>
      </c>
      <c r="P20" s="625">
        <v>2367238</v>
      </c>
      <c r="Q20" s="288">
        <v>2322877</v>
      </c>
      <c r="R20" s="624">
        <v>44361</v>
      </c>
      <c r="S20" s="619">
        <v>2448354</v>
      </c>
      <c r="T20" s="288">
        <v>2353673</v>
      </c>
      <c r="U20" s="294">
        <v>94681</v>
      </c>
      <c r="V20" s="616">
        <v>2470648</v>
      </c>
      <c r="W20" s="288">
        <v>2396675</v>
      </c>
      <c r="X20" s="624">
        <v>73973</v>
      </c>
      <c r="Y20" s="616">
        <v>2256124</v>
      </c>
      <c r="Z20" s="288">
        <f t="shared" si="0"/>
        <v>2183346</v>
      </c>
      <c r="AA20" s="624">
        <v>72778</v>
      </c>
      <c r="AB20" s="626">
        <v>2248949</v>
      </c>
      <c r="AC20" s="620">
        <f t="shared" si="1"/>
        <v>2175415</v>
      </c>
      <c r="AD20" s="627">
        <v>73534</v>
      </c>
      <c r="AE20" s="616">
        <v>1957413</v>
      </c>
      <c r="AF20" s="617">
        <v>1888276</v>
      </c>
      <c r="AG20" s="624">
        <v>69137</v>
      </c>
      <c r="AH20" s="798">
        <v>1643794</v>
      </c>
      <c r="AI20" s="620">
        <v>1594851</v>
      </c>
      <c r="AJ20" s="802">
        <v>48943</v>
      </c>
      <c r="AK20" s="585">
        <v>1715532</v>
      </c>
      <c r="AL20" s="617">
        <v>1660843</v>
      </c>
      <c r="AM20" s="624">
        <v>54689</v>
      </c>
      <c r="AN20" s="587">
        <v>2371594</v>
      </c>
      <c r="AO20" s="621">
        <f t="shared" si="14"/>
        <v>2285380</v>
      </c>
      <c r="AP20" s="628">
        <v>86214</v>
      </c>
      <c r="AQ20" s="811">
        <v>2394144</v>
      </c>
      <c r="AR20" s="812">
        <v>2335545</v>
      </c>
      <c r="AS20" s="811">
        <v>58599</v>
      </c>
      <c r="AT20" s="622">
        <f t="shared" si="2"/>
        <v>0.28536485935589079</v>
      </c>
      <c r="AU20" s="623">
        <f t="shared" si="3"/>
        <v>0.32909559467573957</v>
      </c>
      <c r="AV20" s="355">
        <f t="shared" si="4"/>
        <v>0.4025026829848421</v>
      </c>
      <c r="AW20" s="629">
        <f t="shared" si="5"/>
        <v>0.40785978535331729</v>
      </c>
      <c r="AX20" s="629">
        <f t="shared" si="6"/>
        <v>1.8739560618746403</v>
      </c>
      <c r="AY20" s="369">
        <f t="shared" si="7"/>
        <v>3.8671286913575411</v>
      </c>
      <c r="AZ20" s="369">
        <f t="shared" si="8"/>
        <v>2.9940728100482139</v>
      </c>
      <c r="BA20" s="368">
        <f t="shared" si="9"/>
        <v>3.2257978728119552</v>
      </c>
      <c r="BB20" s="357">
        <f t="shared" si="10"/>
        <v>3.2697050933569414</v>
      </c>
      <c r="BC20" s="369">
        <f t="shared" si="11"/>
        <v>3.5320599178609724</v>
      </c>
      <c r="BD20" s="369">
        <f t="shared" si="12"/>
        <v>2.9774412122200227</v>
      </c>
      <c r="BE20" s="369">
        <f t="shared" si="13"/>
        <v>3.1878740822089009</v>
      </c>
    </row>
    <row r="21" spans="1:57" ht="15.75" customHeight="1">
      <c r="A21" s="613">
        <v>18</v>
      </c>
      <c r="B21" s="366" t="s">
        <v>789</v>
      </c>
      <c r="C21" s="614" t="s">
        <v>793</v>
      </c>
      <c r="D21" s="616">
        <v>853000</v>
      </c>
      <c r="E21" s="288">
        <v>817000</v>
      </c>
      <c r="F21" s="624">
        <v>36000</v>
      </c>
      <c r="G21" s="619">
        <v>820736</v>
      </c>
      <c r="H21" s="288">
        <v>784736</v>
      </c>
      <c r="I21" s="294">
        <v>36000</v>
      </c>
      <c r="J21" s="616">
        <v>858503</v>
      </c>
      <c r="K21" s="288">
        <v>823503</v>
      </c>
      <c r="L21" s="624">
        <v>35000</v>
      </c>
      <c r="M21" s="277">
        <v>894234</v>
      </c>
      <c r="N21" s="288">
        <v>859234</v>
      </c>
      <c r="O21" s="294">
        <v>35000</v>
      </c>
      <c r="P21" s="625">
        <v>853710</v>
      </c>
      <c r="Q21" s="288">
        <v>818710</v>
      </c>
      <c r="R21" s="624">
        <v>35000</v>
      </c>
      <c r="S21" s="619">
        <v>897060</v>
      </c>
      <c r="T21" s="288">
        <v>862060</v>
      </c>
      <c r="U21" s="294">
        <v>35000</v>
      </c>
      <c r="V21" s="616">
        <v>871126</v>
      </c>
      <c r="W21" s="288">
        <v>836126</v>
      </c>
      <c r="X21" s="624">
        <v>35000</v>
      </c>
      <c r="Y21" s="616">
        <v>836767</v>
      </c>
      <c r="Z21" s="288">
        <f t="shared" si="0"/>
        <v>811909</v>
      </c>
      <c r="AA21" s="624">
        <v>24858</v>
      </c>
      <c r="AB21" s="626">
        <v>920558</v>
      </c>
      <c r="AC21" s="620">
        <f t="shared" si="1"/>
        <v>885667</v>
      </c>
      <c r="AD21" s="627">
        <v>34891</v>
      </c>
      <c r="AE21" s="616">
        <v>1100707</v>
      </c>
      <c r="AF21" s="617">
        <v>1025287</v>
      </c>
      <c r="AG21" s="624">
        <v>75420</v>
      </c>
      <c r="AH21" s="798">
        <v>873172</v>
      </c>
      <c r="AI21" s="620">
        <v>820459</v>
      </c>
      <c r="AJ21" s="802">
        <v>52713</v>
      </c>
      <c r="AK21" s="585">
        <v>954853</v>
      </c>
      <c r="AL21" s="617">
        <v>900895</v>
      </c>
      <c r="AM21" s="624">
        <v>53958</v>
      </c>
      <c r="AN21" s="587">
        <v>1205203</v>
      </c>
      <c r="AO21" s="621">
        <f t="shared" si="14"/>
        <v>1130890</v>
      </c>
      <c r="AP21" s="628">
        <v>74313</v>
      </c>
      <c r="AQ21" s="811">
        <v>1161657</v>
      </c>
      <c r="AR21" s="812">
        <v>1088889</v>
      </c>
      <c r="AS21" s="811">
        <v>72768</v>
      </c>
      <c r="AT21" s="622">
        <f t="shared" si="2"/>
        <v>4.2203985932004686</v>
      </c>
      <c r="AU21" s="623">
        <f t="shared" si="3"/>
        <v>4.386306924516532</v>
      </c>
      <c r="AV21" s="355">
        <f t="shared" si="4"/>
        <v>4.0768640295957033</v>
      </c>
      <c r="AW21" s="629">
        <f t="shared" si="5"/>
        <v>3.9139643538492161</v>
      </c>
      <c r="AX21" s="629">
        <f t="shared" si="6"/>
        <v>4.0997528434714363</v>
      </c>
      <c r="AY21" s="369">
        <f t="shared" si="7"/>
        <v>3.9016342273649482</v>
      </c>
      <c r="AZ21" s="369">
        <f t="shared" si="8"/>
        <v>4.0177884714725538</v>
      </c>
      <c r="BA21" s="368">
        <f t="shared" si="9"/>
        <v>2.9707194475881575</v>
      </c>
      <c r="BB21" s="357">
        <f t="shared" si="10"/>
        <v>3.7902011606004185</v>
      </c>
      <c r="BC21" s="369">
        <f t="shared" si="11"/>
        <v>6.8519596949960349</v>
      </c>
      <c r="BD21" s="369">
        <f t="shared" si="12"/>
        <v>6.0369549183895037</v>
      </c>
      <c r="BE21" s="369">
        <f t="shared" si="13"/>
        <v>5.650922183833532</v>
      </c>
    </row>
    <row r="22" spans="1:57" ht="15.75" customHeight="1">
      <c r="A22" s="613">
        <v>19</v>
      </c>
      <c r="B22" s="366" t="s">
        <v>789</v>
      </c>
      <c r="C22" s="614" t="s">
        <v>439</v>
      </c>
      <c r="D22" s="616">
        <v>3285000</v>
      </c>
      <c r="E22" s="288">
        <v>3060000</v>
      </c>
      <c r="F22" s="624">
        <v>225000</v>
      </c>
      <c r="G22" s="619">
        <v>3191938</v>
      </c>
      <c r="H22" s="288">
        <v>2978359</v>
      </c>
      <c r="I22" s="294">
        <v>213579</v>
      </c>
      <c r="J22" s="616">
        <v>3244301</v>
      </c>
      <c r="K22" s="288">
        <v>3043024</v>
      </c>
      <c r="L22" s="624">
        <v>201277</v>
      </c>
      <c r="M22" s="277">
        <v>3157219</v>
      </c>
      <c r="N22" s="288">
        <v>2957131</v>
      </c>
      <c r="O22" s="294">
        <v>200088</v>
      </c>
      <c r="P22" s="625">
        <v>3431120</v>
      </c>
      <c r="Q22" s="288">
        <v>3215026</v>
      </c>
      <c r="R22" s="624">
        <v>216094</v>
      </c>
      <c r="S22" s="619">
        <v>3479863</v>
      </c>
      <c r="T22" s="288">
        <v>3322262</v>
      </c>
      <c r="U22" s="294">
        <v>157601</v>
      </c>
      <c r="V22" s="616">
        <v>3356999</v>
      </c>
      <c r="W22" s="288">
        <v>3149926</v>
      </c>
      <c r="X22" s="624">
        <v>207073</v>
      </c>
      <c r="Y22" s="616">
        <v>3338759</v>
      </c>
      <c r="Z22" s="288">
        <f t="shared" si="0"/>
        <v>3145343</v>
      </c>
      <c r="AA22" s="624">
        <v>193416</v>
      </c>
      <c r="AB22" s="626">
        <v>3500170</v>
      </c>
      <c r="AC22" s="620">
        <f t="shared" si="1"/>
        <v>3308370</v>
      </c>
      <c r="AD22" s="627">
        <v>191800</v>
      </c>
      <c r="AE22" s="616">
        <v>3411992</v>
      </c>
      <c r="AF22" s="617">
        <v>3254343</v>
      </c>
      <c r="AG22" s="624">
        <v>157649</v>
      </c>
      <c r="AH22" s="798">
        <v>2648003</v>
      </c>
      <c r="AI22" s="620">
        <v>2592154</v>
      </c>
      <c r="AJ22" s="802">
        <v>55849</v>
      </c>
      <c r="AK22" s="585">
        <v>2760140</v>
      </c>
      <c r="AL22" s="617">
        <v>2674123</v>
      </c>
      <c r="AM22" s="624">
        <v>86017</v>
      </c>
      <c r="AN22" s="587">
        <v>3168665</v>
      </c>
      <c r="AO22" s="621">
        <f t="shared" si="14"/>
        <v>3053553</v>
      </c>
      <c r="AP22" s="628">
        <v>115112</v>
      </c>
      <c r="AQ22" s="811">
        <v>3294582</v>
      </c>
      <c r="AR22" s="812">
        <v>3149783</v>
      </c>
      <c r="AS22" s="811">
        <v>144799</v>
      </c>
      <c r="AT22" s="622">
        <f t="shared" si="2"/>
        <v>6.8493150684931505</v>
      </c>
      <c r="AU22" s="623">
        <f t="shared" si="3"/>
        <v>6.6912013955158276</v>
      </c>
      <c r="AV22" s="355">
        <f t="shared" si="4"/>
        <v>6.2040174447438758</v>
      </c>
      <c r="AW22" s="629">
        <f t="shared" si="5"/>
        <v>6.3374761142638496</v>
      </c>
      <c r="AX22" s="629">
        <f t="shared" si="6"/>
        <v>6.2980601086525683</v>
      </c>
      <c r="AY22" s="369">
        <f t="shared" si="7"/>
        <v>4.5289426623979159</v>
      </c>
      <c r="AZ22" s="369">
        <f t="shared" si="8"/>
        <v>6.1683962372345063</v>
      </c>
      <c r="BA22" s="368">
        <f t="shared" si="9"/>
        <v>5.7930506514546272</v>
      </c>
      <c r="BB22" s="357">
        <f t="shared" si="10"/>
        <v>5.4797338414991268</v>
      </c>
      <c r="BC22" s="369">
        <f t="shared" si="11"/>
        <v>4.6204387349091087</v>
      </c>
      <c r="BD22" s="369">
        <f t="shared" si="12"/>
        <v>2.1090988189968063</v>
      </c>
      <c r="BE22" s="369">
        <f t="shared" si="13"/>
        <v>3.116399892759063</v>
      </c>
    </row>
    <row r="23" spans="1:57" ht="15.75" customHeight="1">
      <c r="A23" s="613">
        <v>20</v>
      </c>
      <c r="B23" s="366" t="s">
        <v>789</v>
      </c>
      <c r="C23" s="614" t="s">
        <v>794</v>
      </c>
      <c r="D23" s="616">
        <v>822000</v>
      </c>
      <c r="E23" s="288">
        <v>774000</v>
      </c>
      <c r="F23" s="624">
        <v>48000</v>
      </c>
      <c r="G23" s="619">
        <v>809638</v>
      </c>
      <c r="H23" s="288">
        <v>763638</v>
      </c>
      <c r="I23" s="294">
        <v>46000</v>
      </c>
      <c r="J23" s="616">
        <v>997064</v>
      </c>
      <c r="K23" s="288">
        <v>950464</v>
      </c>
      <c r="L23" s="624">
        <v>46600</v>
      </c>
      <c r="M23" s="277">
        <v>1077739</v>
      </c>
      <c r="N23" s="288">
        <v>1030339</v>
      </c>
      <c r="O23" s="294">
        <v>47400</v>
      </c>
      <c r="P23" s="625">
        <v>1143336</v>
      </c>
      <c r="Q23" s="288">
        <v>1097736</v>
      </c>
      <c r="R23" s="624">
        <v>45600</v>
      </c>
      <c r="S23" s="619">
        <v>1153050</v>
      </c>
      <c r="T23" s="288">
        <v>1111850</v>
      </c>
      <c r="U23" s="294">
        <v>41200</v>
      </c>
      <c r="V23" s="616">
        <v>1159415</v>
      </c>
      <c r="W23" s="288">
        <v>1118915</v>
      </c>
      <c r="X23" s="624">
        <v>40500</v>
      </c>
      <c r="Y23" s="616">
        <v>1068062</v>
      </c>
      <c r="Z23" s="288">
        <f t="shared" si="0"/>
        <v>1030562</v>
      </c>
      <c r="AA23" s="624">
        <v>37500</v>
      </c>
      <c r="AB23" s="626">
        <v>1101046</v>
      </c>
      <c r="AC23" s="620">
        <f t="shared" si="1"/>
        <v>1088267</v>
      </c>
      <c r="AD23" s="627">
        <v>12779</v>
      </c>
      <c r="AE23" s="616">
        <v>1038347</v>
      </c>
      <c r="AF23" s="617">
        <v>1021368</v>
      </c>
      <c r="AG23" s="624">
        <v>16979</v>
      </c>
      <c r="AH23" s="798">
        <v>829315</v>
      </c>
      <c r="AI23" s="620">
        <v>817566</v>
      </c>
      <c r="AJ23" s="802">
        <v>11749</v>
      </c>
      <c r="AK23" s="585">
        <v>798177</v>
      </c>
      <c r="AL23" s="617">
        <v>785745</v>
      </c>
      <c r="AM23" s="624">
        <v>12432</v>
      </c>
      <c r="AN23" s="587">
        <v>911410</v>
      </c>
      <c r="AO23" s="621">
        <f t="shared" si="14"/>
        <v>892345</v>
      </c>
      <c r="AP23" s="628">
        <v>19065</v>
      </c>
      <c r="AQ23" s="811">
        <v>965118</v>
      </c>
      <c r="AR23" s="812">
        <v>949329</v>
      </c>
      <c r="AS23" s="811">
        <v>15789</v>
      </c>
      <c r="AT23" s="622">
        <f t="shared" si="2"/>
        <v>5.8394160583941606</v>
      </c>
      <c r="AU23" s="623">
        <f t="shared" si="3"/>
        <v>5.681551508204902</v>
      </c>
      <c r="AV23" s="355">
        <f t="shared" si="4"/>
        <v>4.6737220479327304</v>
      </c>
      <c r="AW23" s="629">
        <f t="shared" si="5"/>
        <v>4.3980963851173618</v>
      </c>
      <c r="AX23" s="629">
        <f t="shared" si="6"/>
        <v>3.988328890195008</v>
      </c>
      <c r="AY23" s="369">
        <f t="shared" si="7"/>
        <v>3.5731321278348731</v>
      </c>
      <c r="AZ23" s="369">
        <f t="shared" si="8"/>
        <v>3.4931409374555273</v>
      </c>
      <c r="BA23" s="368">
        <f t="shared" si="9"/>
        <v>3.5110321310935131</v>
      </c>
      <c r="BB23" s="357">
        <f t="shared" si="10"/>
        <v>1.1606236251709736</v>
      </c>
      <c r="BC23" s="369">
        <f t="shared" si="11"/>
        <v>1.6351951707858741</v>
      </c>
      <c r="BD23" s="369">
        <f t="shared" si="12"/>
        <v>1.4167113822853801</v>
      </c>
      <c r="BE23" s="369">
        <f t="shared" si="13"/>
        <v>1.5575492653885039</v>
      </c>
    </row>
    <row r="24" spans="1:57" ht="15.75" customHeight="1">
      <c r="A24" s="613">
        <v>21</v>
      </c>
      <c r="B24" s="366" t="s">
        <v>795</v>
      </c>
      <c r="C24" s="614" t="s">
        <v>796</v>
      </c>
      <c r="D24" s="616">
        <v>7734000</v>
      </c>
      <c r="E24" s="288">
        <v>4973000</v>
      </c>
      <c r="F24" s="624">
        <v>2761000</v>
      </c>
      <c r="G24" s="619">
        <v>8786731</v>
      </c>
      <c r="H24" s="288">
        <v>5692428</v>
      </c>
      <c r="I24" s="294">
        <v>3094303</v>
      </c>
      <c r="J24" s="616">
        <v>8027537</v>
      </c>
      <c r="K24" s="288">
        <v>5555057</v>
      </c>
      <c r="L24" s="624">
        <v>2472480</v>
      </c>
      <c r="M24" s="277">
        <v>8922112</v>
      </c>
      <c r="N24" s="288">
        <v>6361466</v>
      </c>
      <c r="O24" s="294">
        <v>2560646</v>
      </c>
      <c r="P24" s="625">
        <v>9037780</v>
      </c>
      <c r="Q24" s="288">
        <v>8251493</v>
      </c>
      <c r="R24" s="624">
        <v>786287</v>
      </c>
      <c r="S24" s="619">
        <v>11813343</v>
      </c>
      <c r="T24" s="288">
        <v>10100408</v>
      </c>
      <c r="U24" s="294">
        <v>1712935</v>
      </c>
      <c r="V24" s="616">
        <v>10162658</v>
      </c>
      <c r="W24" s="288">
        <v>8872000</v>
      </c>
      <c r="X24" s="624">
        <v>1290658</v>
      </c>
      <c r="Y24" s="616">
        <v>9780653</v>
      </c>
      <c r="Z24" s="288">
        <f t="shared" si="0"/>
        <v>8743904</v>
      </c>
      <c r="AA24" s="624">
        <v>1036749</v>
      </c>
      <c r="AB24" s="626">
        <v>9036379</v>
      </c>
      <c r="AC24" s="620">
        <f t="shared" si="1"/>
        <v>7635740</v>
      </c>
      <c r="AD24" s="627">
        <v>1400639</v>
      </c>
      <c r="AE24" s="616">
        <v>9141989</v>
      </c>
      <c r="AF24" s="617">
        <v>8200364</v>
      </c>
      <c r="AG24" s="624">
        <v>941625</v>
      </c>
      <c r="AH24" s="798">
        <v>3211704</v>
      </c>
      <c r="AI24" s="620">
        <v>2772453</v>
      </c>
      <c r="AJ24" s="802">
        <v>439251</v>
      </c>
      <c r="AK24" s="585">
        <v>4155653</v>
      </c>
      <c r="AL24" s="617">
        <v>3507371</v>
      </c>
      <c r="AM24" s="624">
        <v>648282</v>
      </c>
      <c r="AN24" s="587">
        <v>6953302</v>
      </c>
      <c r="AO24" s="621">
        <f t="shared" si="14"/>
        <v>5659988</v>
      </c>
      <c r="AP24" s="628">
        <v>1293314</v>
      </c>
      <c r="AQ24" s="811">
        <v>9417472</v>
      </c>
      <c r="AR24" s="812">
        <v>7665822</v>
      </c>
      <c r="AS24" s="811">
        <v>1751650</v>
      </c>
      <c r="AT24" s="622">
        <f t="shared" si="2"/>
        <v>35.699508663046288</v>
      </c>
      <c r="AU24" s="623">
        <f t="shared" si="3"/>
        <v>35.215633663987212</v>
      </c>
      <c r="AV24" s="355">
        <f t="shared" si="4"/>
        <v>30.79998260985904</v>
      </c>
      <c r="AW24" s="629">
        <f t="shared" si="5"/>
        <v>28.699998386032366</v>
      </c>
      <c r="AX24" s="629">
        <f t="shared" si="6"/>
        <v>8.7000015490529758</v>
      </c>
      <c r="AY24" s="369">
        <f t="shared" si="7"/>
        <v>14.500002243226156</v>
      </c>
      <c r="AZ24" s="369">
        <f t="shared" si="8"/>
        <v>12.700004270536311</v>
      </c>
      <c r="BA24" s="368">
        <f t="shared" si="9"/>
        <v>10.599997771109965</v>
      </c>
      <c r="BB24" s="357">
        <f t="shared" si="10"/>
        <v>15.500002821926792</v>
      </c>
      <c r="BC24" s="369">
        <f t="shared" si="11"/>
        <v>10.30000145482564</v>
      </c>
      <c r="BD24" s="369">
        <f t="shared" si="12"/>
        <v>13.676571689047309</v>
      </c>
      <c r="BE24" s="369">
        <f t="shared" si="13"/>
        <v>15.600003176396104</v>
      </c>
    </row>
    <row r="25" spans="1:57" ht="15.75" customHeight="1">
      <c r="A25" s="613">
        <v>22</v>
      </c>
      <c r="B25" s="366" t="s">
        <v>795</v>
      </c>
      <c r="C25" s="614" t="s">
        <v>797</v>
      </c>
      <c r="D25" s="616">
        <v>550000</v>
      </c>
      <c r="E25" s="288">
        <v>511000</v>
      </c>
      <c r="F25" s="624">
        <v>39000</v>
      </c>
      <c r="G25" s="619">
        <v>589745</v>
      </c>
      <c r="H25" s="288">
        <v>549627</v>
      </c>
      <c r="I25" s="294">
        <v>40118</v>
      </c>
      <c r="J25" s="616">
        <v>600039</v>
      </c>
      <c r="K25" s="288">
        <v>557207</v>
      </c>
      <c r="L25" s="624">
        <v>42832</v>
      </c>
      <c r="M25" s="277">
        <v>563373</v>
      </c>
      <c r="N25" s="288">
        <v>519774</v>
      </c>
      <c r="O25" s="294">
        <v>43599</v>
      </c>
      <c r="P25" s="625">
        <v>560292</v>
      </c>
      <c r="Q25" s="288">
        <v>516783</v>
      </c>
      <c r="R25" s="624">
        <v>43509</v>
      </c>
      <c r="S25" s="619">
        <v>604172</v>
      </c>
      <c r="T25" s="288">
        <v>556538</v>
      </c>
      <c r="U25" s="294">
        <v>47634</v>
      </c>
      <c r="V25" s="616">
        <v>558101</v>
      </c>
      <c r="W25" s="288">
        <v>509387</v>
      </c>
      <c r="X25" s="624">
        <v>48714</v>
      </c>
      <c r="Y25" s="616">
        <v>634940</v>
      </c>
      <c r="Z25" s="288">
        <f t="shared" si="0"/>
        <v>585536</v>
      </c>
      <c r="AA25" s="624">
        <v>49404</v>
      </c>
      <c r="AB25" s="626">
        <v>741898</v>
      </c>
      <c r="AC25" s="620">
        <f t="shared" si="1"/>
        <v>694844</v>
      </c>
      <c r="AD25" s="627">
        <v>47054</v>
      </c>
      <c r="AE25" s="616">
        <v>682067</v>
      </c>
      <c r="AF25" s="617">
        <v>652142</v>
      </c>
      <c r="AG25" s="624">
        <v>29925</v>
      </c>
      <c r="AH25" s="798">
        <v>594897</v>
      </c>
      <c r="AI25" s="620">
        <v>550389</v>
      </c>
      <c r="AJ25" s="802">
        <v>44508</v>
      </c>
      <c r="AK25" s="585">
        <v>665855</v>
      </c>
      <c r="AL25" s="617">
        <v>618111</v>
      </c>
      <c r="AM25" s="624">
        <v>47744</v>
      </c>
      <c r="AN25" s="587">
        <v>690019</v>
      </c>
      <c r="AO25" s="621">
        <f t="shared" si="14"/>
        <v>637617</v>
      </c>
      <c r="AP25" s="628">
        <v>52402</v>
      </c>
      <c r="AQ25" s="811">
        <v>667802</v>
      </c>
      <c r="AR25" s="812">
        <v>636192</v>
      </c>
      <c r="AS25" s="811">
        <v>31610</v>
      </c>
      <c r="AT25" s="622">
        <f t="shared" si="2"/>
        <v>7.0909090909090908</v>
      </c>
      <c r="AU25" s="623">
        <f t="shared" si="3"/>
        <v>6.8026011242147035</v>
      </c>
      <c r="AV25" s="355">
        <f t="shared" si="4"/>
        <v>7.1382026834922394</v>
      </c>
      <c r="AW25" s="629">
        <f t="shared" si="5"/>
        <v>7.738922525573642</v>
      </c>
      <c r="AX25" s="629">
        <f t="shared" si="6"/>
        <v>7.7654151763723203</v>
      </c>
      <c r="AY25" s="369">
        <f t="shared" si="7"/>
        <v>7.8841786775951217</v>
      </c>
      <c r="AZ25" s="369">
        <f t="shared" si="8"/>
        <v>8.7285276320952665</v>
      </c>
      <c r="BA25" s="368">
        <f t="shared" si="9"/>
        <v>7.7808926827731755</v>
      </c>
      <c r="BB25" s="357">
        <f t="shared" si="10"/>
        <v>6.3423812976986058</v>
      </c>
      <c r="BC25" s="369">
        <f t="shared" si="11"/>
        <v>4.3873988918977167</v>
      </c>
      <c r="BD25" s="369">
        <f t="shared" si="12"/>
        <v>7.4816312739852435</v>
      </c>
      <c r="BE25" s="369">
        <f t="shared" si="13"/>
        <v>7.1703298766247912</v>
      </c>
    </row>
    <row r="26" spans="1:57" ht="15.75" customHeight="1">
      <c r="A26" s="613">
        <v>23</v>
      </c>
      <c r="B26" s="366" t="s">
        <v>795</v>
      </c>
      <c r="C26" s="645" t="s">
        <v>798</v>
      </c>
      <c r="D26" s="616">
        <v>154000</v>
      </c>
      <c r="E26" s="288">
        <v>150000</v>
      </c>
      <c r="F26" s="624">
        <v>4000</v>
      </c>
      <c r="G26" s="619">
        <v>162957</v>
      </c>
      <c r="H26" s="288">
        <v>158278</v>
      </c>
      <c r="I26" s="294">
        <v>4679</v>
      </c>
      <c r="J26" s="616">
        <v>147408</v>
      </c>
      <c r="K26" s="288">
        <v>145958</v>
      </c>
      <c r="L26" s="624">
        <v>1450</v>
      </c>
      <c r="M26" s="277">
        <v>118295</v>
      </c>
      <c r="N26" s="288">
        <v>115078</v>
      </c>
      <c r="O26" s="294">
        <v>3217</v>
      </c>
      <c r="P26" s="625">
        <v>87560</v>
      </c>
      <c r="Q26" s="288">
        <v>85128</v>
      </c>
      <c r="R26" s="624">
        <v>2432</v>
      </c>
      <c r="S26" s="619">
        <v>114018</v>
      </c>
      <c r="T26" s="288">
        <v>111285</v>
      </c>
      <c r="U26" s="294">
        <v>2733</v>
      </c>
      <c r="V26" s="616">
        <v>167169</v>
      </c>
      <c r="W26" s="288">
        <v>164462</v>
      </c>
      <c r="X26" s="624">
        <v>2707</v>
      </c>
      <c r="Y26" s="616">
        <v>149731</v>
      </c>
      <c r="Z26" s="288">
        <f t="shared" si="0"/>
        <v>146794</v>
      </c>
      <c r="AA26" s="624">
        <v>2937</v>
      </c>
      <c r="AB26" s="626">
        <v>130767</v>
      </c>
      <c r="AC26" s="620">
        <f t="shared" si="1"/>
        <v>128131</v>
      </c>
      <c r="AD26" s="627">
        <v>2636</v>
      </c>
      <c r="AE26" s="616">
        <v>126057</v>
      </c>
      <c r="AF26" s="617">
        <v>123823</v>
      </c>
      <c r="AG26" s="624">
        <v>2234</v>
      </c>
      <c r="AH26" s="798">
        <v>85431</v>
      </c>
      <c r="AI26" s="620">
        <v>82723</v>
      </c>
      <c r="AJ26" s="802">
        <v>2708</v>
      </c>
      <c r="AK26" s="585">
        <v>101010</v>
      </c>
      <c r="AL26" s="617">
        <v>98494</v>
      </c>
      <c r="AM26" s="624">
        <v>2516</v>
      </c>
      <c r="AN26" s="587">
        <v>108227</v>
      </c>
      <c r="AO26" s="621">
        <f t="shared" si="14"/>
        <v>104730</v>
      </c>
      <c r="AP26" s="628">
        <v>3497</v>
      </c>
      <c r="AQ26" s="811">
        <v>120205</v>
      </c>
      <c r="AR26" s="812">
        <v>118036</v>
      </c>
      <c r="AS26" s="811">
        <v>2169</v>
      </c>
      <c r="AT26" s="622">
        <f t="shared" si="2"/>
        <v>2.5974025974025974</v>
      </c>
      <c r="AU26" s="623">
        <f t="shared" si="3"/>
        <v>2.8713096092834305</v>
      </c>
      <c r="AV26" s="355">
        <f t="shared" si="4"/>
        <v>0.9836643872788452</v>
      </c>
      <c r="AW26" s="629">
        <f t="shared" si="5"/>
        <v>2.7194725051777335</v>
      </c>
      <c r="AX26" s="629">
        <f t="shared" si="6"/>
        <v>2.7775239835541345</v>
      </c>
      <c r="AY26" s="369">
        <f t="shared" si="7"/>
        <v>2.3969899489554281</v>
      </c>
      <c r="AZ26" s="369">
        <f t="shared" si="8"/>
        <v>1.6193193714145564</v>
      </c>
      <c r="BA26" s="368">
        <f t="shared" si="9"/>
        <v>1.9615176549946236</v>
      </c>
      <c r="BB26" s="357">
        <f t="shared" si="10"/>
        <v>2.015799093043352</v>
      </c>
      <c r="BC26" s="369">
        <f t="shared" si="11"/>
        <v>1.7722141570876666</v>
      </c>
      <c r="BD26" s="369">
        <f t="shared" si="12"/>
        <v>3.1698095539090025</v>
      </c>
      <c r="BE26" s="369">
        <f t="shared" si="13"/>
        <v>2.4908424908424909</v>
      </c>
    </row>
    <row r="27" spans="1:57" ht="15.75" customHeight="1">
      <c r="A27" s="613">
        <v>24</v>
      </c>
      <c r="B27" s="366" t="s">
        <v>795</v>
      </c>
      <c r="C27" s="614" t="s">
        <v>799</v>
      </c>
      <c r="D27" s="616">
        <v>224000</v>
      </c>
      <c r="E27" s="288">
        <v>217000</v>
      </c>
      <c r="F27" s="624">
        <v>7000</v>
      </c>
      <c r="G27" s="619">
        <v>228525</v>
      </c>
      <c r="H27" s="288">
        <v>221225</v>
      </c>
      <c r="I27" s="294">
        <v>7300</v>
      </c>
      <c r="J27" s="616">
        <v>234817</v>
      </c>
      <c r="K27" s="288">
        <v>227517</v>
      </c>
      <c r="L27" s="624">
        <v>7300</v>
      </c>
      <c r="M27" s="277">
        <v>248072</v>
      </c>
      <c r="N27" s="288">
        <v>240772</v>
      </c>
      <c r="O27" s="294">
        <v>7300</v>
      </c>
      <c r="P27" s="625">
        <v>336571</v>
      </c>
      <c r="Q27" s="288">
        <v>329271</v>
      </c>
      <c r="R27" s="624">
        <v>7300</v>
      </c>
      <c r="S27" s="619">
        <v>346680</v>
      </c>
      <c r="T27" s="288">
        <v>339380</v>
      </c>
      <c r="U27" s="294">
        <v>7300</v>
      </c>
      <c r="V27" s="616">
        <v>414987</v>
      </c>
      <c r="W27" s="288">
        <v>407687</v>
      </c>
      <c r="X27" s="624">
        <v>7300</v>
      </c>
      <c r="Y27" s="616">
        <v>397198</v>
      </c>
      <c r="Z27" s="288">
        <f t="shared" si="0"/>
        <v>389898</v>
      </c>
      <c r="AA27" s="624">
        <v>7300</v>
      </c>
      <c r="AB27" s="626">
        <v>419417</v>
      </c>
      <c r="AC27" s="620">
        <f t="shared" si="1"/>
        <v>412117</v>
      </c>
      <c r="AD27" s="627">
        <v>7300</v>
      </c>
      <c r="AE27" s="616">
        <v>416024</v>
      </c>
      <c r="AF27" s="617">
        <v>408724</v>
      </c>
      <c r="AG27" s="624">
        <v>7300</v>
      </c>
      <c r="AH27" s="798">
        <v>408360</v>
      </c>
      <c r="AI27" s="620">
        <v>400560</v>
      </c>
      <c r="AJ27" s="802">
        <v>7800</v>
      </c>
      <c r="AK27" s="585">
        <v>489088</v>
      </c>
      <c r="AL27" s="617">
        <v>481288</v>
      </c>
      <c r="AM27" s="624">
        <v>7800</v>
      </c>
      <c r="AN27" s="587">
        <v>604379</v>
      </c>
      <c r="AO27" s="621">
        <f t="shared" si="14"/>
        <v>596579</v>
      </c>
      <c r="AP27" s="628">
        <v>7800</v>
      </c>
      <c r="AQ27" s="811">
        <v>701298</v>
      </c>
      <c r="AR27" s="812">
        <v>696574</v>
      </c>
      <c r="AS27" s="811">
        <v>4724</v>
      </c>
      <c r="AT27" s="622">
        <f t="shared" si="2"/>
        <v>3.125</v>
      </c>
      <c r="AU27" s="623">
        <f t="shared" si="3"/>
        <v>3.1943988622688981</v>
      </c>
      <c r="AV27" s="355">
        <f t="shared" si="4"/>
        <v>3.1088038770617121</v>
      </c>
      <c r="AW27" s="629">
        <f t="shared" si="5"/>
        <v>2.9426940565642234</v>
      </c>
      <c r="AX27" s="629">
        <f t="shared" si="6"/>
        <v>2.1689331522917898</v>
      </c>
      <c r="AY27" s="369">
        <f t="shared" si="7"/>
        <v>2.1056882427598937</v>
      </c>
      <c r="AZ27" s="369">
        <f t="shared" si="8"/>
        <v>1.7590912486415238</v>
      </c>
      <c r="BA27" s="368">
        <f t="shared" si="9"/>
        <v>1.8378743095383159</v>
      </c>
      <c r="BB27" s="357">
        <f t="shared" si="10"/>
        <v>1.7405112334502415</v>
      </c>
      <c r="BC27" s="369">
        <f t="shared" si="11"/>
        <v>1.7547064592427359</v>
      </c>
      <c r="BD27" s="369">
        <f t="shared" si="12"/>
        <v>1.9100793417572732</v>
      </c>
      <c r="BE27" s="369">
        <f t="shared" si="13"/>
        <v>1.5948050248626013</v>
      </c>
    </row>
    <row r="28" spans="1:57" ht="15.75" customHeight="1">
      <c r="A28" s="613">
        <v>25</v>
      </c>
      <c r="B28" s="366" t="s">
        <v>800</v>
      </c>
      <c r="C28" s="614" t="s">
        <v>801</v>
      </c>
      <c r="D28" s="616">
        <v>746000</v>
      </c>
      <c r="E28" s="288">
        <v>637000</v>
      </c>
      <c r="F28" s="624">
        <v>109000</v>
      </c>
      <c r="G28" s="619">
        <v>620957</v>
      </c>
      <c r="H28" s="288">
        <v>502218</v>
      </c>
      <c r="I28" s="294">
        <v>118739</v>
      </c>
      <c r="J28" s="616">
        <v>719946</v>
      </c>
      <c r="K28" s="288">
        <v>599208</v>
      </c>
      <c r="L28" s="624">
        <v>120738</v>
      </c>
      <c r="M28" s="277">
        <v>714519</v>
      </c>
      <c r="N28" s="288">
        <v>593204</v>
      </c>
      <c r="O28" s="294">
        <v>121315</v>
      </c>
      <c r="P28" s="625">
        <v>717691</v>
      </c>
      <c r="Q28" s="288">
        <v>604480</v>
      </c>
      <c r="R28" s="624">
        <v>113211</v>
      </c>
      <c r="S28" s="619">
        <v>664855</v>
      </c>
      <c r="T28" s="288">
        <v>558953</v>
      </c>
      <c r="U28" s="294">
        <v>105902</v>
      </c>
      <c r="V28" s="616">
        <v>638048</v>
      </c>
      <c r="W28" s="288">
        <v>535533</v>
      </c>
      <c r="X28" s="624">
        <v>102515</v>
      </c>
      <c r="Y28" s="616">
        <v>636751</v>
      </c>
      <c r="Z28" s="288">
        <f t="shared" si="0"/>
        <v>518594</v>
      </c>
      <c r="AA28" s="624">
        <v>118157</v>
      </c>
      <c r="AB28" s="626">
        <v>615600</v>
      </c>
      <c r="AC28" s="620">
        <f t="shared" si="1"/>
        <v>497697</v>
      </c>
      <c r="AD28" s="627">
        <v>117903</v>
      </c>
      <c r="AE28" s="616">
        <v>606867</v>
      </c>
      <c r="AF28" s="617">
        <v>483077</v>
      </c>
      <c r="AG28" s="624">
        <v>123790</v>
      </c>
      <c r="AH28" s="798">
        <v>381919</v>
      </c>
      <c r="AI28" s="620">
        <v>281427</v>
      </c>
      <c r="AJ28" s="802">
        <v>100492</v>
      </c>
      <c r="AK28" s="585">
        <v>402803</v>
      </c>
      <c r="AL28" s="617">
        <v>298890</v>
      </c>
      <c r="AM28" s="624">
        <v>103913</v>
      </c>
      <c r="AN28" s="587">
        <v>416423</v>
      </c>
      <c r="AO28" s="621">
        <f t="shared" si="14"/>
        <v>298743</v>
      </c>
      <c r="AP28" s="628">
        <v>117680</v>
      </c>
      <c r="AQ28" s="811">
        <v>564928</v>
      </c>
      <c r="AR28" s="812">
        <v>454998</v>
      </c>
      <c r="AS28" s="811">
        <v>109930</v>
      </c>
      <c r="AT28" s="622">
        <f t="shared" si="2"/>
        <v>14.611260053619301</v>
      </c>
      <c r="AU28" s="623">
        <f t="shared" si="3"/>
        <v>19.121935979463956</v>
      </c>
      <c r="AV28" s="355">
        <f t="shared" si="4"/>
        <v>16.770424448500304</v>
      </c>
      <c r="AW28" s="629">
        <f t="shared" si="5"/>
        <v>16.978554804001014</v>
      </c>
      <c r="AX28" s="629">
        <f t="shared" si="6"/>
        <v>15.774337423765939</v>
      </c>
      <c r="AY28" s="369">
        <f t="shared" si="7"/>
        <v>15.928585932270947</v>
      </c>
      <c r="AZ28" s="369">
        <f t="shared" si="8"/>
        <v>16.066973017703997</v>
      </c>
      <c r="BA28" s="368">
        <f t="shared" si="9"/>
        <v>18.556233127234979</v>
      </c>
      <c r="BB28" s="357">
        <f t="shared" si="10"/>
        <v>19.15253411306043</v>
      </c>
      <c r="BC28" s="369">
        <f t="shared" si="11"/>
        <v>20.398209162798437</v>
      </c>
      <c r="BD28" s="369">
        <f t="shared" si="12"/>
        <v>26.3123856105614</v>
      </c>
      <c r="BE28" s="369">
        <f t="shared" si="13"/>
        <v>25.797474199546677</v>
      </c>
    </row>
    <row r="29" spans="1:57" ht="15.75" customHeight="1">
      <c r="A29" s="613">
        <v>26</v>
      </c>
      <c r="B29" s="366" t="s">
        <v>800</v>
      </c>
      <c r="C29" s="614" t="s">
        <v>444</v>
      </c>
      <c r="D29" s="616">
        <v>1882000</v>
      </c>
      <c r="E29" s="288">
        <v>1790000</v>
      </c>
      <c r="F29" s="624">
        <v>92000</v>
      </c>
      <c r="G29" s="619">
        <v>1915247</v>
      </c>
      <c r="H29" s="288">
        <v>1858560</v>
      </c>
      <c r="I29" s="294">
        <v>56687</v>
      </c>
      <c r="J29" s="616">
        <v>2001014</v>
      </c>
      <c r="K29" s="288">
        <v>1948721</v>
      </c>
      <c r="L29" s="624">
        <v>52293</v>
      </c>
      <c r="M29" s="277">
        <v>2011035</v>
      </c>
      <c r="N29" s="288">
        <v>1964026</v>
      </c>
      <c r="O29" s="294">
        <v>47009</v>
      </c>
      <c r="P29" s="625">
        <v>2070959</v>
      </c>
      <c r="Q29" s="288">
        <v>2026893</v>
      </c>
      <c r="R29" s="624">
        <v>44066</v>
      </c>
      <c r="S29" s="619">
        <v>2132849</v>
      </c>
      <c r="T29" s="288">
        <v>2095732</v>
      </c>
      <c r="U29" s="294">
        <v>37117</v>
      </c>
      <c r="V29" s="616">
        <v>2181785</v>
      </c>
      <c r="W29" s="288">
        <v>2146080</v>
      </c>
      <c r="X29" s="624">
        <v>35705</v>
      </c>
      <c r="Y29" s="616">
        <v>2170287</v>
      </c>
      <c r="Z29" s="288">
        <f t="shared" si="0"/>
        <v>2124175</v>
      </c>
      <c r="AA29" s="624">
        <v>46112</v>
      </c>
      <c r="AB29" s="626">
        <v>2014034</v>
      </c>
      <c r="AC29" s="620">
        <f t="shared" si="1"/>
        <v>1963920</v>
      </c>
      <c r="AD29" s="627">
        <v>50114</v>
      </c>
      <c r="AE29" s="616">
        <v>1960195</v>
      </c>
      <c r="AF29" s="617">
        <v>1915893</v>
      </c>
      <c r="AG29" s="624">
        <v>44302</v>
      </c>
      <c r="AH29" s="798">
        <v>1126915</v>
      </c>
      <c r="AI29" s="620">
        <v>1105197</v>
      </c>
      <c r="AJ29" s="802">
        <v>21718</v>
      </c>
      <c r="AK29" s="585">
        <v>1278096</v>
      </c>
      <c r="AL29" s="617">
        <v>1249496</v>
      </c>
      <c r="AM29" s="624">
        <v>28600</v>
      </c>
      <c r="AN29" s="587">
        <v>1693380</v>
      </c>
      <c r="AO29" s="621">
        <f t="shared" si="14"/>
        <v>1654231</v>
      </c>
      <c r="AP29" s="628">
        <v>39149</v>
      </c>
      <c r="AQ29" s="811">
        <v>1712158</v>
      </c>
      <c r="AR29" s="812">
        <v>1674451</v>
      </c>
      <c r="AS29" s="811">
        <v>37707</v>
      </c>
      <c r="AT29" s="622">
        <f t="shared" si="2"/>
        <v>4.8884165781083952</v>
      </c>
      <c r="AU29" s="623">
        <f t="shared" si="3"/>
        <v>2.9597749010963077</v>
      </c>
      <c r="AV29" s="355">
        <f t="shared" si="4"/>
        <v>2.6133250442025893</v>
      </c>
      <c r="AW29" s="629">
        <f t="shared" si="5"/>
        <v>2.3375525537844939</v>
      </c>
      <c r="AX29" s="629">
        <f t="shared" si="6"/>
        <v>2.1278064896504469</v>
      </c>
      <c r="AY29" s="369">
        <f t="shared" si="7"/>
        <v>1.7402544671469944</v>
      </c>
      <c r="AZ29" s="369">
        <f t="shared" si="8"/>
        <v>1.636504055165839</v>
      </c>
      <c r="BA29" s="368">
        <f t="shared" si="9"/>
        <v>2.124695950351267</v>
      </c>
      <c r="BB29" s="357">
        <f t="shared" si="10"/>
        <v>2.4882400197811951</v>
      </c>
      <c r="BC29" s="369">
        <f t="shared" si="11"/>
        <v>2.2600812674249244</v>
      </c>
      <c r="BD29" s="369">
        <f t="shared" si="12"/>
        <v>1.9272083520052532</v>
      </c>
      <c r="BE29" s="369">
        <f t="shared" si="13"/>
        <v>2.2377035840813209</v>
      </c>
    </row>
    <row r="30" spans="1:57" ht="15.75" customHeight="1">
      <c r="A30" s="613">
        <v>27</v>
      </c>
      <c r="B30" s="366" t="s">
        <v>800</v>
      </c>
      <c r="C30" s="614" t="s">
        <v>802</v>
      </c>
      <c r="D30" s="616">
        <v>1472000</v>
      </c>
      <c r="E30" s="288">
        <v>1225000</v>
      </c>
      <c r="F30" s="624">
        <v>247000</v>
      </c>
      <c r="G30" s="619">
        <v>1433352</v>
      </c>
      <c r="H30" s="288">
        <v>1186210</v>
      </c>
      <c r="I30" s="294">
        <v>247142</v>
      </c>
      <c r="J30" s="616">
        <v>1487071</v>
      </c>
      <c r="K30" s="288">
        <v>1226379</v>
      </c>
      <c r="L30" s="624">
        <v>260692</v>
      </c>
      <c r="M30" s="277">
        <v>1503471</v>
      </c>
      <c r="N30" s="288">
        <v>1242176</v>
      </c>
      <c r="O30" s="294">
        <v>261295</v>
      </c>
      <c r="P30" s="625">
        <v>1500584</v>
      </c>
      <c r="Q30" s="288">
        <v>1209823</v>
      </c>
      <c r="R30" s="624">
        <v>290761</v>
      </c>
      <c r="S30" s="619">
        <v>1542360</v>
      </c>
      <c r="T30" s="288">
        <v>1226552</v>
      </c>
      <c r="U30" s="294">
        <v>315808</v>
      </c>
      <c r="V30" s="616">
        <v>1462479</v>
      </c>
      <c r="W30" s="288">
        <v>1155193</v>
      </c>
      <c r="X30" s="624">
        <v>307286</v>
      </c>
      <c r="Y30" s="616">
        <v>1489667</v>
      </c>
      <c r="Z30" s="288">
        <f t="shared" si="0"/>
        <v>1195350</v>
      </c>
      <c r="AA30" s="624">
        <v>294317</v>
      </c>
      <c r="AB30" s="626">
        <v>1413383</v>
      </c>
      <c r="AC30" s="620">
        <f t="shared" si="1"/>
        <v>1137144</v>
      </c>
      <c r="AD30" s="627">
        <v>276239</v>
      </c>
      <c r="AE30" s="616">
        <v>1500892</v>
      </c>
      <c r="AF30" s="617">
        <v>1220022</v>
      </c>
      <c r="AG30" s="624">
        <v>280870</v>
      </c>
      <c r="AH30" s="798">
        <v>736628</v>
      </c>
      <c r="AI30" s="620">
        <v>540047</v>
      </c>
      <c r="AJ30" s="802">
        <v>196581</v>
      </c>
      <c r="AK30" s="585">
        <v>993384</v>
      </c>
      <c r="AL30" s="617">
        <v>754977</v>
      </c>
      <c r="AM30" s="624">
        <v>238407</v>
      </c>
      <c r="AN30" s="587">
        <v>1091465</v>
      </c>
      <c r="AO30" s="621">
        <f t="shared" si="14"/>
        <v>711768</v>
      </c>
      <c r="AP30" s="628">
        <v>379697</v>
      </c>
      <c r="AQ30" s="811">
        <v>1082301</v>
      </c>
      <c r="AR30" s="812">
        <v>729559</v>
      </c>
      <c r="AS30" s="811">
        <v>352742</v>
      </c>
      <c r="AT30" s="622">
        <f t="shared" si="2"/>
        <v>16.779891304347828</v>
      </c>
      <c r="AU30" s="623">
        <f t="shared" si="3"/>
        <v>17.242240566169372</v>
      </c>
      <c r="AV30" s="355">
        <f t="shared" si="4"/>
        <v>17.530568479917903</v>
      </c>
      <c r="AW30" s="629">
        <f t="shared" si="5"/>
        <v>17.379450617936762</v>
      </c>
      <c r="AX30" s="629">
        <f t="shared" si="6"/>
        <v>19.376522740479707</v>
      </c>
      <c r="AY30" s="369">
        <f t="shared" si="7"/>
        <v>20.475634741564875</v>
      </c>
      <c r="AZ30" s="369">
        <f t="shared" si="8"/>
        <v>21.011310247873645</v>
      </c>
      <c r="BA30" s="368">
        <f t="shared" si="9"/>
        <v>19.757234334921829</v>
      </c>
      <c r="BB30" s="357">
        <f t="shared" si="10"/>
        <v>19.544525440025811</v>
      </c>
      <c r="BC30" s="369">
        <f t="shared" si="11"/>
        <v>18.713538349195012</v>
      </c>
      <c r="BD30" s="369">
        <f t="shared" si="12"/>
        <v>26.686604364753986</v>
      </c>
      <c r="BE30" s="369">
        <f t="shared" si="13"/>
        <v>23.999480563407506</v>
      </c>
    </row>
    <row r="31" spans="1:57" ht="15.75" customHeight="1">
      <c r="A31" s="613">
        <v>28</v>
      </c>
      <c r="B31" s="366" t="s">
        <v>800</v>
      </c>
      <c r="C31" s="614" t="s">
        <v>443</v>
      </c>
      <c r="D31" s="616">
        <v>1172000</v>
      </c>
      <c r="E31" s="288">
        <v>1087000</v>
      </c>
      <c r="F31" s="624">
        <v>85000</v>
      </c>
      <c r="G31" s="619">
        <v>1177631</v>
      </c>
      <c r="H31" s="288">
        <v>1091431</v>
      </c>
      <c r="I31" s="294">
        <v>86200</v>
      </c>
      <c r="J31" s="616">
        <v>1201555</v>
      </c>
      <c r="K31" s="288">
        <v>1113555</v>
      </c>
      <c r="L31" s="624">
        <v>88000</v>
      </c>
      <c r="M31" s="277">
        <v>1275378</v>
      </c>
      <c r="N31" s="288">
        <v>1186378</v>
      </c>
      <c r="O31" s="294">
        <v>89000</v>
      </c>
      <c r="P31" s="625">
        <v>1216762</v>
      </c>
      <c r="Q31" s="288">
        <v>1128762</v>
      </c>
      <c r="R31" s="624">
        <v>88000</v>
      </c>
      <c r="S31" s="619">
        <v>1276436</v>
      </c>
      <c r="T31" s="288">
        <v>1184436</v>
      </c>
      <c r="U31" s="294">
        <v>92000</v>
      </c>
      <c r="V31" s="616">
        <v>1165475</v>
      </c>
      <c r="W31" s="288">
        <v>1081571</v>
      </c>
      <c r="X31" s="624">
        <v>83904</v>
      </c>
      <c r="Y31" s="616">
        <v>1061808</v>
      </c>
      <c r="Z31" s="288">
        <f t="shared" si="0"/>
        <v>985455</v>
      </c>
      <c r="AA31" s="624">
        <v>76353</v>
      </c>
      <c r="AB31" s="626">
        <v>1049015</v>
      </c>
      <c r="AC31" s="620">
        <f t="shared" si="1"/>
        <v>973254</v>
      </c>
      <c r="AD31" s="627">
        <v>75761</v>
      </c>
      <c r="AE31" s="616">
        <v>979309</v>
      </c>
      <c r="AF31" s="617">
        <v>904585</v>
      </c>
      <c r="AG31" s="624">
        <v>74724</v>
      </c>
      <c r="AH31" s="798">
        <v>773862</v>
      </c>
      <c r="AI31" s="620">
        <v>714084</v>
      </c>
      <c r="AJ31" s="802">
        <v>59778</v>
      </c>
      <c r="AK31" s="585">
        <v>833906</v>
      </c>
      <c r="AL31" s="617">
        <v>769493</v>
      </c>
      <c r="AM31" s="624">
        <v>64413</v>
      </c>
      <c r="AN31" s="587">
        <v>857495</v>
      </c>
      <c r="AO31" s="621">
        <f t="shared" si="14"/>
        <v>791260</v>
      </c>
      <c r="AP31" s="628">
        <v>66235</v>
      </c>
      <c r="AQ31" s="811">
        <v>829937</v>
      </c>
      <c r="AR31" s="812">
        <v>765829</v>
      </c>
      <c r="AS31" s="811">
        <v>64108</v>
      </c>
      <c r="AT31" s="622">
        <f t="shared" si="2"/>
        <v>7.2525597269624571</v>
      </c>
      <c r="AU31" s="623">
        <f t="shared" si="3"/>
        <v>7.3197801348639766</v>
      </c>
      <c r="AV31" s="355">
        <f t="shared" si="4"/>
        <v>7.3238428536354965</v>
      </c>
      <c r="AW31" s="629">
        <f t="shared" si="5"/>
        <v>6.9783232892522848</v>
      </c>
      <c r="AX31" s="629">
        <f t="shared" si="6"/>
        <v>7.2323100162562604</v>
      </c>
      <c r="AY31" s="369">
        <f t="shared" si="7"/>
        <v>7.2075685737475288</v>
      </c>
      <c r="AZ31" s="369">
        <f t="shared" si="8"/>
        <v>7.1991248203522167</v>
      </c>
      <c r="BA31" s="368">
        <f t="shared" si="9"/>
        <v>7.19084806292663</v>
      </c>
      <c r="BB31" s="357">
        <f t="shared" si="10"/>
        <v>7.2221083587937258</v>
      </c>
      <c r="BC31" s="369">
        <f t="shared" si="11"/>
        <v>7.6302780838325797</v>
      </c>
      <c r="BD31" s="369">
        <f t="shared" si="12"/>
        <v>7.7246330741139886</v>
      </c>
      <c r="BE31" s="369">
        <f t="shared" si="13"/>
        <v>7.7242518940983755</v>
      </c>
    </row>
    <row r="32" spans="1:57" ht="15.75" customHeight="1">
      <c r="A32" s="613">
        <v>29</v>
      </c>
      <c r="B32" s="366" t="s">
        <v>800</v>
      </c>
      <c r="C32" s="614" t="s">
        <v>803</v>
      </c>
      <c r="D32" s="616">
        <v>212000</v>
      </c>
      <c r="E32" s="288">
        <v>190000</v>
      </c>
      <c r="F32" s="624">
        <v>22000</v>
      </c>
      <c r="G32" s="619">
        <v>231982</v>
      </c>
      <c r="H32" s="288">
        <v>228422</v>
      </c>
      <c r="I32" s="294">
        <v>3560</v>
      </c>
      <c r="J32" s="616">
        <v>189243</v>
      </c>
      <c r="K32" s="288">
        <v>173716</v>
      </c>
      <c r="L32" s="624">
        <v>15527</v>
      </c>
      <c r="M32" s="277">
        <v>162905</v>
      </c>
      <c r="N32" s="288">
        <v>145029</v>
      </c>
      <c r="O32" s="294">
        <v>17876</v>
      </c>
      <c r="P32" s="625">
        <v>165237</v>
      </c>
      <c r="Q32" s="288">
        <v>145171</v>
      </c>
      <c r="R32" s="624">
        <v>20066</v>
      </c>
      <c r="S32" s="619">
        <v>162276</v>
      </c>
      <c r="T32" s="288">
        <v>139867</v>
      </c>
      <c r="U32" s="294">
        <v>22409</v>
      </c>
      <c r="V32" s="616">
        <v>145599</v>
      </c>
      <c r="W32" s="288">
        <v>124535</v>
      </c>
      <c r="X32" s="624">
        <v>21064</v>
      </c>
      <c r="Y32" s="616">
        <v>158716</v>
      </c>
      <c r="Z32" s="288">
        <f t="shared" si="0"/>
        <v>138968</v>
      </c>
      <c r="AA32" s="624">
        <v>19748</v>
      </c>
      <c r="AB32" s="626">
        <v>158964</v>
      </c>
      <c r="AC32" s="620">
        <f t="shared" si="1"/>
        <v>140534</v>
      </c>
      <c r="AD32" s="627">
        <v>18430</v>
      </c>
      <c r="AE32" s="616">
        <v>148023</v>
      </c>
      <c r="AF32" s="617">
        <v>129068</v>
      </c>
      <c r="AG32" s="624">
        <v>18955</v>
      </c>
      <c r="AH32" s="798">
        <v>38011</v>
      </c>
      <c r="AI32" s="620">
        <v>21627</v>
      </c>
      <c r="AJ32" s="802">
        <v>16384</v>
      </c>
      <c r="AK32" s="585">
        <v>49531</v>
      </c>
      <c r="AL32" s="617">
        <v>34138</v>
      </c>
      <c r="AM32" s="624">
        <v>15393</v>
      </c>
      <c r="AN32" s="587">
        <v>90519</v>
      </c>
      <c r="AO32" s="621">
        <f t="shared" si="14"/>
        <v>74305</v>
      </c>
      <c r="AP32" s="628">
        <v>16214</v>
      </c>
      <c r="AQ32" s="811">
        <v>100326</v>
      </c>
      <c r="AR32" s="812">
        <v>82309</v>
      </c>
      <c r="AS32" s="811">
        <v>18017</v>
      </c>
      <c r="AT32" s="622">
        <f t="shared" si="2"/>
        <v>10.377358490566039</v>
      </c>
      <c r="AU32" s="623">
        <f t="shared" si="3"/>
        <v>1.5346018225551983</v>
      </c>
      <c r="AV32" s="355">
        <f t="shared" si="4"/>
        <v>8.2047948933381942</v>
      </c>
      <c r="AW32" s="629">
        <f t="shared" si="5"/>
        <v>10.973266627789203</v>
      </c>
      <c r="AX32" s="629">
        <f t="shared" si="6"/>
        <v>12.143769252649225</v>
      </c>
      <c r="AY32" s="369">
        <f t="shared" si="7"/>
        <v>13.80918928245705</v>
      </c>
      <c r="AZ32" s="369">
        <f t="shared" si="8"/>
        <v>14.467132329205556</v>
      </c>
      <c r="BA32" s="368">
        <f t="shared" si="9"/>
        <v>12.442349857607299</v>
      </c>
      <c r="BB32" s="357">
        <f t="shared" si="10"/>
        <v>11.593819984398984</v>
      </c>
      <c r="BC32" s="369">
        <f t="shared" si="11"/>
        <v>12.805442397465258</v>
      </c>
      <c r="BD32" s="369">
        <f t="shared" si="12"/>
        <v>43.103312199100259</v>
      </c>
      <c r="BE32" s="369">
        <f t="shared" si="13"/>
        <v>31.07750701580828</v>
      </c>
    </row>
    <row r="33" spans="1:57" ht="15.75" customHeight="1">
      <c r="A33" s="613">
        <v>30</v>
      </c>
      <c r="B33" s="366" t="s">
        <v>800</v>
      </c>
      <c r="C33" s="614" t="s">
        <v>804</v>
      </c>
      <c r="D33" s="616">
        <v>345000</v>
      </c>
      <c r="E33" s="288">
        <v>322000</v>
      </c>
      <c r="F33" s="624">
        <v>23000</v>
      </c>
      <c r="G33" s="619">
        <v>373924</v>
      </c>
      <c r="H33" s="288">
        <v>348314</v>
      </c>
      <c r="I33" s="294">
        <v>25610</v>
      </c>
      <c r="J33" s="616">
        <v>365325</v>
      </c>
      <c r="K33" s="288">
        <v>343059</v>
      </c>
      <c r="L33" s="624">
        <v>22266</v>
      </c>
      <c r="M33" s="277">
        <v>326827</v>
      </c>
      <c r="N33" s="288">
        <v>306414</v>
      </c>
      <c r="O33" s="294">
        <v>20413</v>
      </c>
      <c r="P33" s="625">
        <v>320050</v>
      </c>
      <c r="Q33" s="288">
        <v>300956</v>
      </c>
      <c r="R33" s="624">
        <v>19094</v>
      </c>
      <c r="S33" s="619">
        <v>329082</v>
      </c>
      <c r="T33" s="288">
        <v>322602</v>
      </c>
      <c r="U33" s="294">
        <v>6480</v>
      </c>
      <c r="V33" s="616">
        <v>330300</v>
      </c>
      <c r="W33" s="288">
        <v>323826</v>
      </c>
      <c r="X33" s="624">
        <v>6474</v>
      </c>
      <c r="Y33" s="616">
        <v>366899</v>
      </c>
      <c r="Z33" s="288">
        <f t="shared" si="0"/>
        <v>360601</v>
      </c>
      <c r="AA33" s="624">
        <v>6298</v>
      </c>
      <c r="AB33" s="626">
        <v>302102</v>
      </c>
      <c r="AC33" s="620">
        <f t="shared" si="1"/>
        <v>296336</v>
      </c>
      <c r="AD33" s="627">
        <v>5766</v>
      </c>
      <c r="AE33" s="616">
        <v>281742</v>
      </c>
      <c r="AF33" s="617">
        <v>276189</v>
      </c>
      <c r="AG33" s="624">
        <v>5553</v>
      </c>
      <c r="AH33" s="798">
        <v>167805</v>
      </c>
      <c r="AI33" s="620">
        <v>165420</v>
      </c>
      <c r="AJ33" s="802">
        <v>2385</v>
      </c>
      <c r="AK33" s="585">
        <v>209082</v>
      </c>
      <c r="AL33" s="617">
        <v>205496</v>
      </c>
      <c r="AM33" s="624">
        <v>3586</v>
      </c>
      <c r="AN33" s="587">
        <v>217908</v>
      </c>
      <c r="AO33" s="621">
        <f t="shared" si="14"/>
        <v>213387</v>
      </c>
      <c r="AP33" s="628">
        <v>4521</v>
      </c>
      <c r="AQ33" s="811">
        <v>248000</v>
      </c>
      <c r="AR33" s="812">
        <v>242673</v>
      </c>
      <c r="AS33" s="811">
        <v>5327</v>
      </c>
      <c r="AT33" s="622">
        <f t="shared" si="2"/>
        <v>6.666666666666667</v>
      </c>
      <c r="AU33" s="623">
        <f t="shared" si="3"/>
        <v>6.8489853553128448</v>
      </c>
      <c r="AV33" s="355">
        <f t="shared" si="4"/>
        <v>6.0948470539930204</v>
      </c>
      <c r="AW33" s="629">
        <f t="shared" si="5"/>
        <v>6.2458120045161509</v>
      </c>
      <c r="AX33" s="629">
        <f t="shared" si="6"/>
        <v>5.965942821434151</v>
      </c>
      <c r="AY33" s="369">
        <f t="shared" si="7"/>
        <v>1.9691140809889329</v>
      </c>
      <c r="AZ33" s="369">
        <f t="shared" si="8"/>
        <v>1.9600363306085378</v>
      </c>
      <c r="BA33" s="368">
        <f t="shared" si="9"/>
        <v>1.716548695962649</v>
      </c>
      <c r="BB33" s="357">
        <f t="shared" si="10"/>
        <v>1.908626887607497</v>
      </c>
      <c r="BC33" s="369">
        <f t="shared" si="11"/>
        <v>1.9709521477096068</v>
      </c>
      <c r="BD33" s="369">
        <f t="shared" si="12"/>
        <v>1.4212925717350495</v>
      </c>
      <c r="BE33" s="369">
        <f t="shared" si="13"/>
        <v>1.7151165571402609</v>
      </c>
    </row>
    <row r="34" spans="1:57" ht="15.75" customHeight="1">
      <c r="A34" s="613">
        <v>31</v>
      </c>
      <c r="B34" s="366" t="s">
        <v>800</v>
      </c>
      <c r="C34" s="614" t="s">
        <v>805</v>
      </c>
      <c r="D34" s="616">
        <v>712000</v>
      </c>
      <c r="E34" s="288">
        <v>654000</v>
      </c>
      <c r="F34" s="624">
        <v>58000</v>
      </c>
      <c r="G34" s="619">
        <v>690942</v>
      </c>
      <c r="H34" s="288">
        <v>627073</v>
      </c>
      <c r="I34" s="294">
        <v>63869</v>
      </c>
      <c r="J34" s="616">
        <v>683339</v>
      </c>
      <c r="K34" s="288">
        <v>621829</v>
      </c>
      <c r="L34" s="624">
        <v>61510</v>
      </c>
      <c r="M34" s="277">
        <v>663468</v>
      </c>
      <c r="N34" s="288">
        <v>601587</v>
      </c>
      <c r="O34" s="294">
        <v>61881</v>
      </c>
      <c r="P34" s="625">
        <v>643394</v>
      </c>
      <c r="Q34" s="288">
        <v>578765</v>
      </c>
      <c r="R34" s="624">
        <v>64629</v>
      </c>
      <c r="S34" s="619">
        <v>650810</v>
      </c>
      <c r="T34" s="288">
        <v>578043</v>
      </c>
      <c r="U34" s="294">
        <v>72767</v>
      </c>
      <c r="V34" s="616">
        <v>615451</v>
      </c>
      <c r="W34" s="288">
        <v>541653</v>
      </c>
      <c r="X34" s="624">
        <v>73798</v>
      </c>
      <c r="Y34" s="616">
        <v>721242</v>
      </c>
      <c r="Z34" s="288">
        <f t="shared" si="0"/>
        <v>648312</v>
      </c>
      <c r="AA34" s="624">
        <v>72930</v>
      </c>
      <c r="AB34" s="626">
        <v>694661</v>
      </c>
      <c r="AC34" s="620">
        <f t="shared" si="1"/>
        <v>620025</v>
      </c>
      <c r="AD34" s="627">
        <v>74636</v>
      </c>
      <c r="AE34" s="616">
        <v>709796</v>
      </c>
      <c r="AF34" s="617">
        <v>636909</v>
      </c>
      <c r="AG34" s="624">
        <v>72887</v>
      </c>
      <c r="AH34" s="798">
        <v>471464</v>
      </c>
      <c r="AI34" s="620">
        <v>437320</v>
      </c>
      <c r="AJ34" s="802">
        <v>34144</v>
      </c>
      <c r="AK34" s="585">
        <v>510595</v>
      </c>
      <c r="AL34" s="617">
        <v>470766</v>
      </c>
      <c r="AM34" s="624">
        <v>39829</v>
      </c>
      <c r="AN34" s="587">
        <v>552148</v>
      </c>
      <c r="AO34" s="621">
        <f t="shared" si="14"/>
        <v>498221</v>
      </c>
      <c r="AP34" s="628">
        <v>53927</v>
      </c>
      <c r="AQ34" s="811">
        <v>565316</v>
      </c>
      <c r="AR34" s="812">
        <v>501351</v>
      </c>
      <c r="AS34" s="811">
        <v>63965</v>
      </c>
      <c r="AT34" s="622">
        <f t="shared" si="2"/>
        <v>8.1460674157303377</v>
      </c>
      <c r="AU34" s="623">
        <f t="shared" si="3"/>
        <v>9.2437570736762265</v>
      </c>
      <c r="AV34" s="355">
        <f t="shared" si="4"/>
        <v>9.001388768971184</v>
      </c>
      <c r="AW34" s="629">
        <f t="shared" si="5"/>
        <v>9.3269004684476116</v>
      </c>
      <c r="AX34" s="629">
        <f t="shared" si="6"/>
        <v>10.04501129945259</v>
      </c>
      <c r="AY34" s="369">
        <f t="shared" si="7"/>
        <v>11.180989843425884</v>
      </c>
      <c r="AZ34" s="369">
        <f t="shared" si="8"/>
        <v>11.990881483659949</v>
      </c>
      <c r="BA34" s="368">
        <f t="shared" si="9"/>
        <v>10.111723942865224</v>
      </c>
      <c r="BB34" s="357">
        <f t="shared" si="10"/>
        <v>10.744233518219678</v>
      </c>
      <c r="BC34" s="369">
        <f t="shared" si="11"/>
        <v>10.268725098478999</v>
      </c>
      <c r="BD34" s="369">
        <f t="shared" si="12"/>
        <v>7.2421224101946278</v>
      </c>
      <c r="BE34" s="369">
        <f t="shared" si="13"/>
        <v>7.8005072513440199</v>
      </c>
    </row>
    <row r="35" spans="1:57" ht="15.75" customHeight="1">
      <c r="A35" s="613">
        <v>32</v>
      </c>
      <c r="B35" s="366" t="s">
        <v>806</v>
      </c>
      <c r="C35" s="614" t="s">
        <v>807</v>
      </c>
      <c r="D35" s="616">
        <v>4039000</v>
      </c>
      <c r="E35" s="288">
        <v>2986000</v>
      </c>
      <c r="F35" s="624">
        <v>1053000</v>
      </c>
      <c r="G35" s="619">
        <v>4125400</v>
      </c>
      <c r="H35" s="288">
        <v>3021400</v>
      </c>
      <c r="I35" s="294">
        <v>1104000</v>
      </c>
      <c r="J35" s="616">
        <v>4046500</v>
      </c>
      <c r="K35" s="288">
        <v>2964500</v>
      </c>
      <c r="L35" s="624">
        <v>1082000</v>
      </c>
      <c r="M35" s="277">
        <v>4088300</v>
      </c>
      <c r="N35" s="288">
        <v>2993300</v>
      </c>
      <c r="O35" s="294">
        <v>1095000</v>
      </c>
      <c r="P35" s="625">
        <v>4253500</v>
      </c>
      <c r="Q35" s="288">
        <v>3066500</v>
      </c>
      <c r="R35" s="624">
        <v>1187000</v>
      </c>
      <c r="S35" s="619">
        <v>4073800</v>
      </c>
      <c r="T35" s="288">
        <v>2906800</v>
      </c>
      <c r="U35" s="294">
        <v>1167000</v>
      </c>
      <c r="V35" s="616">
        <v>3970500</v>
      </c>
      <c r="W35" s="288">
        <v>2832500</v>
      </c>
      <c r="X35" s="624">
        <v>1138000</v>
      </c>
      <c r="Y35" s="616">
        <v>3925000</v>
      </c>
      <c r="Z35" s="288">
        <f t="shared" si="0"/>
        <v>2791000</v>
      </c>
      <c r="AA35" s="624">
        <v>1134000</v>
      </c>
      <c r="AB35" s="626">
        <v>3833900</v>
      </c>
      <c r="AC35" s="620">
        <f t="shared" si="1"/>
        <v>2721900</v>
      </c>
      <c r="AD35" s="627">
        <v>1112000</v>
      </c>
      <c r="AE35" s="616">
        <v>3858400</v>
      </c>
      <c r="AF35" s="617">
        <v>2754400</v>
      </c>
      <c r="AG35" s="624">
        <v>1104000</v>
      </c>
      <c r="AH35" s="798">
        <v>1965000</v>
      </c>
      <c r="AI35" s="620">
        <v>1378000</v>
      </c>
      <c r="AJ35" s="802">
        <v>587000</v>
      </c>
      <c r="AK35" s="585">
        <v>2137400</v>
      </c>
      <c r="AL35" s="617">
        <v>1485400</v>
      </c>
      <c r="AM35" s="624">
        <v>652000</v>
      </c>
      <c r="AN35" s="587">
        <v>3077900</v>
      </c>
      <c r="AO35" s="621">
        <f t="shared" si="14"/>
        <v>2160900</v>
      </c>
      <c r="AP35" s="628">
        <v>917000</v>
      </c>
      <c r="AQ35" s="811">
        <v>3093100</v>
      </c>
      <c r="AR35" s="812">
        <v>2164100</v>
      </c>
      <c r="AS35" s="811">
        <v>929000</v>
      </c>
      <c r="AT35" s="622">
        <f t="shared" si="2"/>
        <v>26.070809606338202</v>
      </c>
      <c r="AU35" s="623">
        <f t="shared" si="3"/>
        <v>26.761041353565712</v>
      </c>
      <c r="AV35" s="355">
        <f t="shared" si="4"/>
        <v>26.73915729642901</v>
      </c>
      <c r="AW35" s="629">
        <f t="shared" si="5"/>
        <v>26.78374874642272</v>
      </c>
      <c r="AX35" s="629">
        <f t="shared" si="6"/>
        <v>27.9064299988245</v>
      </c>
      <c r="AY35" s="369">
        <f t="shared" si="7"/>
        <v>28.646472580882715</v>
      </c>
      <c r="AZ35" s="369">
        <f t="shared" si="8"/>
        <v>28.661377660244302</v>
      </c>
      <c r="BA35" s="368">
        <f t="shared" si="9"/>
        <v>28.891719745222932</v>
      </c>
      <c r="BB35" s="357">
        <f t="shared" si="10"/>
        <v>29.004408044028274</v>
      </c>
      <c r="BC35" s="369">
        <f t="shared" si="11"/>
        <v>28.612896537424838</v>
      </c>
      <c r="BD35" s="369">
        <f t="shared" si="12"/>
        <v>29.872773536895675</v>
      </c>
      <c r="BE35" s="369">
        <f t="shared" si="13"/>
        <v>30.504351080752318</v>
      </c>
    </row>
    <row r="36" spans="1:57" ht="15.75" customHeight="1">
      <c r="A36" s="613">
        <v>33</v>
      </c>
      <c r="B36" s="366" t="s">
        <v>806</v>
      </c>
      <c r="C36" s="614" t="s">
        <v>808</v>
      </c>
      <c r="D36" s="616">
        <v>1113000</v>
      </c>
      <c r="E36" s="288">
        <v>883000</v>
      </c>
      <c r="F36" s="624">
        <v>230000</v>
      </c>
      <c r="G36" s="619">
        <v>1076716</v>
      </c>
      <c r="H36" s="288">
        <v>933881</v>
      </c>
      <c r="I36" s="294">
        <v>142835</v>
      </c>
      <c r="J36" s="616">
        <v>1205565</v>
      </c>
      <c r="K36" s="288">
        <v>1006040</v>
      </c>
      <c r="L36" s="624">
        <v>199525</v>
      </c>
      <c r="M36" s="277">
        <v>1229695</v>
      </c>
      <c r="N36" s="288">
        <v>986271</v>
      </c>
      <c r="O36" s="294">
        <v>243424</v>
      </c>
      <c r="P36" s="625">
        <v>1206630</v>
      </c>
      <c r="Q36" s="288">
        <v>962439</v>
      </c>
      <c r="R36" s="624">
        <v>244191</v>
      </c>
      <c r="S36" s="619">
        <v>1290846</v>
      </c>
      <c r="T36" s="288">
        <v>1128269</v>
      </c>
      <c r="U36" s="294">
        <v>162577</v>
      </c>
      <c r="V36" s="616">
        <v>1282435</v>
      </c>
      <c r="W36" s="288">
        <v>1063547</v>
      </c>
      <c r="X36" s="624">
        <v>218888</v>
      </c>
      <c r="Y36" s="616">
        <v>1237439</v>
      </c>
      <c r="Z36" s="288">
        <f t="shared" si="0"/>
        <v>1009987</v>
      </c>
      <c r="AA36" s="624">
        <v>227452</v>
      </c>
      <c r="AB36" s="626">
        <v>1166531</v>
      </c>
      <c r="AC36" s="620">
        <f t="shared" si="1"/>
        <v>964089</v>
      </c>
      <c r="AD36" s="627">
        <v>202442</v>
      </c>
      <c r="AE36" s="616">
        <v>1067618</v>
      </c>
      <c r="AF36" s="617">
        <v>887801</v>
      </c>
      <c r="AG36" s="624">
        <v>179817</v>
      </c>
      <c r="AH36" s="798">
        <v>740925</v>
      </c>
      <c r="AI36" s="620">
        <v>692952</v>
      </c>
      <c r="AJ36" s="802">
        <v>47973</v>
      </c>
      <c r="AK36" s="585">
        <v>771205</v>
      </c>
      <c r="AL36" s="617">
        <v>711362</v>
      </c>
      <c r="AM36" s="624">
        <v>59843</v>
      </c>
      <c r="AN36" s="587">
        <v>966952</v>
      </c>
      <c r="AO36" s="621">
        <f t="shared" si="14"/>
        <v>816474</v>
      </c>
      <c r="AP36" s="628">
        <v>150478</v>
      </c>
      <c r="AQ36" s="811">
        <v>919629</v>
      </c>
      <c r="AR36" s="812">
        <v>750727</v>
      </c>
      <c r="AS36" s="811">
        <v>168902</v>
      </c>
      <c r="AT36" s="622">
        <f t="shared" si="2"/>
        <v>20.664869721473494</v>
      </c>
      <c r="AU36" s="623">
        <f t="shared" si="3"/>
        <v>13.265800823987012</v>
      </c>
      <c r="AV36" s="355">
        <f t="shared" si="4"/>
        <v>16.550331172520767</v>
      </c>
      <c r="AW36" s="629">
        <f t="shared" si="5"/>
        <v>19.795477740415308</v>
      </c>
      <c r="AX36" s="629">
        <f t="shared" si="6"/>
        <v>20.237438154198056</v>
      </c>
      <c r="AY36" s="369">
        <f t="shared" si="7"/>
        <v>12.594608497063167</v>
      </c>
      <c r="AZ36" s="369">
        <f t="shared" si="8"/>
        <v>17.068155501058531</v>
      </c>
      <c r="BA36" s="368">
        <f t="shared" si="9"/>
        <v>18.380865642670063</v>
      </c>
      <c r="BB36" s="357">
        <f t="shared" si="10"/>
        <v>17.354189472890134</v>
      </c>
      <c r="BC36" s="369">
        <f t="shared" si="11"/>
        <v>16.842822058076955</v>
      </c>
      <c r="BD36" s="369">
        <f t="shared" si="12"/>
        <v>6.4747444073286768</v>
      </c>
      <c r="BE36" s="369">
        <f t="shared" si="13"/>
        <v>7.7596747946395581</v>
      </c>
    </row>
    <row r="37" spans="1:57" ht="15.75" customHeight="1">
      <c r="A37" s="613">
        <v>34</v>
      </c>
      <c r="B37" s="366" t="s">
        <v>806</v>
      </c>
      <c r="C37" s="614" t="s">
        <v>447</v>
      </c>
      <c r="D37" s="616">
        <v>819000</v>
      </c>
      <c r="E37" s="288">
        <v>708000</v>
      </c>
      <c r="F37" s="624">
        <v>111000</v>
      </c>
      <c r="G37" s="619">
        <v>880491</v>
      </c>
      <c r="H37" s="288">
        <v>780204</v>
      </c>
      <c r="I37" s="294">
        <v>100287</v>
      </c>
      <c r="J37" s="616">
        <v>2138517</v>
      </c>
      <c r="K37" s="288">
        <v>2037839</v>
      </c>
      <c r="L37" s="624">
        <v>100678</v>
      </c>
      <c r="M37" s="277">
        <v>2594037</v>
      </c>
      <c r="N37" s="288">
        <v>2483479</v>
      </c>
      <c r="O37" s="294">
        <v>110558</v>
      </c>
      <c r="P37" s="625">
        <v>2617677</v>
      </c>
      <c r="Q37" s="288">
        <v>2491233</v>
      </c>
      <c r="R37" s="624">
        <v>126444</v>
      </c>
      <c r="S37" s="619">
        <v>2450422</v>
      </c>
      <c r="T37" s="288">
        <v>2309709</v>
      </c>
      <c r="U37" s="294">
        <v>140713</v>
      </c>
      <c r="V37" s="616">
        <v>2293496</v>
      </c>
      <c r="W37" s="288">
        <v>2172243</v>
      </c>
      <c r="X37" s="624">
        <v>121253</v>
      </c>
      <c r="Y37" s="616">
        <v>2353282</v>
      </c>
      <c r="Z37" s="288">
        <f t="shared" si="0"/>
        <v>2237151</v>
      </c>
      <c r="AA37" s="624">
        <v>116131</v>
      </c>
      <c r="AB37" s="626">
        <v>2278869</v>
      </c>
      <c r="AC37" s="620">
        <f t="shared" si="1"/>
        <v>2166099</v>
      </c>
      <c r="AD37" s="627">
        <v>112770</v>
      </c>
      <c r="AE37" s="616">
        <v>2142428</v>
      </c>
      <c r="AF37" s="617">
        <v>2017765</v>
      </c>
      <c r="AG37" s="624">
        <v>124663</v>
      </c>
      <c r="AH37" s="798">
        <v>1451412</v>
      </c>
      <c r="AI37" s="620">
        <v>1392957</v>
      </c>
      <c r="AJ37" s="802">
        <v>58455</v>
      </c>
      <c r="AK37" s="585">
        <v>1492275</v>
      </c>
      <c r="AL37" s="617">
        <v>1419624</v>
      </c>
      <c r="AM37" s="624">
        <v>72651</v>
      </c>
      <c r="AN37" s="587">
        <v>1881987</v>
      </c>
      <c r="AO37" s="621">
        <f t="shared" si="14"/>
        <v>1777116</v>
      </c>
      <c r="AP37" s="628">
        <v>104871</v>
      </c>
      <c r="AQ37" s="811">
        <v>1897865</v>
      </c>
      <c r="AR37" s="812">
        <v>1770134</v>
      </c>
      <c r="AS37" s="811">
        <v>127731</v>
      </c>
      <c r="AT37" s="622">
        <f t="shared" si="2"/>
        <v>13.553113553113553</v>
      </c>
      <c r="AU37" s="623">
        <f t="shared" si="3"/>
        <v>11.389894956336862</v>
      </c>
      <c r="AV37" s="355">
        <f t="shared" si="4"/>
        <v>4.7078419297111029</v>
      </c>
      <c r="AW37" s="629">
        <f t="shared" si="5"/>
        <v>4.2620055149560319</v>
      </c>
      <c r="AX37" s="629">
        <f t="shared" si="6"/>
        <v>4.8303896928459853</v>
      </c>
      <c r="AY37" s="369">
        <f t="shared" si="7"/>
        <v>5.7423986562314573</v>
      </c>
      <c r="AZ37" s="369">
        <f t="shared" si="8"/>
        <v>5.2868197720859333</v>
      </c>
      <c r="BA37" s="368">
        <f t="shared" si="9"/>
        <v>4.9348526865883482</v>
      </c>
      <c r="BB37" s="357">
        <f t="shared" si="10"/>
        <v>4.9485073516731326</v>
      </c>
      <c r="BC37" s="369">
        <f t="shared" si="11"/>
        <v>5.8187719727337397</v>
      </c>
      <c r="BD37" s="369">
        <f t="shared" si="12"/>
        <v>4.0274574001041747</v>
      </c>
      <c r="BE37" s="369">
        <f t="shared" si="13"/>
        <v>4.8684726340654372</v>
      </c>
    </row>
    <row r="38" spans="1:57" ht="15.75" customHeight="1">
      <c r="A38" s="613">
        <v>35</v>
      </c>
      <c r="B38" s="366" t="s">
        <v>806</v>
      </c>
      <c r="C38" s="614" t="s">
        <v>809</v>
      </c>
      <c r="D38" s="616">
        <v>1253000</v>
      </c>
      <c r="E38" s="288">
        <v>935000</v>
      </c>
      <c r="F38" s="624">
        <v>318000</v>
      </c>
      <c r="G38" s="619">
        <v>1275738</v>
      </c>
      <c r="H38" s="288">
        <v>959966</v>
      </c>
      <c r="I38" s="294">
        <v>315772</v>
      </c>
      <c r="J38" s="616">
        <v>1524197</v>
      </c>
      <c r="K38" s="288">
        <v>1214912</v>
      </c>
      <c r="L38" s="624">
        <v>309285</v>
      </c>
      <c r="M38" s="277">
        <v>1637666</v>
      </c>
      <c r="N38" s="288">
        <v>1308193</v>
      </c>
      <c r="O38" s="294">
        <v>329473</v>
      </c>
      <c r="P38" s="625">
        <v>1605643</v>
      </c>
      <c r="Q38" s="288">
        <v>1285442</v>
      </c>
      <c r="R38" s="624">
        <v>320201</v>
      </c>
      <c r="S38" s="619">
        <v>1434122</v>
      </c>
      <c r="T38" s="288">
        <v>1107535</v>
      </c>
      <c r="U38" s="294">
        <v>326587</v>
      </c>
      <c r="V38" s="616">
        <v>1501965</v>
      </c>
      <c r="W38" s="288">
        <v>1162518</v>
      </c>
      <c r="X38" s="624">
        <v>339447</v>
      </c>
      <c r="Y38" s="616">
        <v>1485840</v>
      </c>
      <c r="Z38" s="288">
        <f t="shared" si="0"/>
        <v>1153680</v>
      </c>
      <c r="AA38" s="624">
        <v>332160</v>
      </c>
      <c r="AB38" s="626">
        <v>1501494</v>
      </c>
      <c r="AC38" s="620">
        <f t="shared" si="1"/>
        <v>1168564</v>
      </c>
      <c r="AD38" s="627">
        <v>332930</v>
      </c>
      <c r="AE38" s="616">
        <v>1269324</v>
      </c>
      <c r="AF38" s="617">
        <v>985914</v>
      </c>
      <c r="AG38" s="624">
        <v>283410</v>
      </c>
      <c r="AH38" s="798">
        <v>971625</v>
      </c>
      <c r="AI38" s="620">
        <v>740148</v>
      </c>
      <c r="AJ38" s="802">
        <v>231477</v>
      </c>
      <c r="AK38" s="585">
        <v>933450</v>
      </c>
      <c r="AL38" s="617">
        <v>704625</v>
      </c>
      <c r="AM38" s="624">
        <v>228825</v>
      </c>
      <c r="AN38" s="587">
        <v>1142932</v>
      </c>
      <c r="AO38" s="621">
        <f t="shared" si="14"/>
        <v>877999</v>
      </c>
      <c r="AP38" s="628">
        <v>264933</v>
      </c>
      <c r="AQ38" s="811">
        <v>1124533</v>
      </c>
      <c r="AR38" s="812">
        <v>867075</v>
      </c>
      <c r="AS38" s="811">
        <v>257458</v>
      </c>
      <c r="AT38" s="622">
        <f t="shared" si="2"/>
        <v>25.379090183559455</v>
      </c>
      <c r="AU38" s="623">
        <f t="shared" si="3"/>
        <v>24.752104272193819</v>
      </c>
      <c r="AV38" s="355">
        <f t="shared" si="4"/>
        <v>20.291668334211391</v>
      </c>
      <c r="AW38" s="629">
        <f t="shared" si="5"/>
        <v>20.118449061041751</v>
      </c>
      <c r="AX38" s="629">
        <f t="shared" si="6"/>
        <v>19.942228751970394</v>
      </c>
      <c r="AY38" s="369">
        <f t="shared" si="7"/>
        <v>22.772609303810974</v>
      </c>
      <c r="AZ38" s="369">
        <f t="shared" si="8"/>
        <v>22.600193746192488</v>
      </c>
      <c r="BA38" s="368">
        <f t="shared" si="9"/>
        <v>22.355031497334839</v>
      </c>
      <c r="BB38" s="357">
        <f t="shared" si="10"/>
        <v>22.173248777550892</v>
      </c>
      <c r="BC38" s="369">
        <f t="shared" si="11"/>
        <v>22.327632661164525</v>
      </c>
      <c r="BD38" s="369">
        <f t="shared" si="12"/>
        <v>23.823697414125817</v>
      </c>
      <c r="BE38" s="369">
        <f t="shared" si="13"/>
        <v>24.51390004820826</v>
      </c>
    </row>
    <row r="39" spans="1:57" ht="15.75" customHeight="1">
      <c r="A39" s="613">
        <v>36</v>
      </c>
      <c r="B39" s="366" t="s">
        <v>806</v>
      </c>
      <c r="C39" s="614" t="s">
        <v>810</v>
      </c>
      <c r="D39" s="616">
        <v>1115000</v>
      </c>
      <c r="E39" s="288">
        <v>899000</v>
      </c>
      <c r="F39" s="624">
        <v>216000</v>
      </c>
      <c r="G39" s="619">
        <v>1003151</v>
      </c>
      <c r="H39" s="288">
        <v>813486</v>
      </c>
      <c r="I39" s="294">
        <v>189665</v>
      </c>
      <c r="J39" s="616">
        <v>1078669</v>
      </c>
      <c r="K39" s="288">
        <v>833606</v>
      </c>
      <c r="L39" s="624">
        <v>245063</v>
      </c>
      <c r="M39" s="277">
        <v>1071068</v>
      </c>
      <c r="N39" s="288">
        <v>818433</v>
      </c>
      <c r="O39" s="294">
        <v>252635</v>
      </c>
      <c r="P39" s="625">
        <v>1078821</v>
      </c>
      <c r="Q39" s="288">
        <v>826958</v>
      </c>
      <c r="R39" s="624">
        <v>251863</v>
      </c>
      <c r="S39" s="619">
        <v>1081610</v>
      </c>
      <c r="T39" s="288">
        <v>816609</v>
      </c>
      <c r="U39" s="294">
        <v>265001</v>
      </c>
      <c r="V39" s="616">
        <v>1069323</v>
      </c>
      <c r="W39" s="288">
        <v>815543</v>
      </c>
      <c r="X39" s="624">
        <v>253780</v>
      </c>
      <c r="Y39" s="616">
        <v>1092409</v>
      </c>
      <c r="Z39" s="288">
        <f t="shared" si="0"/>
        <v>838012</v>
      </c>
      <c r="AA39" s="624">
        <v>254397</v>
      </c>
      <c r="AB39" s="626">
        <v>1107599</v>
      </c>
      <c r="AC39" s="620">
        <f t="shared" si="1"/>
        <v>865537</v>
      </c>
      <c r="AD39" s="627">
        <v>242062</v>
      </c>
      <c r="AE39" s="616">
        <v>1071465</v>
      </c>
      <c r="AF39" s="617">
        <v>843618</v>
      </c>
      <c r="AG39" s="624">
        <v>227847</v>
      </c>
      <c r="AH39" s="798">
        <v>650533</v>
      </c>
      <c r="AI39" s="620">
        <v>513962</v>
      </c>
      <c r="AJ39" s="802">
        <v>136571</v>
      </c>
      <c r="AK39" s="585">
        <v>721185</v>
      </c>
      <c r="AL39" s="617">
        <v>580834</v>
      </c>
      <c r="AM39" s="624">
        <v>140351</v>
      </c>
      <c r="AN39" s="587">
        <v>935296</v>
      </c>
      <c r="AO39" s="621">
        <f t="shared" si="14"/>
        <v>732984</v>
      </c>
      <c r="AP39" s="628">
        <v>202312</v>
      </c>
      <c r="AQ39" s="811">
        <v>968198</v>
      </c>
      <c r="AR39" s="812">
        <v>757579</v>
      </c>
      <c r="AS39" s="811">
        <v>210619</v>
      </c>
      <c r="AT39" s="622">
        <f t="shared" si="2"/>
        <v>19.372197309417043</v>
      </c>
      <c r="AU39" s="623">
        <f t="shared" si="3"/>
        <v>18.906924281588715</v>
      </c>
      <c r="AV39" s="355">
        <f t="shared" si="4"/>
        <v>22.719017604102834</v>
      </c>
      <c r="AW39" s="629">
        <f t="shared" si="5"/>
        <v>23.587204547236965</v>
      </c>
      <c r="AX39" s="629">
        <f t="shared" si="6"/>
        <v>23.346134344807897</v>
      </c>
      <c r="AY39" s="369">
        <f t="shared" si="7"/>
        <v>24.500605578720609</v>
      </c>
      <c r="AZ39" s="369">
        <f t="shared" si="8"/>
        <v>23.732772978791253</v>
      </c>
      <c r="BA39" s="368">
        <f t="shared" si="9"/>
        <v>23.28770634441862</v>
      </c>
      <c r="BB39" s="357">
        <f t="shared" si="10"/>
        <v>21.854660396045862</v>
      </c>
      <c r="BC39" s="369">
        <f t="shared" si="11"/>
        <v>21.264996990102336</v>
      </c>
      <c r="BD39" s="369">
        <f t="shared" si="12"/>
        <v>20.993708236169418</v>
      </c>
      <c r="BE39" s="369">
        <f t="shared" si="13"/>
        <v>19.461164611022134</v>
      </c>
    </row>
    <row r="40" spans="1:57" ht="15.75" customHeight="1">
      <c r="A40" s="613">
        <v>37</v>
      </c>
      <c r="B40" s="366" t="s">
        <v>811</v>
      </c>
      <c r="C40" s="614" t="s">
        <v>812</v>
      </c>
      <c r="D40" s="616">
        <v>2403000</v>
      </c>
      <c r="E40" s="288">
        <v>2258000</v>
      </c>
      <c r="F40" s="624">
        <v>145000</v>
      </c>
      <c r="G40" s="619">
        <v>2472571</v>
      </c>
      <c r="H40" s="288">
        <v>2342019</v>
      </c>
      <c r="I40" s="294">
        <v>130552</v>
      </c>
      <c r="J40" s="616">
        <v>2442002</v>
      </c>
      <c r="K40" s="288">
        <v>2307380</v>
      </c>
      <c r="L40" s="624">
        <v>134622</v>
      </c>
      <c r="M40" s="277">
        <v>2317270</v>
      </c>
      <c r="N40" s="288">
        <v>2197013</v>
      </c>
      <c r="O40" s="294">
        <v>120257</v>
      </c>
      <c r="P40" s="625">
        <v>2305824</v>
      </c>
      <c r="Q40" s="288">
        <v>2186040</v>
      </c>
      <c r="R40" s="624">
        <v>119784</v>
      </c>
      <c r="S40" s="619">
        <v>2344838</v>
      </c>
      <c r="T40" s="288">
        <v>2224379</v>
      </c>
      <c r="U40" s="294">
        <v>120459</v>
      </c>
      <c r="V40" s="616">
        <v>2402370</v>
      </c>
      <c r="W40" s="288">
        <v>2277966</v>
      </c>
      <c r="X40" s="624">
        <v>124404</v>
      </c>
      <c r="Y40" s="616">
        <v>2470799</v>
      </c>
      <c r="Z40" s="288">
        <f t="shared" si="0"/>
        <v>2338429</v>
      </c>
      <c r="AA40" s="624">
        <v>132370</v>
      </c>
      <c r="AB40" s="626">
        <v>2422481</v>
      </c>
      <c r="AC40" s="620">
        <f t="shared" si="1"/>
        <v>2300938</v>
      </c>
      <c r="AD40" s="627">
        <v>121543</v>
      </c>
      <c r="AE40" s="616">
        <v>2848411</v>
      </c>
      <c r="AF40" s="617">
        <v>2734625</v>
      </c>
      <c r="AG40" s="624">
        <v>113786</v>
      </c>
      <c r="AH40" s="798">
        <v>2057556</v>
      </c>
      <c r="AI40" s="620">
        <v>1980589</v>
      </c>
      <c r="AJ40" s="802">
        <v>76967</v>
      </c>
      <c r="AK40" s="585">
        <v>2351362</v>
      </c>
      <c r="AL40" s="617">
        <v>2257741</v>
      </c>
      <c r="AM40" s="624">
        <v>93621</v>
      </c>
      <c r="AN40" s="587">
        <v>2619615</v>
      </c>
      <c r="AO40" s="621">
        <f t="shared" si="14"/>
        <v>2512060</v>
      </c>
      <c r="AP40" s="628">
        <v>107555</v>
      </c>
      <c r="AQ40" s="811">
        <v>3037044</v>
      </c>
      <c r="AR40" s="812">
        <v>2927525</v>
      </c>
      <c r="AS40" s="811">
        <v>109519</v>
      </c>
      <c r="AT40" s="622">
        <f t="shared" si="2"/>
        <v>6.0341240116521009</v>
      </c>
      <c r="AU40" s="623">
        <f t="shared" si="3"/>
        <v>5.2800101594655926</v>
      </c>
      <c r="AV40" s="355">
        <f t="shared" si="4"/>
        <v>5.5127718978117137</v>
      </c>
      <c r="AW40" s="629">
        <f t="shared" si="5"/>
        <v>5.1895981046662669</v>
      </c>
      <c r="AX40" s="629">
        <f t="shared" si="6"/>
        <v>5.1948457471168652</v>
      </c>
      <c r="AY40" s="369">
        <f t="shared" si="7"/>
        <v>5.1371992436151235</v>
      </c>
      <c r="AZ40" s="369">
        <f t="shared" si="8"/>
        <v>5.1783863434858084</v>
      </c>
      <c r="BA40" s="368">
        <f t="shared" si="9"/>
        <v>5.3573762981124728</v>
      </c>
      <c r="BB40" s="357">
        <f t="shared" si="10"/>
        <v>5.0172942532882612</v>
      </c>
      <c r="BC40" s="369">
        <f t="shared" si="11"/>
        <v>3.9947184588179163</v>
      </c>
      <c r="BD40" s="369">
        <f t="shared" si="12"/>
        <v>3.7407001316124564</v>
      </c>
      <c r="BE40" s="369">
        <f t="shared" si="13"/>
        <v>3.9815647271666381</v>
      </c>
    </row>
    <row r="41" spans="1:57" ht="15.75" customHeight="1">
      <c r="A41" s="613">
        <v>38</v>
      </c>
      <c r="B41" s="366" t="s">
        <v>811</v>
      </c>
      <c r="C41" s="614" t="s">
        <v>451</v>
      </c>
      <c r="D41" s="616">
        <v>2014000</v>
      </c>
      <c r="E41" s="288">
        <v>1909000</v>
      </c>
      <c r="F41" s="624">
        <v>105000</v>
      </c>
      <c r="G41" s="619">
        <v>1994349</v>
      </c>
      <c r="H41" s="288">
        <v>1890349</v>
      </c>
      <c r="I41" s="294">
        <v>104000</v>
      </c>
      <c r="J41" s="616">
        <v>2195972</v>
      </c>
      <c r="K41" s="288">
        <v>2089972</v>
      </c>
      <c r="L41" s="624">
        <v>106000</v>
      </c>
      <c r="M41" s="277">
        <v>2101355</v>
      </c>
      <c r="N41" s="288">
        <v>2000355</v>
      </c>
      <c r="O41" s="294">
        <v>101000</v>
      </c>
      <c r="P41" s="625">
        <v>1998370</v>
      </c>
      <c r="Q41" s="288">
        <v>1902370</v>
      </c>
      <c r="R41" s="624">
        <v>96000</v>
      </c>
      <c r="S41" s="619">
        <v>2109845</v>
      </c>
      <c r="T41" s="288">
        <v>2021935</v>
      </c>
      <c r="U41" s="294">
        <v>87910</v>
      </c>
      <c r="V41" s="616">
        <v>2079498</v>
      </c>
      <c r="W41" s="288">
        <v>1987181</v>
      </c>
      <c r="X41" s="624">
        <v>92317</v>
      </c>
      <c r="Y41" s="616">
        <v>2184547</v>
      </c>
      <c r="Z41" s="288">
        <f t="shared" si="0"/>
        <v>2086193</v>
      </c>
      <c r="AA41" s="624">
        <v>98354</v>
      </c>
      <c r="AB41" s="626">
        <v>2260054</v>
      </c>
      <c r="AC41" s="620">
        <f t="shared" si="1"/>
        <v>2156546</v>
      </c>
      <c r="AD41" s="627">
        <v>103508</v>
      </c>
      <c r="AE41" s="616">
        <v>2223850</v>
      </c>
      <c r="AF41" s="617">
        <v>2123707</v>
      </c>
      <c r="AG41" s="624">
        <v>100143</v>
      </c>
      <c r="AH41" s="798">
        <v>1576934</v>
      </c>
      <c r="AI41" s="620">
        <v>1513833</v>
      </c>
      <c r="AJ41" s="802">
        <v>63101</v>
      </c>
      <c r="AK41" s="585">
        <v>1717590</v>
      </c>
      <c r="AL41" s="617">
        <v>1633458</v>
      </c>
      <c r="AM41" s="624">
        <v>84132</v>
      </c>
      <c r="AN41" s="587">
        <v>1970018</v>
      </c>
      <c r="AO41" s="621">
        <f t="shared" si="14"/>
        <v>1871946</v>
      </c>
      <c r="AP41" s="628">
        <v>98072</v>
      </c>
      <c r="AQ41" s="811">
        <v>1953716</v>
      </c>
      <c r="AR41" s="812">
        <v>1873221</v>
      </c>
      <c r="AS41" s="811">
        <v>80495</v>
      </c>
      <c r="AT41" s="622">
        <f t="shared" si="2"/>
        <v>5.2135054617676264</v>
      </c>
      <c r="AU41" s="623">
        <f t="shared" si="3"/>
        <v>5.2147342315713043</v>
      </c>
      <c r="AV41" s="355">
        <f t="shared" si="4"/>
        <v>4.8270196523452942</v>
      </c>
      <c r="AW41" s="629">
        <f t="shared" si="5"/>
        <v>4.8064225226104114</v>
      </c>
      <c r="AX41" s="629">
        <f t="shared" si="6"/>
        <v>4.8039151908805682</v>
      </c>
      <c r="AY41" s="369">
        <f t="shared" si="7"/>
        <v>4.1666567923236064</v>
      </c>
      <c r="AZ41" s="369">
        <f t="shared" si="8"/>
        <v>4.4393887370894323</v>
      </c>
      <c r="BA41" s="368">
        <f t="shared" si="9"/>
        <v>4.5022606517506834</v>
      </c>
      <c r="BB41" s="357">
        <f t="shared" si="10"/>
        <v>4.5798905689864045</v>
      </c>
      <c r="BC41" s="369">
        <f t="shared" si="11"/>
        <v>4.5031364525485085</v>
      </c>
      <c r="BD41" s="369">
        <f t="shared" si="12"/>
        <v>4.0014991115671297</v>
      </c>
      <c r="BE41" s="369">
        <f t="shared" si="13"/>
        <v>4.8982586065359017</v>
      </c>
    </row>
    <row r="42" spans="1:57" ht="15.75" customHeight="1">
      <c r="A42" s="613">
        <v>39</v>
      </c>
      <c r="B42" s="366" t="s">
        <v>813</v>
      </c>
      <c r="C42" s="614" t="s">
        <v>814</v>
      </c>
      <c r="D42" s="616">
        <v>1082000</v>
      </c>
      <c r="E42" s="288">
        <v>504000</v>
      </c>
      <c r="F42" s="624">
        <v>578000</v>
      </c>
      <c r="G42" s="619">
        <v>1083203</v>
      </c>
      <c r="H42" s="288">
        <v>505068</v>
      </c>
      <c r="I42" s="294">
        <v>578135</v>
      </c>
      <c r="J42" s="616">
        <v>1118816</v>
      </c>
      <c r="K42" s="288">
        <v>496864</v>
      </c>
      <c r="L42" s="624">
        <v>621952</v>
      </c>
      <c r="M42" s="277">
        <v>1077547</v>
      </c>
      <c r="N42" s="288">
        <v>474043</v>
      </c>
      <c r="O42" s="294">
        <v>603504</v>
      </c>
      <c r="P42" s="625">
        <v>1073982</v>
      </c>
      <c r="Q42" s="288">
        <v>435536</v>
      </c>
      <c r="R42" s="624">
        <v>638446</v>
      </c>
      <c r="S42" s="619">
        <v>1208952</v>
      </c>
      <c r="T42" s="288">
        <v>529408</v>
      </c>
      <c r="U42" s="294">
        <v>679544</v>
      </c>
      <c r="V42" s="616">
        <v>1174109</v>
      </c>
      <c r="W42" s="288">
        <v>523056</v>
      </c>
      <c r="X42" s="624">
        <v>651053</v>
      </c>
      <c r="Y42" s="616">
        <v>1275923</v>
      </c>
      <c r="Z42" s="288">
        <f t="shared" si="0"/>
        <v>613696</v>
      </c>
      <c r="AA42" s="624">
        <v>662227</v>
      </c>
      <c r="AB42" s="626">
        <v>1215812</v>
      </c>
      <c r="AC42" s="620">
        <f t="shared" si="1"/>
        <v>562664</v>
      </c>
      <c r="AD42" s="627">
        <v>653148</v>
      </c>
      <c r="AE42" s="616">
        <v>1177655</v>
      </c>
      <c r="AF42" s="617">
        <v>537749</v>
      </c>
      <c r="AG42" s="624">
        <v>639906</v>
      </c>
      <c r="AH42" s="798">
        <v>658811</v>
      </c>
      <c r="AI42" s="620">
        <v>242148</v>
      </c>
      <c r="AJ42" s="802">
        <v>416663</v>
      </c>
      <c r="AK42" s="585">
        <v>804251</v>
      </c>
      <c r="AL42" s="617">
        <v>225959</v>
      </c>
      <c r="AM42" s="624">
        <v>578292</v>
      </c>
      <c r="AN42" s="587">
        <v>994564</v>
      </c>
      <c r="AO42" s="621">
        <f t="shared" si="14"/>
        <v>374536</v>
      </c>
      <c r="AP42" s="628">
        <v>620028</v>
      </c>
      <c r="AQ42" s="811">
        <v>1200756</v>
      </c>
      <c r="AR42" s="812">
        <v>577815</v>
      </c>
      <c r="AS42" s="811">
        <v>622941</v>
      </c>
      <c r="AT42" s="622">
        <f t="shared" si="2"/>
        <v>53.419593345656189</v>
      </c>
      <c r="AU42" s="623">
        <f t="shared" si="3"/>
        <v>53.372728842146856</v>
      </c>
      <c r="AV42" s="355">
        <f t="shared" si="4"/>
        <v>55.590195349369331</v>
      </c>
      <c r="AW42" s="629">
        <f t="shared" si="5"/>
        <v>56.007208966291032</v>
      </c>
      <c r="AX42" s="629">
        <f t="shared" si="6"/>
        <v>59.446620148196146</v>
      </c>
      <c r="AY42" s="369">
        <f t="shared" si="7"/>
        <v>56.209344953314933</v>
      </c>
      <c r="AZ42" s="369">
        <f t="shared" si="8"/>
        <v>55.450814191868048</v>
      </c>
      <c r="BA42" s="368">
        <f t="shared" si="9"/>
        <v>51.90179971675407</v>
      </c>
      <c r="BB42" s="357">
        <f t="shared" si="10"/>
        <v>53.721134517507643</v>
      </c>
      <c r="BC42" s="369">
        <f t="shared" si="11"/>
        <v>54.337305917267784</v>
      </c>
      <c r="BD42" s="369">
        <f t="shared" si="12"/>
        <v>63.24469384998126</v>
      </c>
      <c r="BE42" s="369">
        <f t="shared" si="13"/>
        <v>71.904417899387127</v>
      </c>
    </row>
    <row r="43" spans="1:57" ht="15.75" customHeight="1">
      <c r="A43" s="613">
        <v>40</v>
      </c>
      <c r="B43" s="366" t="s">
        <v>813</v>
      </c>
      <c r="C43" s="614" t="s">
        <v>452</v>
      </c>
      <c r="D43" s="616">
        <v>2715000</v>
      </c>
      <c r="E43" s="288">
        <v>2151000</v>
      </c>
      <c r="F43" s="624">
        <v>564000</v>
      </c>
      <c r="G43" s="619">
        <v>2552300</v>
      </c>
      <c r="H43" s="288">
        <v>1986300</v>
      </c>
      <c r="I43" s="294">
        <v>566000</v>
      </c>
      <c r="J43" s="616">
        <v>2761496</v>
      </c>
      <c r="K43" s="288">
        <v>2168340</v>
      </c>
      <c r="L43" s="624">
        <v>593156</v>
      </c>
      <c r="M43" s="277">
        <v>2779008</v>
      </c>
      <c r="N43" s="288">
        <v>2184754</v>
      </c>
      <c r="O43" s="294">
        <v>594254</v>
      </c>
      <c r="P43" s="625">
        <v>2818105</v>
      </c>
      <c r="Q43" s="288">
        <v>2359487</v>
      </c>
      <c r="R43" s="624">
        <v>458618</v>
      </c>
      <c r="S43" s="619">
        <v>3031765</v>
      </c>
      <c r="T43" s="288">
        <v>2567518</v>
      </c>
      <c r="U43" s="294">
        <v>464247</v>
      </c>
      <c r="V43" s="616">
        <v>3040283</v>
      </c>
      <c r="W43" s="288">
        <v>2584064</v>
      </c>
      <c r="X43" s="624">
        <v>456219</v>
      </c>
      <c r="Y43" s="616">
        <v>2877458</v>
      </c>
      <c r="Z43" s="288">
        <f t="shared" si="0"/>
        <v>2422484</v>
      </c>
      <c r="AA43" s="624">
        <v>454974</v>
      </c>
      <c r="AB43" s="626">
        <v>2728195</v>
      </c>
      <c r="AC43" s="620">
        <f t="shared" si="1"/>
        <v>2325099</v>
      </c>
      <c r="AD43" s="627">
        <v>403096</v>
      </c>
      <c r="AE43" s="616">
        <v>2603092</v>
      </c>
      <c r="AF43" s="617">
        <v>2183203</v>
      </c>
      <c r="AG43" s="624">
        <v>419889</v>
      </c>
      <c r="AH43" s="798">
        <v>1403636</v>
      </c>
      <c r="AI43" s="620">
        <v>1183563</v>
      </c>
      <c r="AJ43" s="802">
        <v>220073</v>
      </c>
      <c r="AK43" s="585">
        <v>1757601</v>
      </c>
      <c r="AL43" s="617">
        <v>1475161</v>
      </c>
      <c r="AM43" s="624">
        <v>282440</v>
      </c>
      <c r="AN43" s="587">
        <v>2652713</v>
      </c>
      <c r="AO43" s="621">
        <f t="shared" si="14"/>
        <v>2248055</v>
      </c>
      <c r="AP43" s="628">
        <v>404658</v>
      </c>
      <c r="AQ43" s="811">
        <v>2520425</v>
      </c>
      <c r="AR43" s="812">
        <v>2115978</v>
      </c>
      <c r="AS43" s="811">
        <v>404447</v>
      </c>
      <c r="AT43" s="622">
        <f t="shared" si="2"/>
        <v>20.773480662983427</v>
      </c>
      <c r="AU43" s="623">
        <f t="shared" si="3"/>
        <v>22.176076480037612</v>
      </c>
      <c r="AV43" s="355">
        <f t="shared" si="4"/>
        <v>21.479516899535614</v>
      </c>
      <c r="AW43" s="629">
        <f t="shared" si="5"/>
        <v>21.383673598636634</v>
      </c>
      <c r="AX43" s="629">
        <f t="shared" si="6"/>
        <v>16.27398553283146</v>
      </c>
      <c r="AY43" s="369">
        <f t="shared" si="7"/>
        <v>15.312763357318262</v>
      </c>
      <c r="AZ43" s="369">
        <f t="shared" si="8"/>
        <v>15.005807025201273</v>
      </c>
      <c r="BA43" s="368">
        <f t="shared" si="9"/>
        <v>15.811664323163013</v>
      </c>
      <c r="BB43" s="357">
        <f t="shared" si="10"/>
        <v>14.775190189850798</v>
      </c>
      <c r="BC43" s="369">
        <f t="shared" si="11"/>
        <v>16.13039416201963</v>
      </c>
      <c r="BD43" s="369">
        <f t="shared" si="12"/>
        <v>15.678779968595846</v>
      </c>
      <c r="BE43" s="369">
        <f t="shared" si="13"/>
        <v>16.069631275812885</v>
      </c>
    </row>
    <row r="44" spans="1:57" ht="15.75" customHeight="1" thickBot="1">
      <c r="A44" s="646">
        <v>41</v>
      </c>
      <c r="B44" s="298" t="s">
        <v>813</v>
      </c>
      <c r="C44" s="364" t="s">
        <v>453</v>
      </c>
      <c r="D44" s="633">
        <v>5982000</v>
      </c>
      <c r="E44" s="647">
        <v>5761000</v>
      </c>
      <c r="F44" s="634">
        <v>221000</v>
      </c>
      <c r="G44" s="295">
        <v>5505550</v>
      </c>
      <c r="H44" s="647">
        <v>5279882</v>
      </c>
      <c r="I44" s="296">
        <v>225668</v>
      </c>
      <c r="J44" s="633">
        <v>5999573</v>
      </c>
      <c r="K44" s="647">
        <v>5793165</v>
      </c>
      <c r="L44" s="634">
        <v>206408</v>
      </c>
      <c r="M44" s="648">
        <v>5912227</v>
      </c>
      <c r="N44" s="647">
        <v>5700502</v>
      </c>
      <c r="O44" s="296">
        <v>211725</v>
      </c>
      <c r="P44" s="649">
        <v>8820688</v>
      </c>
      <c r="Q44" s="647">
        <v>8617448</v>
      </c>
      <c r="R44" s="634">
        <v>203240</v>
      </c>
      <c r="S44" s="295">
        <v>9481834</v>
      </c>
      <c r="T44" s="647">
        <v>9267054</v>
      </c>
      <c r="U44" s="296">
        <v>214780</v>
      </c>
      <c r="V44" s="633">
        <v>8562448</v>
      </c>
      <c r="W44" s="647">
        <v>8369398</v>
      </c>
      <c r="X44" s="634">
        <v>193050</v>
      </c>
      <c r="Y44" s="633">
        <v>8858599</v>
      </c>
      <c r="Z44" s="647">
        <f t="shared" si="0"/>
        <v>8659619</v>
      </c>
      <c r="AA44" s="634">
        <v>198980</v>
      </c>
      <c r="AB44" s="626">
        <v>8622736</v>
      </c>
      <c r="AC44" s="620">
        <f t="shared" si="1"/>
        <v>8423306</v>
      </c>
      <c r="AD44" s="632">
        <v>199430</v>
      </c>
      <c r="AE44" s="616">
        <v>8821930</v>
      </c>
      <c r="AF44" s="617">
        <v>8640550</v>
      </c>
      <c r="AG44" s="634">
        <v>181380</v>
      </c>
      <c r="AH44" s="798">
        <v>5980665</v>
      </c>
      <c r="AI44" s="620">
        <v>5869975</v>
      </c>
      <c r="AJ44" s="803">
        <v>110690</v>
      </c>
      <c r="AK44" s="585">
        <v>7026330</v>
      </c>
      <c r="AL44" s="617">
        <v>6904830</v>
      </c>
      <c r="AM44" s="634">
        <v>121500</v>
      </c>
      <c r="AN44" s="587">
        <v>9168397</v>
      </c>
      <c r="AO44" s="621">
        <f t="shared" si="14"/>
        <v>8964077</v>
      </c>
      <c r="AP44" s="636">
        <v>204320</v>
      </c>
      <c r="AQ44" s="815">
        <v>9611550</v>
      </c>
      <c r="AR44" s="816">
        <v>9411750</v>
      </c>
      <c r="AS44" s="815">
        <v>199800</v>
      </c>
      <c r="AT44" s="650">
        <f t="shared" si="2"/>
        <v>3.6944165830825813</v>
      </c>
      <c r="AU44" s="651">
        <f t="shared" si="3"/>
        <v>4.0989183641961295</v>
      </c>
      <c r="AV44" s="354">
        <f t="shared" si="4"/>
        <v>3.4403781735800201</v>
      </c>
      <c r="AW44" s="652">
        <f t="shared" si="5"/>
        <v>3.5811378690297242</v>
      </c>
      <c r="AX44" s="652">
        <f t="shared" si="6"/>
        <v>2.3041286575378246</v>
      </c>
      <c r="AY44" s="236">
        <f t="shared" si="7"/>
        <v>2.2651735940536399</v>
      </c>
      <c r="AZ44" s="236">
        <f t="shared" si="8"/>
        <v>2.2546122323896158</v>
      </c>
      <c r="BA44" s="367">
        <f t="shared" si="9"/>
        <v>2.2461791080056788</v>
      </c>
      <c r="BB44" s="356">
        <f t="shared" si="10"/>
        <v>2.3128389875324955</v>
      </c>
      <c r="BC44" s="369">
        <f t="shared" si="11"/>
        <v>2.056012686566318</v>
      </c>
      <c r="BD44" s="369">
        <f t="shared" si="12"/>
        <v>1.850797528368501</v>
      </c>
      <c r="BE44" s="369">
        <f t="shared" si="13"/>
        <v>1.7292099858674441</v>
      </c>
    </row>
    <row r="45" spans="1:57" ht="20.25" customHeight="1" thickBot="1">
      <c r="A45" s="1619" t="s">
        <v>599</v>
      </c>
      <c r="B45" s="1620"/>
      <c r="C45" s="1621"/>
      <c r="D45" s="653">
        <v>123682000</v>
      </c>
      <c r="E45" s="654">
        <v>110716000</v>
      </c>
      <c r="F45" s="655">
        <v>12966000</v>
      </c>
      <c r="G45" s="656">
        <v>121264837</v>
      </c>
      <c r="H45" s="654">
        <v>107920457</v>
      </c>
      <c r="I45" s="657">
        <v>13344380</v>
      </c>
      <c r="J45" s="653">
        <v>126111209</v>
      </c>
      <c r="K45" s="654">
        <v>113236006</v>
      </c>
      <c r="L45" s="655">
        <v>12875203</v>
      </c>
      <c r="M45" s="656">
        <v>130271751</v>
      </c>
      <c r="N45" s="654">
        <v>116788771</v>
      </c>
      <c r="O45" s="657">
        <v>13482980</v>
      </c>
      <c r="P45" s="653">
        <v>133255979</v>
      </c>
      <c r="Q45" s="654">
        <v>121119150</v>
      </c>
      <c r="R45" s="655">
        <v>12136829</v>
      </c>
      <c r="S45" s="656">
        <v>138753797</v>
      </c>
      <c r="T45" s="654">
        <v>125377384</v>
      </c>
      <c r="U45" s="657">
        <v>13376413</v>
      </c>
      <c r="V45" s="653">
        <v>134166173</v>
      </c>
      <c r="W45" s="654">
        <v>121503794</v>
      </c>
      <c r="X45" s="655">
        <v>12662379</v>
      </c>
      <c r="Y45" s="653">
        <f>SUM(Y4:Y44)</f>
        <v>139045982</v>
      </c>
      <c r="Z45" s="654">
        <f t="shared" ref="Z45:AA45" si="15">SUM(Z4:Z44)</f>
        <v>126242450</v>
      </c>
      <c r="AA45" s="658">
        <f t="shared" si="15"/>
        <v>12803532</v>
      </c>
      <c r="AB45" s="659">
        <f>SUM(AB4:AB44)</f>
        <v>136962771</v>
      </c>
      <c r="AC45" s="660">
        <f t="shared" ref="AC45:AD45" si="16">SUM(AC4:AC44)</f>
        <v>124773200</v>
      </c>
      <c r="AD45" s="661">
        <f t="shared" si="16"/>
        <v>12189571</v>
      </c>
      <c r="AE45" s="653">
        <f>SUM(AE4:AE44)</f>
        <v>136507073</v>
      </c>
      <c r="AF45" s="654">
        <f t="shared" ref="AF45:AG45" si="17">SUM(AF4:AF44)</f>
        <v>124668178</v>
      </c>
      <c r="AG45" s="658">
        <f t="shared" si="17"/>
        <v>11838895</v>
      </c>
      <c r="AH45" s="659">
        <v>75253759</v>
      </c>
      <c r="AI45" s="660">
        <v>68736633</v>
      </c>
      <c r="AJ45" s="806">
        <v>6517126.2039194368</v>
      </c>
      <c r="AK45" s="653">
        <v>84863313</v>
      </c>
      <c r="AL45" s="654">
        <v>77368006</v>
      </c>
      <c r="AM45" s="658">
        <v>7495307</v>
      </c>
      <c r="AN45" s="653">
        <f>SUM(AO4:AO44)</f>
        <v>103649850.72690716</v>
      </c>
      <c r="AO45" s="819">
        <f t="shared" ref="AO45:AP45" si="18">SUM(AO4:AO44)</f>
        <v>103649850.72690716</v>
      </c>
      <c r="AP45" s="819">
        <f t="shared" si="18"/>
        <v>10907230.114471341</v>
      </c>
      <c r="AQ45" s="820">
        <v>122317394</v>
      </c>
      <c r="AR45" s="821">
        <v>110848116</v>
      </c>
      <c r="AS45" s="820">
        <v>11469278</v>
      </c>
      <c r="AT45" s="662">
        <f t="shared" si="2"/>
        <v>10.483336297925325</v>
      </c>
      <c r="AU45" s="663">
        <f t="shared" si="3"/>
        <v>11.00432766012789</v>
      </c>
      <c r="AV45" s="663">
        <f t="shared" si="4"/>
        <v>10.209404145828147</v>
      </c>
      <c r="AW45" s="663">
        <f t="shared" si="5"/>
        <v>10.349887751182527</v>
      </c>
      <c r="AX45" s="663">
        <f t="shared" si="6"/>
        <v>9.1079057698416666</v>
      </c>
      <c r="AY45" s="664">
        <f t="shared" si="7"/>
        <v>9.6403942012484176</v>
      </c>
      <c r="AZ45" s="664">
        <f t="shared" si="8"/>
        <v>9.4378327389572334</v>
      </c>
      <c r="BA45" s="665">
        <f t="shared" si="9"/>
        <v>9.2081279989809417</v>
      </c>
      <c r="BB45" s="368">
        <f t="shared" si="10"/>
        <v>8.8999155836296566</v>
      </c>
      <c r="BC45" s="369">
        <f t="shared" si="11"/>
        <v>8.6727337564405911</v>
      </c>
      <c r="BD45" s="369">
        <f t="shared" si="12"/>
        <v>8.6602002219177336</v>
      </c>
      <c r="BE45" s="369">
        <f t="shared" si="13"/>
        <v>8.8322111581950615</v>
      </c>
    </row>
    <row r="46" spans="1:57">
      <c r="A46" s="1" t="s">
        <v>815</v>
      </c>
    </row>
    <row r="47" spans="1:57">
      <c r="X47" s="14" t="s">
        <v>749</v>
      </c>
      <c r="Y47" s="14"/>
      <c r="Z47" s="14"/>
      <c r="AA47" s="14"/>
      <c r="AE47" s="14"/>
      <c r="AF47" s="14"/>
      <c r="AG47" s="14"/>
      <c r="AH47" s="14"/>
      <c r="AI47" s="14"/>
      <c r="AJ47" s="14"/>
      <c r="AK47" s="14"/>
      <c r="AL47" s="14"/>
      <c r="AM47" s="14"/>
      <c r="AN47" s="14"/>
      <c r="AO47" s="14"/>
      <c r="AP47" s="14"/>
      <c r="AQ47" s="14"/>
      <c r="AR47" s="14"/>
      <c r="AS47" s="14"/>
    </row>
    <row r="48" spans="1:57">
      <c r="A48" s="14" t="s">
        <v>314</v>
      </c>
      <c r="C48" s="1611" t="s">
        <v>27</v>
      </c>
      <c r="D48" s="666" t="s">
        <v>721</v>
      </c>
      <c r="E48" s="667"/>
      <c r="F48" s="272"/>
      <c r="G48" s="668" t="s">
        <v>722</v>
      </c>
      <c r="H48" s="667"/>
      <c r="I48" s="669"/>
      <c r="J48" s="668" t="s">
        <v>723</v>
      </c>
      <c r="K48" s="667"/>
      <c r="L48" s="669"/>
      <c r="M48" s="666" t="s">
        <v>724</v>
      </c>
      <c r="N48" s="667"/>
      <c r="O48" s="272"/>
      <c r="P48" s="668" t="s">
        <v>725</v>
      </c>
      <c r="Q48" s="667"/>
      <c r="R48" s="669"/>
      <c r="S48" s="666" t="s">
        <v>726</v>
      </c>
      <c r="T48" s="667"/>
      <c r="U48" s="272"/>
      <c r="V48" s="668" t="s">
        <v>727</v>
      </c>
      <c r="W48" s="667"/>
      <c r="X48" s="669"/>
      <c r="Y48" s="668" t="s">
        <v>728</v>
      </c>
      <c r="Z48" s="667"/>
      <c r="AA48" s="272"/>
      <c r="AB48" s="670" t="s">
        <v>754</v>
      </c>
      <c r="AC48" s="671"/>
      <c r="AD48" s="36"/>
      <c r="AE48" s="668" t="s">
        <v>755</v>
      </c>
      <c r="AF48" s="667"/>
      <c r="AG48" s="272"/>
      <c r="AH48" s="668" t="s">
        <v>969</v>
      </c>
      <c r="AI48" s="667"/>
      <c r="AJ48" s="272"/>
      <c r="AK48" s="668" t="s">
        <v>970</v>
      </c>
      <c r="AL48" s="667"/>
      <c r="AM48" s="272"/>
      <c r="AN48" s="668" t="s">
        <v>966</v>
      </c>
      <c r="AO48" s="667"/>
      <c r="AP48" s="272"/>
      <c r="AQ48" s="822" t="s">
        <v>967</v>
      </c>
      <c r="AR48" s="667"/>
      <c r="AS48" s="669"/>
      <c r="AT48" s="1609" t="s">
        <v>757</v>
      </c>
      <c r="AU48" s="1610"/>
      <c r="AV48" s="1610"/>
      <c r="AW48" s="1610"/>
      <c r="AX48" s="1610"/>
      <c r="AY48" s="1610"/>
      <c r="AZ48" s="1610"/>
      <c r="BA48" s="1610"/>
      <c r="BB48" s="234"/>
      <c r="BC48" s="233"/>
      <c r="BD48" s="234"/>
      <c r="BE48" s="234"/>
    </row>
    <row r="49" spans="1:57">
      <c r="A49" s="14"/>
      <c r="C49" s="1612"/>
      <c r="D49" s="290"/>
      <c r="E49" s="366" t="s">
        <v>758</v>
      </c>
      <c r="F49" s="272" t="s">
        <v>759</v>
      </c>
      <c r="G49" s="297"/>
      <c r="H49" s="366" t="s">
        <v>758</v>
      </c>
      <c r="I49" s="669" t="s">
        <v>759</v>
      </c>
      <c r="J49" s="297"/>
      <c r="K49" s="366" t="s">
        <v>758</v>
      </c>
      <c r="L49" s="669" t="s">
        <v>759</v>
      </c>
      <c r="M49" s="290"/>
      <c r="N49" s="366" t="s">
        <v>758</v>
      </c>
      <c r="O49" s="272" t="s">
        <v>759</v>
      </c>
      <c r="P49" s="297"/>
      <c r="Q49" s="366" t="s">
        <v>758</v>
      </c>
      <c r="R49" s="669" t="s">
        <v>759</v>
      </c>
      <c r="S49" s="290"/>
      <c r="T49" s="366" t="s">
        <v>758</v>
      </c>
      <c r="U49" s="272" t="s">
        <v>759</v>
      </c>
      <c r="V49" s="297"/>
      <c r="W49" s="366" t="s">
        <v>758</v>
      </c>
      <c r="X49" s="669" t="s">
        <v>759</v>
      </c>
      <c r="Y49" s="297"/>
      <c r="Z49" s="366" t="s">
        <v>758</v>
      </c>
      <c r="AA49" s="669" t="s">
        <v>759</v>
      </c>
      <c r="AB49" s="672"/>
      <c r="AC49" s="307" t="s">
        <v>758</v>
      </c>
      <c r="AD49" s="326" t="s">
        <v>759</v>
      </c>
      <c r="AE49" s="297"/>
      <c r="AF49" s="366" t="s">
        <v>758</v>
      </c>
      <c r="AG49" s="669" t="s">
        <v>759</v>
      </c>
      <c r="AH49" s="297"/>
      <c r="AI49" s="366" t="s">
        <v>758</v>
      </c>
      <c r="AJ49" s="669" t="s">
        <v>759</v>
      </c>
      <c r="AK49" s="297"/>
      <c r="AL49" s="366" t="s">
        <v>758</v>
      </c>
      <c r="AM49" s="669" t="s">
        <v>759</v>
      </c>
      <c r="AN49" s="297"/>
      <c r="AO49" s="366" t="s">
        <v>758</v>
      </c>
      <c r="AP49" s="669" t="s">
        <v>759</v>
      </c>
      <c r="AQ49" s="823"/>
      <c r="AR49" s="366" t="s">
        <v>758</v>
      </c>
      <c r="AS49" s="669" t="s">
        <v>759</v>
      </c>
      <c r="AT49" s="673" t="s">
        <v>760</v>
      </c>
      <c r="AU49" s="673" t="s">
        <v>761</v>
      </c>
      <c r="AV49" s="41" t="s">
        <v>762</v>
      </c>
      <c r="AW49" s="674" t="s">
        <v>763</v>
      </c>
      <c r="AX49" s="674" t="s">
        <v>764</v>
      </c>
      <c r="AY49" s="673" t="s">
        <v>765</v>
      </c>
      <c r="AZ49" s="675" t="s">
        <v>766</v>
      </c>
      <c r="BA49" s="41" t="s">
        <v>767</v>
      </c>
      <c r="BB49" s="364" t="s">
        <v>768</v>
      </c>
      <c r="BC49" s="298" t="s">
        <v>769</v>
      </c>
      <c r="BD49" s="365" t="s">
        <v>770</v>
      </c>
      <c r="BE49" s="365" t="s">
        <v>971</v>
      </c>
    </row>
    <row r="50" spans="1:57">
      <c r="C50" s="306" t="s">
        <v>12</v>
      </c>
      <c r="D50" s="21">
        <f>D4</f>
        <v>31790000</v>
      </c>
      <c r="E50" s="304">
        <f t="shared" ref="E50:AM50" si="19">E4</f>
        <v>27500000</v>
      </c>
      <c r="F50" s="21">
        <f t="shared" si="19"/>
        <v>4290000</v>
      </c>
      <c r="G50" s="353">
        <f t="shared" si="19"/>
        <v>30956000</v>
      </c>
      <c r="H50" s="304">
        <f t="shared" si="19"/>
        <v>26546000</v>
      </c>
      <c r="I50" s="573">
        <f t="shared" si="19"/>
        <v>4410000</v>
      </c>
      <c r="J50" s="353">
        <f t="shared" si="19"/>
        <v>32820000</v>
      </c>
      <c r="K50" s="304">
        <f t="shared" si="19"/>
        <v>28370000</v>
      </c>
      <c r="L50" s="573">
        <f t="shared" si="19"/>
        <v>4450000</v>
      </c>
      <c r="M50" s="21">
        <f t="shared" si="19"/>
        <v>35730000</v>
      </c>
      <c r="N50" s="304">
        <f t="shared" si="19"/>
        <v>30920000</v>
      </c>
      <c r="O50" s="21">
        <f t="shared" si="19"/>
        <v>4810000</v>
      </c>
      <c r="P50" s="353">
        <f t="shared" si="19"/>
        <v>35430000</v>
      </c>
      <c r="Q50" s="304">
        <f t="shared" si="19"/>
        <v>30350000</v>
      </c>
      <c r="R50" s="573">
        <f t="shared" si="19"/>
        <v>5080000</v>
      </c>
      <c r="S50" s="21">
        <f t="shared" si="19"/>
        <v>35980000</v>
      </c>
      <c r="T50" s="304">
        <f t="shared" si="19"/>
        <v>30690000</v>
      </c>
      <c r="U50" s="21">
        <f t="shared" si="19"/>
        <v>5290000</v>
      </c>
      <c r="V50" s="353">
        <f t="shared" si="19"/>
        <v>35000000</v>
      </c>
      <c r="W50" s="304">
        <f t="shared" si="19"/>
        <v>29940000</v>
      </c>
      <c r="X50" s="573">
        <f t="shared" si="19"/>
        <v>5060000</v>
      </c>
      <c r="Y50" s="353">
        <f t="shared" si="19"/>
        <v>39330000</v>
      </c>
      <c r="Z50" s="304">
        <f t="shared" si="19"/>
        <v>33970000</v>
      </c>
      <c r="AA50" s="21">
        <f t="shared" si="19"/>
        <v>5360000</v>
      </c>
      <c r="AB50" s="353">
        <f t="shared" si="19"/>
        <v>35380000</v>
      </c>
      <c r="AC50" s="304">
        <f t="shared" si="19"/>
        <v>30870000</v>
      </c>
      <c r="AD50" s="21">
        <f t="shared" si="19"/>
        <v>4510000</v>
      </c>
      <c r="AE50" s="353">
        <f t="shared" si="19"/>
        <v>35420000</v>
      </c>
      <c r="AF50" s="304">
        <f t="shared" si="19"/>
        <v>30650000</v>
      </c>
      <c r="AG50" s="21">
        <f t="shared" si="19"/>
        <v>4770000</v>
      </c>
      <c r="AH50" s="353">
        <f t="shared" si="19"/>
        <v>12543217</v>
      </c>
      <c r="AI50" s="304">
        <f t="shared" si="19"/>
        <v>10222853</v>
      </c>
      <c r="AJ50" s="21">
        <f t="shared" si="19"/>
        <v>2320364.2039194363</v>
      </c>
      <c r="AK50" s="353">
        <f t="shared" si="19"/>
        <v>13380000</v>
      </c>
      <c r="AL50" s="304">
        <f t="shared" si="19"/>
        <v>10890000</v>
      </c>
      <c r="AM50" s="21">
        <f t="shared" si="19"/>
        <v>2490000</v>
      </c>
      <c r="AN50" s="353">
        <f>AN4</f>
        <v>24257222.841378503</v>
      </c>
      <c r="AO50" s="304">
        <f>AO4</f>
        <v>20326162.726907164</v>
      </c>
      <c r="AP50" s="21">
        <f>AP4</f>
        <v>3931060.1144713406</v>
      </c>
      <c r="AQ50" s="353">
        <f t="shared" ref="AQ50:AS50" si="20">AQ4</f>
        <v>26450000</v>
      </c>
      <c r="AR50" s="304">
        <f t="shared" si="20"/>
        <v>22628700</v>
      </c>
      <c r="AS50" s="21">
        <f t="shared" si="20"/>
        <v>3821300</v>
      </c>
      <c r="AT50" s="676">
        <f t="shared" ref="AT50:AT60" si="21">F50/D50*100</f>
        <v>13.494809688581316</v>
      </c>
      <c r="AU50" s="48">
        <f t="shared" ref="AU50:AU60" si="22">I50/G50*100</f>
        <v>14.246026618426152</v>
      </c>
      <c r="AV50" s="48">
        <f t="shared" ref="AV50:AV60" si="23">L50/J50*100</f>
        <v>13.558805606337598</v>
      </c>
      <c r="AW50" s="48">
        <f t="shared" ref="AW50:AW60" si="24">O50/M50*100</f>
        <v>13.462076686258046</v>
      </c>
      <c r="AX50" s="48">
        <f t="shared" ref="AX50:AX60" si="25">R50/P50*100</f>
        <v>14.338131526954559</v>
      </c>
      <c r="AY50" s="47">
        <f t="shared" ref="AY50:AY60" si="26">U50/S50*100</f>
        <v>14.702612562534743</v>
      </c>
      <c r="AZ50" s="47">
        <f t="shared" ref="AZ50:AZ60" si="27">X50/V50*100</f>
        <v>14.457142857142857</v>
      </c>
      <c r="BA50" s="47">
        <f t="shared" ref="BA50:BA60" si="28">AA50/Y50*100</f>
        <v>13.628273582506992</v>
      </c>
      <c r="BB50" s="367">
        <f t="shared" ref="BB50:BB60" si="29">AD50/AB50*100</f>
        <v>12.747314867156586</v>
      </c>
      <c r="BC50" s="236">
        <f t="shared" ref="BC50:BC60" si="30">AG50/AE50*100</f>
        <v>13.4669678147939</v>
      </c>
      <c r="BD50" s="47">
        <f t="shared" ref="BD50:BD60" si="31">AJ50/AH50*100</f>
        <v>18.498956080560802</v>
      </c>
      <c r="BE50" s="236">
        <f t="shared" ref="BE50:BE60" si="32">AM50/AK50*100</f>
        <v>18.609865470852018</v>
      </c>
    </row>
    <row r="51" spans="1:57">
      <c r="C51" s="306" t="s">
        <v>816</v>
      </c>
      <c r="D51" s="21">
        <f>SUM(D5:D7)</f>
        <v>13926000</v>
      </c>
      <c r="E51" s="304">
        <f t="shared" ref="E51:AM51" si="33">SUM(E5:E7)</f>
        <v>13515000</v>
      </c>
      <c r="F51" s="21">
        <f t="shared" si="33"/>
        <v>411000</v>
      </c>
      <c r="G51" s="353">
        <f t="shared" si="33"/>
        <v>13250212</v>
      </c>
      <c r="H51" s="304">
        <f t="shared" si="33"/>
        <v>12833261</v>
      </c>
      <c r="I51" s="573">
        <f t="shared" si="33"/>
        <v>416951</v>
      </c>
      <c r="J51" s="353">
        <f t="shared" si="33"/>
        <v>13444719</v>
      </c>
      <c r="K51" s="304">
        <f t="shared" si="33"/>
        <v>13038740</v>
      </c>
      <c r="L51" s="573">
        <f t="shared" si="33"/>
        <v>405979</v>
      </c>
      <c r="M51" s="21">
        <f t="shared" si="33"/>
        <v>13798865</v>
      </c>
      <c r="N51" s="304">
        <f t="shared" si="33"/>
        <v>13325668</v>
      </c>
      <c r="O51" s="21">
        <f t="shared" si="33"/>
        <v>473197</v>
      </c>
      <c r="P51" s="353">
        <f t="shared" si="33"/>
        <v>14195020</v>
      </c>
      <c r="Q51" s="304">
        <f t="shared" si="33"/>
        <v>13657578</v>
      </c>
      <c r="R51" s="573">
        <f t="shared" si="33"/>
        <v>537442</v>
      </c>
      <c r="S51" s="21">
        <f t="shared" si="33"/>
        <v>14460829</v>
      </c>
      <c r="T51" s="304">
        <f t="shared" si="33"/>
        <v>13864129</v>
      </c>
      <c r="U51" s="21">
        <f t="shared" si="33"/>
        <v>596700</v>
      </c>
      <c r="V51" s="353">
        <f t="shared" si="33"/>
        <v>14537968</v>
      </c>
      <c r="W51" s="304">
        <f t="shared" si="33"/>
        <v>13952928</v>
      </c>
      <c r="X51" s="573">
        <f t="shared" si="33"/>
        <v>585040</v>
      </c>
      <c r="Y51" s="353">
        <f t="shared" si="33"/>
        <v>14294641</v>
      </c>
      <c r="Z51" s="304">
        <f t="shared" si="33"/>
        <v>13675364</v>
      </c>
      <c r="AA51" s="21">
        <f t="shared" si="33"/>
        <v>619277</v>
      </c>
      <c r="AB51" s="353">
        <f t="shared" si="33"/>
        <v>14477533</v>
      </c>
      <c r="AC51" s="304">
        <f t="shared" si="33"/>
        <v>13790870</v>
      </c>
      <c r="AD51" s="21">
        <f t="shared" si="33"/>
        <v>686663</v>
      </c>
      <c r="AE51" s="353">
        <f t="shared" si="33"/>
        <v>14726506</v>
      </c>
      <c r="AF51" s="304">
        <f t="shared" si="33"/>
        <v>14035639</v>
      </c>
      <c r="AG51" s="21">
        <f t="shared" si="33"/>
        <v>690867</v>
      </c>
      <c r="AH51" s="353">
        <f t="shared" si="33"/>
        <v>7895410</v>
      </c>
      <c r="AI51" s="304">
        <f t="shared" si="33"/>
        <v>7469546</v>
      </c>
      <c r="AJ51" s="21">
        <f t="shared" si="33"/>
        <v>425864</v>
      </c>
      <c r="AK51" s="353">
        <f t="shared" si="33"/>
        <v>9493019</v>
      </c>
      <c r="AL51" s="304">
        <f t="shared" si="33"/>
        <v>9020404</v>
      </c>
      <c r="AM51" s="21">
        <f t="shared" si="33"/>
        <v>472615</v>
      </c>
      <c r="AN51" s="353">
        <f>SUM(AN5:AN7)</f>
        <v>13290878</v>
      </c>
      <c r="AO51" s="304">
        <f>SUM(AO5:AO7)</f>
        <v>12728796</v>
      </c>
      <c r="AP51" s="21">
        <f t="shared" ref="AP51" si="34">SUM(AP5:AP7)</f>
        <v>562082</v>
      </c>
      <c r="AQ51" s="353">
        <f>SUM(AQ5:AQ7)</f>
        <v>14251243</v>
      </c>
      <c r="AR51" s="304">
        <f>SUM(AR5:AR7)</f>
        <v>13564793</v>
      </c>
      <c r="AS51" s="21">
        <f t="shared" ref="AS51" si="35">SUM(AS5:AS7)</f>
        <v>686450</v>
      </c>
      <c r="AT51" s="677">
        <f t="shared" si="21"/>
        <v>2.951314088754847</v>
      </c>
      <c r="AU51" s="49">
        <f t="shared" si="22"/>
        <v>3.1467496520055676</v>
      </c>
      <c r="AV51" s="49">
        <f t="shared" si="23"/>
        <v>3.0196168473286797</v>
      </c>
      <c r="AW51" s="49">
        <f t="shared" si="24"/>
        <v>3.429245811159106</v>
      </c>
      <c r="AX51" s="49">
        <f t="shared" si="25"/>
        <v>3.7861306289107026</v>
      </c>
      <c r="AY51" s="25">
        <f t="shared" si="26"/>
        <v>4.1263194523633464</v>
      </c>
      <c r="AZ51" s="25">
        <f t="shared" si="27"/>
        <v>4.0242212666859629</v>
      </c>
      <c r="BA51" s="25">
        <f t="shared" si="28"/>
        <v>4.3322319182412485</v>
      </c>
      <c r="BB51" s="356">
        <f t="shared" si="29"/>
        <v>4.7429558613335576</v>
      </c>
      <c r="BC51" s="237">
        <f t="shared" si="30"/>
        <v>4.6913164602655915</v>
      </c>
      <c r="BD51" s="25">
        <f t="shared" si="31"/>
        <v>5.3938174205012785</v>
      </c>
      <c r="BE51" s="237">
        <f t="shared" si="32"/>
        <v>4.9785531873474609</v>
      </c>
    </row>
    <row r="52" spans="1:57">
      <c r="C52" s="306" t="s">
        <v>817</v>
      </c>
      <c r="D52" s="21">
        <f>SUM(D8:D12)</f>
        <v>16991000</v>
      </c>
      <c r="E52" s="304">
        <f t="shared" ref="E52:AM52" si="36">SUM(E8:E12)</f>
        <v>16628000</v>
      </c>
      <c r="F52" s="21">
        <f t="shared" si="36"/>
        <v>363000</v>
      </c>
      <c r="G52" s="353">
        <f t="shared" si="36"/>
        <v>16242326</v>
      </c>
      <c r="H52" s="304">
        <f t="shared" si="36"/>
        <v>15823348</v>
      </c>
      <c r="I52" s="573">
        <f t="shared" si="36"/>
        <v>418978</v>
      </c>
      <c r="J52" s="353">
        <f t="shared" si="36"/>
        <v>16723540</v>
      </c>
      <c r="K52" s="304">
        <f t="shared" si="36"/>
        <v>16345533</v>
      </c>
      <c r="L52" s="573">
        <f t="shared" si="36"/>
        <v>378007</v>
      </c>
      <c r="M52" s="21">
        <f t="shared" si="36"/>
        <v>16479019</v>
      </c>
      <c r="N52" s="304">
        <f t="shared" si="36"/>
        <v>16064729</v>
      </c>
      <c r="O52" s="21">
        <f t="shared" si="36"/>
        <v>414290</v>
      </c>
      <c r="P52" s="353">
        <f t="shared" si="36"/>
        <v>16620086</v>
      </c>
      <c r="Q52" s="304">
        <f t="shared" si="36"/>
        <v>16186070</v>
      </c>
      <c r="R52" s="573">
        <f t="shared" si="36"/>
        <v>434016</v>
      </c>
      <c r="S52" s="21">
        <f t="shared" si="36"/>
        <v>17134129</v>
      </c>
      <c r="T52" s="304">
        <f t="shared" si="36"/>
        <v>16685376</v>
      </c>
      <c r="U52" s="21">
        <f t="shared" si="36"/>
        <v>448753</v>
      </c>
      <c r="V52" s="353">
        <f t="shared" si="36"/>
        <v>16476800</v>
      </c>
      <c r="W52" s="304">
        <f t="shared" si="36"/>
        <v>16048417</v>
      </c>
      <c r="X52" s="573">
        <f t="shared" si="36"/>
        <v>428383</v>
      </c>
      <c r="Y52" s="353">
        <f t="shared" si="36"/>
        <v>16831067</v>
      </c>
      <c r="Z52" s="304">
        <f t="shared" si="36"/>
        <v>16413553</v>
      </c>
      <c r="AA52" s="21">
        <f t="shared" si="36"/>
        <v>417514</v>
      </c>
      <c r="AB52" s="353">
        <f t="shared" si="36"/>
        <v>19943813</v>
      </c>
      <c r="AC52" s="304">
        <f t="shared" si="36"/>
        <v>19551666</v>
      </c>
      <c r="AD52" s="21">
        <f t="shared" si="36"/>
        <v>392147</v>
      </c>
      <c r="AE52" s="353">
        <f t="shared" si="36"/>
        <v>18935100</v>
      </c>
      <c r="AF52" s="304">
        <f t="shared" si="36"/>
        <v>18567271</v>
      </c>
      <c r="AG52" s="21">
        <f t="shared" si="36"/>
        <v>367829</v>
      </c>
      <c r="AH52" s="353">
        <f t="shared" si="36"/>
        <v>12401438</v>
      </c>
      <c r="AI52" s="304">
        <f t="shared" si="36"/>
        <v>12168045</v>
      </c>
      <c r="AJ52" s="21">
        <f t="shared" si="36"/>
        <v>233393</v>
      </c>
      <c r="AK52" s="353">
        <f t="shared" si="36"/>
        <v>14960550</v>
      </c>
      <c r="AL52" s="304">
        <f t="shared" si="36"/>
        <v>14706302</v>
      </c>
      <c r="AM52" s="21">
        <f t="shared" si="36"/>
        <v>254248</v>
      </c>
      <c r="AN52" s="353">
        <f>SUM(AN8:AN12)</f>
        <v>17401487</v>
      </c>
      <c r="AO52" s="304">
        <f t="shared" ref="AO52:AP52" si="37">SUM(AO8:AO12)</f>
        <v>17136736</v>
      </c>
      <c r="AP52" s="21">
        <f t="shared" si="37"/>
        <v>318567</v>
      </c>
      <c r="AQ52" s="824">
        <f>AR52+AS52</f>
        <v>17901383</v>
      </c>
      <c r="AR52" s="825">
        <f t="shared" ref="AR52:AS52" si="38">SUM(AR8:AR12)</f>
        <v>17540509</v>
      </c>
      <c r="AS52" s="826">
        <f t="shared" si="38"/>
        <v>360874</v>
      </c>
      <c r="AT52" s="677">
        <f t="shared" si="21"/>
        <v>2.1364251662644929</v>
      </c>
      <c r="AU52" s="49">
        <f t="shared" si="22"/>
        <v>2.5795443337364365</v>
      </c>
      <c r="AV52" s="49">
        <f t="shared" si="23"/>
        <v>2.2603288538192272</v>
      </c>
      <c r="AW52" s="49">
        <f t="shared" si="24"/>
        <v>2.5140452838849208</v>
      </c>
      <c r="AX52" s="49">
        <f t="shared" si="25"/>
        <v>2.6113944296076443</v>
      </c>
      <c r="AY52" s="25">
        <f t="shared" si="26"/>
        <v>2.6190593055532614</v>
      </c>
      <c r="AZ52" s="25">
        <f t="shared" si="27"/>
        <v>2.5999162458729854</v>
      </c>
      <c r="BA52" s="25">
        <f t="shared" si="28"/>
        <v>2.480615162425531</v>
      </c>
      <c r="BB52" s="356">
        <f t="shared" si="29"/>
        <v>1.9662589094673122</v>
      </c>
      <c r="BC52" s="237">
        <f t="shared" si="30"/>
        <v>1.9425775411801363</v>
      </c>
      <c r="BD52" s="25">
        <f t="shared" si="31"/>
        <v>1.8819833635421956</v>
      </c>
      <c r="BE52" s="237">
        <f t="shared" si="32"/>
        <v>1.6994562365688428</v>
      </c>
    </row>
    <row r="53" spans="1:57">
      <c r="C53" s="306" t="s">
        <v>818</v>
      </c>
      <c r="D53" s="21">
        <f>SUM(D13:D17)</f>
        <v>9063000</v>
      </c>
      <c r="E53" s="304">
        <f t="shared" ref="E53:AS53" si="39">SUM(E13:E17)</f>
        <v>8636000</v>
      </c>
      <c r="F53" s="21">
        <f t="shared" si="39"/>
        <v>427000</v>
      </c>
      <c r="G53" s="353">
        <f t="shared" si="39"/>
        <v>8769272</v>
      </c>
      <c r="H53" s="304">
        <f t="shared" si="39"/>
        <v>8356032</v>
      </c>
      <c r="I53" s="573">
        <f t="shared" si="39"/>
        <v>413240</v>
      </c>
      <c r="J53" s="353">
        <f t="shared" si="39"/>
        <v>8733393</v>
      </c>
      <c r="K53" s="304">
        <f t="shared" si="39"/>
        <v>8292631</v>
      </c>
      <c r="L53" s="573">
        <f t="shared" si="39"/>
        <v>440762</v>
      </c>
      <c r="M53" s="21">
        <f t="shared" si="39"/>
        <v>8777377</v>
      </c>
      <c r="N53" s="304">
        <f t="shared" si="39"/>
        <v>8343636</v>
      </c>
      <c r="O53" s="21">
        <f t="shared" si="39"/>
        <v>433741</v>
      </c>
      <c r="P53" s="353">
        <f t="shared" si="39"/>
        <v>8707056</v>
      </c>
      <c r="Q53" s="304">
        <f t="shared" si="39"/>
        <v>8253704</v>
      </c>
      <c r="R53" s="573">
        <f t="shared" si="39"/>
        <v>453352</v>
      </c>
      <c r="S53" s="21">
        <f t="shared" si="39"/>
        <v>8857792</v>
      </c>
      <c r="T53" s="304">
        <f t="shared" si="39"/>
        <v>8378664</v>
      </c>
      <c r="U53" s="21">
        <f t="shared" si="39"/>
        <v>479128</v>
      </c>
      <c r="V53" s="353">
        <f t="shared" si="39"/>
        <v>8822993</v>
      </c>
      <c r="W53" s="304">
        <f t="shared" si="39"/>
        <v>8335738</v>
      </c>
      <c r="X53" s="573">
        <f t="shared" si="39"/>
        <v>487255</v>
      </c>
      <c r="Y53" s="353">
        <f t="shared" si="39"/>
        <v>9304550</v>
      </c>
      <c r="Z53" s="304">
        <f t="shared" si="39"/>
        <v>8816673</v>
      </c>
      <c r="AA53" s="21">
        <f t="shared" si="39"/>
        <v>487877</v>
      </c>
      <c r="AB53" s="353">
        <f t="shared" si="39"/>
        <v>9402981</v>
      </c>
      <c r="AC53" s="304">
        <f t="shared" si="39"/>
        <v>8902619</v>
      </c>
      <c r="AD53" s="21">
        <f t="shared" si="39"/>
        <v>500362</v>
      </c>
      <c r="AE53" s="353">
        <f t="shared" si="39"/>
        <v>9847767</v>
      </c>
      <c r="AF53" s="304">
        <f t="shared" si="39"/>
        <v>9372093</v>
      </c>
      <c r="AG53" s="21">
        <f t="shared" si="39"/>
        <v>475674</v>
      </c>
      <c r="AH53" s="353">
        <f t="shared" si="39"/>
        <v>6150981</v>
      </c>
      <c r="AI53" s="304">
        <f t="shared" si="39"/>
        <v>5812912</v>
      </c>
      <c r="AJ53" s="21">
        <f t="shared" si="39"/>
        <v>338069</v>
      </c>
      <c r="AK53" s="353">
        <f t="shared" si="39"/>
        <v>6231894</v>
      </c>
      <c r="AL53" s="304">
        <f t="shared" si="39"/>
        <v>5831574</v>
      </c>
      <c r="AM53" s="21">
        <f t="shared" si="39"/>
        <v>400320</v>
      </c>
      <c r="AN53" s="353">
        <f t="shared" si="39"/>
        <v>7365627</v>
      </c>
      <c r="AO53" s="304">
        <f t="shared" si="39"/>
        <v>6890044</v>
      </c>
      <c r="AP53" s="21">
        <f t="shared" si="39"/>
        <v>475583</v>
      </c>
      <c r="AQ53" s="353">
        <f t="shared" si="39"/>
        <v>7746650</v>
      </c>
      <c r="AR53" s="304">
        <f t="shared" si="39"/>
        <v>7224268</v>
      </c>
      <c r="AS53" s="21">
        <f t="shared" si="39"/>
        <v>522382</v>
      </c>
      <c r="AT53" s="677">
        <f t="shared" si="21"/>
        <v>4.711464195078892</v>
      </c>
      <c r="AU53" s="49">
        <f t="shared" si="22"/>
        <v>4.7123638085350761</v>
      </c>
      <c r="AV53" s="49">
        <f t="shared" si="23"/>
        <v>5.0468586493244949</v>
      </c>
      <c r="AW53" s="49">
        <f t="shared" si="24"/>
        <v>4.9415787882872069</v>
      </c>
      <c r="AX53" s="49">
        <f t="shared" si="25"/>
        <v>5.2067196995172651</v>
      </c>
      <c r="AY53" s="25">
        <f t="shared" si="26"/>
        <v>5.4091132417649908</v>
      </c>
      <c r="AZ53" s="25">
        <f t="shared" si="27"/>
        <v>5.522559068107614</v>
      </c>
      <c r="BA53" s="25">
        <f t="shared" si="28"/>
        <v>5.2434239162560248</v>
      </c>
      <c r="BB53" s="356">
        <f t="shared" si="29"/>
        <v>5.3213124646322267</v>
      </c>
      <c r="BC53" s="237">
        <f t="shared" si="30"/>
        <v>4.8302726902454127</v>
      </c>
      <c r="BD53" s="25">
        <f t="shared" si="31"/>
        <v>5.4961802028001712</v>
      </c>
      <c r="BE53" s="237">
        <f t="shared" si="32"/>
        <v>6.4237292867946731</v>
      </c>
    </row>
    <row r="54" spans="1:57">
      <c r="C54" s="306" t="s">
        <v>819</v>
      </c>
      <c r="D54" s="21">
        <f>SUM(D18:D23)</f>
        <v>14174000</v>
      </c>
      <c r="E54" s="304">
        <f t="shared" ref="E54:AS54" si="40">SUM(E18:E23)</f>
        <v>13687000</v>
      </c>
      <c r="F54" s="21">
        <f t="shared" si="40"/>
        <v>487000</v>
      </c>
      <c r="G54" s="353">
        <f t="shared" si="40"/>
        <v>13865565</v>
      </c>
      <c r="H54" s="304">
        <f t="shared" si="40"/>
        <v>13385475</v>
      </c>
      <c r="I54" s="573">
        <f t="shared" si="40"/>
        <v>480090</v>
      </c>
      <c r="J54" s="353">
        <f t="shared" si="40"/>
        <v>14220956</v>
      </c>
      <c r="K54" s="304">
        <f t="shared" si="40"/>
        <v>13764278</v>
      </c>
      <c r="L54" s="573">
        <f t="shared" si="40"/>
        <v>456678</v>
      </c>
      <c r="M54" s="21">
        <f t="shared" si="40"/>
        <v>14168862</v>
      </c>
      <c r="N54" s="304">
        <f t="shared" si="40"/>
        <v>13712491</v>
      </c>
      <c r="O54" s="21">
        <f t="shared" si="40"/>
        <v>456371</v>
      </c>
      <c r="P54" s="353">
        <f t="shared" si="40"/>
        <v>13867697</v>
      </c>
      <c r="Q54" s="304">
        <f t="shared" si="40"/>
        <v>13360820</v>
      </c>
      <c r="R54" s="573">
        <f t="shared" si="40"/>
        <v>506877</v>
      </c>
      <c r="S54" s="21">
        <f t="shared" si="40"/>
        <v>14176132</v>
      </c>
      <c r="T54" s="304">
        <f t="shared" si="40"/>
        <v>13666203</v>
      </c>
      <c r="U54" s="21">
        <f t="shared" si="40"/>
        <v>509929</v>
      </c>
      <c r="V54" s="353">
        <f t="shared" si="40"/>
        <v>14109933</v>
      </c>
      <c r="W54" s="304">
        <f t="shared" si="40"/>
        <v>13576768</v>
      </c>
      <c r="X54" s="573">
        <f t="shared" si="40"/>
        <v>533165</v>
      </c>
      <c r="Y54" s="353">
        <f t="shared" si="40"/>
        <v>13956536</v>
      </c>
      <c r="Z54" s="304">
        <f t="shared" si="40"/>
        <v>13379022</v>
      </c>
      <c r="AA54" s="21">
        <f t="shared" si="40"/>
        <v>577514</v>
      </c>
      <c r="AB54" s="353">
        <f t="shared" si="40"/>
        <v>14044553</v>
      </c>
      <c r="AC54" s="304">
        <f t="shared" si="40"/>
        <v>13503561</v>
      </c>
      <c r="AD54" s="21">
        <f t="shared" si="40"/>
        <v>540992</v>
      </c>
      <c r="AE54" s="353">
        <f t="shared" si="40"/>
        <v>13940566</v>
      </c>
      <c r="AF54" s="304">
        <f t="shared" si="40"/>
        <v>13383047</v>
      </c>
      <c r="AG54" s="21">
        <f t="shared" si="40"/>
        <v>557519</v>
      </c>
      <c r="AH54" s="353">
        <f t="shared" si="40"/>
        <v>10808620</v>
      </c>
      <c r="AI54" s="304">
        <f t="shared" si="40"/>
        <v>10483903</v>
      </c>
      <c r="AJ54" s="21">
        <f t="shared" si="40"/>
        <v>324717</v>
      </c>
      <c r="AK54" s="353">
        <f t="shared" si="40"/>
        <v>11396198</v>
      </c>
      <c r="AL54" s="304">
        <f t="shared" si="40"/>
        <v>11032212</v>
      </c>
      <c r="AM54" s="21">
        <f t="shared" si="40"/>
        <v>363986</v>
      </c>
      <c r="AN54" s="353">
        <f t="shared" si="40"/>
        <v>13502411</v>
      </c>
      <c r="AO54" s="304">
        <f t="shared" si="40"/>
        <v>12991136</v>
      </c>
      <c r="AP54" s="21">
        <f t="shared" si="40"/>
        <v>511275</v>
      </c>
      <c r="AQ54" s="353">
        <f t="shared" si="40"/>
        <v>13631559</v>
      </c>
      <c r="AR54" s="304">
        <f t="shared" si="40"/>
        <v>13106148</v>
      </c>
      <c r="AS54" s="21">
        <f t="shared" si="40"/>
        <v>525411</v>
      </c>
      <c r="AT54" s="677">
        <f t="shared" si="21"/>
        <v>3.4358684916043458</v>
      </c>
      <c r="AU54" s="49">
        <f t="shared" si="22"/>
        <v>3.4624625826643198</v>
      </c>
      <c r="AV54" s="49">
        <f t="shared" si="23"/>
        <v>3.2113030938285729</v>
      </c>
      <c r="AW54" s="49">
        <f t="shared" si="24"/>
        <v>3.22094322042236</v>
      </c>
      <c r="AX54" s="49">
        <f t="shared" si="25"/>
        <v>3.6550913969349055</v>
      </c>
      <c r="AY54" s="25">
        <f t="shared" si="26"/>
        <v>3.5970954559396038</v>
      </c>
      <c r="AZ54" s="25">
        <f t="shared" si="27"/>
        <v>3.7786501183244456</v>
      </c>
      <c r="BA54" s="25">
        <f t="shared" si="28"/>
        <v>4.1379465506340543</v>
      </c>
      <c r="BB54" s="356">
        <f t="shared" si="29"/>
        <v>3.8519702264643096</v>
      </c>
      <c r="BC54" s="237">
        <f t="shared" si="30"/>
        <v>3.9992565581627031</v>
      </c>
      <c r="BD54" s="25">
        <f t="shared" si="31"/>
        <v>3.0042410594506976</v>
      </c>
      <c r="BE54" s="237">
        <f t="shared" si="32"/>
        <v>3.1939248510775258</v>
      </c>
    </row>
    <row r="55" spans="1:57">
      <c r="C55" s="306" t="s">
        <v>820</v>
      </c>
      <c r="D55" s="21">
        <f>SUM(D24:D27)</f>
        <v>8662000</v>
      </c>
      <c r="E55" s="304">
        <f t="shared" ref="E55:AS55" si="41">SUM(E24:E27)</f>
        <v>5851000</v>
      </c>
      <c r="F55" s="21">
        <f t="shared" si="41"/>
        <v>2811000</v>
      </c>
      <c r="G55" s="353">
        <f t="shared" si="41"/>
        <v>9767958</v>
      </c>
      <c r="H55" s="304">
        <f t="shared" si="41"/>
        <v>6621558</v>
      </c>
      <c r="I55" s="573">
        <f t="shared" si="41"/>
        <v>3146400</v>
      </c>
      <c r="J55" s="353">
        <f t="shared" si="41"/>
        <v>9009801</v>
      </c>
      <c r="K55" s="304">
        <f t="shared" si="41"/>
        <v>6485739</v>
      </c>
      <c r="L55" s="573">
        <f t="shared" si="41"/>
        <v>2524062</v>
      </c>
      <c r="M55" s="21">
        <f t="shared" si="41"/>
        <v>9851852</v>
      </c>
      <c r="N55" s="304">
        <f t="shared" si="41"/>
        <v>7237090</v>
      </c>
      <c r="O55" s="21">
        <f t="shared" si="41"/>
        <v>2614762</v>
      </c>
      <c r="P55" s="353">
        <f t="shared" si="41"/>
        <v>10022203</v>
      </c>
      <c r="Q55" s="304">
        <f t="shared" si="41"/>
        <v>9182675</v>
      </c>
      <c r="R55" s="573">
        <f t="shared" si="41"/>
        <v>839528</v>
      </c>
      <c r="S55" s="21">
        <f t="shared" si="41"/>
        <v>12878213</v>
      </c>
      <c r="T55" s="304">
        <f t="shared" si="41"/>
        <v>11107611</v>
      </c>
      <c r="U55" s="21">
        <f t="shared" si="41"/>
        <v>1770602</v>
      </c>
      <c r="V55" s="353">
        <f t="shared" si="41"/>
        <v>11302915</v>
      </c>
      <c r="W55" s="304">
        <f t="shared" si="41"/>
        <v>9953536</v>
      </c>
      <c r="X55" s="573">
        <f t="shared" si="41"/>
        <v>1349379</v>
      </c>
      <c r="Y55" s="353">
        <f t="shared" si="41"/>
        <v>10962522</v>
      </c>
      <c r="Z55" s="304">
        <f t="shared" si="41"/>
        <v>9866132</v>
      </c>
      <c r="AA55" s="21">
        <f t="shared" si="41"/>
        <v>1096390</v>
      </c>
      <c r="AB55" s="353">
        <f t="shared" si="41"/>
        <v>10328461</v>
      </c>
      <c r="AC55" s="304">
        <f t="shared" si="41"/>
        <v>8870832</v>
      </c>
      <c r="AD55" s="21">
        <f t="shared" si="41"/>
        <v>1457629</v>
      </c>
      <c r="AE55" s="353">
        <f t="shared" si="41"/>
        <v>10366137</v>
      </c>
      <c r="AF55" s="304">
        <f t="shared" si="41"/>
        <v>9385053</v>
      </c>
      <c r="AG55" s="21">
        <f t="shared" si="41"/>
        <v>981084</v>
      </c>
      <c r="AH55" s="353">
        <f t="shared" si="41"/>
        <v>4300392</v>
      </c>
      <c r="AI55" s="304">
        <f t="shared" si="41"/>
        <v>3806125</v>
      </c>
      <c r="AJ55" s="21">
        <f t="shared" si="41"/>
        <v>494267</v>
      </c>
      <c r="AK55" s="353">
        <f t="shared" si="41"/>
        <v>5411606</v>
      </c>
      <c r="AL55" s="304">
        <f t="shared" si="41"/>
        <v>4705264</v>
      </c>
      <c r="AM55" s="21">
        <f t="shared" si="41"/>
        <v>706342</v>
      </c>
      <c r="AN55" s="353">
        <f t="shared" si="41"/>
        <v>8355927</v>
      </c>
      <c r="AO55" s="304">
        <f t="shared" si="41"/>
        <v>6998914</v>
      </c>
      <c r="AP55" s="21">
        <f t="shared" si="41"/>
        <v>1357013</v>
      </c>
      <c r="AQ55" s="353">
        <f t="shared" si="41"/>
        <v>10906777</v>
      </c>
      <c r="AR55" s="304">
        <f t="shared" si="41"/>
        <v>9116624</v>
      </c>
      <c r="AS55" s="21">
        <f t="shared" si="41"/>
        <v>1790153</v>
      </c>
      <c r="AT55" s="677">
        <f t="shared" si="21"/>
        <v>32.452089586700531</v>
      </c>
      <c r="AU55" s="49">
        <f t="shared" si="22"/>
        <v>32.21144071258292</v>
      </c>
      <c r="AV55" s="49">
        <f t="shared" si="23"/>
        <v>28.014625406265907</v>
      </c>
      <c r="AW55" s="49">
        <f t="shared" si="24"/>
        <v>26.540816894123054</v>
      </c>
      <c r="AX55" s="49">
        <f t="shared" si="25"/>
        <v>8.3766812546103875</v>
      </c>
      <c r="AY55" s="25">
        <f t="shared" si="26"/>
        <v>13.748817479568013</v>
      </c>
      <c r="AZ55" s="25">
        <f t="shared" si="27"/>
        <v>11.938327413768926</v>
      </c>
      <c r="BA55" s="25">
        <f t="shared" si="28"/>
        <v>10.00125701002014</v>
      </c>
      <c r="BB55" s="356">
        <f t="shared" si="29"/>
        <v>14.112741482007824</v>
      </c>
      <c r="BC55" s="237">
        <f t="shared" si="30"/>
        <v>9.4643163600866949</v>
      </c>
      <c r="BD55" s="25">
        <f t="shared" si="31"/>
        <v>11.493533612749722</v>
      </c>
      <c r="BE55" s="237">
        <f t="shared" si="32"/>
        <v>13.05235451361389</v>
      </c>
    </row>
    <row r="56" spans="1:57">
      <c r="C56" s="306" t="s">
        <v>821</v>
      </c>
      <c r="D56" s="21">
        <f>SUM(D28:D34)</f>
        <v>6541000</v>
      </c>
      <c r="E56" s="304">
        <f t="shared" ref="E56:AS56" si="42">SUM(E28:E34)</f>
        <v>5905000</v>
      </c>
      <c r="F56" s="21">
        <f t="shared" si="42"/>
        <v>636000</v>
      </c>
      <c r="G56" s="353">
        <f t="shared" si="42"/>
        <v>6444035</v>
      </c>
      <c r="H56" s="304">
        <f t="shared" si="42"/>
        <v>5842228</v>
      </c>
      <c r="I56" s="573">
        <f t="shared" si="42"/>
        <v>601807</v>
      </c>
      <c r="J56" s="353">
        <f t="shared" si="42"/>
        <v>6647493</v>
      </c>
      <c r="K56" s="304">
        <f t="shared" si="42"/>
        <v>6026467</v>
      </c>
      <c r="L56" s="573">
        <f t="shared" si="42"/>
        <v>621026</v>
      </c>
      <c r="M56" s="21">
        <f t="shared" si="42"/>
        <v>6657603</v>
      </c>
      <c r="N56" s="304">
        <f t="shared" si="42"/>
        <v>6038814</v>
      </c>
      <c r="O56" s="21">
        <f t="shared" si="42"/>
        <v>618789</v>
      </c>
      <c r="P56" s="353">
        <f t="shared" si="42"/>
        <v>6634677</v>
      </c>
      <c r="Q56" s="304">
        <f t="shared" si="42"/>
        <v>5994850</v>
      </c>
      <c r="R56" s="573">
        <f t="shared" si="42"/>
        <v>639827</v>
      </c>
      <c r="S56" s="21">
        <f t="shared" si="42"/>
        <v>6758668</v>
      </c>
      <c r="T56" s="304">
        <f t="shared" si="42"/>
        <v>6106185</v>
      </c>
      <c r="U56" s="21">
        <f t="shared" si="42"/>
        <v>652483</v>
      </c>
      <c r="V56" s="353">
        <f t="shared" si="42"/>
        <v>6539137</v>
      </c>
      <c r="W56" s="304">
        <f t="shared" si="42"/>
        <v>5908391</v>
      </c>
      <c r="X56" s="573">
        <f t="shared" si="42"/>
        <v>630746</v>
      </c>
      <c r="Y56" s="353">
        <f t="shared" si="42"/>
        <v>6605370</v>
      </c>
      <c r="Z56" s="304">
        <f t="shared" si="42"/>
        <v>5971455</v>
      </c>
      <c r="AA56" s="21">
        <f t="shared" si="42"/>
        <v>633915</v>
      </c>
      <c r="AB56" s="353">
        <f t="shared" si="42"/>
        <v>6247759</v>
      </c>
      <c r="AC56" s="304">
        <f t="shared" si="42"/>
        <v>5628910</v>
      </c>
      <c r="AD56" s="21">
        <f t="shared" si="42"/>
        <v>618849</v>
      </c>
      <c r="AE56" s="353">
        <f t="shared" si="42"/>
        <v>6186824</v>
      </c>
      <c r="AF56" s="304">
        <f t="shared" si="42"/>
        <v>5565743</v>
      </c>
      <c r="AG56" s="21">
        <f t="shared" si="42"/>
        <v>621081</v>
      </c>
      <c r="AH56" s="353">
        <f t="shared" si="42"/>
        <v>3696604</v>
      </c>
      <c r="AI56" s="304">
        <f t="shared" si="42"/>
        <v>3265122</v>
      </c>
      <c r="AJ56" s="21">
        <f t="shared" si="42"/>
        <v>431482</v>
      </c>
      <c r="AK56" s="353">
        <f t="shared" si="42"/>
        <v>4277397</v>
      </c>
      <c r="AL56" s="304">
        <f t="shared" si="42"/>
        <v>3783256</v>
      </c>
      <c r="AM56" s="21">
        <f t="shared" si="42"/>
        <v>494141</v>
      </c>
      <c r="AN56" s="353">
        <f t="shared" si="42"/>
        <v>4919338</v>
      </c>
      <c r="AO56" s="304">
        <f t="shared" si="42"/>
        <v>4241915</v>
      </c>
      <c r="AP56" s="21">
        <f t="shared" si="42"/>
        <v>677423</v>
      </c>
      <c r="AQ56" s="353">
        <f t="shared" si="42"/>
        <v>5102966</v>
      </c>
      <c r="AR56" s="304">
        <f t="shared" si="42"/>
        <v>4451170</v>
      </c>
      <c r="AS56" s="21">
        <f t="shared" si="42"/>
        <v>651796</v>
      </c>
      <c r="AT56" s="677">
        <f t="shared" si="21"/>
        <v>9.7232839015441073</v>
      </c>
      <c r="AU56" s="49">
        <f t="shared" si="22"/>
        <v>9.3389778298845378</v>
      </c>
      <c r="AV56" s="49">
        <f t="shared" si="23"/>
        <v>9.3422588034316085</v>
      </c>
      <c r="AW56" s="49">
        <f t="shared" si="24"/>
        <v>9.2944712984538125</v>
      </c>
      <c r="AX56" s="49">
        <f t="shared" si="25"/>
        <v>9.6436797149280959</v>
      </c>
      <c r="AY56" s="25">
        <f t="shared" si="26"/>
        <v>9.654017625958252</v>
      </c>
      <c r="AZ56" s="25">
        <f t="shared" si="27"/>
        <v>9.6457070711318629</v>
      </c>
      <c r="BA56" s="25">
        <f t="shared" si="28"/>
        <v>9.5969642881473707</v>
      </c>
      <c r="BB56" s="356">
        <f t="shared" si="29"/>
        <v>9.9051355854155059</v>
      </c>
      <c r="BC56" s="237">
        <f t="shared" si="30"/>
        <v>10.03876948818974</v>
      </c>
      <c r="BD56" s="25">
        <f t="shared" si="31"/>
        <v>11.672389035990872</v>
      </c>
      <c r="BE56" s="237">
        <f t="shared" si="32"/>
        <v>11.552376363475263</v>
      </c>
    </row>
    <row r="57" spans="1:57">
      <c r="C57" s="306" t="s">
        <v>13</v>
      </c>
      <c r="D57" s="21">
        <f>SUM(D35:D39)</f>
        <v>8339000</v>
      </c>
      <c r="E57" s="304">
        <f t="shared" ref="E57:AS57" si="43">SUM(E35:E39)</f>
        <v>6411000</v>
      </c>
      <c r="F57" s="21">
        <f t="shared" si="43"/>
        <v>1928000</v>
      </c>
      <c r="G57" s="353">
        <f t="shared" si="43"/>
        <v>8361496</v>
      </c>
      <c r="H57" s="304">
        <f t="shared" si="43"/>
        <v>6508937</v>
      </c>
      <c r="I57" s="573">
        <f t="shared" si="43"/>
        <v>1852559</v>
      </c>
      <c r="J57" s="353">
        <f t="shared" si="43"/>
        <v>9993448</v>
      </c>
      <c r="K57" s="304">
        <f t="shared" si="43"/>
        <v>8056897</v>
      </c>
      <c r="L57" s="573">
        <f t="shared" si="43"/>
        <v>1936551</v>
      </c>
      <c r="M57" s="21">
        <f t="shared" si="43"/>
        <v>10620766</v>
      </c>
      <c r="N57" s="304">
        <f t="shared" si="43"/>
        <v>8589676</v>
      </c>
      <c r="O57" s="21">
        <f t="shared" si="43"/>
        <v>2031090</v>
      </c>
      <c r="P57" s="353">
        <f t="shared" si="43"/>
        <v>10762271</v>
      </c>
      <c r="Q57" s="304">
        <f t="shared" si="43"/>
        <v>8632572</v>
      </c>
      <c r="R57" s="573">
        <f t="shared" si="43"/>
        <v>2129699</v>
      </c>
      <c r="S57" s="21">
        <f t="shared" si="43"/>
        <v>10330800</v>
      </c>
      <c r="T57" s="304">
        <f t="shared" si="43"/>
        <v>8268922</v>
      </c>
      <c r="U57" s="21">
        <f t="shared" si="43"/>
        <v>2061878</v>
      </c>
      <c r="V57" s="353">
        <f t="shared" si="43"/>
        <v>10117719</v>
      </c>
      <c r="W57" s="304">
        <f t="shared" si="43"/>
        <v>8046351</v>
      </c>
      <c r="X57" s="573">
        <f t="shared" si="43"/>
        <v>2071368</v>
      </c>
      <c r="Y57" s="353">
        <f t="shared" si="43"/>
        <v>10093970</v>
      </c>
      <c r="Z57" s="304">
        <f t="shared" si="43"/>
        <v>8029830</v>
      </c>
      <c r="AA57" s="21">
        <f t="shared" si="43"/>
        <v>2064140</v>
      </c>
      <c r="AB57" s="353">
        <f t="shared" si="43"/>
        <v>9888393</v>
      </c>
      <c r="AC57" s="304">
        <f t="shared" si="43"/>
        <v>7886189</v>
      </c>
      <c r="AD57" s="21">
        <f t="shared" si="43"/>
        <v>2002204</v>
      </c>
      <c r="AE57" s="353">
        <f t="shared" si="43"/>
        <v>9409235</v>
      </c>
      <c r="AF57" s="304">
        <f t="shared" si="43"/>
        <v>7489498</v>
      </c>
      <c r="AG57" s="21">
        <f t="shared" si="43"/>
        <v>1919737</v>
      </c>
      <c r="AH57" s="353">
        <f t="shared" si="43"/>
        <v>5779495</v>
      </c>
      <c r="AI57" s="304">
        <f t="shared" si="43"/>
        <v>4718019</v>
      </c>
      <c r="AJ57" s="21">
        <f t="shared" si="43"/>
        <v>1061476</v>
      </c>
      <c r="AK57" s="353">
        <f t="shared" si="43"/>
        <v>6055515</v>
      </c>
      <c r="AL57" s="304">
        <f t="shared" si="43"/>
        <v>4901845</v>
      </c>
      <c r="AM57" s="21">
        <f t="shared" si="43"/>
        <v>1153670</v>
      </c>
      <c r="AN57" s="353">
        <f t="shared" si="43"/>
        <v>8005067</v>
      </c>
      <c r="AO57" s="304">
        <f t="shared" si="43"/>
        <v>6365473</v>
      </c>
      <c r="AP57" s="21">
        <f t="shared" si="43"/>
        <v>1639594</v>
      </c>
      <c r="AQ57" s="353">
        <f t="shared" si="43"/>
        <v>8003325</v>
      </c>
      <c r="AR57" s="304">
        <f t="shared" si="43"/>
        <v>6309615</v>
      </c>
      <c r="AS57" s="21">
        <f t="shared" si="43"/>
        <v>1693710</v>
      </c>
      <c r="AT57" s="677">
        <f t="shared" si="21"/>
        <v>23.120278210816643</v>
      </c>
      <c r="AU57" s="49">
        <f t="shared" si="22"/>
        <v>22.155831922899921</v>
      </c>
      <c r="AV57" s="49">
        <f t="shared" si="23"/>
        <v>19.378206600964955</v>
      </c>
      <c r="AW57" s="49">
        <f t="shared" si="24"/>
        <v>19.123761883088282</v>
      </c>
      <c r="AX57" s="49">
        <f t="shared" si="25"/>
        <v>19.788565071442633</v>
      </c>
      <c r="AY57" s="25">
        <f t="shared" si="26"/>
        <v>19.9585511286638</v>
      </c>
      <c r="AZ57" s="25">
        <f t="shared" si="27"/>
        <v>20.472677685553435</v>
      </c>
      <c r="BA57" s="25">
        <f t="shared" si="28"/>
        <v>20.449238505761361</v>
      </c>
      <c r="BB57" s="356">
        <f t="shared" si="29"/>
        <v>20.24802210025431</v>
      </c>
      <c r="BC57" s="237">
        <f t="shared" si="30"/>
        <v>20.402689485383245</v>
      </c>
      <c r="BD57" s="25">
        <f t="shared" si="31"/>
        <v>18.366241341155241</v>
      </c>
      <c r="BE57" s="237">
        <f t="shared" si="32"/>
        <v>19.051558785668931</v>
      </c>
    </row>
    <row r="58" spans="1:57">
      <c r="C58" s="306" t="s">
        <v>14</v>
      </c>
      <c r="D58" s="21">
        <f>SUM(D40:D41)</f>
        <v>4417000</v>
      </c>
      <c r="E58" s="304">
        <f t="shared" ref="E58:AS58" si="44">SUM(E40:E41)</f>
        <v>4167000</v>
      </c>
      <c r="F58" s="21">
        <f t="shared" si="44"/>
        <v>250000</v>
      </c>
      <c r="G58" s="353">
        <f t="shared" si="44"/>
        <v>4466920</v>
      </c>
      <c r="H58" s="304">
        <f t="shared" si="44"/>
        <v>4232368</v>
      </c>
      <c r="I58" s="573">
        <f t="shared" si="44"/>
        <v>234552</v>
      </c>
      <c r="J58" s="353">
        <f t="shared" si="44"/>
        <v>4637974</v>
      </c>
      <c r="K58" s="304">
        <f t="shared" si="44"/>
        <v>4397352</v>
      </c>
      <c r="L58" s="573">
        <f t="shared" si="44"/>
        <v>240622</v>
      </c>
      <c r="M58" s="21">
        <f t="shared" si="44"/>
        <v>4418625</v>
      </c>
      <c r="N58" s="304">
        <f t="shared" si="44"/>
        <v>4197368</v>
      </c>
      <c r="O58" s="21">
        <f t="shared" si="44"/>
        <v>221257</v>
      </c>
      <c r="P58" s="353">
        <f t="shared" si="44"/>
        <v>4304194</v>
      </c>
      <c r="Q58" s="304">
        <f t="shared" si="44"/>
        <v>4088410</v>
      </c>
      <c r="R58" s="573">
        <f t="shared" si="44"/>
        <v>215784</v>
      </c>
      <c r="S58" s="21">
        <f t="shared" si="44"/>
        <v>4454683</v>
      </c>
      <c r="T58" s="304">
        <f t="shared" si="44"/>
        <v>4246314</v>
      </c>
      <c r="U58" s="21">
        <f t="shared" si="44"/>
        <v>208369</v>
      </c>
      <c r="V58" s="353">
        <f t="shared" si="44"/>
        <v>4481868</v>
      </c>
      <c r="W58" s="304">
        <f t="shared" si="44"/>
        <v>4265147</v>
      </c>
      <c r="X58" s="573">
        <f t="shared" si="44"/>
        <v>216721</v>
      </c>
      <c r="Y58" s="353">
        <f t="shared" si="44"/>
        <v>4655346</v>
      </c>
      <c r="Z58" s="304">
        <f t="shared" si="44"/>
        <v>4424622</v>
      </c>
      <c r="AA58" s="21">
        <f t="shared" si="44"/>
        <v>230724</v>
      </c>
      <c r="AB58" s="353">
        <f t="shared" si="44"/>
        <v>4682535</v>
      </c>
      <c r="AC58" s="304">
        <f t="shared" si="44"/>
        <v>4457484</v>
      </c>
      <c r="AD58" s="21">
        <f t="shared" si="44"/>
        <v>225051</v>
      </c>
      <c r="AE58" s="353">
        <f t="shared" si="44"/>
        <v>5072261</v>
      </c>
      <c r="AF58" s="304">
        <f t="shared" si="44"/>
        <v>4858332</v>
      </c>
      <c r="AG58" s="21">
        <f t="shared" si="44"/>
        <v>213929</v>
      </c>
      <c r="AH58" s="353">
        <f t="shared" si="44"/>
        <v>3634490</v>
      </c>
      <c r="AI58" s="304">
        <f t="shared" si="44"/>
        <v>3494422</v>
      </c>
      <c r="AJ58" s="21">
        <f t="shared" si="44"/>
        <v>140068</v>
      </c>
      <c r="AK58" s="353">
        <f t="shared" si="44"/>
        <v>4068952</v>
      </c>
      <c r="AL58" s="304">
        <f t="shared" si="44"/>
        <v>3891199</v>
      </c>
      <c r="AM58" s="21">
        <f t="shared" si="44"/>
        <v>177753</v>
      </c>
      <c r="AN58" s="353">
        <f t="shared" si="44"/>
        <v>4589633</v>
      </c>
      <c r="AO58" s="304">
        <f t="shared" si="44"/>
        <v>4384006</v>
      </c>
      <c r="AP58" s="21">
        <f t="shared" si="44"/>
        <v>205627</v>
      </c>
      <c r="AQ58" s="353">
        <f t="shared" si="44"/>
        <v>4990760</v>
      </c>
      <c r="AR58" s="304">
        <f t="shared" si="44"/>
        <v>4800746</v>
      </c>
      <c r="AS58" s="21">
        <f t="shared" si="44"/>
        <v>190014</v>
      </c>
      <c r="AT58" s="677">
        <f t="shared" si="21"/>
        <v>5.6599501924383064</v>
      </c>
      <c r="AU58" s="49">
        <f t="shared" si="22"/>
        <v>5.2508663687731145</v>
      </c>
      <c r="AV58" s="49">
        <f t="shared" si="23"/>
        <v>5.1880842799032507</v>
      </c>
      <c r="AW58" s="49">
        <f t="shared" si="24"/>
        <v>5.0073722028911707</v>
      </c>
      <c r="AX58" s="49">
        <f t="shared" si="25"/>
        <v>5.0133428000689557</v>
      </c>
      <c r="AY58" s="25">
        <f t="shared" si="26"/>
        <v>4.6775269979928984</v>
      </c>
      <c r="AZ58" s="25">
        <f t="shared" si="27"/>
        <v>4.8355060880864853</v>
      </c>
      <c r="BA58" s="25">
        <f t="shared" si="28"/>
        <v>4.9561085255532022</v>
      </c>
      <c r="BB58" s="356">
        <f t="shared" si="29"/>
        <v>4.8061787044837896</v>
      </c>
      <c r="BC58" s="237">
        <f t="shared" si="30"/>
        <v>4.2176260251591939</v>
      </c>
      <c r="BD58" s="25">
        <f t="shared" si="31"/>
        <v>3.8538556991489865</v>
      </c>
      <c r="BE58" s="237">
        <f t="shared" si="32"/>
        <v>4.3685204445763928</v>
      </c>
    </row>
    <row r="59" spans="1:57">
      <c r="C59" s="306" t="s">
        <v>0</v>
      </c>
      <c r="D59" s="21">
        <f>SUM(D42:D44)</f>
        <v>9779000</v>
      </c>
      <c r="E59" s="304">
        <f t="shared" ref="E59:AS59" si="45">SUM(E42:E44)</f>
        <v>8416000</v>
      </c>
      <c r="F59" s="21">
        <f t="shared" si="45"/>
        <v>1363000</v>
      </c>
      <c r="G59" s="353">
        <f t="shared" si="45"/>
        <v>9141053</v>
      </c>
      <c r="H59" s="304">
        <f t="shared" si="45"/>
        <v>7771250</v>
      </c>
      <c r="I59" s="573">
        <f t="shared" si="45"/>
        <v>1369803</v>
      </c>
      <c r="J59" s="353">
        <f t="shared" si="45"/>
        <v>9879885</v>
      </c>
      <c r="K59" s="304">
        <f t="shared" si="45"/>
        <v>8458369</v>
      </c>
      <c r="L59" s="573">
        <f t="shared" si="45"/>
        <v>1421516</v>
      </c>
      <c r="M59" s="21">
        <f t="shared" si="45"/>
        <v>9768782</v>
      </c>
      <c r="N59" s="304">
        <f t="shared" si="45"/>
        <v>8359299</v>
      </c>
      <c r="O59" s="21">
        <f t="shared" si="45"/>
        <v>1409483</v>
      </c>
      <c r="P59" s="353">
        <f t="shared" si="45"/>
        <v>12712775</v>
      </c>
      <c r="Q59" s="304">
        <f t="shared" si="45"/>
        <v>11412471</v>
      </c>
      <c r="R59" s="573">
        <f t="shared" si="45"/>
        <v>1300304</v>
      </c>
      <c r="S59" s="21">
        <f t="shared" si="45"/>
        <v>13722551</v>
      </c>
      <c r="T59" s="304">
        <f t="shared" si="45"/>
        <v>12363980</v>
      </c>
      <c r="U59" s="21">
        <f t="shared" si="45"/>
        <v>1358571</v>
      </c>
      <c r="V59" s="353">
        <f t="shared" si="45"/>
        <v>12776840</v>
      </c>
      <c r="W59" s="304">
        <f t="shared" si="45"/>
        <v>11476518</v>
      </c>
      <c r="X59" s="573">
        <f t="shared" si="45"/>
        <v>1300322</v>
      </c>
      <c r="Y59" s="353">
        <f t="shared" si="45"/>
        <v>13011980</v>
      </c>
      <c r="Z59" s="304">
        <f t="shared" si="45"/>
        <v>11695799</v>
      </c>
      <c r="AA59" s="21">
        <f t="shared" si="45"/>
        <v>1316181</v>
      </c>
      <c r="AB59" s="353">
        <f t="shared" si="45"/>
        <v>12566743</v>
      </c>
      <c r="AC59" s="304">
        <f t="shared" si="45"/>
        <v>11311069</v>
      </c>
      <c r="AD59" s="21">
        <f t="shared" si="45"/>
        <v>1255674</v>
      </c>
      <c r="AE59" s="353">
        <f t="shared" si="45"/>
        <v>12602677</v>
      </c>
      <c r="AF59" s="304">
        <f t="shared" si="45"/>
        <v>11361502</v>
      </c>
      <c r="AG59" s="21">
        <f t="shared" si="45"/>
        <v>1241175</v>
      </c>
      <c r="AH59" s="353">
        <f t="shared" si="45"/>
        <v>8043112</v>
      </c>
      <c r="AI59" s="304">
        <f t="shared" si="45"/>
        <v>7295686</v>
      </c>
      <c r="AJ59" s="21">
        <f t="shared" si="45"/>
        <v>747426</v>
      </c>
      <c r="AK59" s="353">
        <f t="shared" si="45"/>
        <v>9588182</v>
      </c>
      <c r="AL59" s="304">
        <f t="shared" si="45"/>
        <v>8605950</v>
      </c>
      <c r="AM59" s="21">
        <f t="shared" si="45"/>
        <v>982232</v>
      </c>
      <c r="AN59" s="353">
        <f t="shared" si="45"/>
        <v>12815674</v>
      </c>
      <c r="AO59" s="304">
        <f t="shared" si="45"/>
        <v>11586668</v>
      </c>
      <c r="AP59" s="21">
        <f t="shared" si="45"/>
        <v>1229006</v>
      </c>
      <c r="AQ59" s="353">
        <f t="shared" si="45"/>
        <v>13332731</v>
      </c>
      <c r="AR59" s="304">
        <f t="shared" si="45"/>
        <v>12105543</v>
      </c>
      <c r="AS59" s="21">
        <f t="shared" si="45"/>
        <v>1227188</v>
      </c>
      <c r="AT59" s="677">
        <f t="shared" si="21"/>
        <v>13.938030473463545</v>
      </c>
      <c r="AU59" s="49">
        <f t="shared" si="22"/>
        <v>14.985177309441264</v>
      </c>
      <c r="AV59" s="49">
        <f t="shared" si="23"/>
        <v>14.387981236623707</v>
      </c>
      <c r="AW59" s="49">
        <f t="shared" si="24"/>
        <v>14.428441539590095</v>
      </c>
      <c r="AX59" s="49">
        <f t="shared" si="25"/>
        <v>10.228325444287341</v>
      </c>
      <c r="AY59" s="25">
        <f t="shared" si="26"/>
        <v>9.9002802030030708</v>
      </c>
      <c r="AZ59" s="25">
        <f t="shared" si="27"/>
        <v>10.177179959990108</v>
      </c>
      <c r="BA59" s="25">
        <f t="shared" si="28"/>
        <v>10.115147733089046</v>
      </c>
      <c r="BB59" s="356">
        <f t="shared" si="29"/>
        <v>9.9920401014009759</v>
      </c>
      <c r="BC59" s="237">
        <f t="shared" si="30"/>
        <v>9.8485028220591548</v>
      </c>
      <c r="BD59" s="25">
        <f t="shared" si="31"/>
        <v>9.2927463897058757</v>
      </c>
      <c r="BE59" s="238">
        <f t="shared" si="32"/>
        <v>10.244194363436156</v>
      </c>
    </row>
    <row r="60" spans="1:57">
      <c r="C60" s="351" t="s">
        <v>822</v>
      </c>
      <c r="D60" s="678">
        <f>SUM(D50:D59)</f>
        <v>123682000</v>
      </c>
      <c r="E60" s="679">
        <f t="shared" ref="E60:AM60" si="46">SUM(E50:E59)</f>
        <v>110716000</v>
      </c>
      <c r="F60" s="678">
        <f t="shared" si="46"/>
        <v>12966000</v>
      </c>
      <c r="G60" s="680">
        <f t="shared" si="46"/>
        <v>121264837</v>
      </c>
      <c r="H60" s="679">
        <f t="shared" si="46"/>
        <v>107920457</v>
      </c>
      <c r="I60" s="681">
        <f t="shared" si="46"/>
        <v>13344380</v>
      </c>
      <c r="J60" s="680">
        <f t="shared" si="46"/>
        <v>126111209</v>
      </c>
      <c r="K60" s="679">
        <f t="shared" si="46"/>
        <v>113236006</v>
      </c>
      <c r="L60" s="681">
        <f t="shared" si="46"/>
        <v>12875203</v>
      </c>
      <c r="M60" s="678">
        <f t="shared" si="46"/>
        <v>130271751</v>
      </c>
      <c r="N60" s="679">
        <f t="shared" si="46"/>
        <v>116788771</v>
      </c>
      <c r="O60" s="678">
        <f t="shared" si="46"/>
        <v>13482980</v>
      </c>
      <c r="P60" s="680">
        <f t="shared" si="46"/>
        <v>133255979</v>
      </c>
      <c r="Q60" s="679">
        <f t="shared" si="46"/>
        <v>121119150</v>
      </c>
      <c r="R60" s="681">
        <f t="shared" si="46"/>
        <v>12136829</v>
      </c>
      <c r="S60" s="678">
        <f t="shared" si="46"/>
        <v>138753797</v>
      </c>
      <c r="T60" s="679">
        <f t="shared" si="46"/>
        <v>125377384</v>
      </c>
      <c r="U60" s="678">
        <f t="shared" si="46"/>
        <v>13376413</v>
      </c>
      <c r="V60" s="680">
        <f t="shared" si="46"/>
        <v>134166173</v>
      </c>
      <c r="W60" s="679">
        <f t="shared" si="46"/>
        <v>121503794</v>
      </c>
      <c r="X60" s="681">
        <f t="shared" si="46"/>
        <v>12662379</v>
      </c>
      <c r="Y60" s="680">
        <f t="shared" si="46"/>
        <v>139045982</v>
      </c>
      <c r="Z60" s="679">
        <f t="shared" si="46"/>
        <v>126242450</v>
      </c>
      <c r="AA60" s="678">
        <f t="shared" si="46"/>
        <v>12803532</v>
      </c>
      <c r="AB60" s="680">
        <f t="shared" si="46"/>
        <v>136962771</v>
      </c>
      <c r="AC60" s="679">
        <f t="shared" si="46"/>
        <v>124773200</v>
      </c>
      <c r="AD60" s="678">
        <f t="shared" si="46"/>
        <v>12189571</v>
      </c>
      <c r="AE60" s="680">
        <f t="shared" si="46"/>
        <v>136507073</v>
      </c>
      <c r="AF60" s="679">
        <f t="shared" si="46"/>
        <v>124668178</v>
      </c>
      <c r="AG60" s="678">
        <f t="shared" si="46"/>
        <v>11838895</v>
      </c>
      <c r="AH60" s="680">
        <f t="shared" si="46"/>
        <v>75253759</v>
      </c>
      <c r="AI60" s="679">
        <f t="shared" si="46"/>
        <v>68736633</v>
      </c>
      <c r="AJ60" s="678">
        <f t="shared" si="46"/>
        <v>6517126.2039194368</v>
      </c>
      <c r="AK60" s="680">
        <f t="shared" si="46"/>
        <v>84863313</v>
      </c>
      <c r="AL60" s="679">
        <f t="shared" si="46"/>
        <v>77368006</v>
      </c>
      <c r="AM60" s="678">
        <f t="shared" si="46"/>
        <v>7495307</v>
      </c>
      <c r="AN60" s="680">
        <f>SUM(AN50:AN59)</f>
        <v>114503264.84137851</v>
      </c>
      <c r="AO60" s="679">
        <f t="shared" ref="AO60:AP60" si="47">SUM(AO50:AO59)</f>
        <v>103649850.72690716</v>
      </c>
      <c r="AP60" s="678">
        <f t="shared" si="47"/>
        <v>10907230.114471341</v>
      </c>
      <c r="AQ60" s="680">
        <f>SUM(AQ50:AQ59)</f>
        <v>122317394</v>
      </c>
      <c r="AR60" s="827">
        <f t="shared" ref="AR60:AS60" si="48">SUM(AR50:AR59)</f>
        <v>110848116</v>
      </c>
      <c r="AS60" s="576">
        <f t="shared" si="48"/>
        <v>11469278</v>
      </c>
      <c r="AT60" s="682">
        <f t="shared" si="21"/>
        <v>10.483336297925325</v>
      </c>
      <c r="AU60" s="683">
        <f t="shared" si="22"/>
        <v>11.00432766012789</v>
      </c>
      <c r="AV60" s="683">
        <f t="shared" si="23"/>
        <v>10.209404145828147</v>
      </c>
      <c r="AW60" s="683">
        <f t="shared" si="24"/>
        <v>10.349887751182527</v>
      </c>
      <c r="AX60" s="683">
        <f t="shared" si="25"/>
        <v>9.1079057698416666</v>
      </c>
      <c r="AY60" s="265">
        <f t="shared" si="26"/>
        <v>9.6403942012484176</v>
      </c>
      <c r="AZ60" s="265">
        <f t="shared" si="27"/>
        <v>9.4378327389572334</v>
      </c>
      <c r="BA60" s="265">
        <f t="shared" si="28"/>
        <v>9.2081279989809417</v>
      </c>
      <c r="BB60" s="368">
        <f t="shared" si="29"/>
        <v>8.8999155836296566</v>
      </c>
      <c r="BC60" s="369">
        <f t="shared" si="30"/>
        <v>8.6727337564405911</v>
      </c>
      <c r="BD60" s="335">
        <f t="shared" si="31"/>
        <v>8.6602002219177336</v>
      </c>
      <c r="BE60" s="238">
        <f t="shared" si="32"/>
        <v>8.8322111581950615</v>
      </c>
    </row>
  </sheetData>
  <mergeCells count="7">
    <mergeCell ref="AT2:BB2"/>
    <mergeCell ref="AT48:BA48"/>
    <mergeCell ref="C48:C49"/>
    <mergeCell ref="A2:A3"/>
    <mergeCell ref="B2:B3"/>
    <mergeCell ref="C2:C3"/>
    <mergeCell ref="A45:C45"/>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0ED9-7F04-4B82-A9AB-85993FE3F4D6}">
  <dimension ref="A1:BV178"/>
  <sheetViews>
    <sheetView workbookViewId="0">
      <pane xSplit="2" ySplit="4" topLeftCell="AN71" activePane="bottomRight" state="frozen"/>
      <selection pane="topRight" activeCell="C1" sqref="C1"/>
      <selection pane="bottomLeft" activeCell="A5" sqref="A5"/>
      <selection pane="bottomRight" activeCell="AX80" sqref="AX80:AX81"/>
    </sheetView>
  </sheetViews>
  <sheetFormatPr defaultRowHeight="13"/>
  <cols>
    <col min="1" max="1" width="4.25" style="91" customWidth="1"/>
    <col min="2" max="12" width="9.58203125" style="91" customWidth="1"/>
    <col min="13" max="47" width="9.75" style="8" customWidth="1"/>
    <col min="48" max="52" width="9.75" style="1" customWidth="1"/>
    <col min="53" max="53" width="9.25" style="1" customWidth="1"/>
    <col min="54" max="54" width="11.08203125" style="149" customWidth="1"/>
    <col min="55" max="56" width="10.6640625" style="1" customWidth="1"/>
    <col min="57" max="16384" width="8.6640625" style="1"/>
  </cols>
  <sheetData>
    <row r="1" spans="1:74">
      <c r="A1" s="1228" t="s">
        <v>1181</v>
      </c>
      <c r="E1" s="91" t="s">
        <v>1182</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X1" s="1" t="s">
        <v>389</v>
      </c>
    </row>
    <row r="2" spans="1:74" s="1229" customFormat="1" ht="12.5">
      <c r="B2" s="1228"/>
      <c r="C2" s="1228"/>
      <c r="D2" s="1228"/>
      <c r="E2" s="1228"/>
      <c r="F2" s="1228"/>
      <c r="G2" s="1228"/>
      <c r="H2" s="1230">
        <v>27759</v>
      </c>
      <c r="I2" s="1230">
        <v>28125</v>
      </c>
      <c r="J2" s="1230">
        <v>28490</v>
      </c>
      <c r="K2" s="1230">
        <v>28855</v>
      </c>
      <c r="L2" s="1230">
        <v>29220</v>
      </c>
      <c r="M2" s="1231">
        <v>29586</v>
      </c>
      <c r="N2" s="1231">
        <v>29951</v>
      </c>
      <c r="O2" s="1231">
        <v>30316</v>
      </c>
      <c r="P2" s="1231">
        <v>30681</v>
      </c>
      <c r="Q2" s="1231">
        <v>31047</v>
      </c>
      <c r="R2" s="1231">
        <v>31412</v>
      </c>
      <c r="S2" s="1231">
        <v>31777</v>
      </c>
      <c r="T2" s="1231">
        <v>32142</v>
      </c>
      <c r="U2" s="1231">
        <v>32478</v>
      </c>
      <c r="V2" s="1231">
        <v>32873</v>
      </c>
      <c r="W2" s="1231">
        <v>33238</v>
      </c>
      <c r="X2" s="1231">
        <v>33603</v>
      </c>
      <c r="Y2" s="1231">
        <v>33969</v>
      </c>
      <c r="Z2" s="1231">
        <v>34334</v>
      </c>
      <c r="AA2" s="1231">
        <v>34699</v>
      </c>
      <c r="AB2" s="1231">
        <v>35064</v>
      </c>
      <c r="AC2" s="1231">
        <v>35430</v>
      </c>
      <c r="AD2" s="1231">
        <v>35795</v>
      </c>
      <c r="AE2" s="1231">
        <v>36130</v>
      </c>
      <c r="AF2" s="1231">
        <v>36525</v>
      </c>
      <c r="AG2" s="1231">
        <v>36891</v>
      </c>
      <c r="AH2" s="1231">
        <v>37256</v>
      </c>
      <c r="AI2" s="1231">
        <v>37621</v>
      </c>
      <c r="AJ2" s="1231">
        <v>37986</v>
      </c>
      <c r="AK2" s="1231">
        <v>38352</v>
      </c>
      <c r="AL2" s="1231">
        <v>38717</v>
      </c>
      <c r="AM2" s="1231">
        <v>39082</v>
      </c>
      <c r="AN2" s="1231">
        <v>39447</v>
      </c>
      <c r="AO2" s="1231">
        <v>39813</v>
      </c>
      <c r="AP2" s="1231">
        <v>40178</v>
      </c>
      <c r="AQ2" s="1231">
        <v>40543</v>
      </c>
      <c r="AR2" s="1231">
        <v>40940</v>
      </c>
      <c r="AS2" s="1231">
        <v>41274</v>
      </c>
      <c r="AT2" s="1231">
        <v>41639</v>
      </c>
      <c r="AU2" s="1231">
        <v>42004</v>
      </c>
      <c r="AV2" s="1558" t="s">
        <v>1458</v>
      </c>
      <c r="AW2" s="1231">
        <v>42522</v>
      </c>
      <c r="AX2" s="1231">
        <v>42887</v>
      </c>
      <c r="AY2" s="1231">
        <v>43252</v>
      </c>
      <c r="AZ2" s="1231">
        <v>43617</v>
      </c>
      <c r="BA2" s="1231">
        <v>43983</v>
      </c>
      <c r="BB2" s="928">
        <v>44713</v>
      </c>
      <c r="BC2" s="928">
        <v>45201</v>
      </c>
      <c r="BD2" s="928">
        <v>45499</v>
      </c>
    </row>
    <row r="3" spans="1:74" s="1229" customFormat="1" ht="12.75" customHeight="1">
      <c r="A3" s="1232"/>
      <c r="B3" s="1227" t="s">
        <v>830</v>
      </c>
      <c r="C3" s="929" t="s">
        <v>1042</v>
      </c>
      <c r="D3" s="929" t="s">
        <v>1043</v>
      </c>
      <c r="E3" s="929" t="s">
        <v>1044</v>
      </c>
      <c r="F3" s="929" t="s">
        <v>1045</v>
      </c>
      <c r="G3" s="929" t="s">
        <v>1046</v>
      </c>
      <c r="H3" s="724" t="s">
        <v>831</v>
      </c>
      <c r="I3" s="724" t="s">
        <v>832</v>
      </c>
      <c r="J3" s="724" t="s">
        <v>833</v>
      </c>
      <c r="K3" s="724" t="s">
        <v>834</v>
      </c>
      <c r="L3" s="724" t="s">
        <v>835</v>
      </c>
      <c r="M3" s="724" t="s">
        <v>836</v>
      </c>
      <c r="N3" s="724" t="s">
        <v>837</v>
      </c>
      <c r="O3" s="724" t="s">
        <v>838</v>
      </c>
      <c r="P3" s="724" t="s">
        <v>839</v>
      </c>
      <c r="Q3" s="724" t="s">
        <v>840</v>
      </c>
      <c r="R3" s="724" t="s">
        <v>841</v>
      </c>
      <c r="S3" s="724" t="s">
        <v>842</v>
      </c>
      <c r="T3" s="724" t="s">
        <v>843</v>
      </c>
      <c r="U3" s="724" t="s">
        <v>844</v>
      </c>
      <c r="V3" s="724" t="s">
        <v>845</v>
      </c>
      <c r="W3" s="1233" t="s">
        <v>846</v>
      </c>
      <c r="X3" s="1233" t="s">
        <v>847</v>
      </c>
      <c r="Y3" s="1233" t="s">
        <v>848</v>
      </c>
      <c r="Z3" s="1233" t="s">
        <v>849</v>
      </c>
      <c r="AA3" s="1234" t="s">
        <v>850</v>
      </c>
      <c r="AB3" s="1233" t="s">
        <v>1183</v>
      </c>
      <c r="AC3" s="1233" t="s">
        <v>1184</v>
      </c>
      <c r="AD3" s="1233" t="s">
        <v>1185</v>
      </c>
      <c r="AE3" s="1233" t="s">
        <v>1186</v>
      </c>
      <c r="AF3" s="1233" t="s">
        <v>1187</v>
      </c>
      <c r="AG3" s="1235" t="s">
        <v>1188</v>
      </c>
      <c r="AH3" s="1235" t="s">
        <v>1189</v>
      </c>
      <c r="AI3" s="1235" t="s">
        <v>1190</v>
      </c>
      <c r="AJ3" s="1235" t="s">
        <v>1191</v>
      </c>
      <c r="AK3" s="1235" t="s">
        <v>1192</v>
      </c>
      <c r="AL3" s="1235" t="s">
        <v>1193</v>
      </c>
      <c r="AM3" s="1235" t="s">
        <v>1194</v>
      </c>
      <c r="AN3" s="1235" t="s">
        <v>1195</v>
      </c>
      <c r="AO3" s="1235" t="s">
        <v>1196</v>
      </c>
      <c r="AP3" s="1235" t="s">
        <v>1197</v>
      </c>
      <c r="AQ3" s="1235" t="s">
        <v>1198</v>
      </c>
      <c r="AR3" s="1235" t="s">
        <v>1199</v>
      </c>
      <c r="AS3" s="1235" t="s">
        <v>1200</v>
      </c>
      <c r="AT3" s="1235" t="s">
        <v>1201</v>
      </c>
      <c r="AU3" s="1235" t="s">
        <v>1202</v>
      </c>
      <c r="AV3" s="1560" t="s">
        <v>1217</v>
      </c>
      <c r="AW3" s="1235" t="s">
        <v>1203</v>
      </c>
      <c r="AX3" s="1235" t="s">
        <v>1204</v>
      </c>
      <c r="AY3" s="1235" t="s">
        <v>1205</v>
      </c>
      <c r="AZ3" s="1236" t="s">
        <v>875</v>
      </c>
      <c r="BA3" s="1236" t="s">
        <v>1047</v>
      </c>
      <c r="BB3" s="930" t="s">
        <v>1048</v>
      </c>
      <c r="BC3" s="931" t="s">
        <v>1049</v>
      </c>
      <c r="BD3" s="931" t="s">
        <v>1206</v>
      </c>
      <c r="BE3" s="720"/>
      <c r="BF3" s="720"/>
      <c r="BG3" s="720"/>
      <c r="BH3" s="720"/>
      <c r="BI3" s="720"/>
      <c r="BJ3" s="720"/>
      <c r="BK3" s="720"/>
      <c r="BL3" s="720"/>
      <c r="BM3" s="720"/>
      <c r="BN3" s="720"/>
      <c r="BO3" s="720"/>
      <c r="BP3" s="720"/>
      <c r="BQ3" s="720"/>
      <c r="BR3" s="720"/>
      <c r="BS3" s="720"/>
      <c r="BT3" s="720"/>
      <c r="BU3" s="720"/>
      <c r="BV3" s="720"/>
    </row>
    <row r="4" spans="1:74" s="1229" customFormat="1" ht="12.5">
      <c r="B4" s="1237"/>
      <c r="C4" s="932">
        <v>1970</v>
      </c>
      <c r="D4" s="932">
        <v>1971</v>
      </c>
      <c r="E4" s="932">
        <v>1972</v>
      </c>
      <c r="F4" s="932">
        <v>1973</v>
      </c>
      <c r="G4" s="932">
        <v>1974</v>
      </c>
      <c r="H4" s="727">
        <v>1975</v>
      </c>
      <c r="I4" s="727">
        <v>1976</v>
      </c>
      <c r="J4" s="727">
        <v>1977</v>
      </c>
      <c r="K4" s="727">
        <v>1978</v>
      </c>
      <c r="L4" s="727">
        <v>1979</v>
      </c>
      <c r="M4" s="1238">
        <v>1980</v>
      </c>
      <c r="N4" s="1238">
        <v>1981</v>
      </c>
      <c r="O4" s="1238">
        <v>1982</v>
      </c>
      <c r="P4" s="1238">
        <v>1983</v>
      </c>
      <c r="Q4" s="1238">
        <v>1984</v>
      </c>
      <c r="R4" s="1238">
        <v>1985</v>
      </c>
      <c r="S4" s="1238">
        <v>1986</v>
      </c>
      <c r="T4" s="1238">
        <v>1987</v>
      </c>
      <c r="U4" s="1238">
        <v>1988</v>
      </c>
      <c r="V4" s="1238">
        <v>1989</v>
      </c>
      <c r="W4" s="1239">
        <v>1990</v>
      </c>
      <c r="X4" s="1239">
        <v>1991</v>
      </c>
      <c r="Y4" s="1239">
        <v>1992</v>
      </c>
      <c r="Z4" s="1239">
        <v>1993</v>
      </c>
      <c r="AA4" s="1240">
        <v>1994</v>
      </c>
      <c r="AB4" s="1239">
        <v>1995</v>
      </c>
      <c r="AC4" s="1239">
        <v>1996</v>
      </c>
      <c r="AD4" s="1239">
        <v>1997</v>
      </c>
      <c r="AE4" s="1239">
        <v>1998</v>
      </c>
      <c r="AF4" s="1239">
        <v>1999</v>
      </c>
      <c r="AG4" s="1239">
        <v>2000</v>
      </c>
      <c r="AH4" s="1239">
        <v>2001</v>
      </c>
      <c r="AI4" s="1239">
        <v>2002</v>
      </c>
      <c r="AJ4" s="1239">
        <v>2003</v>
      </c>
      <c r="AK4" s="1239">
        <v>2004</v>
      </c>
      <c r="AL4" s="1239">
        <v>2005</v>
      </c>
      <c r="AM4" s="1239">
        <v>2006</v>
      </c>
      <c r="AN4" s="1239">
        <v>2007</v>
      </c>
      <c r="AO4" s="1239">
        <v>2008</v>
      </c>
      <c r="AP4" s="1239">
        <v>2009</v>
      </c>
      <c r="AQ4" s="1239">
        <v>2010</v>
      </c>
      <c r="AR4" s="1239">
        <v>2011</v>
      </c>
      <c r="AS4" s="1239">
        <v>2012</v>
      </c>
      <c r="AT4" s="1239">
        <v>2013</v>
      </c>
      <c r="AU4" s="1239">
        <v>2014</v>
      </c>
      <c r="AV4" s="1561">
        <v>2015</v>
      </c>
      <c r="AW4" s="1239">
        <v>2016</v>
      </c>
      <c r="AX4" s="1239">
        <v>2017</v>
      </c>
      <c r="AY4" s="1239">
        <v>2018</v>
      </c>
      <c r="AZ4" s="1241">
        <v>2019</v>
      </c>
      <c r="BA4" s="1241">
        <v>2020</v>
      </c>
      <c r="BB4" s="1242">
        <v>2021</v>
      </c>
      <c r="BC4" s="721">
        <v>2022</v>
      </c>
      <c r="BD4" s="721">
        <v>2023</v>
      </c>
      <c r="BE4" s="720"/>
      <c r="BF4" s="720"/>
      <c r="BG4" s="720"/>
      <c r="BH4" s="720"/>
      <c r="BI4" s="720"/>
      <c r="BJ4" s="720"/>
      <c r="BK4" s="720"/>
      <c r="BL4" s="720"/>
      <c r="BM4" s="720"/>
      <c r="BN4" s="720"/>
      <c r="BO4" s="720"/>
      <c r="BP4" s="720"/>
      <c r="BQ4" s="720"/>
      <c r="BR4" s="720"/>
      <c r="BS4" s="720"/>
      <c r="BT4" s="720"/>
      <c r="BU4" s="720"/>
      <c r="BV4" s="720"/>
    </row>
    <row r="5" spans="1:74">
      <c r="A5" s="730" t="s">
        <v>356</v>
      </c>
      <c r="B5" s="731" t="s">
        <v>54</v>
      </c>
      <c r="C5" s="9">
        <f t="shared" ref="C5:L5" si="0">SUM(C6:C15)</f>
        <v>493603</v>
      </c>
      <c r="D5" s="9">
        <f t="shared" si="0"/>
        <v>472880</v>
      </c>
      <c r="E5" s="9">
        <f t="shared" si="0"/>
        <v>468297</v>
      </c>
      <c r="F5" s="9">
        <f t="shared" si="0"/>
        <v>444977</v>
      </c>
      <c r="G5" s="9">
        <f t="shared" si="0"/>
        <v>427600</v>
      </c>
      <c r="H5" s="9">
        <f t="shared" si="0"/>
        <v>544106</v>
      </c>
      <c r="I5" s="9">
        <f t="shared" si="0"/>
        <v>530988</v>
      </c>
      <c r="J5" s="9">
        <f t="shared" si="0"/>
        <v>512374</v>
      </c>
      <c r="K5" s="9">
        <f t="shared" si="0"/>
        <v>506660</v>
      </c>
      <c r="L5" s="9">
        <f t="shared" si="0"/>
        <v>496105</v>
      </c>
      <c r="M5" s="9">
        <f>SUM(M6:M15)</f>
        <v>496771</v>
      </c>
      <c r="N5" s="9">
        <f t="shared" ref="N5:BD5" si="1">SUM(N6:N15)</f>
        <v>508730</v>
      </c>
      <c r="O5" s="9">
        <f t="shared" si="1"/>
        <v>502308</v>
      </c>
      <c r="P5" s="9">
        <f t="shared" si="1"/>
        <v>502446</v>
      </c>
      <c r="Q5" s="9">
        <f t="shared" si="1"/>
        <v>501598</v>
      </c>
      <c r="R5" s="9">
        <f t="shared" si="1"/>
        <v>502117</v>
      </c>
      <c r="S5" s="9">
        <f t="shared" si="1"/>
        <v>498924</v>
      </c>
      <c r="T5" s="9">
        <f t="shared" si="1"/>
        <v>487458</v>
      </c>
      <c r="U5" s="9">
        <f t="shared" si="1"/>
        <v>490471</v>
      </c>
      <c r="V5" s="9">
        <f t="shared" si="1"/>
        <v>494705</v>
      </c>
      <c r="W5" s="9">
        <f t="shared" si="1"/>
        <v>500627</v>
      </c>
      <c r="X5" s="9">
        <f t="shared" si="1"/>
        <v>511706</v>
      </c>
      <c r="Y5" s="9">
        <f t="shared" si="1"/>
        <v>506737</v>
      </c>
      <c r="Z5" s="9">
        <f t="shared" si="1"/>
        <v>497159</v>
      </c>
      <c r="AA5" s="9">
        <f t="shared" si="1"/>
        <v>394514</v>
      </c>
      <c r="AB5" s="9">
        <f t="shared" si="1"/>
        <v>461317</v>
      </c>
      <c r="AC5" s="9">
        <f t="shared" si="1"/>
        <v>448014</v>
      </c>
      <c r="AD5" s="9">
        <f t="shared" si="1"/>
        <v>441626</v>
      </c>
      <c r="AE5" s="9">
        <f t="shared" si="1"/>
        <v>432380</v>
      </c>
      <c r="AF5" s="9">
        <f t="shared" si="1"/>
        <v>411977</v>
      </c>
      <c r="AG5" s="9">
        <f t="shared" si="1"/>
        <v>401224</v>
      </c>
      <c r="AH5" s="9">
        <f t="shared" si="1"/>
        <v>391229</v>
      </c>
      <c r="AI5" s="9">
        <f t="shared" si="1"/>
        <v>372873</v>
      </c>
      <c r="AJ5" s="9">
        <f t="shared" si="1"/>
        <v>364516</v>
      </c>
      <c r="AK5" s="9">
        <f t="shared" si="1"/>
        <v>359850</v>
      </c>
      <c r="AL5" s="9">
        <f t="shared" si="1"/>
        <v>360195</v>
      </c>
      <c r="AM5" s="9">
        <f t="shared" si="1"/>
        <v>363478</v>
      </c>
      <c r="AN5" s="9">
        <f t="shared" si="1"/>
        <v>383164</v>
      </c>
      <c r="AO5" s="9">
        <f t="shared" si="1"/>
        <v>385847</v>
      </c>
      <c r="AP5" s="9">
        <f t="shared" si="1"/>
        <v>362847</v>
      </c>
      <c r="AQ5" s="9">
        <f t="shared" si="1"/>
        <v>359236</v>
      </c>
      <c r="AR5" s="9">
        <f t="shared" si="1"/>
        <v>350732</v>
      </c>
      <c r="AS5" s="9">
        <f t="shared" si="1"/>
        <v>349687</v>
      </c>
      <c r="AT5" s="9">
        <f t="shared" si="1"/>
        <v>350501</v>
      </c>
      <c r="AU5" s="9">
        <f t="shared" si="1"/>
        <v>350429</v>
      </c>
      <c r="AV5" s="1076">
        <f t="shared" ref="AV5" si="2">SUM(AV6:AV15)</f>
        <v>349276</v>
      </c>
      <c r="AW5" s="9">
        <f t="shared" si="1"/>
        <v>348097</v>
      </c>
      <c r="AX5" s="9">
        <f t="shared" si="1"/>
        <v>356782</v>
      </c>
      <c r="AY5" s="9">
        <f t="shared" si="1"/>
        <v>361956</v>
      </c>
      <c r="AZ5" s="9">
        <f t="shared" si="1"/>
        <v>364064</v>
      </c>
      <c r="BA5" s="9">
        <f t="shared" si="1"/>
        <v>363044</v>
      </c>
      <c r="BB5" s="9">
        <f t="shared" si="1"/>
        <v>347873</v>
      </c>
      <c r="BC5" s="9">
        <f t="shared" si="1"/>
        <v>358515</v>
      </c>
      <c r="BD5" s="9">
        <f t="shared" si="1"/>
        <v>362845</v>
      </c>
    </row>
    <row r="6" spans="1:74">
      <c r="A6" s="934"/>
      <c r="B6" s="935" t="s">
        <v>85</v>
      </c>
      <c r="C6" s="936">
        <f t="shared" ref="C6:L6" si="3">C17</f>
        <v>117730</v>
      </c>
      <c r="D6" s="936">
        <f t="shared" si="3"/>
        <v>114264</v>
      </c>
      <c r="E6" s="936">
        <f t="shared" si="3"/>
        <v>113611</v>
      </c>
      <c r="F6" s="936">
        <f t="shared" si="3"/>
        <v>107155</v>
      </c>
      <c r="G6" s="936">
        <f t="shared" si="3"/>
        <v>103412</v>
      </c>
      <c r="H6" s="936">
        <f t="shared" si="3"/>
        <v>127820</v>
      </c>
      <c r="I6" s="936">
        <f t="shared" si="3"/>
        <v>122845</v>
      </c>
      <c r="J6" s="936">
        <f t="shared" si="3"/>
        <v>119744</v>
      </c>
      <c r="K6" s="936">
        <f t="shared" si="3"/>
        <v>119502</v>
      </c>
      <c r="L6" s="936">
        <f t="shared" si="3"/>
        <v>114444</v>
      </c>
      <c r="M6" s="936">
        <f>M17</f>
        <v>112314</v>
      </c>
      <c r="N6" s="936">
        <f t="shared" ref="N6:BD6" si="4">N17</f>
        <v>115642</v>
      </c>
      <c r="O6" s="936">
        <f t="shared" si="4"/>
        <v>113811</v>
      </c>
      <c r="P6" s="936">
        <f t="shared" si="4"/>
        <v>114320</v>
      </c>
      <c r="Q6" s="936">
        <f t="shared" si="4"/>
        <v>112568</v>
      </c>
      <c r="R6" s="936">
        <f t="shared" si="4"/>
        <v>111263</v>
      </c>
      <c r="S6" s="936">
        <f t="shared" si="4"/>
        <v>111194</v>
      </c>
      <c r="T6" s="936">
        <f t="shared" si="4"/>
        <v>106077</v>
      </c>
      <c r="U6" s="936">
        <f t="shared" si="4"/>
        <v>105172</v>
      </c>
      <c r="V6" s="936">
        <f t="shared" si="4"/>
        <v>107964</v>
      </c>
      <c r="W6" s="936">
        <f t="shared" si="4"/>
        <v>109146</v>
      </c>
      <c r="X6" s="936">
        <f t="shared" si="4"/>
        <v>111992</v>
      </c>
      <c r="Y6" s="936">
        <f t="shared" si="4"/>
        <v>108945</v>
      </c>
      <c r="Z6" s="936">
        <f t="shared" si="4"/>
        <v>105227</v>
      </c>
      <c r="AA6" s="936">
        <f t="shared" si="4"/>
        <v>41417</v>
      </c>
      <c r="AB6" s="936">
        <f t="shared" si="4"/>
        <v>88207</v>
      </c>
      <c r="AC6" s="936">
        <f t="shared" si="4"/>
        <v>83274</v>
      </c>
      <c r="AD6" s="936">
        <f t="shared" si="4"/>
        <v>81862</v>
      </c>
      <c r="AE6" s="936">
        <f t="shared" si="4"/>
        <v>80456</v>
      </c>
      <c r="AF6" s="936">
        <f t="shared" si="4"/>
        <v>76541</v>
      </c>
      <c r="AG6" s="936">
        <f t="shared" si="4"/>
        <v>73023</v>
      </c>
      <c r="AH6" s="936">
        <f t="shared" si="4"/>
        <v>73447</v>
      </c>
      <c r="AI6" s="936">
        <f t="shared" si="4"/>
        <v>69918</v>
      </c>
      <c r="AJ6" s="936">
        <f t="shared" si="4"/>
        <v>68957</v>
      </c>
      <c r="AK6" s="936">
        <f t="shared" si="4"/>
        <v>67602</v>
      </c>
      <c r="AL6" s="936">
        <f t="shared" si="4"/>
        <v>67452</v>
      </c>
      <c r="AM6" s="936">
        <f t="shared" si="4"/>
        <v>67792</v>
      </c>
      <c r="AN6" s="936">
        <f t="shared" si="4"/>
        <v>72248</v>
      </c>
      <c r="AO6" s="936">
        <f t="shared" si="4"/>
        <v>72505</v>
      </c>
      <c r="AP6" s="936">
        <f t="shared" si="4"/>
        <v>71494</v>
      </c>
      <c r="AQ6" s="936">
        <f t="shared" si="4"/>
        <v>70267</v>
      </c>
      <c r="AR6" s="936">
        <f t="shared" si="4"/>
        <v>68936</v>
      </c>
      <c r="AS6" s="936">
        <f t="shared" si="4"/>
        <v>65430</v>
      </c>
      <c r="AT6" s="936">
        <f t="shared" si="4"/>
        <v>64663</v>
      </c>
      <c r="AU6" s="936">
        <f t="shared" si="4"/>
        <v>63411</v>
      </c>
      <c r="AV6" s="1076">
        <f t="shared" ref="AV6" si="5">AV17</f>
        <v>63474</v>
      </c>
      <c r="AW6" s="936">
        <f t="shared" si="4"/>
        <v>63534</v>
      </c>
      <c r="AX6" s="936">
        <f t="shared" si="4"/>
        <v>68380</v>
      </c>
      <c r="AY6" s="936">
        <f t="shared" si="4"/>
        <v>68952</v>
      </c>
      <c r="AZ6" s="936">
        <f t="shared" si="4"/>
        <v>68014</v>
      </c>
      <c r="BA6" s="936">
        <f t="shared" si="4"/>
        <v>67951</v>
      </c>
      <c r="BB6" s="936">
        <f t="shared" si="4"/>
        <v>67625</v>
      </c>
      <c r="BC6" s="936">
        <f t="shared" si="4"/>
        <v>67381</v>
      </c>
      <c r="BD6" s="936">
        <f t="shared" si="4"/>
        <v>68743</v>
      </c>
    </row>
    <row r="7" spans="1:74">
      <c r="A7" s="934"/>
      <c r="B7" s="935" t="s">
        <v>432</v>
      </c>
      <c r="C7" s="936">
        <f t="shared" ref="C7:L7" si="6">C27</f>
        <v>114451</v>
      </c>
      <c r="D7" s="936">
        <f t="shared" si="6"/>
        <v>105086</v>
      </c>
      <c r="E7" s="936">
        <f t="shared" si="6"/>
        <v>100824</v>
      </c>
      <c r="F7" s="936">
        <f t="shared" si="6"/>
        <v>98369</v>
      </c>
      <c r="G7" s="936">
        <f t="shared" si="6"/>
        <v>93429</v>
      </c>
      <c r="H7" s="936">
        <f t="shared" si="6"/>
        <v>100152</v>
      </c>
      <c r="I7" s="936">
        <f t="shared" si="6"/>
        <v>97669</v>
      </c>
      <c r="J7" s="936">
        <f t="shared" si="6"/>
        <v>91445</v>
      </c>
      <c r="K7" s="936">
        <f t="shared" si="6"/>
        <v>88381</v>
      </c>
      <c r="L7" s="936">
        <f t="shared" si="6"/>
        <v>85597</v>
      </c>
      <c r="M7" s="936">
        <f>M27</f>
        <v>85513</v>
      </c>
      <c r="N7" s="936">
        <f t="shared" ref="N7:BD7" si="7">N27</f>
        <v>86313</v>
      </c>
      <c r="O7" s="936">
        <f t="shared" si="7"/>
        <v>84526</v>
      </c>
      <c r="P7" s="936">
        <f t="shared" si="7"/>
        <v>83303</v>
      </c>
      <c r="Q7" s="936">
        <f t="shared" si="7"/>
        <v>82057</v>
      </c>
      <c r="R7" s="936">
        <f t="shared" si="7"/>
        <v>80939</v>
      </c>
      <c r="S7" s="936">
        <f t="shared" si="7"/>
        <v>80894</v>
      </c>
      <c r="T7" s="936">
        <f t="shared" si="7"/>
        <v>78185</v>
      </c>
      <c r="U7" s="936">
        <f t="shared" si="7"/>
        <v>78273</v>
      </c>
      <c r="V7" s="936">
        <f t="shared" si="7"/>
        <v>77198</v>
      </c>
      <c r="W7" s="936">
        <f t="shared" si="7"/>
        <v>76300</v>
      </c>
      <c r="X7" s="936">
        <f t="shared" si="7"/>
        <v>77212</v>
      </c>
      <c r="Y7" s="936">
        <f t="shared" si="7"/>
        <v>77057</v>
      </c>
      <c r="Z7" s="936">
        <f t="shared" si="7"/>
        <v>77412</v>
      </c>
      <c r="AA7" s="936">
        <f t="shared" si="7"/>
        <v>63218</v>
      </c>
      <c r="AB7" s="936">
        <f t="shared" si="7"/>
        <v>70682</v>
      </c>
      <c r="AC7" s="936">
        <f t="shared" si="7"/>
        <v>68545</v>
      </c>
      <c r="AD7" s="936">
        <f t="shared" si="7"/>
        <v>65132</v>
      </c>
      <c r="AE7" s="936">
        <f t="shared" si="7"/>
        <v>60738</v>
      </c>
      <c r="AF7" s="936">
        <f t="shared" si="7"/>
        <v>58148</v>
      </c>
      <c r="AG7" s="936">
        <f t="shared" si="7"/>
        <v>55090</v>
      </c>
      <c r="AH7" s="936">
        <f t="shared" si="7"/>
        <v>52970</v>
      </c>
      <c r="AI7" s="936">
        <f t="shared" si="7"/>
        <v>49673</v>
      </c>
      <c r="AJ7" s="936">
        <f t="shared" si="7"/>
        <v>46837</v>
      </c>
      <c r="AK7" s="936">
        <f t="shared" si="7"/>
        <v>45241</v>
      </c>
      <c r="AL7" s="936">
        <f t="shared" si="7"/>
        <v>44893</v>
      </c>
      <c r="AM7" s="936">
        <f t="shared" si="7"/>
        <v>45764</v>
      </c>
      <c r="AN7" s="936">
        <f t="shared" si="7"/>
        <v>49930</v>
      </c>
      <c r="AO7" s="936">
        <f t="shared" si="7"/>
        <v>50657</v>
      </c>
      <c r="AP7" s="936">
        <f t="shared" si="7"/>
        <v>47169</v>
      </c>
      <c r="AQ7" s="936">
        <f t="shared" si="7"/>
        <v>45741</v>
      </c>
      <c r="AR7" s="936">
        <f t="shared" si="7"/>
        <v>43249</v>
      </c>
      <c r="AS7" s="936">
        <f t="shared" si="7"/>
        <v>43395</v>
      </c>
      <c r="AT7" s="936">
        <f t="shared" si="7"/>
        <v>45302</v>
      </c>
      <c r="AU7" s="936">
        <f t="shared" si="7"/>
        <v>42676</v>
      </c>
      <c r="AV7" s="1076">
        <f t="shared" ref="AV7" si="8">AV27</f>
        <v>43066</v>
      </c>
      <c r="AW7" s="936">
        <f t="shared" si="7"/>
        <v>43454</v>
      </c>
      <c r="AX7" s="936">
        <f t="shared" si="7"/>
        <v>43182</v>
      </c>
      <c r="AY7" s="936">
        <f t="shared" si="7"/>
        <v>42053</v>
      </c>
      <c r="AZ7" s="936">
        <f t="shared" si="7"/>
        <v>42242</v>
      </c>
      <c r="BA7" s="936">
        <f t="shared" si="7"/>
        <v>42320</v>
      </c>
      <c r="BB7" s="936">
        <f t="shared" si="7"/>
        <v>41526</v>
      </c>
      <c r="BC7" s="936">
        <f t="shared" si="7"/>
        <v>43687</v>
      </c>
      <c r="BD7" s="936">
        <f t="shared" si="7"/>
        <v>43185</v>
      </c>
    </row>
    <row r="8" spans="1:74">
      <c r="A8" s="934"/>
      <c r="B8" s="935" t="s">
        <v>433</v>
      </c>
      <c r="C8" s="936">
        <f t="shared" ref="C8:L8" si="9">C31</f>
        <v>41059</v>
      </c>
      <c r="D8" s="936">
        <f t="shared" si="9"/>
        <v>37961</v>
      </c>
      <c r="E8" s="936">
        <f t="shared" si="9"/>
        <v>37833</v>
      </c>
      <c r="F8" s="936">
        <f t="shared" si="9"/>
        <v>38760</v>
      </c>
      <c r="G8" s="936">
        <f t="shared" si="9"/>
        <v>36509</v>
      </c>
      <c r="H8" s="936">
        <f t="shared" si="9"/>
        <v>39627</v>
      </c>
      <c r="I8" s="936">
        <f t="shared" si="9"/>
        <v>38110</v>
      </c>
      <c r="J8" s="936">
        <f t="shared" si="9"/>
        <v>36155</v>
      </c>
      <c r="K8" s="936">
        <f t="shared" si="9"/>
        <v>36159</v>
      </c>
      <c r="L8" s="936">
        <f t="shared" si="9"/>
        <v>36827</v>
      </c>
      <c r="M8" s="936">
        <f>M31</f>
        <v>37920</v>
      </c>
      <c r="N8" s="936">
        <f t="shared" ref="N8:BD8" si="10">N31</f>
        <v>38424</v>
      </c>
      <c r="O8" s="936">
        <f t="shared" si="10"/>
        <v>38125</v>
      </c>
      <c r="P8" s="936">
        <f t="shared" si="10"/>
        <v>39222</v>
      </c>
      <c r="Q8" s="936">
        <f t="shared" si="10"/>
        <v>38793</v>
      </c>
      <c r="R8" s="936">
        <f t="shared" si="10"/>
        <v>39230</v>
      </c>
      <c r="S8" s="936">
        <f t="shared" si="10"/>
        <v>40207</v>
      </c>
      <c r="T8" s="936">
        <f t="shared" si="10"/>
        <v>40303</v>
      </c>
      <c r="U8" s="936">
        <f t="shared" si="10"/>
        <v>40627</v>
      </c>
      <c r="V8" s="936">
        <f t="shared" si="10"/>
        <v>41878</v>
      </c>
      <c r="W8" s="936">
        <f t="shared" si="10"/>
        <v>43291</v>
      </c>
      <c r="X8" s="936">
        <f t="shared" si="10"/>
        <v>44224</v>
      </c>
      <c r="Y8" s="936">
        <f t="shared" si="10"/>
        <v>43924</v>
      </c>
      <c r="Z8" s="936">
        <f t="shared" si="10"/>
        <v>42249</v>
      </c>
      <c r="AA8" s="936">
        <f t="shared" si="10"/>
        <v>33305</v>
      </c>
      <c r="AB8" s="936">
        <f t="shared" si="10"/>
        <v>40665</v>
      </c>
      <c r="AC8" s="936">
        <f t="shared" si="10"/>
        <v>39639</v>
      </c>
      <c r="AD8" s="936">
        <f t="shared" si="10"/>
        <v>39939</v>
      </c>
      <c r="AE8" s="936">
        <f t="shared" si="10"/>
        <v>39351</v>
      </c>
      <c r="AF8" s="936">
        <f t="shared" si="10"/>
        <v>36611</v>
      </c>
      <c r="AG8" s="936">
        <f t="shared" si="10"/>
        <v>37998</v>
      </c>
      <c r="AH8" s="936">
        <f t="shared" si="10"/>
        <v>35641</v>
      </c>
      <c r="AI8" s="936">
        <f t="shared" si="10"/>
        <v>33986</v>
      </c>
      <c r="AJ8" s="936">
        <f t="shared" si="10"/>
        <v>31233</v>
      </c>
      <c r="AK8" s="936">
        <f t="shared" si="10"/>
        <v>32148</v>
      </c>
      <c r="AL8" s="936">
        <f t="shared" si="10"/>
        <v>31818</v>
      </c>
      <c r="AM8" s="936">
        <f t="shared" si="10"/>
        <v>31895</v>
      </c>
      <c r="AN8" s="936">
        <f t="shared" si="10"/>
        <v>32416</v>
      </c>
      <c r="AO8" s="936">
        <f t="shared" si="10"/>
        <v>33210</v>
      </c>
      <c r="AP8" s="936">
        <f t="shared" si="10"/>
        <v>30778</v>
      </c>
      <c r="AQ8" s="936">
        <f t="shared" si="10"/>
        <v>30337</v>
      </c>
      <c r="AR8" s="936">
        <f t="shared" si="10"/>
        <v>30643</v>
      </c>
      <c r="AS8" s="936">
        <f t="shared" si="10"/>
        <v>31344</v>
      </c>
      <c r="AT8" s="936">
        <f t="shared" si="10"/>
        <v>30552</v>
      </c>
      <c r="AU8" s="936">
        <f t="shared" si="10"/>
        <v>31435</v>
      </c>
      <c r="AV8" s="1076">
        <f t="shared" ref="AV8" si="11">AV31</f>
        <v>30548</v>
      </c>
      <c r="AW8" s="936">
        <f t="shared" si="10"/>
        <v>29658</v>
      </c>
      <c r="AX8" s="936">
        <f t="shared" si="10"/>
        <v>31549</v>
      </c>
      <c r="AY8" s="936">
        <f t="shared" si="10"/>
        <v>32821</v>
      </c>
      <c r="AZ8" s="936">
        <f t="shared" si="10"/>
        <v>33154</v>
      </c>
      <c r="BA8" s="936">
        <f t="shared" si="10"/>
        <v>33429</v>
      </c>
      <c r="BB8" s="936">
        <f t="shared" si="10"/>
        <v>30670</v>
      </c>
      <c r="BC8" s="936">
        <f t="shared" si="10"/>
        <v>32054</v>
      </c>
      <c r="BD8" s="936">
        <f t="shared" si="10"/>
        <v>32807</v>
      </c>
    </row>
    <row r="9" spans="1:74">
      <c r="A9" s="934"/>
      <c r="B9" s="935" t="s">
        <v>123</v>
      </c>
      <c r="C9" s="936">
        <f t="shared" ref="C9:L9" si="12">C37</f>
        <v>71608</v>
      </c>
      <c r="D9" s="936">
        <f t="shared" si="12"/>
        <v>71973</v>
      </c>
      <c r="E9" s="936">
        <f t="shared" si="12"/>
        <v>72801</v>
      </c>
      <c r="F9" s="936">
        <f t="shared" si="12"/>
        <v>55706</v>
      </c>
      <c r="G9" s="936">
        <f t="shared" si="12"/>
        <v>56137</v>
      </c>
      <c r="H9" s="936">
        <f t="shared" si="12"/>
        <v>83846</v>
      </c>
      <c r="I9" s="936">
        <f t="shared" si="12"/>
        <v>80386</v>
      </c>
      <c r="J9" s="936">
        <f t="shared" si="12"/>
        <v>78570</v>
      </c>
      <c r="K9" s="936">
        <f t="shared" si="12"/>
        <v>76702</v>
      </c>
      <c r="L9" s="936">
        <f t="shared" si="12"/>
        <v>75330</v>
      </c>
      <c r="M9" s="936">
        <f>M37</f>
        <v>75059</v>
      </c>
      <c r="N9" s="936">
        <f t="shared" ref="N9:BD9" si="13">N37</f>
        <v>77612</v>
      </c>
      <c r="O9" s="936">
        <f t="shared" si="13"/>
        <v>77267</v>
      </c>
      <c r="P9" s="936">
        <f t="shared" si="13"/>
        <v>76960</v>
      </c>
      <c r="Q9" s="936">
        <f t="shared" si="13"/>
        <v>76941</v>
      </c>
      <c r="R9" s="936">
        <f t="shared" si="13"/>
        <v>78287</v>
      </c>
      <c r="S9" s="936">
        <f t="shared" si="13"/>
        <v>77036</v>
      </c>
      <c r="T9" s="936">
        <f t="shared" si="13"/>
        <v>74846</v>
      </c>
      <c r="U9" s="936">
        <f t="shared" si="13"/>
        <v>76031</v>
      </c>
      <c r="V9" s="936">
        <f t="shared" si="13"/>
        <v>76303</v>
      </c>
      <c r="W9" s="936">
        <f t="shared" si="13"/>
        <v>77114</v>
      </c>
      <c r="X9" s="936">
        <f t="shared" si="13"/>
        <v>78756</v>
      </c>
      <c r="Y9" s="936">
        <f t="shared" si="13"/>
        <v>79892</v>
      </c>
      <c r="Z9" s="936">
        <f t="shared" si="13"/>
        <v>79342</v>
      </c>
      <c r="AA9" s="936">
        <f t="shared" si="13"/>
        <v>72330</v>
      </c>
      <c r="AB9" s="936">
        <f t="shared" si="13"/>
        <v>76113</v>
      </c>
      <c r="AC9" s="936">
        <f t="shared" si="13"/>
        <v>74566</v>
      </c>
      <c r="AD9" s="936">
        <f t="shared" si="13"/>
        <v>73175</v>
      </c>
      <c r="AE9" s="936">
        <f t="shared" si="13"/>
        <v>71794</v>
      </c>
      <c r="AF9" s="936">
        <f t="shared" si="13"/>
        <v>66715</v>
      </c>
      <c r="AG9" s="936">
        <f t="shared" si="13"/>
        <v>65438</v>
      </c>
      <c r="AH9" s="936">
        <f t="shared" si="13"/>
        <v>63825</v>
      </c>
      <c r="AI9" s="936">
        <f t="shared" si="13"/>
        <v>59859</v>
      </c>
      <c r="AJ9" s="936">
        <f t="shared" si="13"/>
        <v>59617</v>
      </c>
      <c r="AK9" s="936">
        <f t="shared" si="13"/>
        <v>60268</v>
      </c>
      <c r="AL9" s="936">
        <f t="shared" si="13"/>
        <v>60227</v>
      </c>
      <c r="AM9" s="936">
        <f t="shared" si="13"/>
        <v>62399</v>
      </c>
      <c r="AN9" s="936">
        <f t="shared" si="13"/>
        <v>67567</v>
      </c>
      <c r="AO9" s="936">
        <f t="shared" si="13"/>
        <v>69091</v>
      </c>
      <c r="AP9" s="936">
        <f t="shared" si="13"/>
        <v>63830</v>
      </c>
      <c r="AQ9" s="936">
        <f t="shared" si="13"/>
        <v>62293</v>
      </c>
      <c r="AR9" s="936">
        <f t="shared" si="13"/>
        <v>60621</v>
      </c>
      <c r="AS9" s="936">
        <f t="shared" si="13"/>
        <v>63136</v>
      </c>
      <c r="AT9" s="936">
        <f t="shared" si="13"/>
        <v>62441</v>
      </c>
      <c r="AU9" s="936">
        <f t="shared" si="13"/>
        <v>63990</v>
      </c>
      <c r="AV9" s="1076">
        <f t="shared" ref="AV9" si="14">AV37</f>
        <v>62502</v>
      </c>
      <c r="AW9" s="936">
        <f t="shared" si="13"/>
        <v>61013</v>
      </c>
      <c r="AX9" s="936">
        <f t="shared" si="13"/>
        <v>64043</v>
      </c>
      <c r="AY9" s="936">
        <f t="shared" si="13"/>
        <v>64971</v>
      </c>
      <c r="AZ9" s="936">
        <f t="shared" si="13"/>
        <v>66208</v>
      </c>
      <c r="BA9" s="936">
        <f t="shared" si="13"/>
        <v>65115</v>
      </c>
      <c r="BB9" s="936">
        <f t="shared" si="13"/>
        <v>61363</v>
      </c>
      <c r="BC9" s="936">
        <f t="shared" si="13"/>
        <v>65350</v>
      </c>
      <c r="BD9" s="936">
        <f t="shared" si="13"/>
        <v>63149</v>
      </c>
    </row>
    <row r="10" spans="1:74">
      <c r="A10" s="934"/>
      <c r="B10" s="935" t="s">
        <v>434</v>
      </c>
      <c r="C10" s="936">
        <f t="shared" ref="C10:L10" si="15">C43</f>
        <v>21394</v>
      </c>
      <c r="D10" s="936">
        <f t="shared" si="15"/>
        <v>21011</v>
      </c>
      <c r="E10" s="936">
        <f t="shared" si="15"/>
        <v>20561</v>
      </c>
      <c r="F10" s="936">
        <f t="shared" si="15"/>
        <v>20853</v>
      </c>
      <c r="G10" s="936">
        <f t="shared" si="15"/>
        <v>19203</v>
      </c>
      <c r="H10" s="936">
        <f t="shared" si="15"/>
        <v>32619</v>
      </c>
      <c r="I10" s="936">
        <f t="shared" si="15"/>
        <v>33461</v>
      </c>
      <c r="J10" s="936">
        <f t="shared" si="15"/>
        <v>32667</v>
      </c>
      <c r="K10" s="936">
        <f t="shared" si="15"/>
        <v>32599</v>
      </c>
      <c r="L10" s="936">
        <f t="shared" si="15"/>
        <v>33208</v>
      </c>
      <c r="M10" s="936">
        <f>M43</f>
        <v>34031</v>
      </c>
      <c r="N10" s="936">
        <f t="shared" ref="N10:BD10" si="16">N43</f>
        <v>34440</v>
      </c>
      <c r="O10" s="936">
        <f t="shared" si="16"/>
        <v>34105</v>
      </c>
      <c r="P10" s="936">
        <f t="shared" si="16"/>
        <v>34575</v>
      </c>
      <c r="Q10" s="936">
        <f t="shared" si="16"/>
        <v>35579</v>
      </c>
      <c r="R10" s="936">
        <f t="shared" si="16"/>
        <v>36509</v>
      </c>
      <c r="S10" s="936">
        <f t="shared" si="16"/>
        <v>36577</v>
      </c>
      <c r="T10" s="936">
        <f t="shared" si="16"/>
        <v>37248</v>
      </c>
      <c r="U10" s="936">
        <f t="shared" si="16"/>
        <v>37496</v>
      </c>
      <c r="V10" s="936">
        <f t="shared" si="16"/>
        <v>37539</v>
      </c>
      <c r="W10" s="936">
        <f t="shared" si="16"/>
        <v>38519</v>
      </c>
      <c r="X10" s="936">
        <f t="shared" si="16"/>
        <v>39792</v>
      </c>
      <c r="Y10" s="936">
        <f t="shared" si="16"/>
        <v>39343</v>
      </c>
      <c r="Z10" s="936">
        <f t="shared" si="16"/>
        <v>38513</v>
      </c>
      <c r="AA10" s="936">
        <f t="shared" si="16"/>
        <v>36457</v>
      </c>
      <c r="AB10" s="936">
        <f t="shared" si="16"/>
        <v>37339</v>
      </c>
      <c r="AC10" s="936">
        <f t="shared" si="16"/>
        <v>37531</v>
      </c>
      <c r="AD10" s="936">
        <f t="shared" si="16"/>
        <v>37454</v>
      </c>
      <c r="AE10" s="936">
        <f t="shared" si="16"/>
        <v>37918</v>
      </c>
      <c r="AF10" s="936">
        <f t="shared" si="16"/>
        <v>36905</v>
      </c>
      <c r="AG10" s="936">
        <f t="shared" si="16"/>
        <v>36489</v>
      </c>
      <c r="AH10" s="936">
        <f t="shared" si="16"/>
        <v>37191</v>
      </c>
      <c r="AI10" s="936">
        <f t="shared" si="16"/>
        <v>35130</v>
      </c>
      <c r="AJ10" s="936">
        <f t="shared" si="16"/>
        <v>35234</v>
      </c>
      <c r="AK10" s="936">
        <f t="shared" si="16"/>
        <v>34597</v>
      </c>
      <c r="AL10" s="936">
        <f t="shared" si="16"/>
        <v>36010</v>
      </c>
      <c r="AM10" s="936">
        <f t="shared" si="16"/>
        <v>36801</v>
      </c>
      <c r="AN10" s="936">
        <f t="shared" si="16"/>
        <v>38318</v>
      </c>
      <c r="AO10" s="936">
        <f t="shared" si="16"/>
        <v>38066</v>
      </c>
      <c r="AP10" s="936">
        <f t="shared" si="16"/>
        <v>34818</v>
      </c>
      <c r="AQ10" s="936">
        <f t="shared" si="16"/>
        <v>36066</v>
      </c>
      <c r="AR10" s="936">
        <f t="shared" si="16"/>
        <v>36025</v>
      </c>
      <c r="AS10" s="936">
        <f t="shared" si="16"/>
        <v>33454</v>
      </c>
      <c r="AT10" s="936">
        <f t="shared" si="16"/>
        <v>35678</v>
      </c>
      <c r="AU10" s="936">
        <f t="shared" si="16"/>
        <v>36435</v>
      </c>
      <c r="AV10" s="1076">
        <f t="shared" ref="AV10" si="17">AV43</f>
        <v>36442</v>
      </c>
      <c r="AW10" s="936">
        <f t="shared" si="16"/>
        <v>36444</v>
      </c>
      <c r="AX10" s="936">
        <f t="shared" si="16"/>
        <v>37582</v>
      </c>
      <c r="AY10" s="936">
        <f t="shared" si="16"/>
        <v>38573</v>
      </c>
      <c r="AZ10" s="936">
        <f t="shared" si="16"/>
        <v>39061</v>
      </c>
      <c r="BA10" s="936">
        <f t="shared" si="16"/>
        <v>39543</v>
      </c>
      <c r="BB10" s="936">
        <f t="shared" si="16"/>
        <v>38691</v>
      </c>
      <c r="BC10" s="936">
        <f t="shared" si="16"/>
        <v>38895</v>
      </c>
      <c r="BD10" s="936">
        <f t="shared" si="16"/>
        <v>40950</v>
      </c>
    </row>
    <row r="11" spans="1:74">
      <c r="A11" s="934"/>
      <c r="B11" s="935" t="s">
        <v>435</v>
      </c>
      <c r="C11" s="936">
        <f t="shared" ref="C11:L11" si="18">C50</f>
        <v>62977</v>
      </c>
      <c r="D11" s="936">
        <f t="shared" si="18"/>
        <v>60693</v>
      </c>
      <c r="E11" s="936">
        <f t="shared" si="18"/>
        <v>61040</v>
      </c>
      <c r="F11" s="936">
        <f t="shared" si="18"/>
        <v>57871</v>
      </c>
      <c r="G11" s="936">
        <f t="shared" si="18"/>
        <v>54970</v>
      </c>
      <c r="H11" s="936">
        <f t="shared" si="18"/>
        <v>69572</v>
      </c>
      <c r="I11" s="936">
        <f t="shared" si="18"/>
        <v>67183</v>
      </c>
      <c r="J11" s="936">
        <f t="shared" si="18"/>
        <v>65112</v>
      </c>
      <c r="K11" s="936">
        <f t="shared" si="18"/>
        <v>64112</v>
      </c>
      <c r="L11" s="936">
        <f t="shared" si="18"/>
        <v>62815</v>
      </c>
      <c r="M11" s="936">
        <f>M50</f>
        <v>63643</v>
      </c>
      <c r="N11" s="936">
        <f t="shared" ref="N11:BD11" si="19">N50</f>
        <v>65146</v>
      </c>
      <c r="O11" s="936">
        <f t="shared" si="19"/>
        <v>64252</v>
      </c>
      <c r="P11" s="936">
        <f t="shared" si="19"/>
        <v>64011</v>
      </c>
      <c r="Q11" s="936">
        <f t="shared" si="19"/>
        <v>64626</v>
      </c>
      <c r="R11" s="936">
        <f t="shared" si="19"/>
        <v>64702</v>
      </c>
      <c r="S11" s="936">
        <f t="shared" si="19"/>
        <v>63866</v>
      </c>
      <c r="T11" s="936">
        <f t="shared" si="19"/>
        <v>62305</v>
      </c>
      <c r="U11" s="936">
        <f t="shared" si="19"/>
        <v>62488</v>
      </c>
      <c r="V11" s="936">
        <f t="shared" si="19"/>
        <v>63450</v>
      </c>
      <c r="W11" s="936">
        <f t="shared" si="19"/>
        <v>64100</v>
      </c>
      <c r="X11" s="936">
        <f t="shared" si="19"/>
        <v>65249</v>
      </c>
      <c r="Y11" s="936">
        <f t="shared" si="19"/>
        <v>63976</v>
      </c>
      <c r="Z11" s="936">
        <f t="shared" si="19"/>
        <v>62762</v>
      </c>
      <c r="AA11" s="936">
        <f t="shared" si="19"/>
        <v>61085</v>
      </c>
      <c r="AB11" s="936">
        <f t="shared" si="19"/>
        <v>60644</v>
      </c>
      <c r="AC11" s="936">
        <f t="shared" si="19"/>
        <v>59147</v>
      </c>
      <c r="AD11" s="936">
        <f t="shared" si="19"/>
        <v>60175</v>
      </c>
      <c r="AE11" s="936">
        <f t="shared" si="19"/>
        <v>59334</v>
      </c>
      <c r="AF11" s="936">
        <f t="shared" si="19"/>
        <v>57217</v>
      </c>
      <c r="AG11" s="936">
        <f t="shared" si="19"/>
        <v>55996</v>
      </c>
      <c r="AH11" s="936">
        <f t="shared" si="19"/>
        <v>53461</v>
      </c>
      <c r="AI11" s="936">
        <f t="shared" si="19"/>
        <v>52170</v>
      </c>
      <c r="AJ11" s="936">
        <f t="shared" si="19"/>
        <v>51673</v>
      </c>
      <c r="AK11" s="936">
        <f t="shared" si="19"/>
        <v>51319</v>
      </c>
      <c r="AL11" s="936">
        <f t="shared" si="19"/>
        <v>51393</v>
      </c>
      <c r="AM11" s="936">
        <f t="shared" si="19"/>
        <v>51873</v>
      </c>
      <c r="AN11" s="936">
        <f t="shared" si="19"/>
        <v>53609</v>
      </c>
      <c r="AO11" s="936">
        <f t="shared" si="19"/>
        <v>54131</v>
      </c>
      <c r="AP11" s="936">
        <f t="shared" si="19"/>
        <v>49925</v>
      </c>
      <c r="AQ11" s="936">
        <f t="shared" si="19"/>
        <v>50895</v>
      </c>
      <c r="AR11" s="936">
        <f t="shared" si="19"/>
        <v>50398</v>
      </c>
      <c r="AS11" s="936">
        <f t="shared" si="19"/>
        <v>50440</v>
      </c>
      <c r="AT11" s="936">
        <f t="shared" si="19"/>
        <v>52185</v>
      </c>
      <c r="AU11" s="936">
        <f t="shared" si="19"/>
        <v>53027</v>
      </c>
      <c r="AV11" s="1076">
        <f t="shared" ref="AV11" si="20">AV50</f>
        <v>52179</v>
      </c>
      <c r="AW11" s="936">
        <f t="shared" si="19"/>
        <v>51329</v>
      </c>
      <c r="AX11" s="936">
        <f t="shared" si="19"/>
        <v>53294</v>
      </c>
      <c r="AY11" s="936">
        <f t="shared" si="19"/>
        <v>54760</v>
      </c>
      <c r="AZ11" s="936">
        <f t="shared" si="19"/>
        <v>55372</v>
      </c>
      <c r="BA11" s="936">
        <f t="shared" si="19"/>
        <v>56074</v>
      </c>
      <c r="BB11" s="936">
        <f t="shared" si="19"/>
        <v>53666</v>
      </c>
      <c r="BC11" s="936">
        <f t="shared" si="19"/>
        <v>54504</v>
      </c>
      <c r="BD11" s="936">
        <f t="shared" si="19"/>
        <v>57407</v>
      </c>
    </row>
    <row r="12" spans="1:74">
      <c r="A12" s="934"/>
      <c r="B12" s="935" t="s">
        <v>436</v>
      </c>
      <c r="C12" s="936">
        <f t="shared" ref="C12:L12" si="21">C55</f>
        <v>34306</v>
      </c>
      <c r="D12" s="936">
        <f t="shared" si="21"/>
        <v>31816</v>
      </c>
      <c r="E12" s="936">
        <f t="shared" si="21"/>
        <v>32304</v>
      </c>
      <c r="F12" s="936">
        <f t="shared" si="21"/>
        <v>35458</v>
      </c>
      <c r="G12" s="936">
        <f t="shared" si="21"/>
        <v>33766</v>
      </c>
      <c r="H12" s="936">
        <f t="shared" si="21"/>
        <v>41309</v>
      </c>
      <c r="I12" s="936">
        <f t="shared" si="21"/>
        <v>41061</v>
      </c>
      <c r="J12" s="936">
        <f t="shared" si="21"/>
        <v>39143</v>
      </c>
      <c r="K12" s="936">
        <f t="shared" si="21"/>
        <v>38250</v>
      </c>
      <c r="L12" s="936">
        <f t="shared" si="21"/>
        <v>37856</v>
      </c>
      <c r="M12" s="936">
        <f>M55</f>
        <v>37429</v>
      </c>
      <c r="N12" s="936">
        <f t="shared" ref="N12:BD12" si="22">N55</f>
        <v>39765</v>
      </c>
      <c r="O12" s="936">
        <f t="shared" si="22"/>
        <v>39755</v>
      </c>
      <c r="P12" s="936">
        <f t="shared" si="22"/>
        <v>39673</v>
      </c>
      <c r="Q12" s="936">
        <f t="shared" si="22"/>
        <v>40387</v>
      </c>
      <c r="R12" s="936">
        <f t="shared" si="22"/>
        <v>40593</v>
      </c>
      <c r="S12" s="936">
        <f t="shared" si="22"/>
        <v>37610</v>
      </c>
      <c r="T12" s="936">
        <f t="shared" si="22"/>
        <v>36583</v>
      </c>
      <c r="U12" s="936">
        <f t="shared" si="22"/>
        <v>37502</v>
      </c>
      <c r="V12" s="936">
        <f t="shared" si="22"/>
        <v>37353</v>
      </c>
      <c r="W12" s="936">
        <f t="shared" si="22"/>
        <v>38352</v>
      </c>
      <c r="X12" s="936">
        <f t="shared" si="22"/>
        <v>39985</v>
      </c>
      <c r="Y12" s="936">
        <f t="shared" si="22"/>
        <v>39795</v>
      </c>
      <c r="Z12" s="936">
        <f t="shared" si="22"/>
        <v>38684</v>
      </c>
      <c r="AA12" s="936">
        <f t="shared" si="22"/>
        <v>36275</v>
      </c>
      <c r="AB12" s="936">
        <f t="shared" si="22"/>
        <v>36938</v>
      </c>
      <c r="AC12" s="936">
        <f t="shared" si="22"/>
        <v>35680</v>
      </c>
      <c r="AD12" s="936">
        <f t="shared" si="22"/>
        <v>35295</v>
      </c>
      <c r="AE12" s="936">
        <f t="shared" si="22"/>
        <v>34861</v>
      </c>
      <c r="AF12" s="936">
        <f t="shared" si="22"/>
        <v>33530</v>
      </c>
      <c r="AG12" s="936">
        <f t="shared" si="22"/>
        <v>31616</v>
      </c>
      <c r="AH12" s="936">
        <f t="shared" si="22"/>
        <v>30733</v>
      </c>
      <c r="AI12" s="936">
        <f t="shared" si="22"/>
        <v>30033</v>
      </c>
      <c r="AJ12" s="936">
        <f t="shared" si="22"/>
        <v>30208</v>
      </c>
      <c r="AK12" s="936">
        <f t="shared" si="22"/>
        <v>29108</v>
      </c>
      <c r="AL12" s="936">
        <f t="shared" si="22"/>
        <v>29208</v>
      </c>
      <c r="AM12" s="936">
        <f t="shared" si="22"/>
        <v>28845</v>
      </c>
      <c r="AN12" s="936">
        <f t="shared" si="22"/>
        <v>31010</v>
      </c>
      <c r="AO12" s="936">
        <f t="shared" si="22"/>
        <v>30609</v>
      </c>
      <c r="AP12" s="936">
        <f t="shared" si="22"/>
        <v>28663</v>
      </c>
      <c r="AQ12" s="936">
        <f t="shared" si="22"/>
        <v>27715</v>
      </c>
      <c r="AR12" s="936">
        <f t="shared" si="22"/>
        <v>27361</v>
      </c>
      <c r="AS12" s="936">
        <f t="shared" si="22"/>
        <v>27503</v>
      </c>
      <c r="AT12" s="936">
        <f t="shared" si="22"/>
        <v>26466</v>
      </c>
      <c r="AU12" s="936">
        <f t="shared" si="22"/>
        <v>26800</v>
      </c>
      <c r="AV12" s="1076">
        <f t="shared" ref="AV12" si="23">AV55</f>
        <v>26746</v>
      </c>
      <c r="AW12" s="936">
        <f t="shared" si="22"/>
        <v>26688</v>
      </c>
      <c r="AX12" s="936">
        <f t="shared" si="22"/>
        <v>25332</v>
      </c>
      <c r="AY12" s="936">
        <f t="shared" si="22"/>
        <v>26069</v>
      </c>
      <c r="AZ12" s="936">
        <f t="shared" si="22"/>
        <v>26445</v>
      </c>
      <c r="BA12" s="936">
        <f t="shared" si="22"/>
        <v>25399</v>
      </c>
      <c r="BB12" s="936">
        <f t="shared" si="22"/>
        <v>24482</v>
      </c>
      <c r="BC12" s="936">
        <f t="shared" si="22"/>
        <v>24178</v>
      </c>
      <c r="BD12" s="936">
        <f t="shared" si="22"/>
        <v>25244</v>
      </c>
    </row>
    <row r="13" spans="1:74">
      <c r="A13" s="934"/>
      <c r="B13" s="935" t="s">
        <v>224</v>
      </c>
      <c r="C13" s="936">
        <f t="shared" ref="C13:L13" si="24">C63</f>
        <v>12266</v>
      </c>
      <c r="D13" s="936">
        <f t="shared" si="24"/>
        <v>12634</v>
      </c>
      <c r="E13" s="936">
        <f t="shared" si="24"/>
        <v>12638</v>
      </c>
      <c r="F13" s="936">
        <f t="shared" si="24"/>
        <v>13485</v>
      </c>
      <c r="G13" s="936">
        <f t="shared" si="24"/>
        <v>13091</v>
      </c>
      <c r="H13" s="936">
        <f t="shared" si="24"/>
        <v>20721</v>
      </c>
      <c r="I13" s="936">
        <f t="shared" si="24"/>
        <v>20932</v>
      </c>
      <c r="J13" s="936">
        <f t="shared" si="24"/>
        <v>20417</v>
      </c>
      <c r="K13" s="936">
        <f t="shared" si="24"/>
        <v>20657</v>
      </c>
      <c r="L13" s="936">
        <f t="shared" si="24"/>
        <v>20335</v>
      </c>
      <c r="M13" s="936">
        <f>M63</f>
        <v>20568</v>
      </c>
      <c r="N13" s="936">
        <f t="shared" ref="N13:BD13" si="25">N63</f>
        <v>20884</v>
      </c>
      <c r="O13" s="936">
        <f t="shared" si="25"/>
        <v>20207</v>
      </c>
      <c r="P13" s="936">
        <f t="shared" si="25"/>
        <v>20106</v>
      </c>
      <c r="Q13" s="936">
        <f t="shared" si="25"/>
        <v>20511</v>
      </c>
      <c r="R13" s="936">
        <f t="shared" si="25"/>
        <v>20592</v>
      </c>
      <c r="S13" s="936">
        <f t="shared" si="25"/>
        <v>20953</v>
      </c>
      <c r="T13" s="936">
        <f t="shared" si="25"/>
        <v>20946</v>
      </c>
      <c r="U13" s="936">
        <f t="shared" si="25"/>
        <v>21660</v>
      </c>
      <c r="V13" s="936">
        <f t="shared" si="25"/>
        <v>21846</v>
      </c>
      <c r="W13" s="936">
        <f t="shared" si="25"/>
        <v>22270</v>
      </c>
      <c r="X13" s="936">
        <f t="shared" si="25"/>
        <v>22650</v>
      </c>
      <c r="Y13" s="936">
        <f t="shared" si="25"/>
        <v>22106</v>
      </c>
      <c r="Z13" s="936">
        <f t="shared" si="25"/>
        <v>21646</v>
      </c>
      <c r="AA13" s="936">
        <f t="shared" si="25"/>
        <v>20379</v>
      </c>
      <c r="AB13" s="936">
        <f t="shared" si="25"/>
        <v>20216</v>
      </c>
      <c r="AC13" s="936">
        <f t="shared" si="25"/>
        <v>19619</v>
      </c>
      <c r="AD13" s="936">
        <f t="shared" si="25"/>
        <v>19229</v>
      </c>
      <c r="AE13" s="936">
        <f t="shared" si="25"/>
        <v>18495</v>
      </c>
      <c r="AF13" s="936">
        <f t="shared" si="25"/>
        <v>17540</v>
      </c>
      <c r="AG13" s="936">
        <f t="shared" si="25"/>
        <v>17028</v>
      </c>
      <c r="AH13" s="936">
        <f t="shared" si="25"/>
        <v>16205</v>
      </c>
      <c r="AI13" s="936">
        <f t="shared" si="25"/>
        <v>15553</v>
      </c>
      <c r="AJ13" s="936">
        <f t="shared" si="25"/>
        <v>15263</v>
      </c>
      <c r="AK13" s="936">
        <f t="shared" si="25"/>
        <v>14528</v>
      </c>
      <c r="AL13" s="936">
        <f t="shared" si="25"/>
        <v>14434</v>
      </c>
      <c r="AM13" s="936">
        <f t="shared" si="25"/>
        <v>14493</v>
      </c>
      <c r="AN13" s="936">
        <f t="shared" si="25"/>
        <v>14477</v>
      </c>
      <c r="AO13" s="936">
        <f t="shared" si="25"/>
        <v>14330</v>
      </c>
      <c r="AP13" s="936">
        <f t="shared" si="25"/>
        <v>13869</v>
      </c>
      <c r="AQ13" s="936">
        <f t="shared" si="25"/>
        <v>13686</v>
      </c>
      <c r="AR13" s="936">
        <f t="shared" si="25"/>
        <v>12356</v>
      </c>
      <c r="AS13" s="936">
        <f t="shared" si="25"/>
        <v>13949</v>
      </c>
      <c r="AT13" s="936">
        <f t="shared" si="25"/>
        <v>12621</v>
      </c>
      <c r="AU13" s="936">
        <f t="shared" si="25"/>
        <v>12782</v>
      </c>
      <c r="AV13" s="1076">
        <f t="shared" ref="AV13" si="26">AV63</f>
        <v>12470</v>
      </c>
      <c r="AW13" s="936">
        <f t="shared" si="25"/>
        <v>12153</v>
      </c>
      <c r="AX13" s="936">
        <f t="shared" si="25"/>
        <v>12940</v>
      </c>
      <c r="AY13" s="936">
        <f t="shared" si="25"/>
        <v>13291</v>
      </c>
      <c r="AZ13" s="936">
        <f t="shared" si="25"/>
        <v>13252</v>
      </c>
      <c r="BA13" s="936">
        <f t="shared" si="25"/>
        <v>12770</v>
      </c>
      <c r="BB13" s="936">
        <f t="shared" si="25"/>
        <v>11725</v>
      </c>
      <c r="BC13" s="936">
        <f t="shared" si="25"/>
        <v>12264</v>
      </c>
      <c r="BD13" s="936">
        <f t="shared" si="25"/>
        <v>12136</v>
      </c>
    </row>
    <row r="14" spans="1:74">
      <c r="A14" s="934"/>
      <c r="B14" s="935" t="s">
        <v>269</v>
      </c>
      <c r="C14" s="936">
        <f t="shared" ref="C14:L14" si="27">C69</f>
        <v>5913</v>
      </c>
      <c r="D14" s="936">
        <f t="shared" si="27"/>
        <v>5958</v>
      </c>
      <c r="E14" s="936">
        <f t="shared" si="27"/>
        <v>5938</v>
      </c>
      <c r="F14" s="936">
        <f t="shared" si="27"/>
        <v>6361</v>
      </c>
      <c r="G14" s="936">
        <f t="shared" si="27"/>
        <v>6766</v>
      </c>
      <c r="H14" s="936">
        <f t="shared" si="27"/>
        <v>11616</v>
      </c>
      <c r="I14" s="936">
        <f t="shared" si="27"/>
        <v>11821</v>
      </c>
      <c r="J14" s="936">
        <f t="shared" si="27"/>
        <v>12069</v>
      </c>
      <c r="K14" s="936">
        <f t="shared" si="27"/>
        <v>12400</v>
      </c>
      <c r="L14" s="936">
        <f t="shared" si="27"/>
        <v>12677</v>
      </c>
      <c r="M14" s="936">
        <f>M69</f>
        <v>13238</v>
      </c>
      <c r="N14" s="936">
        <f t="shared" ref="N14:BD14" si="28">N69</f>
        <v>13468</v>
      </c>
      <c r="O14" s="936">
        <f t="shared" si="28"/>
        <v>13370</v>
      </c>
      <c r="P14" s="936">
        <f t="shared" si="28"/>
        <v>13564</v>
      </c>
      <c r="Q14" s="936">
        <f t="shared" si="28"/>
        <v>13317</v>
      </c>
      <c r="R14" s="936">
        <f t="shared" si="28"/>
        <v>13430</v>
      </c>
      <c r="S14" s="936">
        <f t="shared" si="28"/>
        <v>13499</v>
      </c>
      <c r="T14" s="936">
        <f t="shared" si="28"/>
        <v>13835</v>
      </c>
      <c r="U14" s="936">
        <f t="shared" si="28"/>
        <v>13988</v>
      </c>
      <c r="V14" s="936">
        <f t="shared" si="28"/>
        <v>13975</v>
      </c>
      <c r="W14" s="936">
        <f t="shared" si="28"/>
        <v>14445</v>
      </c>
      <c r="X14" s="936">
        <f t="shared" si="28"/>
        <v>14620</v>
      </c>
      <c r="Y14" s="936">
        <f t="shared" si="28"/>
        <v>14763</v>
      </c>
      <c r="Z14" s="936">
        <f t="shared" si="28"/>
        <v>14620</v>
      </c>
      <c r="AA14" s="936">
        <f t="shared" si="28"/>
        <v>14010</v>
      </c>
      <c r="AB14" s="936">
        <f t="shared" si="28"/>
        <v>14403</v>
      </c>
      <c r="AC14" s="936">
        <f t="shared" si="28"/>
        <v>14374</v>
      </c>
      <c r="AD14" s="936">
        <f t="shared" si="28"/>
        <v>14202</v>
      </c>
      <c r="AE14" s="936">
        <f t="shared" si="28"/>
        <v>14111</v>
      </c>
      <c r="AF14" s="936">
        <f t="shared" si="28"/>
        <v>13658</v>
      </c>
      <c r="AG14" s="936">
        <f t="shared" si="28"/>
        <v>13663</v>
      </c>
      <c r="AH14" s="936">
        <f t="shared" si="28"/>
        <v>13278</v>
      </c>
      <c r="AI14" s="936">
        <f t="shared" si="28"/>
        <v>12887</v>
      </c>
      <c r="AJ14" s="936">
        <f t="shared" si="28"/>
        <v>12954</v>
      </c>
      <c r="AK14" s="936">
        <f t="shared" si="28"/>
        <v>13079</v>
      </c>
      <c r="AL14" s="936">
        <f t="shared" si="28"/>
        <v>13213</v>
      </c>
      <c r="AM14" s="936">
        <f t="shared" si="28"/>
        <v>12796</v>
      </c>
      <c r="AN14" s="936">
        <f t="shared" si="28"/>
        <v>13114</v>
      </c>
      <c r="AO14" s="936">
        <f t="shared" si="28"/>
        <v>12656</v>
      </c>
      <c r="AP14" s="936">
        <f t="shared" si="28"/>
        <v>12135</v>
      </c>
      <c r="AQ14" s="936">
        <f t="shared" si="28"/>
        <v>12105</v>
      </c>
      <c r="AR14" s="936">
        <f t="shared" si="28"/>
        <v>11879</v>
      </c>
      <c r="AS14" s="936">
        <f t="shared" si="28"/>
        <v>11890</v>
      </c>
      <c r="AT14" s="936">
        <f t="shared" si="28"/>
        <v>11676</v>
      </c>
      <c r="AU14" s="936">
        <f t="shared" si="28"/>
        <v>11579</v>
      </c>
      <c r="AV14" s="1076">
        <f t="shared" ref="AV14" si="29">AV69</f>
        <v>11466</v>
      </c>
      <c r="AW14" s="936">
        <f t="shared" si="28"/>
        <v>11353</v>
      </c>
      <c r="AX14" s="936">
        <f t="shared" si="28"/>
        <v>11907</v>
      </c>
      <c r="AY14" s="936">
        <f t="shared" si="28"/>
        <v>11956</v>
      </c>
      <c r="AZ14" s="936">
        <f t="shared" si="28"/>
        <v>12125</v>
      </c>
      <c r="BA14" s="936">
        <f t="shared" si="28"/>
        <v>12205</v>
      </c>
      <c r="BB14" s="936">
        <f t="shared" si="28"/>
        <v>11497</v>
      </c>
      <c r="BC14" s="936">
        <f t="shared" si="28"/>
        <v>11987</v>
      </c>
      <c r="BD14" s="936">
        <f t="shared" si="28"/>
        <v>11923</v>
      </c>
    </row>
    <row r="15" spans="1:74">
      <c r="A15" s="934"/>
      <c r="B15" s="935" t="s">
        <v>284</v>
      </c>
      <c r="C15" s="936">
        <f t="shared" ref="C15:L15" si="30">C72</f>
        <v>11899</v>
      </c>
      <c r="D15" s="936">
        <f t="shared" si="30"/>
        <v>11484</v>
      </c>
      <c r="E15" s="936">
        <f t="shared" si="30"/>
        <v>10747</v>
      </c>
      <c r="F15" s="936">
        <f t="shared" si="30"/>
        <v>10959</v>
      </c>
      <c r="G15" s="936">
        <f t="shared" si="30"/>
        <v>10317</v>
      </c>
      <c r="H15" s="936">
        <f t="shared" si="30"/>
        <v>16824</v>
      </c>
      <c r="I15" s="936">
        <f t="shared" si="30"/>
        <v>17520</v>
      </c>
      <c r="J15" s="936">
        <f t="shared" si="30"/>
        <v>17052</v>
      </c>
      <c r="K15" s="936">
        <f t="shared" si="30"/>
        <v>17898</v>
      </c>
      <c r="L15" s="936">
        <f t="shared" si="30"/>
        <v>17016</v>
      </c>
      <c r="M15" s="936">
        <f>M72</f>
        <v>17056</v>
      </c>
      <c r="N15" s="936">
        <f t="shared" ref="N15:BD15" si="31">N72</f>
        <v>17036</v>
      </c>
      <c r="O15" s="936">
        <f t="shared" si="31"/>
        <v>16890</v>
      </c>
      <c r="P15" s="936">
        <f t="shared" si="31"/>
        <v>16712</v>
      </c>
      <c r="Q15" s="936">
        <f t="shared" si="31"/>
        <v>16819</v>
      </c>
      <c r="R15" s="936">
        <f t="shared" si="31"/>
        <v>16572</v>
      </c>
      <c r="S15" s="936">
        <f t="shared" si="31"/>
        <v>17088</v>
      </c>
      <c r="T15" s="936">
        <f t="shared" si="31"/>
        <v>17130</v>
      </c>
      <c r="U15" s="936">
        <f t="shared" si="31"/>
        <v>17234</v>
      </c>
      <c r="V15" s="936">
        <f t="shared" si="31"/>
        <v>17199</v>
      </c>
      <c r="W15" s="936">
        <f t="shared" si="31"/>
        <v>17090</v>
      </c>
      <c r="X15" s="936">
        <f t="shared" si="31"/>
        <v>17226</v>
      </c>
      <c r="Y15" s="936">
        <f t="shared" si="31"/>
        <v>16936</v>
      </c>
      <c r="Z15" s="936">
        <f t="shared" si="31"/>
        <v>16704</v>
      </c>
      <c r="AA15" s="936">
        <f t="shared" si="31"/>
        <v>16038</v>
      </c>
      <c r="AB15" s="936">
        <f t="shared" si="31"/>
        <v>16110</v>
      </c>
      <c r="AC15" s="936">
        <f t="shared" si="31"/>
        <v>15639</v>
      </c>
      <c r="AD15" s="936">
        <f t="shared" si="31"/>
        <v>15163</v>
      </c>
      <c r="AE15" s="936">
        <f t="shared" si="31"/>
        <v>15322</v>
      </c>
      <c r="AF15" s="936">
        <f t="shared" si="31"/>
        <v>15112</v>
      </c>
      <c r="AG15" s="936">
        <f t="shared" si="31"/>
        <v>14883</v>
      </c>
      <c r="AH15" s="936">
        <f t="shared" si="31"/>
        <v>14478</v>
      </c>
      <c r="AI15" s="936">
        <f t="shared" si="31"/>
        <v>13664</v>
      </c>
      <c r="AJ15" s="936">
        <f t="shared" si="31"/>
        <v>12540</v>
      </c>
      <c r="AK15" s="936">
        <f t="shared" si="31"/>
        <v>11960</v>
      </c>
      <c r="AL15" s="936">
        <f t="shared" si="31"/>
        <v>11547</v>
      </c>
      <c r="AM15" s="936">
        <f t="shared" si="31"/>
        <v>10820</v>
      </c>
      <c r="AN15" s="936">
        <f t="shared" si="31"/>
        <v>10475</v>
      </c>
      <c r="AO15" s="936">
        <f t="shared" si="31"/>
        <v>10592</v>
      </c>
      <c r="AP15" s="936">
        <f t="shared" si="31"/>
        <v>10166</v>
      </c>
      <c r="AQ15" s="936">
        <f t="shared" si="31"/>
        <v>10131</v>
      </c>
      <c r="AR15" s="936">
        <f t="shared" si="31"/>
        <v>9264</v>
      </c>
      <c r="AS15" s="936">
        <f t="shared" si="31"/>
        <v>9146</v>
      </c>
      <c r="AT15" s="936">
        <f t="shared" si="31"/>
        <v>8917</v>
      </c>
      <c r="AU15" s="936">
        <f t="shared" si="31"/>
        <v>8294</v>
      </c>
      <c r="AV15" s="1076">
        <f t="shared" ref="AV15" si="32">AV72</f>
        <v>10383</v>
      </c>
      <c r="AW15" s="936">
        <f t="shared" si="31"/>
        <v>12471</v>
      </c>
      <c r="AX15" s="936">
        <f t="shared" si="31"/>
        <v>8573</v>
      </c>
      <c r="AY15" s="936">
        <f t="shared" si="31"/>
        <v>8510</v>
      </c>
      <c r="AZ15" s="936">
        <f t="shared" si="31"/>
        <v>8191</v>
      </c>
      <c r="BA15" s="936">
        <f t="shared" si="31"/>
        <v>8238</v>
      </c>
      <c r="BB15" s="936">
        <f t="shared" si="31"/>
        <v>6628</v>
      </c>
      <c r="BC15" s="936">
        <f t="shared" si="31"/>
        <v>8215</v>
      </c>
      <c r="BD15" s="936">
        <f t="shared" si="31"/>
        <v>7301</v>
      </c>
    </row>
    <row r="16" spans="1:74">
      <c r="A16" s="448"/>
      <c r="B16" s="449"/>
      <c r="C16" s="8"/>
      <c r="D16" s="8"/>
      <c r="E16" s="8"/>
      <c r="F16" s="8"/>
      <c r="G16" s="8"/>
      <c r="H16" s="8"/>
      <c r="I16" s="8"/>
      <c r="J16" s="8"/>
      <c r="K16" s="8"/>
      <c r="L16" s="8"/>
      <c r="AV16" s="1076"/>
      <c r="AW16" s="8"/>
      <c r="AX16" s="8"/>
      <c r="AY16" s="8"/>
      <c r="AZ16" s="8"/>
      <c r="BA16" s="8"/>
      <c r="BB16" s="8"/>
      <c r="BC16" s="8"/>
      <c r="BD16" s="8"/>
    </row>
    <row r="17" spans="1:56">
      <c r="A17" s="732">
        <v>100</v>
      </c>
      <c r="B17" s="731" t="s">
        <v>85</v>
      </c>
      <c r="C17" s="9">
        <f t="shared" ref="C17:L17" si="33">SUM(C18:C26)</f>
        <v>117730</v>
      </c>
      <c r="D17" s="9">
        <f t="shared" si="33"/>
        <v>114264</v>
      </c>
      <c r="E17" s="9">
        <f t="shared" si="33"/>
        <v>113611</v>
      </c>
      <c r="F17" s="9">
        <f t="shared" si="33"/>
        <v>107155</v>
      </c>
      <c r="G17" s="9">
        <f t="shared" si="33"/>
        <v>103412</v>
      </c>
      <c r="H17" s="9">
        <f t="shared" si="33"/>
        <v>127820</v>
      </c>
      <c r="I17" s="9">
        <f t="shared" si="33"/>
        <v>122845</v>
      </c>
      <c r="J17" s="9">
        <f t="shared" si="33"/>
        <v>119744</v>
      </c>
      <c r="K17" s="9">
        <f t="shared" si="33"/>
        <v>119502</v>
      </c>
      <c r="L17" s="9">
        <f t="shared" si="33"/>
        <v>114444</v>
      </c>
      <c r="M17" s="9">
        <f>SUM(M18:M26)</f>
        <v>112314</v>
      </c>
      <c r="N17" s="9">
        <f t="shared" ref="N17:BD17" si="34">SUM(N18:N26)</f>
        <v>115642</v>
      </c>
      <c r="O17" s="9">
        <f t="shared" si="34"/>
        <v>113811</v>
      </c>
      <c r="P17" s="9">
        <f t="shared" si="34"/>
        <v>114320</v>
      </c>
      <c r="Q17" s="9">
        <f t="shared" si="34"/>
        <v>112568</v>
      </c>
      <c r="R17" s="9">
        <f t="shared" si="34"/>
        <v>111263</v>
      </c>
      <c r="S17" s="9">
        <f t="shared" si="34"/>
        <v>111194</v>
      </c>
      <c r="T17" s="9">
        <f t="shared" si="34"/>
        <v>106077</v>
      </c>
      <c r="U17" s="9">
        <f t="shared" si="34"/>
        <v>105172</v>
      </c>
      <c r="V17" s="9">
        <f t="shared" si="34"/>
        <v>107964</v>
      </c>
      <c r="W17" s="9">
        <f t="shared" si="34"/>
        <v>109146</v>
      </c>
      <c r="X17" s="9">
        <f t="shared" si="34"/>
        <v>111992</v>
      </c>
      <c r="Y17" s="9">
        <f t="shared" si="34"/>
        <v>108945</v>
      </c>
      <c r="Z17" s="9">
        <f t="shared" si="34"/>
        <v>105227</v>
      </c>
      <c r="AA17" s="9">
        <f t="shared" si="34"/>
        <v>41417</v>
      </c>
      <c r="AB17" s="9">
        <f t="shared" si="34"/>
        <v>88207</v>
      </c>
      <c r="AC17" s="9">
        <f t="shared" si="34"/>
        <v>83274</v>
      </c>
      <c r="AD17" s="9">
        <f t="shared" si="34"/>
        <v>81862</v>
      </c>
      <c r="AE17" s="9">
        <f t="shared" si="34"/>
        <v>80456</v>
      </c>
      <c r="AF17" s="9">
        <f t="shared" si="34"/>
        <v>76541</v>
      </c>
      <c r="AG17" s="9">
        <f t="shared" si="34"/>
        <v>73023</v>
      </c>
      <c r="AH17" s="9">
        <f t="shared" si="34"/>
        <v>73447</v>
      </c>
      <c r="AI17" s="9">
        <f t="shared" si="34"/>
        <v>69918</v>
      </c>
      <c r="AJ17" s="9">
        <f t="shared" si="34"/>
        <v>68957</v>
      </c>
      <c r="AK17" s="9">
        <f t="shared" si="34"/>
        <v>67602</v>
      </c>
      <c r="AL17" s="9">
        <f t="shared" si="34"/>
        <v>67452</v>
      </c>
      <c r="AM17" s="9">
        <f t="shared" si="34"/>
        <v>67792</v>
      </c>
      <c r="AN17" s="9">
        <f t="shared" si="34"/>
        <v>72248</v>
      </c>
      <c r="AO17" s="9">
        <f t="shared" si="34"/>
        <v>72505</v>
      </c>
      <c r="AP17" s="9">
        <f t="shared" si="34"/>
        <v>71494</v>
      </c>
      <c r="AQ17" s="9">
        <f t="shared" si="34"/>
        <v>70267</v>
      </c>
      <c r="AR17" s="9">
        <f t="shared" si="34"/>
        <v>68936</v>
      </c>
      <c r="AS17" s="9">
        <f t="shared" si="34"/>
        <v>65430</v>
      </c>
      <c r="AT17" s="9">
        <f t="shared" si="34"/>
        <v>64663</v>
      </c>
      <c r="AU17" s="9">
        <f t="shared" si="34"/>
        <v>63411</v>
      </c>
      <c r="AV17" s="1076">
        <f t="shared" ref="AV17" si="35">SUM(AV18:AV26)</f>
        <v>63474</v>
      </c>
      <c r="AW17" s="9">
        <f t="shared" si="34"/>
        <v>63534</v>
      </c>
      <c r="AX17" s="9">
        <f t="shared" si="34"/>
        <v>68380</v>
      </c>
      <c r="AY17" s="9">
        <f t="shared" si="34"/>
        <v>68952</v>
      </c>
      <c r="AZ17" s="9">
        <f t="shared" si="34"/>
        <v>68014</v>
      </c>
      <c r="BA17" s="9">
        <f t="shared" si="34"/>
        <v>67951</v>
      </c>
      <c r="BB17" s="9">
        <f t="shared" si="34"/>
        <v>67625</v>
      </c>
      <c r="BC17" s="9">
        <f t="shared" si="34"/>
        <v>67381</v>
      </c>
      <c r="BD17" s="9">
        <f t="shared" si="34"/>
        <v>68743</v>
      </c>
    </row>
    <row r="18" spans="1:56">
      <c r="A18" s="733">
        <v>101</v>
      </c>
      <c r="B18" s="734" t="s">
        <v>87</v>
      </c>
      <c r="C18" s="8">
        <v>15284</v>
      </c>
      <c r="D18" s="8">
        <v>15338</v>
      </c>
      <c r="E18" s="8">
        <v>16612</v>
      </c>
      <c r="F18" s="8">
        <v>15663</v>
      </c>
      <c r="G18" s="8">
        <v>14769</v>
      </c>
      <c r="H18" s="8">
        <v>16108</v>
      </c>
      <c r="I18" s="8">
        <v>15337</v>
      </c>
      <c r="J18" s="8">
        <v>15338</v>
      </c>
      <c r="K18" s="8">
        <v>15114</v>
      </c>
      <c r="L18" s="8">
        <v>15190</v>
      </c>
      <c r="M18" s="8">
        <v>14693</v>
      </c>
      <c r="N18" s="8">
        <v>15473</v>
      </c>
      <c r="O18" s="8">
        <v>14777</v>
      </c>
      <c r="P18" s="8">
        <v>15193</v>
      </c>
      <c r="Q18" s="8">
        <v>14955</v>
      </c>
      <c r="R18" s="8">
        <v>14989</v>
      </c>
      <c r="S18" s="8">
        <v>15529</v>
      </c>
      <c r="T18" s="8">
        <v>15333</v>
      </c>
      <c r="U18" s="8">
        <v>15555</v>
      </c>
      <c r="V18" s="8">
        <v>14951</v>
      </c>
      <c r="W18" s="8">
        <v>15654</v>
      </c>
      <c r="X18" s="8">
        <v>15829</v>
      </c>
      <c r="Y18" s="8">
        <v>16011</v>
      </c>
      <c r="Z18" s="8">
        <v>14906</v>
      </c>
      <c r="AA18" s="8">
        <v>4739</v>
      </c>
      <c r="AB18" s="8">
        <v>13372</v>
      </c>
      <c r="AC18" s="8">
        <v>13084</v>
      </c>
      <c r="AD18" s="8">
        <v>12921</v>
      </c>
      <c r="AE18" s="8">
        <v>12636</v>
      </c>
      <c r="AF18" s="8">
        <v>12844</v>
      </c>
      <c r="AG18" s="8">
        <v>11996</v>
      </c>
      <c r="AH18" s="8">
        <v>12611</v>
      </c>
      <c r="AI18" s="8">
        <v>12149</v>
      </c>
      <c r="AJ18" s="8">
        <v>11713</v>
      </c>
      <c r="AK18" s="8">
        <v>10958</v>
      </c>
      <c r="AL18" s="8">
        <v>12241</v>
      </c>
      <c r="AM18" s="8">
        <v>12150</v>
      </c>
      <c r="AN18" s="8">
        <v>13160</v>
      </c>
      <c r="AO18" s="8">
        <v>13020</v>
      </c>
      <c r="AP18" s="8">
        <v>12842</v>
      </c>
      <c r="AQ18" s="8">
        <v>12289</v>
      </c>
      <c r="AR18" s="8">
        <v>11178</v>
      </c>
      <c r="AS18" s="8">
        <v>12336</v>
      </c>
      <c r="AT18" s="8">
        <v>12571</v>
      </c>
      <c r="AU18" s="8">
        <v>12906</v>
      </c>
      <c r="AV18" s="1559">
        <f>ROUND((AU18+AW18)/2,0)</f>
        <v>13102</v>
      </c>
      <c r="AW18" s="8">
        <v>13297</v>
      </c>
      <c r="AX18" s="8">
        <v>14188</v>
      </c>
      <c r="AY18" s="8">
        <v>14666</v>
      </c>
      <c r="AZ18" s="8">
        <v>14457</v>
      </c>
      <c r="BA18" s="8">
        <v>13418</v>
      </c>
      <c r="BB18" s="8">
        <v>13213</v>
      </c>
      <c r="BC18" s="8">
        <v>12982</v>
      </c>
      <c r="BD18" s="8">
        <v>12919</v>
      </c>
    </row>
    <row r="19" spans="1:56">
      <c r="A19" s="733">
        <v>102</v>
      </c>
      <c r="B19" s="734" t="s">
        <v>89</v>
      </c>
      <c r="C19" s="8">
        <v>6543</v>
      </c>
      <c r="D19" s="8">
        <v>5821</v>
      </c>
      <c r="E19" s="8">
        <v>5538</v>
      </c>
      <c r="F19" s="8">
        <v>5022</v>
      </c>
      <c r="G19" s="8">
        <v>4969</v>
      </c>
      <c r="H19" s="8">
        <v>5820</v>
      </c>
      <c r="I19" s="8">
        <v>5271</v>
      </c>
      <c r="J19" s="8">
        <v>5035</v>
      </c>
      <c r="K19" s="8">
        <v>5508</v>
      </c>
      <c r="L19" s="8">
        <v>5161</v>
      </c>
      <c r="M19" s="8">
        <v>4983</v>
      </c>
      <c r="N19" s="8">
        <v>4760</v>
      </c>
      <c r="O19" s="8">
        <v>4734</v>
      </c>
      <c r="P19" s="8">
        <v>4838</v>
      </c>
      <c r="Q19" s="8">
        <v>4760</v>
      </c>
      <c r="R19" s="8">
        <v>4513</v>
      </c>
      <c r="S19" s="8">
        <v>4375</v>
      </c>
      <c r="T19" s="8">
        <v>3977</v>
      </c>
      <c r="U19" s="8">
        <v>3761</v>
      </c>
      <c r="V19" s="8">
        <v>3663</v>
      </c>
      <c r="W19" s="8">
        <v>3629</v>
      </c>
      <c r="X19" s="8">
        <v>3880</v>
      </c>
      <c r="Y19" s="8">
        <v>3907</v>
      </c>
      <c r="Z19" s="8">
        <v>3827</v>
      </c>
      <c r="AA19" s="8">
        <v>0</v>
      </c>
      <c r="AB19" s="8">
        <v>2875</v>
      </c>
      <c r="AC19" s="8">
        <v>2380</v>
      </c>
      <c r="AD19" s="8">
        <v>2329</v>
      </c>
      <c r="AE19" s="8">
        <v>2315</v>
      </c>
      <c r="AF19" s="8">
        <v>1988</v>
      </c>
      <c r="AG19" s="8">
        <v>1869</v>
      </c>
      <c r="AH19" s="8">
        <v>1846</v>
      </c>
      <c r="AI19" s="8">
        <v>1777</v>
      </c>
      <c r="AJ19" s="8">
        <v>1629</v>
      </c>
      <c r="AK19" s="8">
        <v>3512</v>
      </c>
      <c r="AL19" s="8">
        <v>2364</v>
      </c>
      <c r="AM19" s="8">
        <v>2462</v>
      </c>
      <c r="AN19" s="8">
        <v>2647</v>
      </c>
      <c r="AO19" s="8">
        <v>2518</v>
      </c>
      <c r="AP19" s="8">
        <v>2208</v>
      </c>
      <c r="AQ19" s="8">
        <v>2192</v>
      </c>
      <c r="AR19" s="8">
        <v>2424</v>
      </c>
      <c r="AS19" s="8">
        <v>2369</v>
      </c>
      <c r="AT19" s="8">
        <v>2343</v>
      </c>
      <c r="AU19" s="8">
        <v>2266</v>
      </c>
      <c r="AV19" s="1559">
        <f>ROUND((AU19+AW19)/2,0)</f>
        <v>2267</v>
      </c>
      <c r="AW19" s="8">
        <v>2268</v>
      </c>
      <c r="AX19" s="8">
        <v>2251</v>
      </c>
      <c r="AY19" s="8">
        <v>1908</v>
      </c>
      <c r="AZ19" s="8">
        <v>1926</v>
      </c>
      <c r="BA19" s="8">
        <v>1981</v>
      </c>
      <c r="BB19" s="8">
        <v>2145</v>
      </c>
      <c r="BC19" s="8">
        <v>2029</v>
      </c>
      <c r="BD19" s="8">
        <v>2112</v>
      </c>
    </row>
    <row r="20" spans="1:56">
      <c r="A20" s="733">
        <v>110</v>
      </c>
      <c r="B20" s="734" t="s">
        <v>358</v>
      </c>
      <c r="C20" s="8">
        <v>36770</v>
      </c>
      <c r="D20" s="8">
        <v>34446</v>
      </c>
      <c r="E20" s="8">
        <v>33000</v>
      </c>
      <c r="F20" s="8">
        <v>31931</v>
      </c>
      <c r="G20" s="8">
        <v>30628</v>
      </c>
      <c r="H20" s="8">
        <v>33615</v>
      </c>
      <c r="I20" s="8">
        <v>32326</v>
      </c>
      <c r="J20" s="8">
        <v>31842</v>
      </c>
      <c r="K20" s="8">
        <v>29876</v>
      </c>
      <c r="L20" s="8">
        <v>28371</v>
      </c>
      <c r="M20" s="8">
        <v>27865</v>
      </c>
      <c r="N20" s="8">
        <v>27089</v>
      </c>
      <c r="O20" s="8">
        <v>26622</v>
      </c>
      <c r="P20" s="8">
        <v>26092</v>
      </c>
      <c r="Q20" s="8">
        <v>25376</v>
      </c>
      <c r="R20" s="8">
        <v>24673</v>
      </c>
      <c r="S20" s="8">
        <v>23578</v>
      </c>
      <c r="T20" s="8">
        <v>20893</v>
      </c>
      <c r="U20" s="8">
        <v>20310</v>
      </c>
      <c r="V20" s="8">
        <v>20655</v>
      </c>
      <c r="W20" s="8">
        <v>20969</v>
      </c>
      <c r="X20" s="8">
        <v>20649</v>
      </c>
      <c r="Y20" s="8">
        <v>18687</v>
      </c>
      <c r="Z20" s="8">
        <v>17809</v>
      </c>
      <c r="AA20" s="8">
        <v>10003</v>
      </c>
      <c r="AB20" s="8">
        <v>12825</v>
      </c>
      <c r="AC20" s="8">
        <v>10979</v>
      </c>
      <c r="AD20" s="8">
        <v>10796</v>
      </c>
      <c r="AE20" s="8">
        <v>9881</v>
      </c>
      <c r="AF20" s="8">
        <v>8720</v>
      </c>
      <c r="AG20" s="8">
        <v>8557</v>
      </c>
      <c r="AH20" s="8">
        <v>9218</v>
      </c>
      <c r="AI20" s="8">
        <v>8287</v>
      </c>
      <c r="AJ20" s="8">
        <v>8474</v>
      </c>
      <c r="AK20" s="8">
        <v>6592</v>
      </c>
      <c r="AL20" s="8">
        <v>6916</v>
      </c>
      <c r="AM20" s="8">
        <v>6689</v>
      </c>
      <c r="AN20" s="8">
        <v>7088</v>
      </c>
      <c r="AO20" s="8">
        <v>6597</v>
      </c>
      <c r="AP20" s="8">
        <v>6897</v>
      </c>
      <c r="AQ20" s="8">
        <v>7222</v>
      </c>
      <c r="AR20" s="8">
        <v>7230</v>
      </c>
      <c r="AS20" s="8">
        <v>7170</v>
      </c>
      <c r="AT20" s="8">
        <v>7293</v>
      </c>
      <c r="AU20" s="8">
        <v>7116</v>
      </c>
      <c r="AV20" s="1559">
        <f t="shared" ref="AV20:AV26" si="36">ROUND((AU20+AW20)/2,0)</f>
        <v>7404</v>
      </c>
      <c r="AW20" s="8">
        <v>7692</v>
      </c>
      <c r="AX20" s="8">
        <v>8384</v>
      </c>
      <c r="AY20" s="8">
        <v>7994</v>
      </c>
      <c r="AZ20" s="8">
        <v>8123</v>
      </c>
      <c r="BA20" s="8">
        <v>8139</v>
      </c>
      <c r="BB20" s="8">
        <v>8976</v>
      </c>
      <c r="BC20" s="8">
        <v>8659</v>
      </c>
      <c r="BD20" s="8">
        <v>8161</v>
      </c>
    </row>
    <row r="21" spans="1:56">
      <c r="A21" s="735">
        <v>105</v>
      </c>
      <c r="B21" s="734" t="s">
        <v>93</v>
      </c>
      <c r="C21" s="8">
        <v>32181</v>
      </c>
      <c r="D21" s="8">
        <v>32044</v>
      </c>
      <c r="E21" s="8">
        <v>31933</v>
      </c>
      <c r="F21" s="8">
        <v>28106</v>
      </c>
      <c r="G21" s="8">
        <v>28313</v>
      </c>
      <c r="H21" s="8">
        <v>30668</v>
      </c>
      <c r="I21" s="8">
        <v>29435</v>
      </c>
      <c r="J21" s="8">
        <v>27964</v>
      </c>
      <c r="K21" s="8">
        <v>27902</v>
      </c>
      <c r="L21" s="8">
        <v>25309</v>
      </c>
      <c r="M21" s="8">
        <v>24782</v>
      </c>
      <c r="N21" s="8">
        <v>26325</v>
      </c>
      <c r="O21" s="8">
        <v>25798</v>
      </c>
      <c r="P21" s="8">
        <v>24770</v>
      </c>
      <c r="Q21" s="8">
        <v>23630</v>
      </c>
      <c r="R21" s="8">
        <v>23276</v>
      </c>
      <c r="S21" s="8">
        <v>23060</v>
      </c>
      <c r="T21" s="8">
        <v>21314</v>
      </c>
      <c r="U21" s="8">
        <v>20774</v>
      </c>
      <c r="V21" s="8">
        <v>22460</v>
      </c>
      <c r="W21" s="8">
        <v>21857</v>
      </c>
      <c r="X21" s="8">
        <v>22903</v>
      </c>
      <c r="Y21" s="8">
        <v>22360</v>
      </c>
      <c r="Z21" s="8">
        <v>22604</v>
      </c>
      <c r="AA21" s="8">
        <v>13458</v>
      </c>
      <c r="AB21" s="8">
        <v>20001</v>
      </c>
      <c r="AC21" s="8">
        <v>18992</v>
      </c>
      <c r="AD21" s="8">
        <v>18274</v>
      </c>
      <c r="AE21" s="8">
        <v>17869</v>
      </c>
      <c r="AF21" s="8">
        <v>17115</v>
      </c>
      <c r="AG21" s="8">
        <v>16344</v>
      </c>
      <c r="AH21" s="8">
        <v>16551</v>
      </c>
      <c r="AI21" s="8">
        <v>15856</v>
      </c>
      <c r="AJ21" s="8">
        <v>16155</v>
      </c>
      <c r="AK21" s="8">
        <v>15638</v>
      </c>
      <c r="AL21" s="8">
        <v>16052</v>
      </c>
      <c r="AM21" s="8">
        <v>16599</v>
      </c>
      <c r="AN21" s="8">
        <v>17645</v>
      </c>
      <c r="AO21" s="8">
        <v>18574</v>
      </c>
      <c r="AP21" s="8">
        <v>18250</v>
      </c>
      <c r="AQ21" s="8">
        <v>17244</v>
      </c>
      <c r="AR21" s="8">
        <v>18548</v>
      </c>
      <c r="AS21" s="8">
        <v>14060</v>
      </c>
      <c r="AT21" s="8">
        <v>13078</v>
      </c>
      <c r="AU21" s="8">
        <v>12174</v>
      </c>
      <c r="AV21" s="1559">
        <f t="shared" si="36"/>
        <v>13114</v>
      </c>
      <c r="AW21" s="8">
        <v>14053</v>
      </c>
      <c r="AX21" s="8">
        <v>13087</v>
      </c>
      <c r="AY21" s="8">
        <v>13147</v>
      </c>
      <c r="AZ21" s="8">
        <v>13141</v>
      </c>
      <c r="BA21" s="8">
        <v>13247</v>
      </c>
      <c r="BB21" s="8">
        <v>13875</v>
      </c>
      <c r="BC21" s="8">
        <v>14120</v>
      </c>
      <c r="BD21" s="8">
        <v>15429</v>
      </c>
    </row>
    <row r="22" spans="1:56">
      <c r="A22" s="735">
        <v>109</v>
      </c>
      <c r="B22" s="734" t="s">
        <v>95</v>
      </c>
      <c r="C22" s="8">
        <v>0</v>
      </c>
      <c r="D22" s="8">
        <v>0</v>
      </c>
      <c r="E22" s="8">
        <v>0</v>
      </c>
      <c r="F22" s="8">
        <v>1546</v>
      </c>
      <c r="G22" s="8">
        <v>1572</v>
      </c>
      <c r="H22" s="8">
        <v>2097</v>
      </c>
      <c r="I22" s="8">
        <v>2055</v>
      </c>
      <c r="J22" s="8">
        <v>2041</v>
      </c>
      <c r="K22" s="8">
        <v>2227</v>
      </c>
      <c r="L22" s="8">
        <v>2020</v>
      </c>
      <c r="M22" s="8">
        <v>2108</v>
      </c>
      <c r="N22" s="8">
        <v>2083</v>
      </c>
      <c r="O22" s="8">
        <v>2144</v>
      </c>
      <c r="P22" s="8">
        <v>2135</v>
      </c>
      <c r="Q22" s="8">
        <v>2196</v>
      </c>
      <c r="R22" s="8">
        <v>2198</v>
      </c>
      <c r="S22" s="8">
        <v>2375</v>
      </c>
      <c r="T22" s="8">
        <v>2378</v>
      </c>
      <c r="U22" s="8">
        <v>2418</v>
      </c>
      <c r="V22" s="8">
        <v>2467</v>
      </c>
      <c r="W22" s="8">
        <v>2401</v>
      </c>
      <c r="X22" s="8">
        <v>2499</v>
      </c>
      <c r="Y22" s="8">
        <v>2405</v>
      </c>
      <c r="Z22" s="8">
        <v>2402</v>
      </c>
      <c r="AA22" s="8">
        <v>200</v>
      </c>
      <c r="AB22" s="8">
        <v>2215</v>
      </c>
      <c r="AC22" s="8">
        <v>2120</v>
      </c>
      <c r="AD22" s="8">
        <v>2370</v>
      </c>
      <c r="AE22" s="8">
        <v>2399</v>
      </c>
      <c r="AF22" s="8">
        <v>2457</v>
      </c>
      <c r="AG22" s="8">
        <v>2292</v>
      </c>
      <c r="AH22" s="8">
        <v>2258</v>
      </c>
      <c r="AI22" s="8">
        <v>2138</v>
      </c>
      <c r="AJ22" s="8">
        <v>2125</v>
      </c>
      <c r="AK22" s="8">
        <v>2091</v>
      </c>
      <c r="AL22" s="8">
        <v>2166</v>
      </c>
      <c r="AM22" s="8">
        <v>1986</v>
      </c>
      <c r="AN22" s="8">
        <v>2258</v>
      </c>
      <c r="AO22" s="8">
        <v>2334</v>
      </c>
      <c r="AP22" s="8">
        <v>2202</v>
      </c>
      <c r="AQ22" s="8">
        <v>2233</v>
      </c>
      <c r="AR22" s="8">
        <v>2065</v>
      </c>
      <c r="AS22" s="8">
        <v>2306</v>
      </c>
      <c r="AT22" s="8">
        <v>2307</v>
      </c>
      <c r="AU22" s="8">
        <v>1930</v>
      </c>
      <c r="AV22" s="1559">
        <f t="shared" si="36"/>
        <v>2034</v>
      </c>
      <c r="AW22" s="8">
        <v>2137</v>
      </c>
      <c r="AX22" s="8">
        <v>2331</v>
      </c>
      <c r="AY22" s="8">
        <v>2324</v>
      </c>
      <c r="AZ22" s="8">
        <v>2282</v>
      </c>
      <c r="BA22" s="8">
        <v>2297</v>
      </c>
      <c r="BB22" s="8">
        <v>2128</v>
      </c>
      <c r="BC22" s="8">
        <v>2783</v>
      </c>
      <c r="BD22" s="8">
        <v>2682</v>
      </c>
    </row>
    <row r="23" spans="1:56">
      <c r="A23" s="735">
        <v>106</v>
      </c>
      <c r="B23" s="734" t="s">
        <v>97</v>
      </c>
      <c r="C23" s="8">
        <v>17033</v>
      </c>
      <c r="D23" s="8">
        <v>16695</v>
      </c>
      <c r="E23" s="8">
        <v>15953</v>
      </c>
      <c r="F23" s="8">
        <v>14151</v>
      </c>
      <c r="G23" s="8">
        <v>12718</v>
      </c>
      <c r="H23" s="8">
        <v>23680</v>
      </c>
      <c r="I23" s="8">
        <v>23271</v>
      </c>
      <c r="J23" s="8">
        <v>22574</v>
      </c>
      <c r="K23" s="8">
        <v>22824</v>
      </c>
      <c r="L23" s="8">
        <v>22350</v>
      </c>
      <c r="M23" s="8">
        <v>21695</v>
      </c>
      <c r="N23" s="8">
        <v>22361</v>
      </c>
      <c r="O23" s="8">
        <v>22029</v>
      </c>
      <c r="P23" s="8">
        <v>22445</v>
      </c>
      <c r="Q23" s="8">
        <v>22565</v>
      </c>
      <c r="R23" s="8">
        <v>22137</v>
      </c>
      <c r="S23" s="8">
        <v>21995</v>
      </c>
      <c r="T23" s="8">
        <v>21463</v>
      </c>
      <c r="U23" s="8">
        <v>21336</v>
      </c>
      <c r="V23" s="8">
        <v>21047</v>
      </c>
      <c r="W23" s="8">
        <v>20911</v>
      </c>
      <c r="X23" s="8">
        <v>20693</v>
      </c>
      <c r="Y23" s="8">
        <v>20349</v>
      </c>
      <c r="Z23" s="8">
        <v>18990</v>
      </c>
      <c r="AA23" s="8">
        <v>1369</v>
      </c>
      <c r="AB23" s="8">
        <v>13645</v>
      </c>
      <c r="AC23" s="8">
        <v>13703</v>
      </c>
      <c r="AD23" s="8">
        <v>13030</v>
      </c>
      <c r="AE23" s="8">
        <v>12057</v>
      </c>
      <c r="AF23" s="8">
        <v>11033</v>
      </c>
      <c r="AG23" s="8">
        <v>10521</v>
      </c>
      <c r="AH23" s="8">
        <v>9843</v>
      </c>
      <c r="AI23" s="8">
        <v>9284</v>
      </c>
      <c r="AJ23" s="8">
        <v>8776</v>
      </c>
      <c r="AK23" s="8">
        <v>8645</v>
      </c>
      <c r="AL23" s="8">
        <v>8533</v>
      </c>
      <c r="AM23" s="8">
        <v>8465</v>
      </c>
      <c r="AN23" s="8">
        <v>7866</v>
      </c>
      <c r="AO23" s="8">
        <v>7944</v>
      </c>
      <c r="AP23" s="8">
        <v>7776</v>
      </c>
      <c r="AQ23" s="8">
        <v>7307</v>
      </c>
      <c r="AR23" s="8">
        <v>6096</v>
      </c>
      <c r="AS23" s="8">
        <v>6669</v>
      </c>
      <c r="AT23" s="8">
        <v>6223</v>
      </c>
      <c r="AU23" s="8">
        <v>6089</v>
      </c>
      <c r="AV23" s="1559">
        <f t="shared" si="36"/>
        <v>5424</v>
      </c>
      <c r="AW23" s="8">
        <v>4759</v>
      </c>
      <c r="AX23" s="8">
        <v>5523</v>
      </c>
      <c r="AY23" s="8">
        <v>5683</v>
      </c>
      <c r="AZ23" s="8">
        <v>5258</v>
      </c>
      <c r="BA23" s="8">
        <v>4987</v>
      </c>
      <c r="BB23" s="8">
        <v>4153</v>
      </c>
      <c r="BC23" s="8">
        <v>4281</v>
      </c>
      <c r="BD23" s="8">
        <v>4268</v>
      </c>
    </row>
    <row r="24" spans="1:56">
      <c r="A24" s="735">
        <v>107</v>
      </c>
      <c r="B24" s="734" t="s">
        <v>99</v>
      </c>
      <c r="C24" s="8">
        <v>3869</v>
      </c>
      <c r="D24" s="8">
        <v>3422</v>
      </c>
      <c r="E24" s="8">
        <v>3589</v>
      </c>
      <c r="F24" s="8">
        <v>3397</v>
      </c>
      <c r="G24" s="8">
        <v>3235</v>
      </c>
      <c r="H24" s="8">
        <v>5922</v>
      </c>
      <c r="I24" s="8">
        <v>5766</v>
      </c>
      <c r="J24" s="8">
        <v>5684</v>
      </c>
      <c r="K24" s="8">
        <v>5896</v>
      </c>
      <c r="L24" s="8">
        <v>5735</v>
      </c>
      <c r="M24" s="8">
        <v>5391</v>
      </c>
      <c r="N24" s="8">
        <v>5353</v>
      </c>
      <c r="O24" s="8">
        <v>5332</v>
      </c>
      <c r="P24" s="8">
        <v>5343</v>
      </c>
      <c r="Q24" s="8">
        <v>5332</v>
      </c>
      <c r="R24" s="8">
        <v>5115</v>
      </c>
      <c r="S24" s="8">
        <v>5081</v>
      </c>
      <c r="T24" s="8">
        <v>5166</v>
      </c>
      <c r="U24" s="8">
        <v>4883</v>
      </c>
      <c r="V24" s="8">
        <v>5014</v>
      </c>
      <c r="W24" s="8">
        <v>4669</v>
      </c>
      <c r="X24" s="8">
        <v>4653</v>
      </c>
      <c r="Y24" s="8">
        <v>4385</v>
      </c>
      <c r="Z24" s="8">
        <v>4190</v>
      </c>
      <c r="AA24" s="8">
        <v>209</v>
      </c>
      <c r="AB24" s="8">
        <v>2238</v>
      </c>
      <c r="AC24" s="8">
        <v>2309</v>
      </c>
      <c r="AD24" s="8">
        <v>2232</v>
      </c>
      <c r="AE24" s="8">
        <v>2033</v>
      </c>
      <c r="AF24" s="8">
        <v>1939</v>
      </c>
      <c r="AG24" s="8">
        <v>1721</v>
      </c>
      <c r="AH24" s="8">
        <v>1774</v>
      </c>
      <c r="AI24" s="8">
        <v>1516</v>
      </c>
      <c r="AJ24" s="8">
        <v>1493</v>
      </c>
      <c r="AK24" s="8">
        <v>1521</v>
      </c>
      <c r="AL24" s="8">
        <v>1267</v>
      </c>
      <c r="AM24" s="8">
        <v>1252</v>
      </c>
      <c r="AN24" s="8">
        <v>1208</v>
      </c>
      <c r="AO24" s="8">
        <v>1163</v>
      </c>
      <c r="AP24" s="8">
        <v>1080</v>
      </c>
      <c r="AQ24" s="8">
        <v>1130</v>
      </c>
      <c r="AR24" s="8">
        <v>1064</v>
      </c>
      <c r="AS24" s="8">
        <v>818</v>
      </c>
      <c r="AT24" s="8">
        <v>961</v>
      </c>
      <c r="AU24" s="8">
        <v>719</v>
      </c>
      <c r="AV24" s="1559">
        <f t="shared" si="36"/>
        <v>732</v>
      </c>
      <c r="AW24" s="8">
        <v>745</v>
      </c>
      <c r="AX24" s="8">
        <v>679</v>
      </c>
      <c r="AY24" s="8">
        <v>681</v>
      </c>
      <c r="AZ24" s="8">
        <v>777</v>
      </c>
      <c r="BA24" s="8">
        <v>709</v>
      </c>
      <c r="BB24" s="8">
        <v>690</v>
      </c>
      <c r="BC24" s="8">
        <v>689</v>
      </c>
      <c r="BD24" s="8">
        <v>692</v>
      </c>
    </row>
    <row r="25" spans="1:56">
      <c r="A25" s="735">
        <v>108</v>
      </c>
      <c r="B25" s="734" t="s">
        <v>101</v>
      </c>
      <c r="C25" s="8">
        <v>6050</v>
      </c>
      <c r="D25" s="8">
        <v>6498</v>
      </c>
      <c r="E25" s="8">
        <v>6986</v>
      </c>
      <c r="F25" s="8">
        <v>7339</v>
      </c>
      <c r="G25" s="8">
        <v>7208</v>
      </c>
      <c r="H25" s="8">
        <v>1506</v>
      </c>
      <c r="I25" s="8">
        <v>1425</v>
      </c>
      <c r="J25" s="8">
        <v>1408</v>
      </c>
      <c r="K25" s="8">
        <v>1542</v>
      </c>
      <c r="L25" s="8">
        <v>1566</v>
      </c>
      <c r="M25" s="8">
        <v>1640</v>
      </c>
      <c r="N25" s="8">
        <v>1853</v>
      </c>
      <c r="O25" s="8">
        <v>1880</v>
      </c>
      <c r="P25" s="8">
        <v>1919</v>
      </c>
      <c r="Q25" s="8">
        <v>1739</v>
      </c>
      <c r="R25" s="8">
        <v>1582</v>
      </c>
      <c r="S25" s="8">
        <v>1713</v>
      </c>
      <c r="T25" s="8">
        <v>1659</v>
      </c>
      <c r="U25" s="8">
        <v>1689</v>
      </c>
      <c r="V25" s="8">
        <v>1708</v>
      </c>
      <c r="W25" s="8">
        <v>1661</v>
      </c>
      <c r="X25" s="8">
        <v>1710</v>
      </c>
      <c r="Y25" s="8">
        <v>1641</v>
      </c>
      <c r="Z25" s="8">
        <v>1506</v>
      </c>
      <c r="AA25" s="8">
        <v>397</v>
      </c>
      <c r="AB25" s="8">
        <v>1299</v>
      </c>
      <c r="AC25" s="8">
        <v>1240</v>
      </c>
      <c r="AD25" s="8">
        <v>1178</v>
      </c>
      <c r="AE25" s="8">
        <v>1158</v>
      </c>
      <c r="AF25" s="8">
        <v>954</v>
      </c>
      <c r="AG25" s="8">
        <v>933</v>
      </c>
      <c r="AH25" s="8">
        <v>884</v>
      </c>
      <c r="AI25" s="8">
        <v>806</v>
      </c>
      <c r="AJ25" s="8">
        <v>780</v>
      </c>
      <c r="AK25" s="8">
        <v>765</v>
      </c>
      <c r="AL25" s="8">
        <v>721</v>
      </c>
      <c r="AM25" s="8">
        <v>706</v>
      </c>
      <c r="AN25" s="8">
        <v>858</v>
      </c>
      <c r="AO25" s="8">
        <v>738</v>
      </c>
      <c r="AP25" s="8">
        <v>717</v>
      </c>
      <c r="AQ25" s="8">
        <v>593</v>
      </c>
      <c r="AR25" s="8">
        <v>595</v>
      </c>
      <c r="AS25" s="8">
        <v>534</v>
      </c>
      <c r="AT25" s="8">
        <v>520</v>
      </c>
      <c r="AU25" s="8">
        <v>616</v>
      </c>
      <c r="AV25" s="1559">
        <f t="shared" si="36"/>
        <v>510</v>
      </c>
      <c r="AW25" s="8">
        <v>404</v>
      </c>
      <c r="AX25" s="8">
        <v>622</v>
      </c>
      <c r="AY25" s="8">
        <v>614</v>
      </c>
      <c r="AZ25" s="8">
        <v>604</v>
      </c>
      <c r="BA25" s="8">
        <v>566</v>
      </c>
      <c r="BB25" s="8">
        <v>374</v>
      </c>
      <c r="BC25" s="8">
        <v>407</v>
      </c>
      <c r="BD25" s="8">
        <v>430</v>
      </c>
    </row>
    <row r="26" spans="1:56">
      <c r="A26" s="735">
        <v>111</v>
      </c>
      <c r="B26" s="734" t="s">
        <v>360</v>
      </c>
      <c r="C26" s="8">
        <v>0</v>
      </c>
      <c r="D26" s="8">
        <v>0</v>
      </c>
      <c r="E26" s="8">
        <v>0</v>
      </c>
      <c r="F26" s="8">
        <v>0</v>
      </c>
      <c r="G26" s="8">
        <v>0</v>
      </c>
      <c r="H26" s="8">
        <v>8404</v>
      </c>
      <c r="I26" s="8">
        <v>7959</v>
      </c>
      <c r="J26" s="8">
        <v>7858</v>
      </c>
      <c r="K26" s="8">
        <v>8613</v>
      </c>
      <c r="L26" s="8">
        <v>8742</v>
      </c>
      <c r="M26" s="8">
        <v>9157</v>
      </c>
      <c r="N26" s="8">
        <v>10345</v>
      </c>
      <c r="O26" s="8">
        <v>10495</v>
      </c>
      <c r="P26" s="8">
        <v>11585</v>
      </c>
      <c r="Q26" s="8">
        <v>12015</v>
      </c>
      <c r="R26" s="8">
        <v>12780</v>
      </c>
      <c r="S26" s="8">
        <v>13488</v>
      </c>
      <c r="T26" s="8">
        <v>13894</v>
      </c>
      <c r="U26" s="8">
        <v>14446</v>
      </c>
      <c r="V26" s="8">
        <v>15999</v>
      </c>
      <c r="W26" s="8">
        <v>17395</v>
      </c>
      <c r="X26" s="8">
        <v>19176</v>
      </c>
      <c r="Y26" s="8">
        <v>19200</v>
      </c>
      <c r="Z26" s="8">
        <v>18993</v>
      </c>
      <c r="AA26" s="8">
        <v>11042</v>
      </c>
      <c r="AB26" s="8">
        <v>19737</v>
      </c>
      <c r="AC26" s="8">
        <v>18467</v>
      </c>
      <c r="AD26" s="8">
        <v>18732</v>
      </c>
      <c r="AE26" s="8">
        <v>20108</v>
      </c>
      <c r="AF26" s="8">
        <v>19491</v>
      </c>
      <c r="AG26" s="8">
        <v>18790</v>
      </c>
      <c r="AH26" s="8">
        <v>18462</v>
      </c>
      <c r="AI26" s="8">
        <v>18105</v>
      </c>
      <c r="AJ26" s="8">
        <v>17812</v>
      </c>
      <c r="AK26" s="8">
        <v>17880</v>
      </c>
      <c r="AL26" s="8">
        <v>17192</v>
      </c>
      <c r="AM26" s="8">
        <v>17483</v>
      </c>
      <c r="AN26" s="8">
        <v>19518</v>
      </c>
      <c r="AO26" s="8">
        <v>19617</v>
      </c>
      <c r="AP26" s="8">
        <v>19522</v>
      </c>
      <c r="AQ26" s="8">
        <v>20057</v>
      </c>
      <c r="AR26" s="8">
        <v>19736</v>
      </c>
      <c r="AS26" s="8">
        <v>19168</v>
      </c>
      <c r="AT26" s="8">
        <v>19367</v>
      </c>
      <c r="AU26" s="8">
        <v>19595</v>
      </c>
      <c r="AV26" s="1559">
        <f t="shared" si="36"/>
        <v>18887</v>
      </c>
      <c r="AW26" s="8">
        <v>18179</v>
      </c>
      <c r="AX26" s="8">
        <v>21315</v>
      </c>
      <c r="AY26" s="8">
        <v>21935</v>
      </c>
      <c r="AZ26" s="8">
        <v>21446</v>
      </c>
      <c r="BA26" s="8">
        <v>22607</v>
      </c>
      <c r="BB26" s="8">
        <v>22071</v>
      </c>
      <c r="BC26" s="8">
        <v>21431</v>
      </c>
      <c r="BD26" s="8">
        <v>22050</v>
      </c>
    </row>
    <row r="27" spans="1:56">
      <c r="A27" s="730"/>
      <c r="B27" s="736" t="s">
        <v>105</v>
      </c>
      <c r="C27" s="9">
        <f t="shared" ref="C27:L27" si="37">SUM(C28:C30)</f>
        <v>114451</v>
      </c>
      <c r="D27" s="9">
        <f t="shared" si="37"/>
        <v>105086</v>
      </c>
      <c r="E27" s="9">
        <f t="shared" si="37"/>
        <v>100824</v>
      </c>
      <c r="F27" s="9">
        <f t="shared" si="37"/>
        <v>98369</v>
      </c>
      <c r="G27" s="9">
        <f t="shared" si="37"/>
        <v>93429</v>
      </c>
      <c r="H27" s="9">
        <f t="shared" si="37"/>
        <v>100152</v>
      </c>
      <c r="I27" s="9">
        <f t="shared" si="37"/>
        <v>97669</v>
      </c>
      <c r="J27" s="9">
        <f t="shared" si="37"/>
        <v>91445</v>
      </c>
      <c r="K27" s="9">
        <f t="shared" si="37"/>
        <v>88381</v>
      </c>
      <c r="L27" s="9">
        <f t="shared" si="37"/>
        <v>85597</v>
      </c>
      <c r="M27" s="9">
        <f>SUM(M28:M30)</f>
        <v>85513</v>
      </c>
      <c r="N27" s="9">
        <f t="shared" ref="N27:BD27" si="38">SUM(N28:N30)</f>
        <v>86313</v>
      </c>
      <c r="O27" s="9">
        <f t="shared" si="38"/>
        <v>84526</v>
      </c>
      <c r="P27" s="9">
        <f t="shared" si="38"/>
        <v>83303</v>
      </c>
      <c r="Q27" s="9">
        <f t="shared" si="38"/>
        <v>82057</v>
      </c>
      <c r="R27" s="9">
        <f t="shared" si="38"/>
        <v>80939</v>
      </c>
      <c r="S27" s="9">
        <f t="shared" si="38"/>
        <v>80894</v>
      </c>
      <c r="T27" s="9">
        <f t="shared" si="38"/>
        <v>78185</v>
      </c>
      <c r="U27" s="9">
        <f t="shared" si="38"/>
        <v>78273</v>
      </c>
      <c r="V27" s="9">
        <f t="shared" si="38"/>
        <v>77198</v>
      </c>
      <c r="W27" s="9">
        <f t="shared" si="38"/>
        <v>76300</v>
      </c>
      <c r="X27" s="9">
        <f t="shared" si="38"/>
        <v>77212</v>
      </c>
      <c r="Y27" s="9">
        <f t="shared" si="38"/>
        <v>77057</v>
      </c>
      <c r="Z27" s="9">
        <f t="shared" si="38"/>
        <v>77412</v>
      </c>
      <c r="AA27" s="9">
        <f t="shared" si="38"/>
        <v>63218</v>
      </c>
      <c r="AB27" s="9">
        <f t="shared" si="38"/>
        <v>70682</v>
      </c>
      <c r="AC27" s="9">
        <f t="shared" si="38"/>
        <v>68545</v>
      </c>
      <c r="AD27" s="9">
        <f t="shared" si="38"/>
        <v>65132</v>
      </c>
      <c r="AE27" s="9">
        <f t="shared" si="38"/>
        <v>60738</v>
      </c>
      <c r="AF27" s="9">
        <f t="shared" si="38"/>
        <v>58148</v>
      </c>
      <c r="AG27" s="9">
        <f t="shared" si="38"/>
        <v>55090</v>
      </c>
      <c r="AH27" s="9">
        <f t="shared" si="38"/>
        <v>52970</v>
      </c>
      <c r="AI27" s="9">
        <f t="shared" si="38"/>
        <v>49673</v>
      </c>
      <c r="AJ27" s="9">
        <f t="shared" si="38"/>
        <v>46837</v>
      </c>
      <c r="AK27" s="9">
        <f t="shared" si="38"/>
        <v>45241</v>
      </c>
      <c r="AL27" s="9">
        <f t="shared" si="38"/>
        <v>44893</v>
      </c>
      <c r="AM27" s="9">
        <f t="shared" si="38"/>
        <v>45764</v>
      </c>
      <c r="AN27" s="9">
        <f t="shared" si="38"/>
        <v>49930</v>
      </c>
      <c r="AO27" s="9">
        <f t="shared" si="38"/>
        <v>50657</v>
      </c>
      <c r="AP27" s="9">
        <f t="shared" si="38"/>
        <v>47169</v>
      </c>
      <c r="AQ27" s="9">
        <f t="shared" si="38"/>
        <v>45741</v>
      </c>
      <c r="AR27" s="9">
        <f t="shared" si="38"/>
        <v>43249</v>
      </c>
      <c r="AS27" s="9">
        <f t="shared" si="38"/>
        <v>43395</v>
      </c>
      <c r="AT27" s="9">
        <f t="shared" si="38"/>
        <v>45302</v>
      </c>
      <c r="AU27" s="9">
        <f t="shared" si="38"/>
        <v>42676</v>
      </c>
      <c r="AV27" s="1076">
        <f t="shared" si="38"/>
        <v>43066</v>
      </c>
      <c r="AW27" s="9">
        <f t="shared" si="38"/>
        <v>43454</v>
      </c>
      <c r="AX27" s="9">
        <f t="shared" si="38"/>
        <v>43182</v>
      </c>
      <c r="AY27" s="9">
        <f t="shared" si="38"/>
        <v>42053</v>
      </c>
      <c r="AZ27" s="9">
        <f t="shared" si="38"/>
        <v>42242</v>
      </c>
      <c r="BA27" s="9">
        <f t="shared" si="38"/>
        <v>42320</v>
      </c>
      <c r="BB27" s="9">
        <f t="shared" si="38"/>
        <v>41526</v>
      </c>
      <c r="BC27" s="9">
        <f t="shared" si="38"/>
        <v>43687</v>
      </c>
      <c r="BD27" s="9">
        <f t="shared" si="38"/>
        <v>43185</v>
      </c>
    </row>
    <row r="28" spans="1:56">
      <c r="A28" s="733">
        <v>202</v>
      </c>
      <c r="B28" s="737" t="s">
        <v>107</v>
      </c>
      <c r="C28" s="8">
        <v>90933</v>
      </c>
      <c r="D28" s="8">
        <v>83236</v>
      </c>
      <c r="E28" s="8">
        <v>80501</v>
      </c>
      <c r="F28" s="8">
        <v>79064</v>
      </c>
      <c r="G28" s="8">
        <v>75489</v>
      </c>
      <c r="H28" s="8">
        <v>80686</v>
      </c>
      <c r="I28" s="8">
        <v>78995</v>
      </c>
      <c r="J28" s="8">
        <v>73840</v>
      </c>
      <c r="K28" s="8">
        <v>71495</v>
      </c>
      <c r="L28" s="8">
        <v>69170</v>
      </c>
      <c r="M28" s="8">
        <v>69028</v>
      </c>
      <c r="N28" s="8">
        <v>70115</v>
      </c>
      <c r="O28" s="8">
        <v>68578</v>
      </c>
      <c r="P28" s="8">
        <v>67225</v>
      </c>
      <c r="Q28" s="8">
        <v>66042</v>
      </c>
      <c r="R28" s="8">
        <v>65357</v>
      </c>
      <c r="S28" s="8">
        <v>65237</v>
      </c>
      <c r="T28" s="8">
        <v>62665</v>
      </c>
      <c r="U28" s="8">
        <v>62557</v>
      </c>
      <c r="V28" s="8">
        <v>61359</v>
      </c>
      <c r="W28" s="8">
        <v>61309</v>
      </c>
      <c r="X28" s="8">
        <v>61199</v>
      </c>
      <c r="Y28" s="8">
        <v>61357</v>
      </c>
      <c r="Z28" s="8">
        <v>61919</v>
      </c>
      <c r="AA28" s="8">
        <v>52872</v>
      </c>
      <c r="AB28" s="8">
        <v>56517</v>
      </c>
      <c r="AC28" s="8">
        <v>54815</v>
      </c>
      <c r="AD28" s="8">
        <v>51154</v>
      </c>
      <c r="AE28" s="8">
        <v>47449</v>
      </c>
      <c r="AF28" s="8">
        <v>45870</v>
      </c>
      <c r="AG28" s="8">
        <v>42898</v>
      </c>
      <c r="AH28" s="8">
        <v>40722</v>
      </c>
      <c r="AI28" s="8">
        <v>37541</v>
      </c>
      <c r="AJ28" s="8">
        <v>35752</v>
      </c>
      <c r="AK28" s="8">
        <v>34582</v>
      </c>
      <c r="AL28" s="8">
        <v>35005</v>
      </c>
      <c r="AM28" s="8">
        <v>35205</v>
      </c>
      <c r="AN28" s="8">
        <v>39096</v>
      </c>
      <c r="AO28" s="8">
        <v>39754</v>
      </c>
      <c r="AP28" s="8">
        <v>36661</v>
      </c>
      <c r="AQ28" s="8">
        <v>35533</v>
      </c>
      <c r="AR28" s="8">
        <v>33908</v>
      </c>
      <c r="AS28" s="8">
        <v>34103</v>
      </c>
      <c r="AT28" s="8">
        <v>33939</v>
      </c>
      <c r="AU28" s="8">
        <v>32645</v>
      </c>
      <c r="AV28" s="1559">
        <f>ROUND((AU28+AW28)/2,0)</f>
        <v>33327</v>
      </c>
      <c r="AW28" s="8">
        <v>34009</v>
      </c>
      <c r="AX28" s="8">
        <v>33261</v>
      </c>
      <c r="AY28" s="8">
        <v>32647</v>
      </c>
      <c r="AZ28" s="8">
        <v>33101</v>
      </c>
      <c r="BA28" s="8">
        <v>33263</v>
      </c>
      <c r="BB28" s="8">
        <v>31891</v>
      </c>
      <c r="BC28" s="8">
        <v>34219</v>
      </c>
      <c r="BD28" s="8">
        <v>33286</v>
      </c>
    </row>
    <row r="29" spans="1:56">
      <c r="A29" s="733">
        <v>204</v>
      </c>
      <c r="B29" s="737" t="s">
        <v>109</v>
      </c>
      <c r="C29" s="8">
        <v>23304</v>
      </c>
      <c r="D29" s="8">
        <v>21626</v>
      </c>
      <c r="E29" s="8">
        <v>20135</v>
      </c>
      <c r="F29" s="8">
        <v>19101</v>
      </c>
      <c r="G29" s="8">
        <v>17876</v>
      </c>
      <c r="H29" s="8">
        <v>19068</v>
      </c>
      <c r="I29" s="8">
        <v>18321</v>
      </c>
      <c r="J29" s="8">
        <v>17259</v>
      </c>
      <c r="K29" s="8">
        <v>16545</v>
      </c>
      <c r="L29" s="8">
        <v>16037</v>
      </c>
      <c r="M29" s="8">
        <v>16082</v>
      </c>
      <c r="N29" s="8">
        <v>15716</v>
      </c>
      <c r="O29" s="8">
        <v>15517</v>
      </c>
      <c r="P29" s="8">
        <v>15640</v>
      </c>
      <c r="Q29" s="8">
        <v>15598</v>
      </c>
      <c r="R29" s="8">
        <v>15173</v>
      </c>
      <c r="S29" s="8">
        <v>15208</v>
      </c>
      <c r="T29" s="8">
        <v>15107</v>
      </c>
      <c r="U29" s="8">
        <v>15345</v>
      </c>
      <c r="V29" s="8">
        <v>15435</v>
      </c>
      <c r="W29" s="8">
        <v>14578</v>
      </c>
      <c r="X29" s="8">
        <v>15601</v>
      </c>
      <c r="Y29" s="8">
        <v>15337</v>
      </c>
      <c r="Z29" s="8">
        <v>15148</v>
      </c>
      <c r="AA29" s="8">
        <v>10346</v>
      </c>
      <c r="AB29" s="8">
        <v>13896</v>
      </c>
      <c r="AC29" s="8">
        <v>13492</v>
      </c>
      <c r="AD29" s="8">
        <v>13753</v>
      </c>
      <c r="AE29" s="8">
        <v>13069</v>
      </c>
      <c r="AF29" s="8">
        <v>12069</v>
      </c>
      <c r="AG29" s="8">
        <v>11991</v>
      </c>
      <c r="AH29" s="8">
        <v>12033</v>
      </c>
      <c r="AI29" s="8">
        <v>11934</v>
      </c>
      <c r="AJ29" s="8">
        <v>10887</v>
      </c>
      <c r="AK29" s="8">
        <v>10488</v>
      </c>
      <c r="AL29" s="8">
        <v>9726</v>
      </c>
      <c r="AM29" s="8">
        <v>10402</v>
      </c>
      <c r="AN29" s="8">
        <v>10622</v>
      </c>
      <c r="AO29" s="8">
        <v>10693</v>
      </c>
      <c r="AP29" s="8">
        <v>10299</v>
      </c>
      <c r="AQ29" s="8">
        <v>10020</v>
      </c>
      <c r="AR29" s="8">
        <v>9075</v>
      </c>
      <c r="AS29" s="8">
        <v>9054</v>
      </c>
      <c r="AT29" s="8">
        <v>11141</v>
      </c>
      <c r="AU29" s="8">
        <v>9810</v>
      </c>
      <c r="AV29" s="1559">
        <f>ROUND((AU29+AW29)/2,0)</f>
        <v>9513</v>
      </c>
      <c r="AW29" s="8">
        <v>9215</v>
      </c>
      <c r="AX29" s="8">
        <v>9676</v>
      </c>
      <c r="AY29" s="8">
        <v>9177</v>
      </c>
      <c r="AZ29" s="8">
        <v>8916</v>
      </c>
      <c r="BA29" s="8">
        <v>8828</v>
      </c>
      <c r="BB29" s="8">
        <v>9436</v>
      </c>
      <c r="BC29" s="8">
        <v>9266</v>
      </c>
      <c r="BD29" s="8">
        <v>9723</v>
      </c>
    </row>
    <row r="30" spans="1:56">
      <c r="A30" s="733">
        <v>206</v>
      </c>
      <c r="B30" s="737" t="s">
        <v>111</v>
      </c>
      <c r="C30" s="8">
        <v>214</v>
      </c>
      <c r="D30" s="8">
        <v>224</v>
      </c>
      <c r="E30" s="8">
        <v>188</v>
      </c>
      <c r="F30" s="8">
        <v>204</v>
      </c>
      <c r="G30" s="8">
        <v>64</v>
      </c>
      <c r="H30" s="8">
        <v>398</v>
      </c>
      <c r="I30" s="8">
        <v>353</v>
      </c>
      <c r="J30" s="8">
        <v>346</v>
      </c>
      <c r="K30" s="8">
        <v>341</v>
      </c>
      <c r="L30" s="8">
        <v>390</v>
      </c>
      <c r="M30" s="8">
        <v>403</v>
      </c>
      <c r="N30" s="8">
        <v>482</v>
      </c>
      <c r="O30" s="8">
        <v>431</v>
      </c>
      <c r="P30" s="8">
        <v>438</v>
      </c>
      <c r="Q30" s="8">
        <v>417</v>
      </c>
      <c r="R30" s="8">
        <v>409</v>
      </c>
      <c r="S30" s="8">
        <v>449</v>
      </c>
      <c r="T30" s="8">
        <v>413</v>
      </c>
      <c r="U30" s="8">
        <v>371</v>
      </c>
      <c r="V30" s="8">
        <v>404</v>
      </c>
      <c r="W30" s="8">
        <v>413</v>
      </c>
      <c r="X30" s="8">
        <v>412</v>
      </c>
      <c r="Y30" s="8">
        <v>363</v>
      </c>
      <c r="Z30" s="8">
        <v>345</v>
      </c>
      <c r="AA30" s="8">
        <v>0</v>
      </c>
      <c r="AB30" s="8">
        <v>269</v>
      </c>
      <c r="AC30" s="8">
        <v>238</v>
      </c>
      <c r="AD30" s="8">
        <v>225</v>
      </c>
      <c r="AE30" s="8">
        <v>220</v>
      </c>
      <c r="AF30" s="8">
        <v>209</v>
      </c>
      <c r="AG30" s="8">
        <v>201</v>
      </c>
      <c r="AH30" s="8">
        <v>215</v>
      </c>
      <c r="AI30" s="8">
        <v>198</v>
      </c>
      <c r="AJ30" s="8">
        <v>198</v>
      </c>
      <c r="AK30" s="8">
        <v>171</v>
      </c>
      <c r="AL30" s="8">
        <v>162</v>
      </c>
      <c r="AM30" s="8">
        <v>157</v>
      </c>
      <c r="AN30" s="8">
        <v>212</v>
      </c>
      <c r="AO30" s="8">
        <v>210</v>
      </c>
      <c r="AP30" s="8">
        <v>209</v>
      </c>
      <c r="AQ30" s="8">
        <v>188</v>
      </c>
      <c r="AR30" s="8">
        <v>266</v>
      </c>
      <c r="AS30" s="8">
        <v>238</v>
      </c>
      <c r="AT30" s="8">
        <v>222</v>
      </c>
      <c r="AU30" s="8">
        <v>221</v>
      </c>
      <c r="AV30" s="1559">
        <f>ROUND((AU30+AW30)/2,0)</f>
        <v>226</v>
      </c>
      <c r="AW30" s="8">
        <v>230</v>
      </c>
      <c r="AX30" s="8">
        <v>245</v>
      </c>
      <c r="AY30" s="8">
        <v>229</v>
      </c>
      <c r="AZ30" s="8">
        <v>225</v>
      </c>
      <c r="BA30" s="8">
        <v>229</v>
      </c>
      <c r="BB30" s="8">
        <v>199</v>
      </c>
      <c r="BC30" s="8">
        <v>202</v>
      </c>
      <c r="BD30" s="8">
        <v>176</v>
      </c>
    </row>
    <row r="31" spans="1:56">
      <c r="A31" s="730"/>
      <c r="B31" s="736" t="s">
        <v>112</v>
      </c>
      <c r="C31" s="9">
        <f t="shared" ref="C31:L31" si="39">SUM(C32:C36)</f>
        <v>41059</v>
      </c>
      <c r="D31" s="9">
        <f t="shared" si="39"/>
        <v>37961</v>
      </c>
      <c r="E31" s="9">
        <f t="shared" si="39"/>
        <v>37833</v>
      </c>
      <c r="F31" s="9">
        <f t="shared" si="39"/>
        <v>38760</v>
      </c>
      <c r="G31" s="9">
        <f t="shared" si="39"/>
        <v>36509</v>
      </c>
      <c r="H31" s="9">
        <f t="shared" si="39"/>
        <v>39627</v>
      </c>
      <c r="I31" s="9">
        <f t="shared" si="39"/>
        <v>38110</v>
      </c>
      <c r="J31" s="9">
        <f t="shared" si="39"/>
        <v>36155</v>
      </c>
      <c r="K31" s="9">
        <f t="shared" si="39"/>
        <v>36159</v>
      </c>
      <c r="L31" s="9">
        <f t="shared" si="39"/>
        <v>36827</v>
      </c>
      <c r="M31" s="9">
        <f>SUM(M32:M36)</f>
        <v>37920</v>
      </c>
      <c r="N31" s="9">
        <f t="shared" ref="N31:BD31" si="40">SUM(N32:N36)</f>
        <v>38424</v>
      </c>
      <c r="O31" s="9">
        <f t="shared" si="40"/>
        <v>38125</v>
      </c>
      <c r="P31" s="9">
        <f t="shared" si="40"/>
        <v>39222</v>
      </c>
      <c r="Q31" s="9">
        <f t="shared" si="40"/>
        <v>38793</v>
      </c>
      <c r="R31" s="9">
        <f t="shared" si="40"/>
        <v>39230</v>
      </c>
      <c r="S31" s="9">
        <f t="shared" si="40"/>
        <v>40207</v>
      </c>
      <c r="T31" s="9">
        <f t="shared" si="40"/>
        <v>40303</v>
      </c>
      <c r="U31" s="9">
        <f t="shared" si="40"/>
        <v>40627</v>
      </c>
      <c r="V31" s="9">
        <f t="shared" si="40"/>
        <v>41878</v>
      </c>
      <c r="W31" s="9">
        <f t="shared" si="40"/>
        <v>43291</v>
      </c>
      <c r="X31" s="9">
        <f t="shared" si="40"/>
        <v>44224</v>
      </c>
      <c r="Y31" s="9">
        <f t="shared" si="40"/>
        <v>43924</v>
      </c>
      <c r="Z31" s="9">
        <f t="shared" si="40"/>
        <v>42249</v>
      </c>
      <c r="AA31" s="9">
        <f t="shared" si="40"/>
        <v>33305</v>
      </c>
      <c r="AB31" s="9">
        <f t="shared" si="40"/>
        <v>40665</v>
      </c>
      <c r="AC31" s="9">
        <f t="shared" si="40"/>
        <v>39639</v>
      </c>
      <c r="AD31" s="9">
        <f t="shared" si="40"/>
        <v>39939</v>
      </c>
      <c r="AE31" s="9">
        <f t="shared" si="40"/>
        <v>39351</v>
      </c>
      <c r="AF31" s="9">
        <f t="shared" si="40"/>
        <v>36611</v>
      </c>
      <c r="AG31" s="9">
        <f t="shared" si="40"/>
        <v>37998</v>
      </c>
      <c r="AH31" s="9">
        <f t="shared" si="40"/>
        <v>35641</v>
      </c>
      <c r="AI31" s="9">
        <f t="shared" si="40"/>
        <v>33986</v>
      </c>
      <c r="AJ31" s="9">
        <f t="shared" si="40"/>
        <v>31233</v>
      </c>
      <c r="AK31" s="9">
        <f t="shared" si="40"/>
        <v>32148</v>
      </c>
      <c r="AL31" s="9">
        <f t="shared" si="40"/>
        <v>31818</v>
      </c>
      <c r="AM31" s="9">
        <f t="shared" si="40"/>
        <v>31895</v>
      </c>
      <c r="AN31" s="9">
        <f t="shared" si="40"/>
        <v>32416</v>
      </c>
      <c r="AO31" s="9">
        <f t="shared" si="40"/>
        <v>33210</v>
      </c>
      <c r="AP31" s="9">
        <f t="shared" si="40"/>
        <v>30778</v>
      </c>
      <c r="AQ31" s="9">
        <f t="shared" si="40"/>
        <v>30337</v>
      </c>
      <c r="AR31" s="9">
        <f t="shared" si="40"/>
        <v>30643</v>
      </c>
      <c r="AS31" s="9">
        <f t="shared" si="40"/>
        <v>31344</v>
      </c>
      <c r="AT31" s="9">
        <f t="shared" si="40"/>
        <v>30552</v>
      </c>
      <c r="AU31" s="9">
        <f t="shared" si="40"/>
        <v>31435</v>
      </c>
      <c r="AV31" s="1076">
        <f t="shared" si="40"/>
        <v>30548</v>
      </c>
      <c r="AW31" s="9">
        <f t="shared" si="40"/>
        <v>29658</v>
      </c>
      <c r="AX31" s="9">
        <f t="shared" si="40"/>
        <v>31549</v>
      </c>
      <c r="AY31" s="9">
        <f t="shared" si="40"/>
        <v>32821</v>
      </c>
      <c r="AZ31" s="9">
        <f t="shared" si="40"/>
        <v>33154</v>
      </c>
      <c r="BA31" s="9">
        <f t="shared" si="40"/>
        <v>33429</v>
      </c>
      <c r="BB31" s="9">
        <f t="shared" si="40"/>
        <v>30670</v>
      </c>
      <c r="BC31" s="9">
        <f t="shared" si="40"/>
        <v>32054</v>
      </c>
      <c r="BD31" s="9">
        <f t="shared" si="40"/>
        <v>32807</v>
      </c>
    </row>
    <row r="32" spans="1:56">
      <c r="A32" s="733">
        <v>207</v>
      </c>
      <c r="B32" s="737" t="s">
        <v>114</v>
      </c>
      <c r="C32" s="8">
        <v>28333</v>
      </c>
      <c r="D32" s="8">
        <v>26126</v>
      </c>
      <c r="E32" s="8">
        <v>25241</v>
      </c>
      <c r="F32" s="8">
        <v>25708</v>
      </c>
      <c r="G32" s="8">
        <v>24260</v>
      </c>
      <c r="H32" s="8">
        <v>25310</v>
      </c>
      <c r="I32" s="8">
        <v>24531</v>
      </c>
      <c r="J32" s="8">
        <v>23114</v>
      </c>
      <c r="K32" s="8">
        <v>22798</v>
      </c>
      <c r="L32" s="8">
        <v>22965</v>
      </c>
      <c r="M32" s="8">
        <v>23733</v>
      </c>
      <c r="N32" s="8">
        <v>23836</v>
      </c>
      <c r="O32" s="8">
        <v>24076</v>
      </c>
      <c r="P32" s="8">
        <v>24622</v>
      </c>
      <c r="Q32" s="8">
        <v>24837</v>
      </c>
      <c r="R32" s="8">
        <v>25107</v>
      </c>
      <c r="S32" s="8">
        <v>25531</v>
      </c>
      <c r="T32" s="8">
        <v>25352</v>
      </c>
      <c r="U32" s="8">
        <v>25672</v>
      </c>
      <c r="V32" s="8">
        <v>26591</v>
      </c>
      <c r="W32" s="8">
        <v>27157</v>
      </c>
      <c r="X32" s="8">
        <v>27595</v>
      </c>
      <c r="Y32" s="8">
        <v>27518</v>
      </c>
      <c r="Z32" s="8">
        <v>26111</v>
      </c>
      <c r="AA32" s="8">
        <v>21972</v>
      </c>
      <c r="AB32" s="8">
        <v>24394</v>
      </c>
      <c r="AC32" s="8">
        <v>23560</v>
      </c>
      <c r="AD32" s="8">
        <v>23734</v>
      </c>
      <c r="AE32" s="8">
        <v>22492</v>
      </c>
      <c r="AF32" s="8">
        <v>20667</v>
      </c>
      <c r="AG32" s="8">
        <v>21473</v>
      </c>
      <c r="AH32" s="8">
        <v>20637</v>
      </c>
      <c r="AI32" s="8">
        <v>19732</v>
      </c>
      <c r="AJ32" s="8">
        <v>15917</v>
      </c>
      <c r="AK32" s="8">
        <v>16563</v>
      </c>
      <c r="AL32" s="8">
        <v>16290</v>
      </c>
      <c r="AM32" s="8">
        <v>16516</v>
      </c>
      <c r="AN32" s="8">
        <v>16784</v>
      </c>
      <c r="AO32" s="8">
        <v>17225</v>
      </c>
      <c r="AP32" s="8">
        <v>15920</v>
      </c>
      <c r="AQ32" s="8">
        <v>15660</v>
      </c>
      <c r="AR32" s="8">
        <v>15934</v>
      </c>
      <c r="AS32" s="8">
        <v>15483</v>
      </c>
      <c r="AT32" s="8">
        <v>15822</v>
      </c>
      <c r="AU32" s="8">
        <v>15827</v>
      </c>
      <c r="AV32" s="1559">
        <f>ROUND((AU32+AW32)/2,0)</f>
        <v>15205</v>
      </c>
      <c r="AW32" s="8">
        <v>14582</v>
      </c>
      <c r="AX32" s="8">
        <v>15596</v>
      </c>
      <c r="AY32" s="8">
        <v>15861</v>
      </c>
      <c r="AZ32" s="8">
        <v>15830</v>
      </c>
      <c r="BA32" s="8">
        <v>16158</v>
      </c>
      <c r="BB32" s="8">
        <v>14679</v>
      </c>
      <c r="BC32" s="8">
        <v>16209</v>
      </c>
      <c r="BD32" s="8">
        <v>16648</v>
      </c>
    </row>
    <row r="33" spans="1:56">
      <c r="A33" s="733">
        <v>214</v>
      </c>
      <c r="B33" s="737" t="s">
        <v>116</v>
      </c>
      <c r="C33" s="8">
        <v>6584</v>
      </c>
      <c r="D33" s="8">
        <v>6100</v>
      </c>
      <c r="E33" s="8">
        <v>6138</v>
      </c>
      <c r="F33" s="8">
        <v>6382</v>
      </c>
      <c r="G33" s="8">
        <v>6126</v>
      </c>
      <c r="H33" s="8">
        <v>6216</v>
      </c>
      <c r="I33" s="8">
        <v>5553</v>
      </c>
      <c r="J33" s="8">
        <v>5525</v>
      </c>
      <c r="K33" s="8">
        <v>5857</v>
      </c>
      <c r="L33" s="8">
        <v>6207</v>
      </c>
      <c r="M33" s="8">
        <v>6786</v>
      </c>
      <c r="N33" s="8">
        <v>6849</v>
      </c>
      <c r="O33" s="8">
        <v>6561</v>
      </c>
      <c r="P33" s="8">
        <v>6957</v>
      </c>
      <c r="Q33" s="8">
        <v>6229</v>
      </c>
      <c r="R33" s="8">
        <v>6423</v>
      </c>
      <c r="S33" s="8">
        <v>6125</v>
      </c>
      <c r="T33" s="8">
        <v>6300</v>
      </c>
      <c r="U33" s="8">
        <v>5807</v>
      </c>
      <c r="V33" s="8">
        <v>5859</v>
      </c>
      <c r="W33" s="8">
        <v>5878</v>
      </c>
      <c r="X33" s="8">
        <v>5706</v>
      </c>
      <c r="Y33" s="8">
        <v>5312</v>
      </c>
      <c r="Z33" s="8">
        <v>5234</v>
      </c>
      <c r="AA33" s="8">
        <v>1532</v>
      </c>
      <c r="AB33" s="8">
        <v>4530</v>
      </c>
      <c r="AC33" s="8">
        <v>4485</v>
      </c>
      <c r="AD33" s="8">
        <v>4324</v>
      </c>
      <c r="AE33" s="8">
        <v>4800</v>
      </c>
      <c r="AF33" s="8">
        <v>4347</v>
      </c>
      <c r="AG33" s="8">
        <v>4461</v>
      </c>
      <c r="AH33" s="8">
        <v>3794</v>
      </c>
      <c r="AI33" s="8">
        <v>3235</v>
      </c>
      <c r="AJ33" s="8">
        <v>4210</v>
      </c>
      <c r="AK33" s="8">
        <v>4201</v>
      </c>
      <c r="AL33" s="8">
        <v>4249</v>
      </c>
      <c r="AM33" s="8">
        <v>3983</v>
      </c>
      <c r="AN33" s="8">
        <v>3967</v>
      </c>
      <c r="AO33" s="8">
        <v>3800</v>
      </c>
      <c r="AP33" s="8">
        <v>3415</v>
      </c>
      <c r="AQ33" s="8">
        <v>3347</v>
      </c>
      <c r="AR33" s="8">
        <v>2452</v>
      </c>
      <c r="AS33" s="8">
        <v>3460</v>
      </c>
      <c r="AT33" s="8">
        <v>2970</v>
      </c>
      <c r="AU33" s="8">
        <v>3219</v>
      </c>
      <c r="AV33" s="1559">
        <f>ROUND((AU33+AW33)/2,0)</f>
        <v>3369</v>
      </c>
      <c r="AW33" s="8">
        <v>3519</v>
      </c>
      <c r="AX33" s="8">
        <v>3605</v>
      </c>
      <c r="AY33" s="8">
        <v>3846</v>
      </c>
      <c r="AZ33" s="8">
        <v>3749</v>
      </c>
      <c r="BA33" s="8">
        <v>3846</v>
      </c>
      <c r="BB33" s="8">
        <v>3554</v>
      </c>
      <c r="BC33" s="8">
        <v>3113</v>
      </c>
      <c r="BD33" s="8">
        <v>3669</v>
      </c>
    </row>
    <row r="34" spans="1:56">
      <c r="A34" s="733">
        <v>217</v>
      </c>
      <c r="B34" s="737" t="s">
        <v>118</v>
      </c>
      <c r="C34" s="8">
        <v>3880</v>
      </c>
      <c r="D34" s="8">
        <v>3576</v>
      </c>
      <c r="E34" s="8">
        <v>4070</v>
      </c>
      <c r="F34" s="8">
        <v>4122</v>
      </c>
      <c r="G34" s="8">
        <v>3651</v>
      </c>
      <c r="H34" s="8">
        <v>4779</v>
      </c>
      <c r="I34" s="8">
        <v>4728</v>
      </c>
      <c r="J34" s="8">
        <v>4309</v>
      </c>
      <c r="K34" s="8">
        <v>4262</v>
      </c>
      <c r="L34" s="8">
        <v>4449</v>
      </c>
      <c r="M34" s="8">
        <v>4155</v>
      </c>
      <c r="N34" s="8">
        <v>4432</v>
      </c>
      <c r="O34" s="8">
        <v>4270</v>
      </c>
      <c r="P34" s="8">
        <v>4228</v>
      </c>
      <c r="Q34" s="8">
        <v>4269</v>
      </c>
      <c r="R34" s="8">
        <v>4270</v>
      </c>
      <c r="S34" s="8">
        <v>4441</v>
      </c>
      <c r="T34" s="8">
        <v>4184</v>
      </c>
      <c r="U34" s="8">
        <v>4269</v>
      </c>
      <c r="V34" s="8">
        <v>3836</v>
      </c>
      <c r="W34" s="8">
        <v>4177</v>
      </c>
      <c r="X34" s="8">
        <v>4226</v>
      </c>
      <c r="Y34" s="8">
        <v>4177</v>
      </c>
      <c r="Z34" s="8">
        <v>3954</v>
      </c>
      <c r="AA34" s="8">
        <v>3436</v>
      </c>
      <c r="AB34" s="8">
        <v>3581</v>
      </c>
      <c r="AC34" s="8">
        <v>3541</v>
      </c>
      <c r="AD34" s="8">
        <v>3438</v>
      </c>
      <c r="AE34" s="8">
        <v>3595</v>
      </c>
      <c r="AF34" s="8">
        <v>3301</v>
      </c>
      <c r="AG34" s="8">
        <v>3251</v>
      </c>
      <c r="AH34" s="8">
        <v>2839</v>
      </c>
      <c r="AI34" s="8">
        <v>2697</v>
      </c>
      <c r="AJ34" s="8">
        <v>2621</v>
      </c>
      <c r="AK34" s="8">
        <v>2430</v>
      </c>
      <c r="AL34" s="8">
        <v>2403</v>
      </c>
      <c r="AM34" s="8">
        <v>2455</v>
      </c>
      <c r="AN34" s="8">
        <v>2815</v>
      </c>
      <c r="AO34" s="8">
        <v>2727</v>
      </c>
      <c r="AP34" s="8">
        <v>2369</v>
      </c>
      <c r="AQ34" s="8">
        <v>2335</v>
      </c>
      <c r="AR34" s="8">
        <v>2188</v>
      </c>
      <c r="AS34" s="8">
        <v>2435</v>
      </c>
      <c r="AT34" s="8">
        <v>2271</v>
      </c>
      <c r="AU34" s="8">
        <v>2398</v>
      </c>
      <c r="AV34" s="1559">
        <f t="shared" ref="AV34:AV36" si="41">ROUND((AU34+AW34)/2,0)</f>
        <v>2365</v>
      </c>
      <c r="AW34" s="8">
        <v>2331</v>
      </c>
      <c r="AX34" s="8">
        <v>2239</v>
      </c>
      <c r="AY34" s="8">
        <v>2405</v>
      </c>
      <c r="AZ34" s="8">
        <v>2455</v>
      </c>
      <c r="BA34" s="8">
        <v>2492</v>
      </c>
      <c r="BB34" s="8">
        <v>1836</v>
      </c>
      <c r="BC34" s="8">
        <v>2251</v>
      </c>
      <c r="BD34" s="8">
        <v>2172</v>
      </c>
    </row>
    <row r="35" spans="1:56">
      <c r="A35" s="733">
        <v>219</v>
      </c>
      <c r="B35" s="737" t="s">
        <v>120</v>
      </c>
      <c r="C35" s="8">
        <v>2262</v>
      </c>
      <c r="D35" s="8">
        <v>2159</v>
      </c>
      <c r="E35" s="8">
        <v>2384</v>
      </c>
      <c r="F35" s="8">
        <v>2548</v>
      </c>
      <c r="G35" s="8">
        <v>2472</v>
      </c>
      <c r="H35" s="8">
        <v>3201</v>
      </c>
      <c r="I35" s="8">
        <v>3176</v>
      </c>
      <c r="J35" s="8">
        <v>3058</v>
      </c>
      <c r="K35" s="8">
        <v>3097</v>
      </c>
      <c r="L35" s="8">
        <v>2995</v>
      </c>
      <c r="M35" s="8">
        <v>3028</v>
      </c>
      <c r="N35" s="8">
        <v>3077</v>
      </c>
      <c r="O35" s="8">
        <v>3016</v>
      </c>
      <c r="P35" s="8">
        <v>3207</v>
      </c>
      <c r="Q35" s="8">
        <v>3228</v>
      </c>
      <c r="R35" s="8">
        <v>3219</v>
      </c>
      <c r="S35" s="8">
        <v>3858</v>
      </c>
      <c r="T35" s="8">
        <v>4072</v>
      </c>
      <c r="U35" s="8">
        <v>4382</v>
      </c>
      <c r="V35" s="8">
        <v>5076</v>
      </c>
      <c r="W35" s="8">
        <v>5552</v>
      </c>
      <c r="X35" s="8">
        <v>6196</v>
      </c>
      <c r="Y35" s="8">
        <v>6434</v>
      </c>
      <c r="Z35" s="8">
        <v>6460</v>
      </c>
      <c r="AA35" s="8">
        <v>5877</v>
      </c>
      <c r="AB35" s="8">
        <v>7608</v>
      </c>
      <c r="AC35" s="8">
        <v>7469</v>
      </c>
      <c r="AD35" s="8">
        <v>7819</v>
      </c>
      <c r="AE35" s="8">
        <v>7865</v>
      </c>
      <c r="AF35" s="8">
        <v>7703</v>
      </c>
      <c r="AG35" s="8">
        <v>8165</v>
      </c>
      <c r="AH35" s="8">
        <v>7834</v>
      </c>
      <c r="AI35" s="8">
        <v>7812</v>
      </c>
      <c r="AJ35" s="8">
        <v>7707</v>
      </c>
      <c r="AK35" s="8">
        <v>8159</v>
      </c>
      <c r="AL35" s="8">
        <v>8065</v>
      </c>
      <c r="AM35" s="8">
        <v>8117</v>
      </c>
      <c r="AN35" s="8">
        <v>8204</v>
      </c>
      <c r="AO35" s="8">
        <v>8891</v>
      </c>
      <c r="AP35" s="8">
        <v>8606</v>
      </c>
      <c r="AQ35" s="8">
        <v>8536</v>
      </c>
      <c r="AR35" s="8">
        <v>9593</v>
      </c>
      <c r="AS35" s="8">
        <v>9533</v>
      </c>
      <c r="AT35" s="8">
        <v>9067</v>
      </c>
      <c r="AU35" s="8">
        <v>9558</v>
      </c>
      <c r="AV35" s="1559">
        <f t="shared" si="41"/>
        <v>9183</v>
      </c>
      <c r="AW35" s="8">
        <v>8807</v>
      </c>
      <c r="AX35" s="8">
        <v>9651</v>
      </c>
      <c r="AY35" s="8">
        <v>10231</v>
      </c>
      <c r="AZ35" s="8">
        <v>10616</v>
      </c>
      <c r="BA35" s="8">
        <v>10456</v>
      </c>
      <c r="BB35" s="8">
        <v>10158</v>
      </c>
      <c r="BC35" s="8">
        <v>10011</v>
      </c>
      <c r="BD35" s="8">
        <v>9833</v>
      </c>
    </row>
    <row r="36" spans="1:56">
      <c r="A36" s="733">
        <v>301</v>
      </c>
      <c r="B36" s="737" t="s">
        <v>122</v>
      </c>
      <c r="C36" s="8">
        <v>0</v>
      </c>
      <c r="D36" s="8">
        <v>0</v>
      </c>
      <c r="E36" s="8">
        <v>0</v>
      </c>
      <c r="F36" s="8" t="s">
        <v>1207</v>
      </c>
      <c r="G36" s="8" t="s">
        <v>1207</v>
      </c>
      <c r="H36" s="8">
        <v>121</v>
      </c>
      <c r="I36" s="8">
        <v>122</v>
      </c>
      <c r="J36" s="8">
        <v>149</v>
      </c>
      <c r="K36" s="8">
        <v>145</v>
      </c>
      <c r="L36" s="8">
        <v>211</v>
      </c>
      <c r="M36" s="8">
        <v>218</v>
      </c>
      <c r="N36" s="8">
        <v>230</v>
      </c>
      <c r="O36" s="8">
        <v>202</v>
      </c>
      <c r="P36" s="8">
        <v>208</v>
      </c>
      <c r="Q36" s="8">
        <v>230</v>
      </c>
      <c r="R36" s="8">
        <v>211</v>
      </c>
      <c r="S36" s="8">
        <v>252</v>
      </c>
      <c r="T36" s="8">
        <v>395</v>
      </c>
      <c r="U36" s="8">
        <v>497</v>
      </c>
      <c r="V36" s="8">
        <v>516</v>
      </c>
      <c r="W36" s="8">
        <v>527</v>
      </c>
      <c r="X36" s="8">
        <v>501</v>
      </c>
      <c r="Y36" s="8">
        <v>483</v>
      </c>
      <c r="Z36" s="8">
        <v>490</v>
      </c>
      <c r="AA36" s="8">
        <v>488</v>
      </c>
      <c r="AB36" s="8">
        <v>552</v>
      </c>
      <c r="AC36" s="8">
        <v>584</v>
      </c>
      <c r="AD36" s="8">
        <v>624</v>
      </c>
      <c r="AE36" s="8">
        <v>599</v>
      </c>
      <c r="AF36" s="8">
        <v>593</v>
      </c>
      <c r="AG36" s="8">
        <v>648</v>
      </c>
      <c r="AH36" s="8">
        <v>537</v>
      </c>
      <c r="AI36" s="8">
        <v>510</v>
      </c>
      <c r="AJ36" s="8">
        <v>778</v>
      </c>
      <c r="AK36" s="8">
        <v>795</v>
      </c>
      <c r="AL36" s="8">
        <v>811</v>
      </c>
      <c r="AM36" s="8">
        <v>824</v>
      </c>
      <c r="AN36" s="8">
        <v>646</v>
      </c>
      <c r="AO36" s="8">
        <v>567</v>
      </c>
      <c r="AP36" s="8">
        <v>468</v>
      </c>
      <c r="AQ36" s="8">
        <v>459</v>
      </c>
      <c r="AR36" s="8">
        <v>476</v>
      </c>
      <c r="AS36" s="8">
        <v>433</v>
      </c>
      <c r="AT36" s="8">
        <v>422</v>
      </c>
      <c r="AU36" s="8">
        <v>433</v>
      </c>
      <c r="AV36" s="1559">
        <f t="shared" si="41"/>
        <v>426</v>
      </c>
      <c r="AW36" s="8">
        <v>419</v>
      </c>
      <c r="AX36" s="8">
        <v>458</v>
      </c>
      <c r="AY36" s="8">
        <v>478</v>
      </c>
      <c r="AZ36" s="8">
        <v>504</v>
      </c>
      <c r="BA36" s="8">
        <v>477</v>
      </c>
      <c r="BB36" s="8">
        <v>443</v>
      </c>
      <c r="BC36" s="8">
        <v>470</v>
      </c>
      <c r="BD36" s="8">
        <v>485</v>
      </c>
    </row>
    <row r="37" spans="1:56">
      <c r="A37" s="730"/>
      <c r="B37" s="736" t="s">
        <v>123</v>
      </c>
      <c r="C37" s="9">
        <f t="shared" ref="C37:L37" si="42">SUM(C38:C42)</f>
        <v>71608</v>
      </c>
      <c r="D37" s="9">
        <f t="shared" si="42"/>
        <v>71973</v>
      </c>
      <c r="E37" s="9">
        <f t="shared" si="42"/>
        <v>72801</v>
      </c>
      <c r="F37" s="9">
        <f t="shared" si="42"/>
        <v>55706</v>
      </c>
      <c r="G37" s="9">
        <f t="shared" si="42"/>
        <v>56137</v>
      </c>
      <c r="H37" s="9">
        <f t="shared" si="42"/>
        <v>83846</v>
      </c>
      <c r="I37" s="9">
        <f t="shared" si="42"/>
        <v>80386</v>
      </c>
      <c r="J37" s="9">
        <f t="shared" si="42"/>
        <v>78570</v>
      </c>
      <c r="K37" s="9">
        <f t="shared" si="42"/>
        <v>76702</v>
      </c>
      <c r="L37" s="9">
        <f t="shared" si="42"/>
        <v>75330</v>
      </c>
      <c r="M37" s="9">
        <f>SUM(M38:M42)</f>
        <v>75059</v>
      </c>
      <c r="N37" s="9">
        <f t="shared" ref="N37:BD37" si="43">SUM(N38:N42)</f>
        <v>77612</v>
      </c>
      <c r="O37" s="9">
        <f t="shared" si="43"/>
        <v>77267</v>
      </c>
      <c r="P37" s="9">
        <f t="shared" si="43"/>
        <v>76960</v>
      </c>
      <c r="Q37" s="9">
        <f t="shared" si="43"/>
        <v>76941</v>
      </c>
      <c r="R37" s="9">
        <f t="shared" si="43"/>
        <v>78287</v>
      </c>
      <c r="S37" s="9">
        <f t="shared" si="43"/>
        <v>77036</v>
      </c>
      <c r="T37" s="9">
        <f t="shared" si="43"/>
        <v>74846</v>
      </c>
      <c r="U37" s="9">
        <f t="shared" si="43"/>
        <v>76031</v>
      </c>
      <c r="V37" s="9">
        <f t="shared" si="43"/>
        <v>76303</v>
      </c>
      <c r="W37" s="9">
        <f t="shared" si="43"/>
        <v>77114</v>
      </c>
      <c r="X37" s="9">
        <f t="shared" si="43"/>
        <v>78756</v>
      </c>
      <c r="Y37" s="9">
        <f t="shared" si="43"/>
        <v>79892</v>
      </c>
      <c r="Z37" s="9">
        <f t="shared" si="43"/>
        <v>79342</v>
      </c>
      <c r="AA37" s="9">
        <f t="shared" si="43"/>
        <v>72330</v>
      </c>
      <c r="AB37" s="9">
        <f t="shared" si="43"/>
        <v>76113</v>
      </c>
      <c r="AC37" s="9">
        <f t="shared" si="43"/>
        <v>74566</v>
      </c>
      <c r="AD37" s="9">
        <f t="shared" si="43"/>
        <v>73175</v>
      </c>
      <c r="AE37" s="9">
        <f t="shared" si="43"/>
        <v>71794</v>
      </c>
      <c r="AF37" s="9">
        <f t="shared" si="43"/>
        <v>66715</v>
      </c>
      <c r="AG37" s="9">
        <f t="shared" si="43"/>
        <v>65438</v>
      </c>
      <c r="AH37" s="9">
        <f t="shared" si="43"/>
        <v>63825</v>
      </c>
      <c r="AI37" s="9">
        <f t="shared" si="43"/>
        <v>59859</v>
      </c>
      <c r="AJ37" s="9">
        <f t="shared" si="43"/>
        <v>59617</v>
      </c>
      <c r="AK37" s="9">
        <f t="shared" si="43"/>
        <v>60268</v>
      </c>
      <c r="AL37" s="9">
        <f t="shared" si="43"/>
        <v>60227</v>
      </c>
      <c r="AM37" s="9">
        <f t="shared" si="43"/>
        <v>62399</v>
      </c>
      <c r="AN37" s="9">
        <f t="shared" si="43"/>
        <v>67567</v>
      </c>
      <c r="AO37" s="9">
        <f t="shared" si="43"/>
        <v>69091</v>
      </c>
      <c r="AP37" s="9">
        <f t="shared" si="43"/>
        <v>63830</v>
      </c>
      <c r="AQ37" s="9">
        <f t="shared" si="43"/>
        <v>62293</v>
      </c>
      <c r="AR37" s="9">
        <f t="shared" si="43"/>
        <v>60621</v>
      </c>
      <c r="AS37" s="9">
        <f t="shared" si="43"/>
        <v>63136</v>
      </c>
      <c r="AT37" s="9">
        <f t="shared" si="43"/>
        <v>62441</v>
      </c>
      <c r="AU37" s="9">
        <f t="shared" si="43"/>
        <v>63990</v>
      </c>
      <c r="AV37" s="1076">
        <f t="shared" si="43"/>
        <v>62502</v>
      </c>
      <c r="AW37" s="9">
        <f t="shared" si="43"/>
        <v>61013</v>
      </c>
      <c r="AX37" s="9">
        <f t="shared" si="43"/>
        <v>64043</v>
      </c>
      <c r="AY37" s="9">
        <f t="shared" si="43"/>
        <v>64971</v>
      </c>
      <c r="AZ37" s="9">
        <f t="shared" si="43"/>
        <v>66208</v>
      </c>
      <c r="BA37" s="9">
        <f t="shared" si="43"/>
        <v>65115</v>
      </c>
      <c r="BB37" s="9">
        <f t="shared" si="43"/>
        <v>61363</v>
      </c>
      <c r="BC37" s="9">
        <f t="shared" si="43"/>
        <v>65350</v>
      </c>
      <c r="BD37" s="9">
        <f t="shared" si="43"/>
        <v>63149</v>
      </c>
    </row>
    <row r="38" spans="1:56">
      <c r="A38" s="733">
        <v>203</v>
      </c>
      <c r="B38" s="737" t="s">
        <v>125</v>
      </c>
      <c r="C38" s="8">
        <v>29007</v>
      </c>
      <c r="D38" s="8">
        <v>27705</v>
      </c>
      <c r="E38" s="8">
        <v>26832</v>
      </c>
      <c r="F38" s="8">
        <v>27574</v>
      </c>
      <c r="G38" s="8">
        <v>27919</v>
      </c>
      <c r="H38" s="8">
        <v>32229</v>
      </c>
      <c r="I38" s="8">
        <v>30522</v>
      </c>
      <c r="J38" s="8">
        <v>30063</v>
      </c>
      <c r="K38" s="8">
        <v>29020</v>
      </c>
      <c r="L38" s="8">
        <v>27754</v>
      </c>
      <c r="M38" s="8">
        <v>28202</v>
      </c>
      <c r="N38" s="8">
        <v>28867</v>
      </c>
      <c r="O38" s="8">
        <v>28992</v>
      </c>
      <c r="P38" s="8">
        <v>28813</v>
      </c>
      <c r="Q38" s="8">
        <v>29290</v>
      </c>
      <c r="R38" s="8">
        <v>29612</v>
      </c>
      <c r="S38" s="8">
        <v>29001</v>
      </c>
      <c r="T38" s="8">
        <v>27815</v>
      </c>
      <c r="U38" s="8">
        <v>29625</v>
      </c>
      <c r="V38" s="8">
        <v>29715</v>
      </c>
      <c r="W38" s="8">
        <v>30099</v>
      </c>
      <c r="X38" s="8">
        <v>30282</v>
      </c>
      <c r="Y38" s="8">
        <v>29941</v>
      </c>
      <c r="Z38" s="8">
        <v>30479</v>
      </c>
      <c r="AA38" s="8">
        <v>25586</v>
      </c>
      <c r="AB38" s="8">
        <v>28338</v>
      </c>
      <c r="AC38" s="8">
        <v>28018</v>
      </c>
      <c r="AD38" s="8">
        <v>27227</v>
      </c>
      <c r="AE38" s="8">
        <v>26454</v>
      </c>
      <c r="AF38" s="8">
        <v>23354</v>
      </c>
      <c r="AG38" s="8">
        <v>23259</v>
      </c>
      <c r="AH38" s="8">
        <v>23116</v>
      </c>
      <c r="AI38" s="8">
        <v>21483</v>
      </c>
      <c r="AJ38" s="8">
        <v>21910</v>
      </c>
      <c r="AK38" s="8">
        <v>22037</v>
      </c>
      <c r="AL38" s="8">
        <v>22014</v>
      </c>
      <c r="AM38" s="8">
        <v>23744</v>
      </c>
      <c r="AN38" s="8">
        <v>24333</v>
      </c>
      <c r="AO38" s="8">
        <v>24152</v>
      </c>
      <c r="AP38" s="8">
        <v>21610</v>
      </c>
      <c r="AQ38" s="8">
        <v>21647</v>
      </c>
      <c r="AR38" s="8">
        <v>20794</v>
      </c>
      <c r="AS38" s="8">
        <v>22740</v>
      </c>
      <c r="AT38" s="8">
        <v>22206</v>
      </c>
      <c r="AU38" s="8">
        <v>23209</v>
      </c>
      <c r="AV38" s="1559">
        <f>ROUND((AU38+AW38)/2,0)</f>
        <v>22698</v>
      </c>
      <c r="AW38" s="8">
        <v>22186</v>
      </c>
      <c r="AX38" s="8">
        <v>24230</v>
      </c>
      <c r="AY38" s="8">
        <v>24511</v>
      </c>
      <c r="AZ38" s="8">
        <v>24962</v>
      </c>
      <c r="BA38" s="8">
        <v>24900</v>
      </c>
      <c r="BB38" s="8">
        <v>23182</v>
      </c>
      <c r="BC38" s="8">
        <v>23608</v>
      </c>
      <c r="BD38" s="8">
        <v>22849</v>
      </c>
    </row>
    <row r="39" spans="1:56">
      <c r="A39" s="733">
        <v>210</v>
      </c>
      <c r="B39" s="737" t="s">
        <v>127</v>
      </c>
      <c r="C39" s="8">
        <v>18332</v>
      </c>
      <c r="D39" s="8">
        <v>18280</v>
      </c>
      <c r="E39" s="8">
        <v>20271</v>
      </c>
      <c r="F39" s="8">
        <v>1988</v>
      </c>
      <c r="G39" s="8">
        <v>2143</v>
      </c>
      <c r="H39" s="8">
        <v>23219</v>
      </c>
      <c r="I39" s="8">
        <v>22728</v>
      </c>
      <c r="J39" s="8">
        <v>22130</v>
      </c>
      <c r="K39" s="8">
        <v>22222</v>
      </c>
      <c r="L39" s="8">
        <v>22190</v>
      </c>
      <c r="M39" s="8">
        <v>20968</v>
      </c>
      <c r="N39" s="8">
        <v>21702</v>
      </c>
      <c r="O39" s="8">
        <v>21141</v>
      </c>
      <c r="P39" s="8">
        <v>21227</v>
      </c>
      <c r="Q39" s="8">
        <v>21251</v>
      </c>
      <c r="R39" s="8">
        <v>22002</v>
      </c>
      <c r="S39" s="8">
        <v>22134</v>
      </c>
      <c r="T39" s="8">
        <v>22202</v>
      </c>
      <c r="U39" s="8">
        <v>22047</v>
      </c>
      <c r="V39" s="8">
        <v>22116</v>
      </c>
      <c r="W39" s="8">
        <v>22129</v>
      </c>
      <c r="X39" s="8">
        <v>23122</v>
      </c>
      <c r="Y39" s="8">
        <v>23317</v>
      </c>
      <c r="Z39" s="8">
        <v>21955</v>
      </c>
      <c r="AA39" s="8">
        <v>20284</v>
      </c>
      <c r="AB39" s="8">
        <v>21345</v>
      </c>
      <c r="AC39" s="8">
        <v>20308</v>
      </c>
      <c r="AD39" s="8">
        <v>19986</v>
      </c>
      <c r="AE39" s="8">
        <v>19029</v>
      </c>
      <c r="AF39" s="8">
        <v>17784</v>
      </c>
      <c r="AG39" s="8">
        <v>17484</v>
      </c>
      <c r="AH39" s="8">
        <v>16951</v>
      </c>
      <c r="AI39" s="8">
        <v>15773</v>
      </c>
      <c r="AJ39" s="8">
        <v>15723</v>
      </c>
      <c r="AK39" s="8">
        <v>16385</v>
      </c>
      <c r="AL39" s="8">
        <v>16472</v>
      </c>
      <c r="AM39" s="8">
        <v>16471</v>
      </c>
      <c r="AN39" s="8">
        <v>17336</v>
      </c>
      <c r="AO39" s="8">
        <v>17764</v>
      </c>
      <c r="AP39" s="8">
        <v>16903</v>
      </c>
      <c r="AQ39" s="8">
        <v>15923</v>
      </c>
      <c r="AR39" s="8">
        <v>15730</v>
      </c>
      <c r="AS39" s="8">
        <v>16433</v>
      </c>
      <c r="AT39" s="8">
        <v>16524</v>
      </c>
      <c r="AU39" s="8">
        <v>16381</v>
      </c>
      <c r="AV39" s="1559">
        <f>ROUND((AU39+AW39)/2,0)</f>
        <v>15556</v>
      </c>
      <c r="AW39" s="8">
        <v>14731</v>
      </c>
      <c r="AX39" s="8">
        <v>15618</v>
      </c>
      <c r="AY39" s="8">
        <v>15827</v>
      </c>
      <c r="AZ39" s="8">
        <v>16510</v>
      </c>
      <c r="BA39" s="8">
        <v>16173</v>
      </c>
      <c r="BB39" s="8">
        <v>15405</v>
      </c>
      <c r="BC39" s="8">
        <v>16060</v>
      </c>
      <c r="BD39" s="8">
        <v>16285</v>
      </c>
    </row>
    <row r="40" spans="1:56">
      <c r="A40" s="733">
        <v>216</v>
      </c>
      <c r="B40" s="737" t="s">
        <v>129</v>
      </c>
      <c r="C40" s="8">
        <v>18294</v>
      </c>
      <c r="D40" s="8">
        <v>18795</v>
      </c>
      <c r="E40" s="8">
        <v>18065</v>
      </c>
      <c r="F40" s="8">
        <v>17905</v>
      </c>
      <c r="G40" s="8">
        <v>17712</v>
      </c>
      <c r="H40" s="8">
        <v>18465</v>
      </c>
      <c r="I40" s="8">
        <v>17893</v>
      </c>
      <c r="J40" s="8">
        <v>17337</v>
      </c>
      <c r="K40" s="8">
        <v>16465</v>
      </c>
      <c r="L40" s="8">
        <v>16390</v>
      </c>
      <c r="M40" s="8">
        <v>16407</v>
      </c>
      <c r="N40" s="8">
        <v>16593</v>
      </c>
      <c r="O40" s="8">
        <v>16595</v>
      </c>
      <c r="P40" s="8">
        <v>16405</v>
      </c>
      <c r="Q40" s="8">
        <v>15874</v>
      </c>
      <c r="R40" s="8">
        <v>15554</v>
      </c>
      <c r="S40" s="8">
        <v>14969</v>
      </c>
      <c r="T40" s="8">
        <v>14667</v>
      </c>
      <c r="U40" s="8">
        <v>14281</v>
      </c>
      <c r="V40" s="8">
        <v>14132</v>
      </c>
      <c r="W40" s="8">
        <v>14331</v>
      </c>
      <c r="X40" s="8">
        <v>14328</v>
      </c>
      <c r="Y40" s="8">
        <v>15146</v>
      </c>
      <c r="Z40" s="8">
        <v>15383</v>
      </c>
      <c r="AA40" s="8">
        <v>15220</v>
      </c>
      <c r="AB40" s="8">
        <v>14798</v>
      </c>
      <c r="AC40" s="8">
        <v>14417</v>
      </c>
      <c r="AD40" s="8">
        <v>14188</v>
      </c>
      <c r="AE40" s="8">
        <v>14050</v>
      </c>
      <c r="AF40" s="8">
        <v>13682</v>
      </c>
      <c r="AG40" s="8">
        <v>13161</v>
      </c>
      <c r="AH40" s="8">
        <v>12856</v>
      </c>
      <c r="AI40" s="8">
        <v>12039</v>
      </c>
      <c r="AJ40" s="8">
        <v>11766</v>
      </c>
      <c r="AK40" s="8">
        <v>11522</v>
      </c>
      <c r="AL40" s="8">
        <v>11471</v>
      </c>
      <c r="AM40" s="8">
        <v>11802</v>
      </c>
      <c r="AN40" s="8">
        <v>14598</v>
      </c>
      <c r="AO40" s="8">
        <v>15895</v>
      </c>
      <c r="AP40" s="8">
        <v>15260</v>
      </c>
      <c r="AQ40" s="8">
        <v>14798</v>
      </c>
      <c r="AR40" s="8">
        <v>14406</v>
      </c>
      <c r="AS40" s="8">
        <v>14042</v>
      </c>
      <c r="AT40" s="8">
        <v>14014</v>
      </c>
      <c r="AU40" s="8">
        <v>14204</v>
      </c>
      <c r="AV40" s="1559">
        <f t="shared" ref="AV40:AV42" si="44">ROUND((AU40+AW40)/2,0)</f>
        <v>14204</v>
      </c>
      <c r="AW40" s="8">
        <v>14204</v>
      </c>
      <c r="AX40" s="8">
        <v>14104</v>
      </c>
      <c r="AY40" s="8">
        <v>14132</v>
      </c>
      <c r="AZ40" s="8">
        <v>14009</v>
      </c>
      <c r="BA40" s="8">
        <v>13867</v>
      </c>
      <c r="BB40" s="8">
        <v>13991</v>
      </c>
      <c r="BC40" s="8">
        <v>15992</v>
      </c>
      <c r="BD40" s="8">
        <v>14348</v>
      </c>
    </row>
    <row r="41" spans="1:56">
      <c r="A41" s="733">
        <v>381</v>
      </c>
      <c r="B41" s="737" t="s">
        <v>131</v>
      </c>
      <c r="C41" s="8">
        <v>2918</v>
      </c>
      <c r="D41" s="8">
        <v>2969</v>
      </c>
      <c r="E41" s="8">
        <v>3277</v>
      </c>
      <c r="F41" s="8">
        <v>3568</v>
      </c>
      <c r="G41" s="8">
        <v>3490</v>
      </c>
      <c r="H41" s="8">
        <v>4510</v>
      </c>
      <c r="I41" s="8">
        <v>4538</v>
      </c>
      <c r="J41" s="8">
        <v>4470</v>
      </c>
      <c r="K41" s="8">
        <v>4442</v>
      </c>
      <c r="L41" s="8">
        <v>4725</v>
      </c>
      <c r="M41" s="8">
        <v>4816</v>
      </c>
      <c r="N41" s="8">
        <v>4805</v>
      </c>
      <c r="O41" s="8">
        <v>4700</v>
      </c>
      <c r="P41" s="8">
        <v>4716</v>
      </c>
      <c r="Q41" s="8">
        <v>4746</v>
      </c>
      <c r="R41" s="8">
        <v>5159</v>
      </c>
      <c r="S41" s="8">
        <v>5438</v>
      </c>
      <c r="T41" s="8">
        <v>5167</v>
      </c>
      <c r="U41" s="8">
        <v>5162</v>
      </c>
      <c r="V41" s="8">
        <v>5078</v>
      </c>
      <c r="W41" s="8">
        <v>5168</v>
      </c>
      <c r="X41" s="8">
        <v>5329</v>
      </c>
      <c r="Y41" s="8">
        <v>5510</v>
      </c>
      <c r="Z41" s="8">
        <v>5693</v>
      </c>
      <c r="AA41" s="8">
        <v>5656</v>
      </c>
      <c r="AB41" s="8">
        <v>6197</v>
      </c>
      <c r="AC41" s="8">
        <v>6328</v>
      </c>
      <c r="AD41" s="8">
        <v>6195</v>
      </c>
      <c r="AE41" s="8">
        <v>6487</v>
      </c>
      <c r="AF41" s="8">
        <v>6385</v>
      </c>
      <c r="AG41" s="8">
        <v>6290</v>
      </c>
      <c r="AH41" s="8">
        <v>6156</v>
      </c>
      <c r="AI41" s="8">
        <v>5942</v>
      </c>
      <c r="AJ41" s="8">
        <v>5732</v>
      </c>
      <c r="AK41" s="8">
        <v>5901</v>
      </c>
      <c r="AL41" s="8">
        <v>5841</v>
      </c>
      <c r="AM41" s="8">
        <v>5939</v>
      </c>
      <c r="AN41" s="8">
        <v>6543</v>
      </c>
      <c r="AO41" s="8">
        <v>6431</v>
      </c>
      <c r="AP41" s="8">
        <v>5172</v>
      </c>
      <c r="AQ41" s="8">
        <v>5026</v>
      </c>
      <c r="AR41" s="8">
        <v>5260</v>
      </c>
      <c r="AS41" s="8">
        <v>5156</v>
      </c>
      <c r="AT41" s="8">
        <v>5047</v>
      </c>
      <c r="AU41" s="8">
        <v>5577</v>
      </c>
      <c r="AV41" s="1559">
        <f t="shared" si="44"/>
        <v>5675</v>
      </c>
      <c r="AW41" s="8">
        <v>5773</v>
      </c>
      <c r="AX41" s="8">
        <v>5244</v>
      </c>
      <c r="AY41" s="8">
        <v>5796</v>
      </c>
      <c r="AZ41" s="8">
        <v>5889</v>
      </c>
      <c r="BA41" s="8">
        <v>5275</v>
      </c>
      <c r="BB41" s="8">
        <v>4561</v>
      </c>
      <c r="BC41" s="8">
        <v>5075</v>
      </c>
      <c r="BD41" s="8">
        <v>5132</v>
      </c>
    </row>
    <row r="42" spans="1:56">
      <c r="A42" s="733">
        <v>382</v>
      </c>
      <c r="B42" s="737" t="s">
        <v>133</v>
      </c>
      <c r="C42" s="8">
        <v>3057</v>
      </c>
      <c r="D42" s="8">
        <v>4224</v>
      </c>
      <c r="E42" s="8">
        <v>4356</v>
      </c>
      <c r="F42" s="8">
        <v>4671</v>
      </c>
      <c r="G42" s="8">
        <v>4873</v>
      </c>
      <c r="H42" s="8">
        <v>5423</v>
      </c>
      <c r="I42" s="8">
        <v>4705</v>
      </c>
      <c r="J42" s="8">
        <v>4570</v>
      </c>
      <c r="K42" s="8">
        <v>4553</v>
      </c>
      <c r="L42" s="8">
        <v>4271</v>
      </c>
      <c r="M42" s="8">
        <v>4666</v>
      </c>
      <c r="N42" s="8">
        <v>5645</v>
      </c>
      <c r="O42" s="8">
        <v>5839</v>
      </c>
      <c r="P42" s="8">
        <v>5799</v>
      </c>
      <c r="Q42" s="8">
        <v>5780</v>
      </c>
      <c r="R42" s="8">
        <v>5960</v>
      </c>
      <c r="S42" s="8">
        <v>5494</v>
      </c>
      <c r="T42" s="8">
        <v>4995</v>
      </c>
      <c r="U42" s="8">
        <v>4916</v>
      </c>
      <c r="V42" s="8">
        <v>5262</v>
      </c>
      <c r="W42" s="8">
        <v>5387</v>
      </c>
      <c r="X42" s="8">
        <v>5695</v>
      </c>
      <c r="Y42" s="8">
        <v>5978</v>
      </c>
      <c r="Z42" s="8">
        <v>5832</v>
      </c>
      <c r="AA42" s="8">
        <v>5584</v>
      </c>
      <c r="AB42" s="8">
        <v>5435</v>
      </c>
      <c r="AC42" s="8">
        <v>5495</v>
      </c>
      <c r="AD42" s="8">
        <v>5579</v>
      </c>
      <c r="AE42" s="8">
        <v>5774</v>
      </c>
      <c r="AF42" s="8">
        <v>5510</v>
      </c>
      <c r="AG42" s="8">
        <v>5244</v>
      </c>
      <c r="AH42" s="8">
        <v>4746</v>
      </c>
      <c r="AI42" s="8">
        <v>4622</v>
      </c>
      <c r="AJ42" s="8">
        <v>4486</v>
      </c>
      <c r="AK42" s="8">
        <v>4423</v>
      </c>
      <c r="AL42" s="8">
        <v>4429</v>
      </c>
      <c r="AM42" s="8">
        <v>4443</v>
      </c>
      <c r="AN42" s="8">
        <v>4757</v>
      </c>
      <c r="AO42" s="8">
        <v>4849</v>
      </c>
      <c r="AP42" s="8">
        <v>4885</v>
      </c>
      <c r="AQ42" s="8">
        <v>4899</v>
      </c>
      <c r="AR42" s="8">
        <v>4431</v>
      </c>
      <c r="AS42" s="8">
        <v>4765</v>
      </c>
      <c r="AT42" s="8">
        <v>4650</v>
      </c>
      <c r="AU42" s="8">
        <v>4619</v>
      </c>
      <c r="AV42" s="1559">
        <f t="shared" si="44"/>
        <v>4369</v>
      </c>
      <c r="AW42" s="8">
        <v>4119</v>
      </c>
      <c r="AX42" s="8">
        <v>4847</v>
      </c>
      <c r="AY42" s="8">
        <v>4705</v>
      </c>
      <c r="AZ42" s="8">
        <v>4838</v>
      </c>
      <c r="BA42" s="8">
        <v>4900</v>
      </c>
      <c r="BB42" s="8">
        <v>4224</v>
      </c>
      <c r="BC42" s="8">
        <v>4615</v>
      </c>
      <c r="BD42" s="8">
        <v>4535</v>
      </c>
    </row>
    <row r="43" spans="1:56">
      <c r="A43" s="730"/>
      <c r="B43" s="738" t="s">
        <v>134</v>
      </c>
      <c r="C43" s="9">
        <f t="shared" ref="C43:L43" si="45">SUM(C44:C49)</f>
        <v>21394</v>
      </c>
      <c r="D43" s="9">
        <f t="shared" si="45"/>
        <v>21011</v>
      </c>
      <c r="E43" s="9">
        <f t="shared" si="45"/>
        <v>20561</v>
      </c>
      <c r="F43" s="9">
        <f t="shared" si="45"/>
        <v>20853</v>
      </c>
      <c r="G43" s="9">
        <f t="shared" si="45"/>
        <v>19203</v>
      </c>
      <c r="H43" s="9">
        <f t="shared" si="45"/>
        <v>32619</v>
      </c>
      <c r="I43" s="9">
        <f t="shared" si="45"/>
        <v>33461</v>
      </c>
      <c r="J43" s="9">
        <f t="shared" si="45"/>
        <v>32667</v>
      </c>
      <c r="K43" s="9">
        <f t="shared" si="45"/>
        <v>32599</v>
      </c>
      <c r="L43" s="9">
        <f t="shared" si="45"/>
        <v>33208</v>
      </c>
      <c r="M43" s="9">
        <f>SUM(M44:M49)</f>
        <v>34031</v>
      </c>
      <c r="N43" s="9">
        <f t="shared" ref="N43:BD43" si="46">SUM(N44:N49)</f>
        <v>34440</v>
      </c>
      <c r="O43" s="9">
        <f t="shared" si="46"/>
        <v>34105</v>
      </c>
      <c r="P43" s="9">
        <f t="shared" si="46"/>
        <v>34575</v>
      </c>
      <c r="Q43" s="9">
        <f t="shared" si="46"/>
        <v>35579</v>
      </c>
      <c r="R43" s="9">
        <f t="shared" si="46"/>
        <v>36509</v>
      </c>
      <c r="S43" s="9">
        <f t="shared" si="46"/>
        <v>36577</v>
      </c>
      <c r="T43" s="9">
        <f t="shared" si="46"/>
        <v>37248</v>
      </c>
      <c r="U43" s="9">
        <f t="shared" si="46"/>
        <v>37496</v>
      </c>
      <c r="V43" s="9">
        <f t="shared" si="46"/>
        <v>37539</v>
      </c>
      <c r="W43" s="9">
        <f t="shared" si="46"/>
        <v>38519</v>
      </c>
      <c r="X43" s="9">
        <f t="shared" si="46"/>
        <v>39792</v>
      </c>
      <c r="Y43" s="9">
        <f t="shared" si="46"/>
        <v>39343</v>
      </c>
      <c r="Z43" s="9">
        <f t="shared" si="46"/>
        <v>38513</v>
      </c>
      <c r="AA43" s="9">
        <f t="shared" si="46"/>
        <v>36457</v>
      </c>
      <c r="AB43" s="9">
        <f t="shared" si="46"/>
        <v>37339</v>
      </c>
      <c r="AC43" s="9">
        <f t="shared" si="46"/>
        <v>37531</v>
      </c>
      <c r="AD43" s="9">
        <f t="shared" si="46"/>
        <v>37454</v>
      </c>
      <c r="AE43" s="9">
        <f t="shared" si="46"/>
        <v>37918</v>
      </c>
      <c r="AF43" s="9">
        <f t="shared" si="46"/>
        <v>36905</v>
      </c>
      <c r="AG43" s="9">
        <f t="shared" si="46"/>
        <v>36489</v>
      </c>
      <c r="AH43" s="9">
        <f t="shared" si="46"/>
        <v>37191</v>
      </c>
      <c r="AI43" s="9">
        <f t="shared" si="46"/>
        <v>35130</v>
      </c>
      <c r="AJ43" s="9">
        <f t="shared" si="46"/>
        <v>35234</v>
      </c>
      <c r="AK43" s="9">
        <f t="shared" si="46"/>
        <v>34597</v>
      </c>
      <c r="AL43" s="9">
        <f t="shared" si="46"/>
        <v>36010</v>
      </c>
      <c r="AM43" s="9">
        <f t="shared" si="46"/>
        <v>36801</v>
      </c>
      <c r="AN43" s="9">
        <f t="shared" si="46"/>
        <v>38318</v>
      </c>
      <c r="AO43" s="9">
        <f t="shared" si="46"/>
        <v>38066</v>
      </c>
      <c r="AP43" s="9">
        <f t="shared" si="46"/>
        <v>34818</v>
      </c>
      <c r="AQ43" s="9">
        <f t="shared" si="46"/>
        <v>36066</v>
      </c>
      <c r="AR43" s="9">
        <f t="shared" si="46"/>
        <v>36025</v>
      </c>
      <c r="AS43" s="9">
        <f t="shared" si="46"/>
        <v>33454</v>
      </c>
      <c r="AT43" s="9">
        <f t="shared" si="46"/>
        <v>35678</v>
      </c>
      <c r="AU43" s="9">
        <f t="shared" si="46"/>
        <v>36435</v>
      </c>
      <c r="AV43" s="1076">
        <f t="shared" si="46"/>
        <v>36442</v>
      </c>
      <c r="AW43" s="9">
        <f t="shared" si="46"/>
        <v>36444</v>
      </c>
      <c r="AX43" s="9">
        <f t="shared" si="46"/>
        <v>37582</v>
      </c>
      <c r="AY43" s="9">
        <f t="shared" si="46"/>
        <v>38573</v>
      </c>
      <c r="AZ43" s="9">
        <f t="shared" si="46"/>
        <v>39061</v>
      </c>
      <c r="BA43" s="9">
        <f t="shared" si="46"/>
        <v>39543</v>
      </c>
      <c r="BB43" s="9">
        <f t="shared" si="46"/>
        <v>38691</v>
      </c>
      <c r="BC43" s="9">
        <f t="shared" si="46"/>
        <v>38895</v>
      </c>
      <c r="BD43" s="9">
        <f t="shared" si="46"/>
        <v>40950</v>
      </c>
    </row>
    <row r="44" spans="1:56">
      <c r="A44" s="739">
        <v>213</v>
      </c>
      <c r="B44" s="740" t="s">
        <v>361</v>
      </c>
      <c r="C44" s="8">
        <v>5810</v>
      </c>
      <c r="D44" s="8">
        <v>5538</v>
      </c>
      <c r="E44" s="8">
        <v>5071</v>
      </c>
      <c r="F44" s="8">
        <v>4757</v>
      </c>
      <c r="G44" s="8">
        <v>3877</v>
      </c>
      <c r="H44" s="8">
        <v>6887</v>
      </c>
      <c r="I44" s="8">
        <v>7321</v>
      </c>
      <c r="J44" s="8">
        <v>6832</v>
      </c>
      <c r="K44" s="8">
        <v>6539</v>
      </c>
      <c r="L44" s="8">
        <v>6400</v>
      </c>
      <c r="M44" s="8">
        <v>6433</v>
      </c>
      <c r="N44" s="8">
        <v>6598</v>
      </c>
      <c r="O44" s="8">
        <v>6290</v>
      </c>
      <c r="P44" s="8">
        <v>6366</v>
      </c>
      <c r="Q44" s="8">
        <v>6483</v>
      </c>
      <c r="R44" s="8">
        <v>6344</v>
      </c>
      <c r="S44" s="8">
        <v>5940</v>
      </c>
      <c r="T44" s="8">
        <v>5759</v>
      </c>
      <c r="U44" s="8">
        <v>5624</v>
      </c>
      <c r="V44" s="8">
        <v>5370</v>
      </c>
      <c r="W44" s="8">
        <v>5470</v>
      </c>
      <c r="X44" s="8">
        <v>5518</v>
      </c>
      <c r="Y44" s="8">
        <v>5123</v>
      </c>
      <c r="Z44" s="8">
        <v>5049</v>
      </c>
      <c r="AA44" s="8">
        <v>4452</v>
      </c>
      <c r="AB44" s="8">
        <v>4397</v>
      </c>
      <c r="AC44" s="8">
        <v>5004</v>
      </c>
      <c r="AD44" s="8">
        <v>4812</v>
      </c>
      <c r="AE44" s="8">
        <v>5040</v>
      </c>
      <c r="AF44" s="8">
        <v>4944</v>
      </c>
      <c r="AG44" s="8">
        <v>4800</v>
      </c>
      <c r="AH44" s="8">
        <v>4977</v>
      </c>
      <c r="AI44" s="8">
        <v>4663</v>
      </c>
      <c r="AJ44" s="8">
        <v>4727</v>
      </c>
      <c r="AK44" s="8">
        <v>4485</v>
      </c>
      <c r="AL44" s="8">
        <v>4798</v>
      </c>
      <c r="AM44" s="8">
        <v>4903</v>
      </c>
      <c r="AN44" s="8">
        <v>5167</v>
      </c>
      <c r="AO44" s="8">
        <v>4764</v>
      </c>
      <c r="AP44" s="8">
        <v>4674</v>
      </c>
      <c r="AQ44" s="8">
        <v>4525</v>
      </c>
      <c r="AR44" s="8">
        <v>4055</v>
      </c>
      <c r="AS44" s="8">
        <v>3126</v>
      </c>
      <c r="AT44" s="8">
        <v>4013</v>
      </c>
      <c r="AU44" s="8">
        <v>3150</v>
      </c>
      <c r="AV44" s="1559">
        <f>ROUND((AU44+AW44)/2,0)</f>
        <v>3229</v>
      </c>
      <c r="AW44" s="8">
        <v>3307</v>
      </c>
      <c r="AX44" s="8">
        <v>3258</v>
      </c>
      <c r="AY44" s="8">
        <v>3076</v>
      </c>
      <c r="AZ44" s="8">
        <v>3114</v>
      </c>
      <c r="BA44" s="8">
        <v>3086</v>
      </c>
      <c r="BB44" s="8">
        <v>2869</v>
      </c>
      <c r="BC44" s="8">
        <v>3196</v>
      </c>
      <c r="BD44" s="8">
        <v>3177</v>
      </c>
    </row>
    <row r="45" spans="1:56">
      <c r="A45" s="733">
        <v>215</v>
      </c>
      <c r="B45" s="737" t="s">
        <v>362</v>
      </c>
      <c r="C45" s="8">
        <v>3495</v>
      </c>
      <c r="D45" s="8">
        <v>3561</v>
      </c>
      <c r="E45" s="8">
        <v>3247</v>
      </c>
      <c r="F45" s="8">
        <v>3059</v>
      </c>
      <c r="G45" s="8">
        <v>3037</v>
      </c>
      <c r="H45" s="8">
        <v>5669</v>
      </c>
      <c r="I45" s="8">
        <v>5772</v>
      </c>
      <c r="J45" s="8">
        <v>5799</v>
      </c>
      <c r="K45" s="8">
        <v>5838</v>
      </c>
      <c r="L45" s="8">
        <v>6126</v>
      </c>
      <c r="M45" s="8">
        <v>6326</v>
      </c>
      <c r="N45" s="8">
        <v>6437</v>
      </c>
      <c r="O45" s="8">
        <v>6639</v>
      </c>
      <c r="P45" s="8">
        <v>6590</v>
      </c>
      <c r="Q45" s="8">
        <v>6885</v>
      </c>
      <c r="R45" s="8">
        <v>6838</v>
      </c>
      <c r="S45" s="8">
        <v>6603</v>
      </c>
      <c r="T45" s="8">
        <v>6687</v>
      </c>
      <c r="U45" s="8">
        <v>6976</v>
      </c>
      <c r="V45" s="8">
        <v>7082</v>
      </c>
      <c r="W45" s="8">
        <v>7136</v>
      </c>
      <c r="X45" s="8">
        <v>7106</v>
      </c>
      <c r="Y45" s="8">
        <v>7086</v>
      </c>
      <c r="Z45" s="8">
        <v>6963</v>
      </c>
      <c r="AA45" s="8">
        <v>6265</v>
      </c>
      <c r="AB45" s="8">
        <v>6907</v>
      </c>
      <c r="AC45" s="8">
        <v>6628</v>
      </c>
      <c r="AD45" s="8">
        <v>6581</v>
      </c>
      <c r="AE45" s="8">
        <v>6665</v>
      </c>
      <c r="AF45" s="8">
        <v>6402</v>
      </c>
      <c r="AG45" s="8">
        <v>6363</v>
      </c>
      <c r="AH45" s="8">
        <v>6305</v>
      </c>
      <c r="AI45" s="8">
        <v>6271</v>
      </c>
      <c r="AJ45" s="8">
        <v>6234</v>
      </c>
      <c r="AK45" s="8">
        <v>6414</v>
      </c>
      <c r="AL45" s="8">
        <v>6929</v>
      </c>
      <c r="AM45" s="8">
        <v>6801</v>
      </c>
      <c r="AN45" s="8">
        <v>6751</v>
      </c>
      <c r="AO45" s="8">
        <v>6605</v>
      </c>
      <c r="AP45" s="8">
        <v>5939</v>
      </c>
      <c r="AQ45" s="8">
        <v>6572</v>
      </c>
      <c r="AR45" s="8">
        <v>6169</v>
      </c>
      <c r="AS45" s="8">
        <v>6179</v>
      </c>
      <c r="AT45" s="8">
        <v>6499</v>
      </c>
      <c r="AU45" s="8">
        <v>6874</v>
      </c>
      <c r="AV45" s="1559">
        <f>ROUND((AU45+AW45)/2,0)</f>
        <v>7269</v>
      </c>
      <c r="AW45" s="8">
        <v>7663</v>
      </c>
      <c r="AX45" s="8">
        <v>6819</v>
      </c>
      <c r="AY45" s="8">
        <v>7509</v>
      </c>
      <c r="AZ45" s="8">
        <v>7387</v>
      </c>
      <c r="BA45" s="8">
        <v>7215</v>
      </c>
      <c r="BB45" s="8">
        <v>7270</v>
      </c>
      <c r="BC45" s="8">
        <v>7950</v>
      </c>
      <c r="BD45" s="8">
        <v>8125</v>
      </c>
    </row>
    <row r="46" spans="1:56">
      <c r="A46" s="733">
        <v>218</v>
      </c>
      <c r="B46" s="737" t="s">
        <v>148</v>
      </c>
      <c r="C46" s="8">
        <v>2856</v>
      </c>
      <c r="D46" s="8">
        <v>2777</v>
      </c>
      <c r="E46" s="8">
        <v>3054</v>
      </c>
      <c r="F46" s="8">
        <v>3537</v>
      </c>
      <c r="G46" s="8">
        <v>3141</v>
      </c>
      <c r="H46" s="8">
        <v>5314</v>
      </c>
      <c r="I46" s="8">
        <v>5401</v>
      </c>
      <c r="J46" s="8">
        <v>5386</v>
      </c>
      <c r="K46" s="8">
        <v>5493</v>
      </c>
      <c r="L46" s="8">
        <v>5760</v>
      </c>
      <c r="M46" s="8">
        <v>5745</v>
      </c>
      <c r="N46" s="8">
        <v>5690</v>
      </c>
      <c r="O46" s="8">
        <v>5846</v>
      </c>
      <c r="P46" s="8">
        <v>5732</v>
      </c>
      <c r="Q46" s="8">
        <v>6019</v>
      </c>
      <c r="R46" s="8">
        <v>6042</v>
      </c>
      <c r="S46" s="8">
        <v>6391</v>
      </c>
      <c r="T46" s="8">
        <v>6895</v>
      </c>
      <c r="U46" s="8">
        <v>6312</v>
      </c>
      <c r="V46" s="8">
        <v>6560</v>
      </c>
      <c r="W46" s="8">
        <v>6396</v>
      </c>
      <c r="X46" s="8">
        <v>6592</v>
      </c>
      <c r="Y46" s="8">
        <v>6643</v>
      </c>
      <c r="Z46" s="8">
        <v>6465</v>
      </c>
      <c r="AA46" s="8">
        <v>6088</v>
      </c>
      <c r="AB46" s="8">
        <v>6155</v>
      </c>
      <c r="AC46" s="8">
        <v>6424</v>
      </c>
      <c r="AD46" s="8">
        <v>7134</v>
      </c>
      <c r="AE46" s="8">
        <v>6970</v>
      </c>
      <c r="AF46" s="8">
        <v>7044</v>
      </c>
      <c r="AG46" s="8">
        <v>7177</v>
      </c>
      <c r="AH46" s="8">
        <v>7344</v>
      </c>
      <c r="AI46" s="8">
        <v>7065</v>
      </c>
      <c r="AJ46" s="8">
        <v>7583</v>
      </c>
      <c r="AK46" s="8">
        <v>7773</v>
      </c>
      <c r="AL46" s="8">
        <v>7931</v>
      </c>
      <c r="AM46" s="8">
        <v>8129</v>
      </c>
      <c r="AN46" s="8">
        <v>8683</v>
      </c>
      <c r="AO46" s="8">
        <v>8459</v>
      </c>
      <c r="AP46" s="8">
        <v>7932</v>
      </c>
      <c r="AQ46" s="8">
        <v>7915</v>
      </c>
      <c r="AR46" s="8">
        <v>7216</v>
      </c>
      <c r="AS46" s="8">
        <v>6801</v>
      </c>
      <c r="AT46" s="8">
        <v>7518</v>
      </c>
      <c r="AU46" s="8">
        <v>8416</v>
      </c>
      <c r="AV46" s="1559">
        <f t="shared" ref="AV46:AV49" si="47">ROUND((AU46+AW46)/2,0)</f>
        <v>8344</v>
      </c>
      <c r="AW46" s="8">
        <v>8272</v>
      </c>
      <c r="AX46" s="8">
        <v>8816</v>
      </c>
      <c r="AY46" s="8">
        <v>9102</v>
      </c>
      <c r="AZ46" s="8">
        <v>9335</v>
      </c>
      <c r="BA46" s="8">
        <v>9581</v>
      </c>
      <c r="BB46" s="8">
        <v>9595</v>
      </c>
      <c r="BC46" s="8">
        <v>9393</v>
      </c>
      <c r="BD46" s="8">
        <v>9552</v>
      </c>
    </row>
    <row r="47" spans="1:56">
      <c r="A47" s="733">
        <v>220</v>
      </c>
      <c r="B47" s="737" t="s">
        <v>150</v>
      </c>
      <c r="C47" s="8">
        <v>5425</v>
      </c>
      <c r="D47" s="8">
        <v>5373</v>
      </c>
      <c r="E47" s="8">
        <v>5306</v>
      </c>
      <c r="F47" s="8">
        <v>5340</v>
      </c>
      <c r="G47" s="8">
        <v>5125</v>
      </c>
      <c r="H47" s="8">
        <v>7430</v>
      </c>
      <c r="I47" s="8">
        <v>7570</v>
      </c>
      <c r="J47" s="8">
        <v>7369</v>
      </c>
      <c r="K47" s="8">
        <v>7358</v>
      </c>
      <c r="L47" s="8">
        <v>7448</v>
      </c>
      <c r="M47" s="8">
        <v>7665</v>
      </c>
      <c r="N47" s="8">
        <v>7827</v>
      </c>
      <c r="O47" s="8">
        <v>7620</v>
      </c>
      <c r="P47" s="8">
        <v>8110</v>
      </c>
      <c r="Q47" s="8">
        <v>8340</v>
      </c>
      <c r="R47" s="8">
        <v>8944</v>
      </c>
      <c r="S47" s="8">
        <v>9173</v>
      </c>
      <c r="T47" s="8">
        <v>8961</v>
      </c>
      <c r="U47" s="8">
        <v>9273</v>
      </c>
      <c r="V47" s="8">
        <v>9226</v>
      </c>
      <c r="W47" s="8">
        <v>9447</v>
      </c>
      <c r="X47" s="8">
        <v>9644</v>
      </c>
      <c r="Y47" s="8">
        <v>9607</v>
      </c>
      <c r="Z47" s="8">
        <v>9111</v>
      </c>
      <c r="AA47" s="8">
        <v>9037</v>
      </c>
      <c r="AB47" s="8">
        <v>8955</v>
      </c>
      <c r="AC47" s="8">
        <v>8922</v>
      </c>
      <c r="AD47" s="8">
        <v>8597</v>
      </c>
      <c r="AE47" s="8">
        <v>8891</v>
      </c>
      <c r="AF47" s="8">
        <v>8540</v>
      </c>
      <c r="AG47" s="8">
        <v>8246</v>
      </c>
      <c r="AH47" s="8">
        <v>8356</v>
      </c>
      <c r="AI47" s="8">
        <v>7757</v>
      </c>
      <c r="AJ47" s="8">
        <v>7708</v>
      </c>
      <c r="AK47" s="8">
        <v>7302</v>
      </c>
      <c r="AL47" s="8">
        <v>7710</v>
      </c>
      <c r="AM47" s="8">
        <v>7955</v>
      </c>
      <c r="AN47" s="8">
        <v>8354</v>
      </c>
      <c r="AO47" s="8">
        <v>8254</v>
      </c>
      <c r="AP47" s="8">
        <v>7166</v>
      </c>
      <c r="AQ47" s="8">
        <v>7639</v>
      </c>
      <c r="AR47" s="8">
        <v>8818</v>
      </c>
      <c r="AS47" s="8">
        <v>8625</v>
      </c>
      <c r="AT47" s="8">
        <v>8537</v>
      </c>
      <c r="AU47" s="8">
        <v>8605</v>
      </c>
      <c r="AV47" s="1559">
        <f t="shared" si="47"/>
        <v>8179</v>
      </c>
      <c r="AW47" s="8">
        <v>7752</v>
      </c>
      <c r="AX47" s="8">
        <v>9181</v>
      </c>
      <c r="AY47" s="8">
        <v>9608</v>
      </c>
      <c r="AZ47" s="8">
        <v>9841</v>
      </c>
      <c r="BA47" s="8">
        <v>10005</v>
      </c>
      <c r="BB47" s="8">
        <v>8321</v>
      </c>
      <c r="BC47" s="8">
        <v>8812</v>
      </c>
      <c r="BD47" s="8">
        <v>9458</v>
      </c>
    </row>
    <row r="48" spans="1:56">
      <c r="A48" s="733">
        <v>228</v>
      </c>
      <c r="B48" s="737" t="s">
        <v>363</v>
      </c>
      <c r="C48" s="8">
        <v>2160</v>
      </c>
      <c r="D48" s="8">
        <v>2110</v>
      </c>
      <c r="E48" s="8">
        <v>2182</v>
      </c>
      <c r="F48" s="8">
        <v>2311</v>
      </c>
      <c r="G48" s="8">
        <v>2264</v>
      </c>
      <c r="H48" s="8">
        <v>3731</v>
      </c>
      <c r="I48" s="8">
        <v>3928</v>
      </c>
      <c r="J48" s="8">
        <v>4021</v>
      </c>
      <c r="K48" s="8">
        <v>4148</v>
      </c>
      <c r="L48" s="8">
        <v>4304</v>
      </c>
      <c r="M48" s="8">
        <v>4571</v>
      </c>
      <c r="N48" s="8">
        <v>4710</v>
      </c>
      <c r="O48" s="8">
        <v>4579</v>
      </c>
      <c r="P48" s="8">
        <v>4511</v>
      </c>
      <c r="Q48" s="8">
        <v>4619</v>
      </c>
      <c r="R48" s="8">
        <v>4945</v>
      </c>
      <c r="S48" s="8">
        <v>5138</v>
      </c>
      <c r="T48" s="8">
        <v>5441</v>
      </c>
      <c r="U48" s="8">
        <v>5939</v>
      </c>
      <c r="V48" s="8">
        <v>6061</v>
      </c>
      <c r="W48" s="8">
        <v>6684</v>
      </c>
      <c r="X48" s="8">
        <v>7414</v>
      </c>
      <c r="Y48" s="8">
        <v>7594</v>
      </c>
      <c r="Z48" s="8">
        <v>7721</v>
      </c>
      <c r="AA48" s="8">
        <v>7510</v>
      </c>
      <c r="AB48" s="8">
        <v>7759</v>
      </c>
      <c r="AC48" s="8">
        <v>7647</v>
      </c>
      <c r="AD48" s="8">
        <v>7516</v>
      </c>
      <c r="AE48" s="8">
        <v>7309</v>
      </c>
      <c r="AF48" s="8">
        <v>7232</v>
      </c>
      <c r="AG48" s="8">
        <v>7115</v>
      </c>
      <c r="AH48" s="8">
        <v>7459</v>
      </c>
      <c r="AI48" s="8">
        <v>6825</v>
      </c>
      <c r="AJ48" s="8">
        <v>6342</v>
      </c>
      <c r="AK48" s="8">
        <v>6203</v>
      </c>
      <c r="AL48" s="8">
        <v>6144</v>
      </c>
      <c r="AM48" s="8">
        <v>6607</v>
      </c>
      <c r="AN48" s="8">
        <v>7037</v>
      </c>
      <c r="AO48" s="8">
        <v>7494</v>
      </c>
      <c r="AP48" s="8">
        <v>6979</v>
      </c>
      <c r="AQ48" s="8">
        <v>7465</v>
      </c>
      <c r="AR48" s="8">
        <v>7613</v>
      </c>
      <c r="AS48" s="8">
        <v>6412</v>
      </c>
      <c r="AT48" s="8">
        <v>6645</v>
      </c>
      <c r="AU48" s="8">
        <v>6965</v>
      </c>
      <c r="AV48" s="1559">
        <f t="shared" si="47"/>
        <v>6950</v>
      </c>
      <c r="AW48" s="8">
        <v>6934</v>
      </c>
      <c r="AX48" s="8">
        <v>7227</v>
      </c>
      <c r="AY48" s="8">
        <v>6801</v>
      </c>
      <c r="AZ48" s="8">
        <v>6767</v>
      </c>
      <c r="BA48" s="8">
        <v>7212</v>
      </c>
      <c r="BB48" s="8">
        <v>8311</v>
      </c>
      <c r="BC48" s="8">
        <v>6872</v>
      </c>
      <c r="BD48" s="8">
        <v>7922</v>
      </c>
    </row>
    <row r="49" spans="1:56">
      <c r="A49" s="733">
        <v>365</v>
      </c>
      <c r="B49" s="737" t="s">
        <v>364</v>
      </c>
      <c r="C49" s="8">
        <v>1648</v>
      </c>
      <c r="D49" s="8">
        <v>1652</v>
      </c>
      <c r="E49" s="8">
        <v>1701</v>
      </c>
      <c r="F49" s="8">
        <v>1849</v>
      </c>
      <c r="G49" s="8">
        <v>1759</v>
      </c>
      <c r="H49" s="8">
        <v>3588</v>
      </c>
      <c r="I49" s="8">
        <v>3469</v>
      </c>
      <c r="J49" s="8">
        <v>3260</v>
      </c>
      <c r="K49" s="8">
        <v>3223</v>
      </c>
      <c r="L49" s="8">
        <v>3170</v>
      </c>
      <c r="M49" s="8">
        <v>3291</v>
      </c>
      <c r="N49" s="8">
        <v>3178</v>
      </c>
      <c r="O49" s="8">
        <v>3131</v>
      </c>
      <c r="P49" s="8">
        <v>3266</v>
      </c>
      <c r="Q49" s="8">
        <v>3233</v>
      </c>
      <c r="R49" s="8">
        <v>3396</v>
      </c>
      <c r="S49" s="8">
        <v>3332</v>
      </c>
      <c r="T49" s="8">
        <v>3505</v>
      </c>
      <c r="U49" s="8">
        <v>3372</v>
      </c>
      <c r="V49" s="8">
        <v>3240</v>
      </c>
      <c r="W49" s="8">
        <v>3386</v>
      </c>
      <c r="X49" s="8">
        <v>3518</v>
      </c>
      <c r="Y49" s="8">
        <v>3290</v>
      </c>
      <c r="Z49" s="8">
        <v>3204</v>
      </c>
      <c r="AA49" s="8">
        <v>3105</v>
      </c>
      <c r="AB49" s="8">
        <v>3166</v>
      </c>
      <c r="AC49" s="8">
        <v>2906</v>
      </c>
      <c r="AD49" s="8">
        <v>2814</v>
      </c>
      <c r="AE49" s="8">
        <v>3043</v>
      </c>
      <c r="AF49" s="8">
        <v>2743</v>
      </c>
      <c r="AG49" s="8">
        <v>2788</v>
      </c>
      <c r="AH49" s="8">
        <v>2750</v>
      </c>
      <c r="AI49" s="8">
        <v>2549</v>
      </c>
      <c r="AJ49" s="8">
        <v>2640</v>
      </c>
      <c r="AK49" s="8">
        <v>2420</v>
      </c>
      <c r="AL49" s="8">
        <v>2498</v>
      </c>
      <c r="AM49" s="8">
        <v>2406</v>
      </c>
      <c r="AN49" s="8">
        <v>2326</v>
      </c>
      <c r="AO49" s="8">
        <v>2490</v>
      </c>
      <c r="AP49" s="8">
        <v>2128</v>
      </c>
      <c r="AQ49" s="8">
        <v>1950</v>
      </c>
      <c r="AR49" s="8">
        <v>2154</v>
      </c>
      <c r="AS49" s="8">
        <v>2311</v>
      </c>
      <c r="AT49" s="8">
        <v>2466</v>
      </c>
      <c r="AU49" s="8">
        <v>2425</v>
      </c>
      <c r="AV49" s="1559">
        <f t="shared" si="47"/>
        <v>2471</v>
      </c>
      <c r="AW49" s="8">
        <v>2516</v>
      </c>
      <c r="AX49" s="8">
        <v>2281</v>
      </c>
      <c r="AY49" s="8">
        <v>2477</v>
      </c>
      <c r="AZ49" s="8">
        <v>2617</v>
      </c>
      <c r="BA49" s="8">
        <v>2444</v>
      </c>
      <c r="BB49" s="8">
        <v>2325</v>
      </c>
      <c r="BC49" s="8">
        <v>2672</v>
      </c>
      <c r="BD49" s="8">
        <v>2716</v>
      </c>
    </row>
    <row r="50" spans="1:56">
      <c r="A50" s="730"/>
      <c r="B50" s="738" t="s">
        <v>165</v>
      </c>
      <c r="C50" s="9">
        <f t="shared" ref="C50:L50" si="48">SUM(C51:C54)</f>
        <v>62977</v>
      </c>
      <c r="D50" s="9">
        <f t="shared" si="48"/>
        <v>60693</v>
      </c>
      <c r="E50" s="9">
        <f t="shared" si="48"/>
        <v>61040</v>
      </c>
      <c r="F50" s="9">
        <f t="shared" si="48"/>
        <v>57871</v>
      </c>
      <c r="G50" s="9">
        <f t="shared" si="48"/>
        <v>54970</v>
      </c>
      <c r="H50" s="9">
        <f t="shared" si="48"/>
        <v>69572</v>
      </c>
      <c r="I50" s="9">
        <f t="shared" si="48"/>
        <v>67183</v>
      </c>
      <c r="J50" s="9">
        <f t="shared" si="48"/>
        <v>65112</v>
      </c>
      <c r="K50" s="9">
        <f t="shared" si="48"/>
        <v>64112</v>
      </c>
      <c r="L50" s="9">
        <f t="shared" si="48"/>
        <v>62815</v>
      </c>
      <c r="M50" s="9">
        <f>SUM(M51:M54)</f>
        <v>63643</v>
      </c>
      <c r="N50" s="9">
        <f t="shared" ref="N50:BD50" si="49">SUM(N51:N54)</f>
        <v>65146</v>
      </c>
      <c r="O50" s="9">
        <f t="shared" si="49"/>
        <v>64252</v>
      </c>
      <c r="P50" s="9">
        <f t="shared" si="49"/>
        <v>64011</v>
      </c>
      <c r="Q50" s="9">
        <f t="shared" si="49"/>
        <v>64626</v>
      </c>
      <c r="R50" s="9">
        <f t="shared" si="49"/>
        <v>64702</v>
      </c>
      <c r="S50" s="9">
        <f t="shared" si="49"/>
        <v>63866</v>
      </c>
      <c r="T50" s="9">
        <f t="shared" si="49"/>
        <v>62305</v>
      </c>
      <c r="U50" s="9">
        <f t="shared" si="49"/>
        <v>62488</v>
      </c>
      <c r="V50" s="9">
        <f t="shared" si="49"/>
        <v>63450</v>
      </c>
      <c r="W50" s="9">
        <f t="shared" si="49"/>
        <v>64100</v>
      </c>
      <c r="X50" s="9">
        <f t="shared" si="49"/>
        <v>65249</v>
      </c>
      <c r="Y50" s="9">
        <f t="shared" si="49"/>
        <v>63976</v>
      </c>
      <c r="Z50" s="9">
        <f t="shared" si="49"/>
        <v>62762</v>
      </c>
      <c r="AA50" s="9">
        <f t="shared" si="49"/>
        <v>61085</v>
      </c>
      <c r="AB50" s="9">
        <f t="shared" si="49"/>
        <v>60644</v>
      </c>
      <c r="AC50" s="9">
        <f t="shared" si="49"/>
        <v>59147</v>
      </c>
      <c r="AD50" s="9">
        <f t="shared" si="49"/>
        <v>60175</v>
      </c>
      <c r="AE50" s="9">
        <f t="shared" si="49"/>
        <v>59334</v>
      </c>
      <c r="AF50" s="9">
        <f t="shared" si="49"/>
        <v>57217</v>
      </c>
      <c r="AG50" s="9">
        <f t="shared" si="49"/>
        <v>55996</v>
      </c>
      <c r="AH50" s="9">
        <f t="shared" si="49"/>
        <v>53461</v>
      </c>
      <c r="AI50" s="9">
        <f t="shared" si="49"/>
        <v>52170</v>
      </c>
      <c r="AJ50" s="9">
        <f t="shared" si="49"/>
        <v>51673</v>
      </c>
      <c r="AK50" s="9">
        <f t="shared" si="49"/>
        <v>51319</v>
      </c>
      <c r="AL50" s="9">
        <f t="shared" si="49"/>
        <v>51393</v>
      </c>
      <c r="AM50" s="9">
        <f t="shared" si="49"/>
        <v>51873</v>
      </c>
      <c r="AN50" s="9">
        <f t="shared" si="49"/>
        <v>53609</v>
      </c>
      <c r="AO50" s="9">
        <f t="shared" si="49"/>
        <v>54131</v>
      </c>
      <c r="AP50" s="9">
        <f t="shared" si="49"/>
        <v>49925</v>
      </c>
      <c r="AQ50" s="9">
        <f t="shared" si="49"/>
        <v>50895</v>
      </c>
      <c r="AR50" s="9">
        <f t="shared" si="49"/>
        <v>50398</v>
      </c>
      <c r="AS50" s="9">
        <f t="shared" si="49"/>
        <v>50440</v>
      </c>
      <c r="AT50" s="9">
        <f t="shared" si="49"/>
        <v>52185</v>
      </c>
      <c r="AU50" s="9">
        <f t="shared" si="49"/>
        <v>53027</v>
      </c>
      <c r="AV50" s="1076">
        <f t="shared" si="49"/>
        <v>52179</v>
      </c>
      <c r="AW50" s="9">
        <f t="shared" si="49"/>
        <v>51329</v>
      </c>
      <c r="AX50" s="9">
        <f t="shared" si="49"/>
        <v>53294</v>
      </c>
      <c r="AY50" s="9">
        <f t="shared" si="49"/>
        <v>54760</v>
      </c>
      <c r="AZ50" s="9">
        <f t="shared" si="49"/>
        <v>55372</v>
      </c>
      <c r="BA50" s="9">
        <f t="shared" si="49"/>
        <v>56074</v>
      </c>
      <c r="BB50" s="9">
        <f t="shared" si="49"/>
        <v>53666</v>
      </c>
      <c r="BC50" s="9">
        <f t="shared" si="49"/>
        <v>54504</v>
      </c>
      <c r="BD50" s="9">
        <f t="shared" si="49"/>
        <v>57407</v>
      </c>
    </row>
    <row r="51" spans="1:56">
      <c r="A51" s="739">
        <v>201</v>
      </c>
      <c r="B51" s="740" t="s">
        <v>365</v>
      </c>
      <c r="C51" s="8">
        <v>60710</v>
      </c>
      <c r="D51" s="8">
        <v>58430</v>
      </c>
      <c r="E51" s="8">
        <v>58646</v>
      </c>
      <c r="F51" s="8">
        <v>55718</v>
      </c>
      <c r="G51" s="8">
        <v>52750</v>
      </c>
      <c r="H51" s="8">
        <v>65733</v>
      </c>
      <c r="I51" s="8">
        <v>63075</v>
      </c>
      <c r="J51" s="8">
        <v>61124</v>
      </c>
      <c r="K51" s="8">
        <v>59750</v>
      </c>
      <c r="L51" s="8">
        <v>58480</v>
      </c>
      <c r="M51" s="8">
        <v>58734</v>
      </c>
      <c r="N51" s="8">
        <v>60057</v>
      </c>
      <c r="O51" s="8">
        <v>58958</v>
      </c>
      <c r="P51" s="8">
        <v>58497</v>
      </c>
      <c r="Q51" s="8">
        <v>58741</v>
      </c>
      <c r="R51" s="8">
        <v>58436</v>
      </c>
      <c r="S51" s="8">
        <v>57601</v>
      </c>
      <c r="T51" s="8">
        <v>55906</v>
      </c>
      <c r="U51" s="8">
        <v>55703</v>
      </c>
      <c r="V51" s="8">
        <v>56697</v>
      </c>
      <c r="W51" s="8">
        <v>56909</v>
      </c>
      <c r="X51" s="8">
        <v>57647</v>
      </c>
      <c r="Y51" s="8">
        <v>56763</v>
      </c>
      <c r="Z51" s="8">
        <v>55824</v>
      </c>
      <c r="AA51" s="8">
        <v>54819</v>
      </c>
      <c r="AB51" s="8">
        <v>53605</v>
      </c>
      <c r="AC51" s="8">
        <v>52290</v>
      </c>
      <c r="AD51" s="8">
        <v>53373</v>
      </c>
      <c r="AE51" s="8">
        <v>52241</v>
      </c>
      <c r="AF51" s="8">
        <v>50479</v>
      </c>
      <c r="AG51" s="8">
        <v>49263</v>
      </c>
      <c r="AH51" s="8">
        <v>46843</v>
      </c>
      <c r="AI51" s="8">
        <v>46021</v>
      </c>
      <c r="AJ51" s="8">
        <v>45400</v>
      </c>
      <c r="AK51" s="8">
        <v>44714</v>
      </c>
      <c r="AL51" s="8">
        <v>45102</v>
      </c>
      <c r="AM51" s="8">
        <v>45489</v>
      </c>
      <c r="AN51" s="8">
        <v>46959</v>
      </c>
      <c r="AO51" s="8">
        <v>47541</v>
      </c>
      <c r="AP51" s="8">
        <v>44168</v>
      </c>
      <c r="AQ51" s="8">
        <v>44670</v>
      </c>
      <c r="AR51" s="8">
        <v>43843</v>
      </c>
      <c r="AS51" s="8">
        <v>45008</v>
      </c>
      <c r="AT51" s="8">
        <v>45835</v>
      </c>
      <c r="AU51" s="8">
        <v>46540</v>
      </c>
      <c r="AV51" s="1559">
        <f>ROUND((AU51+AW51)/2,0)</f>
        <v>45590</v>
      </c>
      <c r="AW51" s="8">
        <v>44640</v>
      </c>
      <c r="AX51" s="8">
        <v>46842</v>
      </c>
      <c r="AY51" s="8">
        <v>48075</v>
      </c>
      <c r="AZ51" s="8">
        <v>48424</v>
      </c>
      <c r="BA51" s="8">
        <v>49038</v>
      </c>
      <c r="BB51" s="8">
        <v>46589</v>
      </c>
      <c r="BC51" s="8">
        <v>47550</v>
      </c>
      <c r="BD51" s="8">
        <v>50080</v>
      </c>
    </row>
    <row r="52" spans="1:56">
      <c r="A52" s="733">
        <v>442</v>
      </c>
      <c r="B52" s="737" t="s">
        <v>179</v>
      </c>
      <c r="C52" s="8">
        <v>408</v>
      </c>
      <c r="D52" s="8">
        <v>391</v>
      </c>
      <c r="E52" s="8">
        <v>327</v>
      </c>
      <c r="F52" s="8">
        <v>220</v>
      </c>
      <c r="G52" s="8">
        <v>359</v>
      </c>
      <c r="H52" s="8">
        <v>985</v>
      </c>
      <c r="I52" s="8">
        <v>1188</v>
      </c>
      <c r="J52" s="8">
        <v>1054</v>
      </c>
      <c r="K52" s="8">
        <v>1193</v>
      </c>
      <c r="L52" s="8">
        <v>1014</v>
      </c>
      <c r="M52" s="8">
        <v>1273</v>
      </c>
      <c r="N52" s="8">
        <v>1297</v>
      </c>
      <c r="O52" s="8">
        <v>1294</v>
      </c>
      <c r="P52" s="8">
        <v>1323</v>
      </c>
      <c r="Q52" s="8">
        <v>1559</v>
      </c>
      <c r="R52" s="8">
        <v>1708</v>
      </c>
      <c r="S52" s="8">
        <v>1672</v>
      </c>
      <c r="T52" s="8">
        <v>1764</v>
      </c>
      <c r="U52" s="8">
        <v>1906</v>
      </c>
      <c r="V52" s="8">
        <v>1837</v>
      </c>
      <c r="W52" s="8">
        <v>1879</v>
      </c>
      <c r="X52" s="8">
        <v>1754</v>
      </c>
      <c r="Y52" s="8">
        <v>1624</v>
      </c>
      <c r="Z52" s="8">
        <v>1534</v>
      </c>
      <c r="AA52" s="8">
        <v>1532</v>
      </c>
      <c r="AB52" s="8">
        <v>1570</v>
      </c>
      <c r="AC52" s="8">
        <v>1646</v>
      </c>
      <c r="AD52" s="8">
        <v>1630</v>
      </c>
      <c r="AE52" s="8">
        <v>1697</v>
      </c>
      <c r="AF52" s="8">
        <v>1511</v>
      </c>
      <c r="AG52" s="8">
        <v>1482</v>
      </c>
      <c r="AH52" s="8">
        <v>1387</v>
      </c>
      <c r="AI52" s="8">
        <v>1327</v>
      </c>
      <c r="AJ52" s="8">
        <v>1230</v>
      </c>
      <c r="AK52" s="8">
        <v>1560</v>
      </c>
      <c r="AL52" s="8">
        <v>1599</v>
      </c>
      <c r="AM52" s="8">
        <v>1652</v>
      </c>
      <c r="AN52" s="8">
        <v>1687</v>
      </c>
      <c r="AO52" s="8">
        <v>1741</v>
      </c>
      <c r="AP52" s="8">
        <v>1511</v>
      </c>
      <c r="AQ52" s="8">
        <v>1457</v>
      </c>
      <c r="AR52" s="8">
        <v>1272</v>
      </c>
      <c r="AS52" s="8">
        <v>1497</v>
      </c>
      <c r="AT52" s="8">
        <v>1445</v>
      </c>
      <c r="AU52" s="8">
        <v>1394</v>
      </c>
      <c r="AV52" s="1559">
        <f>ROUND((AU52+AW52)/2,0)</f>
        <v>1397</v>
      </c>
      <c r="AW52" s="8">
        <v>1399</v>
      </c>
      <c r="AX52" s="8">
        <v>1433</v>
      </c>
      <c r="AY52" s="8">
        <v>1508</v>
      </c>
      <c r="AZ52" s="8">
        <v>1517</v>
      </c>
      <c r="BA52" s="8">
        <v>1487</v>
      </c>
      <c r="BB52" s="8">
        <v>1518</v>
      </c>
      <c r="BC52" s="8">
        <v>1544</v>
      </c>
      <c r="BD52" s="8">
        <v>1578</v>
      </c>
    </row>
    <row r="53" spans="1:56">
      <c r="A53" s="733">
        <v>443</v>
      </c>
      <c r="B53" s="737" t="s">
        <v>181</v>
      </c>
      <c r="C53" s="8">
        <v>1053</v>
      </c>
      <c r="D53" s="8">
        <v>1064</v>
      </c>
      <c r="E53" s="8">
        <v>1209</v>
      </c>
      <c r="F53" s="8">
        <v>1072</v>
      </c>
      <c r="G53" s="8">
        <v>1142</v>
      </c>
      <c r="H53" s="8">
        <v>1656</v>
      </c>
      <c r="I53" s="8">
        <v>1764</v>
      </c>
      <c r="J53" s="8">
        <v>1803</v>
      </c>
      <c r="K53" s="8">
        <v>2016</v>
      </c>
      <c r="L53" s="8">
        <v>2122</v>
      </c>
      <c r="M53" s="8">
        <v>2463</v>
      </c>
      <c r="N53" s="8">
        <v>2569</v>
      </c>
      <c r="O53" s="8">
        <v>2780</v>
      </c>
      <c r="P53" s="8">
        <v>3007</v>
      </c>
      <c r="Q53" s="8">
        <v>3160</v>
      </c>
      <c r="R53" s="8">
        <v>3368</v>
      </c>
      <c r="S53" s="8">
        <v>3489</v>
      </c>
      <c r="T53" s="8">
        <v>3553</v>
      </c>
      <c r="U53" s="8">
        <v>3841</v>
      </c>
      <c r="V53" s="8">
        <v>3879</v>
      </c>
      <c r="W53" s="8">
        <v>4306</v>
      </c>
      <c r="X53" s="8">
        <v>4858</v>
      </c>
      <c r="Y53" s="8">
        <v>4597</v>
      </c>
      <c r="Z53" s="8">
        <v>4437</v>
      </c>
      <c r="AA53" s="8">
        <v>3867</v>
      </c>
      <c r="AB53" s="8">
        <v>4552</v>
      </c>
      <c r="AC53" s="8">
        <v>4339</v>
      </c>
      <c r="AD53" s="8">
        <v>4332</v>
      </c>
      <c r="AE53" s="8">
        <v>4550</v>
      </c>
      <c r="AF53" s="8">
        <v>4412</v>
      </c>
      <c r="AG53" s="8">
        <v>4447</v>
      </c>
      <c r="AH53" s="8">
        <v>4483</v>
      </c>
      <c r="AI53" s="8">
        <v>4154</v>
      </c>
      <c r="AJ53" s="8">
        <v>4343</v>
      </c>
      <c r="AK53" s="8">
        <v>4409</v>
      </c>
      <c r="AL53" s="8">
        <v>4033</v>
      </c>
      <c r="AM53" s="8">
        <v>4090</v>
      </c>
      <c r="AN53" s="8">
        <v>4321</v>
      </c>
      <c r="AO53" s="8">
        <v>4211</v>
      </c>
      <c r="AP53" s="8">
        <v>3692</v>
      </c>
      <c r="AQ53" s="8">
        <v>4229</v>
      </c>
      <c r="AR53" s="8">
        <v>4666</v>
      </c>
      <c r="AS53" s="8">
        <v>3434</v>
      </c>
      <c r="AT53" s="8">
        <v>4416</v>
      </c>
      <c r="AU53" s="8">
        <v>4600</v>
      </c>
      <c r="AV53" s="1559">
        <f t="shared" ref="AV53:AV54" si="50">ROUND((AU53+AW53)/2,0)</f>
        <v>4633</v>
      </c>
      <c r="AW53" s="8">
        <v>4666</v>
      </c>
      <c r="AX53" s="8">
        <v>4528</v>
      </c>
      <c r="AY53" s="8">
        <v>4670</v>
      </c>
      <c r="AZ53" s="8">
        <v>4923</v>
      </c>
      <c r="BA53" s="8">
        <v>4906</v>
      </c>
      <c r="BB53" s="8">
        <v>4901</v>
      </c>
      <c r="BC53" s="8">
        <v>4767</v>
      </c>
      <c r="BD53" s="8">
        <v>5127</v>
      </c>
    </row>
    <row r="54" spans="1:56">
      <c r="A54" s="733">
        <v>446</v>
      </c>
      <c r="B54" s="737" t="s">
        <v>366</v>
      </c>
      <c r="C54" s="8">
        <v>806</v>
      </c>
      <c r="D54" s="8">
        <v>808</v>
      </c>
      <c r="E54" s="8">
        <v>858</v>
      </c>
      <c r="F54" s="8">
        <v>861</v>
      </c>
      <c r="G54" s="8">
        <v>719</v>
      </c>
      <c r="H54" s="8">
        <v>1198</v>
      </c>
      <c r="I54" s="8">
        <v>1156</v>
      </c>
      <c r="J54" s="8">
        <v>1131</v>
      </c>
      <c r="K54" s="8">
        <v>1153</v>
      </c>
      <c r="L54" s="8">
        <v>1199</v>
      </c>
      <c r="M54" s="8">
        <v>1173</v>
      </c>
      <c r="N54" s="8">
        <v>1223</v>
      </c>
      <c r="O54" s="8">
        <v>1220</v>
      </c>
      <c r="P54" s="8">
        <v>1184</v>
      </c>
      <c r="Q54" s="8">
        <v>1166</v>
      </c>
      <c r="R54" s="8">
        <v>1190</v>
      </c>
      <c r="S54" s="8">
        <v>1104</v>
      </c>
      <c r="T54" s="8">
        <v>1082</v>
      </c>
      <c r="U54" s="8">
        <v>1038</v>
      </c>
      <c r="V54" s="8">
        <v>1037</v>
      </c>
      <c r="W54" s="8">
        <v>1006</v>
      </c>
      <c r="X54" s="8">
        <v>990</v>
      </c>
      <c r="Y54" s="8">
        <v>992</v>
      </c>
      <c r="Z54" s="8">
        <v>967</v>
      </c>
      <c r="AA54" s="8">
        <v>867</v>
      </c>
      <c r="AB54" s="8">
        <v>917</v>
      </c>
      <c r="AC54" s="8">
        <v>872</v>
      </c>
      <c r="AD54" s="8">
        <v>840</v>
      </c>
      <c r="AE54" s="8">
        <v>846</v>
      </c>
      <c r="AF54" s="8">
        <v>815</v>
      </c>
      <c r="AG54" s="8">
        <v>804</v>
      </c>
      <c r="AH54" s="8">
        <v>748</v>
      </c>
      <c r="AI54" s="8">
        <v>668</v>
      </c>
      <c r="AJ54" s="8">
        <v>700</v>
      </c>
      <c r="AK54" s="8">
        <v>636</v>
      </c>
      <c r="AL54" s="8">
        <v>659</v>
      </c>
      <c r="AM54" s="8">
        <v>642</v>
      </c>
      <c r="AN54" s="8">
        <v>642</v>
      </c>
      <c r="AO54" s="8">
        <v>638</v>
      </c>
      <c r="AP54" s="8">
        <v>554</v>
      </c>
      <c r="AQ54" s="8">
        <v>539</v>
      </c>
      <c r="AR54" s="8">
        <v>617</v>
      </c>
      <c r="AS54" s="8">
        <v>501</v>
      </c>
      <c r="AT54" s="8">
        <v>489</v>
      </c>
      <c r="AU54" s="8">
        <v>493</v>
      </c>
      <c r="AV54" s="1559">
        <f t="shared" si="50"/>
        <v>559</v>
      </c>
      <c r="AW54" s="8">
        <v>624</v>
      </c>
      <c r="AX54" s="8">
        <v>491</v>
      </c>
      <c r="AY54" s="8">
        <v>507</v>
      </c>
      <c r="AZ54" s="8">
        <v>508</v>
      </c>
      <c r="BA54" s="8">
        <v>643</v>
      </c>
      <c r="BB54" s="8">
        <v>658</v>
      </c>
      <c r="BC54" s="8">
        <v>643</v>
      </c>
      <c r="BD54" s="8">
        <v>622</v>
      </c>
    </row>
    <row r="55" spans="1:56">
      <c r="A55" s="730"/>
      <c r="B55" s="738" t="s">
        <v>187</v>
      </c>
      <c r="C55" s="9">
        <f t="shared" ref="C55:L55" si="51">SUM(C56:C62)</f>
        <v>34306</v>
      </c>
      <c r="D55" s="9">
        <f t="shared" si="51"/>
        <v>31816</v>
      </c>
      <c r="E55" s="9">
        <f t="shared" si="51"/>
        <v>32304</v>
      </c>
      <c r="F55" s="9">
        <f t="shared" si="51"/>
        <v>35458</v>
      </c>
      <c r="G55" s="9">
        <f t="shared" si="51"/>
        <v>33766</v>
      </c>
      <c r="H55" s="9">
        <f t="shared" si="51"/>
        <v>41309</v>
      </c>
      <c r="I55" s="9">
        <f t="shared" si="51"/>
        <v>41061</v>
      </c>
      <c r="J55" s="9">
        <f t="shared" si="51"/>
        <v>39143</v>
      </c>
      <c r="K55" s="9">
        <f t="shared" si="51"/>
        <v>38250</v>
      </c>
      <c r="L55" s="9">
        <f t="shared" si="51"/>
        <v>37856</v>
      </c>
      <c r="M55" s="9">
        <f>SUM(M56:M62)</f>
        <v>37429</v>
      </c>
      <c r="N55" s="9">
        <f t="shared" ref="N55:BD55" si="52">SUM(N56:N62)</f>
        <v>39765</v>
      </c>
      <c r="O55" s="9">
        <f t="shared" si="52"/>
        <v>39755</v>
      </c>
      <c r="P55" s="9">
        <f t="shared" si="52"/>
        <v>39673</v>
      </c>
      <c r="Q55" s="9">
        <f t="shared" si="52"/>
        <v>40387</v>
      </c>
      <c r="R55" s="9">
        <f t="shared" si="52"/>
        <v>40593</v>
      </c>
      <c r="S55" s="9">
        <f t="shared" si="52"/>
        <v>37610</v>
      </c>
      <c r="T55" s="9">
        <f t="shared" si="52"/>
        <v>36583</v>
      </c>
      <c r="U55" s="9">
        <f t="shared" si="52"/>
        <v>37502</v>
      </c>
      <c r="V55" s="9">
        <f t="shared" si="52"/>
        <v>37353</v>
      </c>
      <c r="W55" s="9">
        <f t="shared" si="52"/>
        <v>38352</v>
      </c>
      <c r="X55" s="9">
        <f t="shared" si="52"/>
        <v>39985</v>
      </c>
      <c r="Y55" s="9">
        <f t="shared" si="52"/>
        <v>39795</v>
      </c>
      <c r="Z55" s="9">
        <f t="shared" si="52"/>
        <v>38684</v>
      </c>
      <c r="AA55" s="9">
        <f t="shared" si="52"/>
        <v>36275</v>
      </c>
      <c r="AB55" s="9">
        <f t="shared" si="52"/>
        <v>36938</v>
      </c>
      <c r="AC55" s="9">
        <f t="shared" si="52"/>
        <v>35680</v>
      </c>
      <c r="AD55" s="9">
        <f t="shared" si="52"/>
        <v>35295</v>
      </c>
      <c r="AE55" s="9">
        <f t="shared" si="52"/>
        <v>34861</v>
      </c>
      <c r="AF55" s="9">
        <f t="shared" si="52"/>
        <v>33530</v>
      </c>
      <c r="AG55" s="9">
        <f t="shared" si="52"/>
        <v>31616</v>
      </c>
      <c r="AH55" s="9">
        <f t="shared" si="52"/>
        <v>30733</v>
      </c>
      <c r="AI55" s="9">
        <f t="shared" si="52"/>
        <v>30033</v>
      </c>
      <c r="AJ55" s="9">
        <f t="shared" si="52"/>
        <v>30208</v>
      </c>
      <c r="AK55" s="9">
        <f t="shared" si="52"/>
        <v>29108</v>
      </c>
      <c r="AL55" s="9">
        <f t="shared" si="52"/>
        <v>29208</v>
      </c>
      <c r="AM55" s="9">
        <f t="shared" si="52"/>
        <v>28845</v>
      </c>
      <c r="AN55" s="9">
        <f t="shared" si="52"/>
        <v>31010</v>
      </c>
      <c r="AO55" s="9">
        <f t="shared" si="52"/>
        <v>30609</v>
      </c>
      <c r="AP55" s="9">
        <f t="shared" si="52"/>
        <v>28663</v>
      </c>
      <c r="AQ55" s="9">
        <f t="shared" si="52"/>
        <v>27715</v>
      </c>
      <c r="AR55" s="9">
        <f t="shared" si="52"/>
        <v>27361</v>
      </c>
      <c r="AS55" s="9">
        <f t="shared" si="52"/>
        <v>27503</v>
      </c>
      <c r="AT55" s="9">
        <f t="shared" si="52"/>
        <v>26466</v>
      </c>
      <c r="AU55" s="9">
        <f t="shared" si="52"/>
        <v>26800</v>
      </c>
      <c r="AV55" s="1076">
        <f t="shared" si="52"/>
        <v>26746</v>
      </c>
      <c r="AW55" s="9">
        <f t="shared" si="52"/>
        <v>26688</v>
      </c>
      <c r="AX55" s="9">
        <f t="shared" si="52"/>
        <v>25332</v>
      </c>
      <c r="AY55" s="9">
        <f t="shared" si="52"/>
        <v>26069</v>
      </c>
      <c r="AZ55" s="9">
        <f t="shared" si="52"/>
        <v>26445</v>
      </c>
      <c r="BA55" s="9">
        <f t="shared" si="52"/>
        <v>25399</v>
      </c>
      <c r="BB55" s="9">
        <f t="shared" si="52"/>
        <v>24482</v>
      </c>
      <c r="BC55" s="9">
        <f t="shared" si="52"/>
        <v>24178</v>
      </c>
      <c r="BD55" s="9">
        <f t="shared" si="52"/>
        <v>25244</v>
      </c>
    </row>
    <row r="56" spans="1:56">
      <c r="A56" s="733">
        <v>208</v>
      </c>
      <c r="B56" s="737" t="s">
        <v>189</v>
      </c>
      <c r="C56" s="8">
        <v>10842</v>
      </c>
      <c r="D56" s="8">
        <v>10884</v>
      </c>
      <c r="E56" s="8">
        <v>10411</v>
      </c>
      <c r="F56" s="8">
        <v>9996</v>
      </c>
      <c r="G56" s="8">
        <v>10115</v>
      </c>
      <c r="H56" s="8">
        <v>10189</v>
      </c>
      <c r="I56" s="8">
        <v>9766</v>
      </c>
      <c r="J56" s="8">
        <v>9276</v>
      </c>
      <c r="K56" s="8">
        <v>8062</v>
      </c>
      <c r="L56" s="8">
        <v>8009</v>
      </c>
      <c r="M56" s="8">
        <v>7072</v>
      </c>
      <c r="N56" s="8">
        <v>8389</v>
      </c>
      <c r="O56" s="8">
        <v>8275</v>
      </c>
      <c r="P56" s="8">
        <v>8085</v>
      </c>
      <c r="Q56" s="8">
        <v>7855</v>
      </c>
      <c r="R56" s="8">
        <v>7372</v>
      </c>
      <c r="S56" s="8">
        <v>4322</v>
      </c>
      <c r="T56" s="8">
        <v>3964</v>
      </c>
      <c r="U56" s="8">
        <v>4194</v>
      </c>
      <c r="V56" s="8">
        <v>3919</v>
      </c>
      <c r="W56" s="8">
        <v>4174</v>
      </c>
      <c r="X56" s="8">
        <v>5154</v>
      </c>
      <c r="Y56" s="8">
        <v>5080</v>
      </c>
      <c r="Z56" s="8">
        <v>5155</v>
      </c>
      <c r="AA56" s="8">
        <v>4875</v>
      </c>
      <c r="AB56" s="8">
        <v>4835</v>
      </c>
      <c r="AC56" s="8">
        <v>4699</v>
      </c>
      <c r="AD56" s="8">
        <v>4585</v>
      </c>
      <c r="AE56" s="8">
        <v>4475</v>
      </c>
      <c r="AF56" s="8">
        <v>4320</v>
      </c>
      <c r="AG56" s="8">
        <v>3071</v>
      </c>
      <c r="AH56" s="8">
        <v>2905</v>
      </c>
      <c r="AI56" s="8">
        <v>2630</v>
      </c>
      <c r="AJ56" s="8">
        <v>2636</v>
      </c>
      <c r="AK56" s="8">
        <v>2670</v>
      </c>
      <c r="AL56" s="8">
        <v>2695</v>
      </c>
      <c r="AM56" s="8">
        <v>2723</v>
      </c>
      <c r="AN56" s="8">
        <v>2874</v>
      </c>
      <c r="AO56" s="8">
        <v>3052</v>
      </c>
      <c r="AP56" s="8">
        <v>3021</v>
      </c>
      <c r="AQ56" s="8">
        <v>2984</v>
      </c>
      <c r="AR56" s="8">
        <v>3103</v>
      </c>
      <c r="AS56" s="8">
        <v>2740</v>
      </c>
      <c r="AT56" s="8">
        <v>2598</v>
      </c>
      <c r="AU56" s="8">
        <v>2560</v>
      </c>
      <c r="AV56" s="1559">
        <f>ROUND((AU56+AW56)/2,0)</f>
        <v>2513</v>
      </c>
      <c r="AW56" s="8">
        <v>2465</v>
      </c>
      <c r="AX56" s="8">
        <v>2581</v>
      </c>
      <c r="AY56" s="8">
        <v>2472</v>
      </c>
      <c r="AZ56" s="8">
        <v>2459</v>
      </c>
      <c r="BA56" s="8">
        <v>2338</v>
      </c>
      <c r="BB56" s="8">
        <v>2577</v>
      </c>
      <c r="BC56" s="8">
        <v>2373</v>
      </c>
      <c r="BD56" s="8">
        <v>2551</v>
      </c>
    </row>
    <row r="57" spans="1:56">
      <c r="A57" s="733">
        <v>212</v>
      </c>
      <c r="B57" s="737" t="s">
        <v>191</v>
      </c>
      <c r="C57" s="8">
        <v>6101</v>
      </c>
      <c r="D57" s="8">
        <v>3615</v>
      </c>
      <c r="E57" s="8">
        <v>3888</v>
      </c>
      <c r="F57" s="8">
        <v>6967</v>
      </c>
      <c r="G57" s="8">
        <v>6941</v>
      </c>
      <c r="H57" s="8">
        <v>7213</v>
      </c>
      <c r="I57" s="8">
        <v>7083</v>
      </c>
      <c r="J57" s="8">
        <v>6733</v>
      </c>
      <c r="K57" s="8">
        <v>6859</v>
      </c>
      <c r="L57" s="8">
        <v>6693</v>
      </c>
      <c r="M57" s="8">
        <v>6945</v>
      </c>
      <c r="N57" s="8">
        <v>7026</v>
      </c>
      <c r="O57" s="8">
        <v>7042</v>
      </c>
      <c r="P57" s="8">
        <v>6750</v>
      </c>
      <c r="Q57" s="8">
        <v>6676</v>
      </c>
      <c r="R57" s="8">
        <v>6637</v>
      </c>
      <c r="S57" s="8">
        <v>6474</v>
      </c>
      <c r="T57" s="8">
        <v>6179</v>
      </c>
      <c r="U57" s="8">
        <v>6236</v>
      </c>
      <c r="V57" s="8">
        <v>6271</v>
      </c>
      <c r="W57" s="8">
        <v>6619</v>
      </c>
      <c r="X57" s="8">
        <v>6635</v>
      </c>
      <c r="Y57" s="8">
        <v>6609</v>
      </c>
      <c r="Z57" s="8">
        <v>6446</v>
      </c>
      <c r="AA57" s="8">
        <v>5538</v>
      </c>
      <c r="AB57" s="8">
        <v>5943</v>
      </c>
      <c r="AC57" s="8">
        <v>5774</v>
      </c>
      <c r="AD57" s="8">
        <v>5558</v>
      </c>
      <c r="AE57" s="8">
        <v>5726</v>
      </c>
      <c r="AF57" s="8">
        <v>5389</v>
      </c>
      <c r="AG57" s="8">
        <v>5245</v>
      </c>
      <c r="AH57" s="8">
        <v>5219</v>
      </c>
      <c r="AI57" s="8">
        <v>4776</v>
      </c>
      <c r="AJ57" s="8">
        <v>4888</v>
      </c>
      <c r="AK57" s="8">
        <v>4788</v>
      </c>
      <c r="AL57" s="8">
        <v>4628</v>
      </c>
      <c r="AM57" s="8">
        <v>4648</v>
      </c>
      <c r="AN57" s="8">
        <v>4560</v>
      </c>
      <c r="AO57" s="8">
        <v>4749</v>
      </c>
      <c r="AP57" s="8">
        <v>4633</v>
      </c>
      <c r="AQ57" s="8">
        <v>4406</v>
      </c>
      <c r="AR57" s="8">
        <v>4770</v>
      </c>
      <c r="AS57" s="8">
        <v>4380</v>
      </c>
      <c r="AT57" s="8">
        <v>4266</v>
      </c>
      <c r="AU57" s="8">
        <v>4526</v>
      </c>
      <c r="AV57" s="1559">
        <f>ROUND((AU57+AW57)/2,0)</f>
        <v>4601</v>
      </c>
      <c r="AW57" s="8">
        <v>4676</v>
      </c>
      <c r="AX57" s="8">
        <v>4464</v>
      </c>
      <c r="AY57" s="8">
        <v>4531</v>
      </c>
      <c r="AZ57" s="8">
        <v>4556</v>
      </c>
      <c r="BA57" s="8">
        <v>4516</v>
      </c>
      <c r="BB57" s="8">
        <v>4409</v>
      </c>
      <c r="BC57" s="8">
        <v>4362</v>
      </c>
      <c r="BD57" s="8">
        <v>4576</v>
      </c>
    </row>
    <row r="58" spans="1:56">
      <c r="A58" s="733">
        <v>227</v>
      </c>
      <c r="B58" s="737" t="s">
        <v>367</v>
      </c>
      <c r="C58" s="8">
        <v>3806</v>
      </c>
      <c r="D58" s="8">
        <v>3685</v>
      </c>
      <c r="E58" s="8">
        <v>3673</v>
      </c>
      <c r="F58" s="8">
        <v>3814</v>
      </c>
      <c r="G58" s="8">
        <v>3490</v>
      </c>
      <c r="H58" s="8">
        <v>5806</v>
      </c>
      <c r="I58" s="8">
        <v>5908</v>
      </c>
      <c r="J58" s="8">
        <v>5833</v>
      </c>
      <c r="K58" s="8">
        <v>5956</v>
      </c>
      <c r="L58" s="8">
        <v>6031</v>
      </c>
      <c r="M58" s="8">
        <v>6222</v>
      </c>
      <c r="N58" s="8">
        <v>6451</v>
      </c>
      <c r="O58" s="8">
        <v>6618</v>
      </c>
      <c r="P58" s="8">
        <v>6541</v>
      </c>
      <c r="Q58" s="8">
        <v>6643</v>
      </c>
      <c r="R58" s="8">
        <v>6581</v>
      </c>
      <c r="S58" s="8">
        <v>6841</v>
      </c>
      <c r="T58" s="8">
        <v>6717</v>
      </c>
      <c r="U58" s="8">
        <v>6972</v>
      </c>
      <c r="V58" s="8">
        <v>6854</v>
      </c>
      <c r="W58" s="8">
        <v>6885</v>
      </c>
      <c r="X58" s="8">
        <v>6982</v>
      </c>
      <c r="Y58" s="8">
        <v>6784</v>
      </c>
      <c r="Z58" s="8">
        <v>6702</v>
      </c>
      <c r="AA58" s="8">
        <v>6398</v>
      </c>
      <c r="AB58" s="8">
        <v>6504</v>
      </c>
      <c r="AC58" s="8">
        <v>6172</v>
      </c>
      <c r="AD58" s="8">
        <v>6360</v>
      </c>
      <c r="AE58" s="8">
        <v>6206</v>
      </c>
      <c r="AF58" s="8">
        <v>5903</v>
      </c>
      <c r="AG58" s="8">
        <v>5887</v>
      </c>
      <c r="AH58" s="8">
        <v>5498</v>
      </c>
      <c r="AI58" s="8">
        <v>5356</v>
      </c>
      <c r="AJ58" s="8">
        <v>5311</v>
      </c>
      <c r="AK58" s="8">
        <v>5348</v>
      </c>
      <c r="AL58" s="8">
        <v>5341</v>
      </c>
      <c r="AM58" s="8">
        <v>5237</v>
      </c>
      <c r="AN58" s="8">
        <v>5345</v>
      </c>
      <c r="AO58" s="8">
        <v>5151</v>
      </c>
      <c r="AP58" s="8">
        <v>4778</v>
      </c>
      <c r="AQ58" s="8">
        <v>4701</v>
      </c>
      <c r="AR58" s="8">
        <v>4522</v>
      </c>
      <c r="AS58" s="8">
        <v>4714</v>
      </c>
      <c r="AT58" s="8">
        <v>4605</v>
      </c>
      <c r="AU58" s="8">
        <v>4358</v>
      </c>
      <c r="AV58" s="1559">
        <f t="shared" ref="AV58:AV62" si="53">ROUND((AU58+AW58)/2,0)</f>
        <v>4236</v>
      </c>
      <c r="AW58" s="8">
        <v>4114</v>
      </c>
      <c r="AX58" s="8">
        <v>3333</v>
      </c>
      <c r="AY58" s="8">
        <v>3238</v>
      </c>
      <c r="AZ58" s="8">
        <v>3099</v>
      </c>
      <c r="BA58" s="8">
        <v>3049</v>
      </c>
      <c r="BB58" s="8">
        <v>2788</v>
      </c>
      <c r="BC58" s="8">
        <v>2872</v>
      </c>
      <c r="BD58" s="8">
        <v>3029</v>
      </c>
    </row>
    <row r="59" spans="1:56">
      <c r="A59" s="733">
        <v>229</v>
      </c>
      <c r="B59" s="737" t="s">
        <v>368</v>
      </c>
      <c r="C59" s="8">
        <v>7844</v>
      </c>
      <c r="D59" s="8">
        <v>7850</v>
      </c>
      <c r="E59" s="8">
        <v>8119</v>
      </c>
      <c r="F59" s="8">
        <v>8216</v>
      </c>
      <c r="G59" s="8">
        <v>7542</v>
      </c>
      <c r="H59" s="8">
        <v>11024</v>
      </c>
      <c r="I59" s="8">
        <v>11062</v>
      </c>
      <c r="J59" s="8">
        <v>10395</v>
      </c>
      <c r="K59" s="8">
        <v>10471</v>
      </c>
      <c r="L59" s="8">
        <v>10515</v>
      </c>
      <c r="M59" s="8">
        <v>10752</v>
      </c>
      <c r="N59" s="8">
        <v>11139</v>
      </c>
      <c r="O59" s="8">
        <v>11101</v>
      </c>
      <c r="P59" s="8">
        <v>11139</v>
      </c>
      <c r="Q59" s="8">
        <v>11591</v>
      </c>
      <c r="R59" s="8">
        <v>11935</v>
      </c>
      <c r="S59" s="8">
        <v>11779</v>
      </c>
      <c r="T59" s="8">
        <v>11623</v>
      </c>
      <c r="U59" s="8">
        <v>11632</v>
      </c>
      <c r="V59" s="8">
        <v>11835</v>
      </c>
      <c r="W59" s="8">
        <v>11916</v>
      </c>
      <c r="X59" s="8">
        <v>12323</v>
      </c>
      <c r="Y59" s="8">
        <v>12535</v>
      </c>
      <c r="Z59" s="8">
        <v>11949</v>
      </c>
      <c r="AA59" s="8">
        <v>11504</v>
      </c>
      <c r="AB59" s="8">
        <v>11635</v>
      </c>
      <c r="AC59" s="8">
        <v>11350</v>
      </c>
      <c r="AD59" s="8">
        <v>11240</v>
      </c>
      <c r="AE59" s="8">
        <v>11168</v>
      </c>
      <c r="AF59" s="8">
        <v>10924</v>
      </c>
      <c r="AG59" s="8">
        <v>10632</v>
      </c>
      <c r="AH59" s="8">
        <v>10741</v>
      </c>
      <c r="AI59" s="8">
        <v>11189</v>
      </c>
      <c r="AJ59" s="8">
        <v>11273</v>
      </c>
      <c r="AK59" s="8">
        <v>11107</v>
      </c>
      <c r="AL59" s="8">
        <v>11234</v>
      </c>
      <c r="AM59" s="8">
        <v>11163</v>
      </c>
      <c r="AN59" s="8">
        <v>12997</v>
      </c>
      <c r="AO59" s="8">
        <v>12551</v>
      </c>
      <c r="AP59" s="8">
        <v>11467</v>
      </c>
      <c r="AQ59" s="8">
        <v>10997</v>
      </c>
      <c r="AR59" s="8">
        <v>10677</v>
      </c>
      <c r="AS59" s="8">
        <v>10516</v>
      </c>
      <c r="AT59" s="8">
        <v>10452</v>
      </c>
      <c r="AU59" s="8">
        <v>10970</v>
      </c>
      <c r="AV59" s="1559">
        <f t="shared" si="53"/>
        <v>11251</v>
      </c>
      <c r="AW59" s="8">
        <v>11531</v>
      </c>
      <c r="AX59" s="8">
        <v>10739</v>
      </c>
      <c r="AY59" s="8">
        <v>11059</v>
      </c>
      <c r="AZ59" s="8">
        <v>11312</v>
      </c>
      <c r="BA59" s="8">
        <v>10656</v>
      </c>
      <c r="BB59" s="8">
        <v>10346</v>
      </c>
      <c r="BC59" s="8">
        <v>10352</v>
      </c>
      <c r="BD59" s="8">
        <v>10563</v>
      </c>
    </row>
    <row r="60" spans="1:56">
      <c r="A60" s="733">
        <v>464</v>
      </c>
      <c r="B60" s="737" t="s">
        <v>212</v>
      </c>
      <c r="C60" s="8">
        <v>3543</v>
      </c>
      <c r="D60" s="8">
        <v>3437</v>
      </c>
      <c r="E60" s="8">
        <v>3799</v>
      </c>
      <c r="F60" s="8">
        <v>3952</v>
      </c>
      <c r="G60" s="8">
        <v>3453</v>
      </c>
      <c r="H60" s="8">
        <v>4125</v>
      </c>
      <c r="I60" s="8">
        <v>4164</v>
      </c>
      <c r="J60" s="8">
        <v>3803</v>
      </c>
      <c r="K60" s="8">
        <v>3697</v>
      </c>
      <c r="L60" s="8">
        <v>3507</v>
      </c>
      <c r="M60" s="8">
        <v>3293</v>
      </c>
      <c r="N60" s="8">
        <v>3442</v>
      </c>
      <c r="O60" s="8">
        <v>3391</v>
      </c>
      <c r="P60" s="8">
        <v>3810</v>
      </c>
      <c r="Q60" s="8">
        <v>4076</v>
      </c>
      <c r="R60" s="8">
        <v>4523</v>
      </c>
      <c r="S60" s="8">
        <v>4780</v>
      </c>
      <c r="T60" s="8">
        <v>4733</v>
      </c>
      <c r="U60" s="8">
        <v>5027</v>
      </c>
      <c r="V60" s="8">
        <v>5014</v>
      </c>
      <c r="W60" s="8">
        <v>5167</v>
      </c>
      <c r="X60" s="8">
        <v>5354</v>
      </c>
      <c r="Y60" s="8">
        <v>5284</v>
      </c>
      <c r="Z60" s="8">
        <v>5119</v>
      </c>
      <c r="AA60" s="8">
        <v>4718</v>
      </c>
      <c r="AB60" s="8">
        <v>4850</v>
      </c>
      <c r="AC60" s="8">
        <v>4578</v>
      </c>
      <c r="AD60" s="8">
        <v>4497</v>
      </c>
      <c r="AE60" s="8">
        <v>4295</v>
      </c>
      <c r="AF60" s="8">
        <v>4217</v>
      </c>
      <c r="AG60" s="8">
        <v>3962</v>
      </c>
      <c r="AH60" s="8">
        <v>3667</v>
      </c>
      <c r="AI60" s="8">
        <v>3468</v>
      </c>
      <c r="AJ60" s="8">
        <v>3365</v>
      </c>
      <c r="AK60" s="8">
        <v>2543</v>
      </c>
      <c r="AL60" s="8">
        <v>2929</v>
      </c>
      <c r="AM60" s="8">
        <v>2702</v>
      </c>
      <c r="AN60" s="8">
        <v>2891</v>
      </c>
      <c r="AO60" s="8">
        <v>2728</v>
      </c>
      <c r="AP60" s="8">
        <v>2595</v>
      </c>
      <c r="AQ60" s="8">
        <v>2513</v>
      </c>
      <c r="AR60" s="8">
        <v>2472</v>
      </c>
      <c r="AS60" s="8">
        <v>3161</v>
      </c>
      <c r="AT60" s="8">
        <v>2696</v>
      </c>
      <c r="AU60" s="8">
        <v>2460</v>
      </c>
      <c r="AV60" s="1559">
        <f t="shared" si="53"/>
        <v>2189</v>
      </c>
      <c r="AW60" s="8">
        <v>1917</v>
      </c>
      <c r="AX60" s="8">
        <v>2124</v>
      </c>
      <c r="AY60" s="8">
        <v>2549</v>
      </c>
      <c r="AZ60" s="8">
        <v>2751</v>
      </c>
      <c r="BA60" s="8">
        <v>2630</v>
      </c>
      <c r="BB60" s="8">
        <v>2392</v>
      </c>
      <c r="BC60" s="8">
        <v>2242</v>
      </c>
      <c r="BD60" s="8">
        <v>2509</v>
      </c>
    </row>
    <row r="61" spans="1:56">
      <c r="A61" s="733">
        <v>481</v>
      </c>
      <c r="B61" s="737" t="s">
        <v>214</v>
      </c>
      <c r="C61" s="8">
        <v>1134</v>
      </c>
      <c r="D61" s="8">
        <v>1049</v>
      </c>
      <c r="E61" s="8">
        <v>949</v>
      </c>
      <c r="F61" s="8">
        <v>1091</v>
      </c>
      <c r="G61" s="8">
        <v>968</v>
      </c>
      <c r="H61" s="8">
        <v>1248</v>
      </c>
      <c r="I61" s="8">
        <v>1222</v>
      </c>
      <c r="J61" s="8">
        <v>1282</v>
      </c>
      <c r="K61" s="8">
        <v>1270</v>
      </c>
      <c r="L61" s="8">
        <v>1231</v>
      </c>
      <c r="M61" s="8">
        <v>1238</v>
      </c>
      <c r="N61" s="8">
        <v>1267</v>
      </c>
      <c r="O61" s="8">
        <v>1270</v>
      </c>
      <c r="P61" s="8">
        <v>1264</v>
      </c>
      <c r="Q61" s="8">
        <v>1344</v>
      </c>
      <c r="R61" s="8">
        <v>1313</v>
      </c>
      <c r="S61" s="8">
        <v>1249</v>
      </c>
      <c r="T61" s="8">
        <v>1265</v>
      </c>
      <c r="U61" s="8">
        <v>1294</v>
      </c>
      <c r="V61" s="8">
        <v>1364</v>
      </c>
      <c r="W61" s="8">
        <v>1408</v>
      </c>
      <c r="X61" s="8">
        <v>1423</v>
      </c>
      <c r="Y61" s="8">
        <v>1409</v>
      </c>
      <c r="Z61" s="8">
        <v>1344</v>
      </c>
      <c r="AA61" s="8">
        <v>1339</v>
      </c>
      <c r="AB61" s="8">
        <v>1276</v>
      </c>
      <c r="AC61" s="8">
        <v>1257</v>
      </c>
      <c r="AD61" s="8">
        <v>1186</v>
      </c>
      <c r="AE61" s="8">
        <v>1163</v>
      </c>
      <c r="AF61" s="8">
        <v>1091</v>
      </c>
      <c r="AG61" s="8">
        <v>1085</v>
      </c>
      <c r="AH61" s="8">
        <v>1089</v>
      </c>
      <c r="AI61" s="8">
        <v>1106</v>
      </c>
      <c r="AJ61" s="8">
        <v>1109</v>
      </c>
      <c r="AK61" s="8">
        <v>1061</v>
      </c>
      <c r="AL61" s="8">
        <v>1012</v>
      </c>
      <c r="AM61" s="8">
        <v>976</v>
      </c>
      <c r="AN61" s="8">
        <v>964</v>
      </c>
      <c r="AO61" s="8">
        <v>1060</v>
      </c>
      <c r="AP61" s="8">
        <v>950</v>
      </c>
      <c r="AQ61" s="8">
        <v>911</v>
      </c>
      <c r="AR61" s="8">
        <v>737</v>
      </c>
      <c r="AS61" s="8">
        <v>818</v>
      </c>
      <c r="AT61" s="8">
        <v>729</v>
      </c>
      <c r="AU61" s="8">
        <v>776</v>
      </c>
      <c r="AV61" s="1559">
        <f t="shared" si="53"/>
        <v>827</v>
      </c>
      <c r="AW61" s="8">
        <v>877</v>
      </c>
      <c r="AX61" s="8">
        <v>907</v>
      </c>
      <c r="AY61" s="8">
        <v>998</v>
      </c>
      <c r="AZ61" s="8">
        <v>1050</v>
      </c>
      <c r="BA61" s="8">
        <v>1005</v>
      </c>
      <c r="BB61" s="8">
        <v>973</v>
      </c>
      <c r="BC61" s="8">
        <v>1005</v>
      </c>
      <c r="BD61" s="8">
        <v>1044</v>
      </c>
    </row>
    <row r="62" spans="1:56">
      <c r="A62" s="733">
        <v>501</v>
      </c>
      <c r="B62" s="737" t="s">
        <v>369</v>
      </c>
      <c r="C62" s="8">
        <v>1036</v>
      </c>
      <c r="D62" s="8">
        <v>1296</v>
      </c>
      <c r="E62" s="8">
        <v>1465</v>
      </c>
      <c r="F62" s="8">
        <v>1422</v>
      </c>
      <c r="G62" s="8">
        <v>1257</v>
      </c>
      <c r="H62" s="8">
        <v>1704</v>
      </c>
      <c r="I62" s="8">
        <v>1856</v>
      </c>
      <c r="J62" s="8">
        <v>1821</v>
      </c>
      <c r="K62" s="8">
        <v>1935</v>
      </c>
      <c r="L62" s="8">
        <v>1870</v>
      </c>
      <c r="M62" s="8">
        <v>1907</v>
      </c>
      <c r="N62" s="8">
        <v>2051</v>
      </c>
      <c r="O62" s="8">
        <v>2058</v>
      </c>
      <c r="P62" s="8">
        <v>2084</v>
      </c>
      <c r="Q62" s="8">
        <v>2202</v>
      </c>
      <c r="R62" s="8">
        <v>2232</v>
      </c>
      <c r="S62" s="8">
        <v>2165</v>
      </c>
      <c r="T62" s="8">
        <v>2102</v>
      </c>
      <c r="U62" s="8">
        <v>2147</v>
      </c>
      <c r="V62" s="8">
        <v>2096</v>
      </c>
      <c r="W62" s="8">
        <v>2183</v>
      </c>
      <c r="X62" s="8">
        <v>2114</v>
      </c>
      <c r="Y62" s="8">
        <v>2094</v>
      </c>
      <c r="Z62" s="8">
        <v>1969</v>
      </c>
      <c r="AA62" s="8">
        <v>1903</v>
      </c>
      <c r="AB62" s="8">
        <v>1895</v>
      </c>
      <c r="AC62" s="8">
        <v>1850</v>
      </c>
      <c r="AD62" s="8">
        <v>1869</v>
      </c>
      <c r="AE62" s="8">
        <v>1828</v>
      </c>
      <c r="AF62" s="8">
        <v>1686</v>
      </c>
      <c r="AG62" s="8">
        <v>1734</v>
      </c>
      <c r="AH62" s="8">
        <v>1614</v>
      </c>
      <c r="AI62" s="8">
        <v>1508</v>
      </c>
      <c r="AJ62" s="8">
        <v>1626</v>
      </c>
      <c r="AK62" s="8">
        <v>1591</v>
      </c>
      <c r="AL62" s="8">
        <v>1369</v>
      </c>
      <c r="AM62" s="8">
        <v>1396</v>
      </c>
      <c r="AN62" s="8">
        <v>1379</v>
      </c>
      <c r="AO62" s="8">
        <v>1318</v>
      </c>
      <c r="AP62" s="8">
        <v>1219</v>
      </c>
      <c r="AQ62" s="8">
        <v>1203</v>
      </c>
      <c r="AR62" s="8">
        <v>1080</v>
      </c>
      <c r="AS62" s="8">
        <v>1174</v>
      </c>
      <c r="AT62" s="8">
        <v>1120</v>
      </c>
      <c r="AU62" s="8">
        <v>1150</v>
      </c>
      <c r="AV62" s="1559">
        <f t="shared" si="53"/>
        <v>1129</v>
      </c>
      <c r="AW62" s="8">
        <v>1108</v>
      </c>
      <c r="AX62" s="8">
        <v>1184</v>
      </c>
      <c r="AY62" s="8">
        <v>1222</v>
      </c>
      <c r="AZ62" s="8">
        <v>1218</v>
      </c>
      <c r="BA62" s="8">
        <v>1205</v>
      </c>
      <c r="BB62" s="8">
        <v>997</v>
      </c>
      <c r="BC62" s="8">
        <v>972</v>
      </c>
      <c r="BD62" s="8">
        <v>972</v>
      </c>
    </row>
    <row r="63" spans="1:56">
      <c r="A63" s="730"/>
      <c r="B63" s="741" t="s">
        <v>224</v>
      </c>
      <c r="C63" s="9">
        <f t="shared" ref="C63:L63" si="54">SUM(C64:C68)</f>
        <v>12266</v>
      </c>
      <c r="D63" s="9">
        <f t="shared" si="54"/>
        <v>12634</v>
      </c>
      <c r="E63" s="9">
        <f t="shared" si="54"/>
        <v>12638</v>
      </c>
      <c r="F63" s="9">
        <f t="shared" si="54"/>
        <v>13485</v>
      </c>
      <c r="G63" s="9">
        <f t="shared" si="54"/>
        <v>13091</v>
      </c>
      <c r="H63" s="9">
        <f t="shared" si="54"/>
        <v>20721</v>
      </c>
      <c r="I63" s="9">
        <f t="shared" si="54"/>
        <v>20932</v>
      </c>
      <c r="J63" s="9">
        <f t="shared" si="54"/>
        <v>20417</v>
      </c>
      <c r="K63" s="9">
        <f t="shared" si="54"/>
        <v>20657</v>
      </c>
      <c r="L63" s="9">
        <f t="shared" si="54"/>
        <v>20335</v>
      </c>
      <c r="M63" s="9">
        <f>SUM(M64:M68)</f>
        <v>20568</v>
      </c>
      <c r="N63" s="9">
        <f t="shared" ref="N63:BD63" si="55">SUM(N64:N68)</f>
        <v>20884</v>
      </c>
      <c r="O63" s="9">
        <f t="shared" si="55"/>
        <v>20207</v>
      </c>
      <c r="P63" s="9">
        <f t="shared" si="55"/>
        <v>20106</v>
      </c>
      <c r="Q63" s="9">
        <f t="shared" si="55"/>
        <v>20511</v>
      </c>
      <c r="R63" s="9">
        <f t="shared" si="55"/>
        <v>20592</v>
      </c>
      <c r="S63" s="9">
        <f t="shared" si="55"/>
        <v>20953</v>
      </c>
      <c r="T63" s="9">
        <f t="shared" si="55"/>
        <v>20946</v>
      </c>
      <c r="U63" s="9">
        <f t="shared" si="55"/>
        <v>21660</v>
      </c>
      <c r="V63" s="9">
        <f t="shared" si="55"/>
        <v>21846</v>
      </c>
      <c r="W63" s="9">
        <f t="shared" si="55"/>
        <v>22270</v>
      </c>
      <c r="X63" s="9">
        <f t="shared" si="55"/>
        <v>22650</v>
      </c>
      <c r="Y63" s="9">
        <f t="shared" si="55"/>
        <v>22106</v>
      </c>
      <c r="Z63" s="9">
        <f t="shared" si="55"/>
        <v>21646</v>
      </c>
      <c r="AA63" s="9">
        <f t="shared" si="55"/>
        <v>20379</v>
      </c>
      <c r="AB63" s="9">
        <f t="shared" si="55"/>
        <v>20216</v>
      </c>
      <c r="AC63" s="9">
        <f t="shared" si="55"/>
        <v>19619</v>
      </c>
      <c r="AD63" s="9">
        <f t="shared" si="55"/>
        <v>19229</v>
      </c>
      <c r="AE63" s="9">
        <f t="shared" si="55"/>
        <v>18495</v>
      </c>
      <c r="AF63" s="9">
        <f t="shared" si="55"/>
        <v>17540</v>
      </c>
      <c r="AG63" s="9">
        <f t="shared" si="55"/>
        <v>17028</v>
      </c>
      <c r="AH63" s="9">
        <f t="shared" si="55"/>
        <v>16205</v>
      </c>
      <c r="AI63" s="9">
        <f t="shared" si="55"/>
        <v>15553</v>
      </c>
      <c r="AJ63" s="9">
        <f t="shared" si="55"/>
        <v>15263</v>
      </c>
      <c r="AK63" s="9">
        <f t="shared" si="55"/>
        <v>14528</v>
      </c>
      <c r="AL63" s="9">
        <f t="shared" si="55"/>
        <v>14434</v>
      </c>
      <c r="AM63" s="9">
        <f t="shared" si="55"/>
        <v>14493</v>
      </c>
      <c r="AN63" s="9">
        <f t="shared" si="55"/>
        <v>14477</v>
      </c>
      <c r="AO63" s="9">
        <f t="shared" si="55"/>
        <v>14330</v>
      </c>
      <c r="AP63" s="9">
        <f t="shared" si="55"/>
        <v>13869</v>
      </c>
      <c r="AQ63" s="9">
        <f t="shared" si="55"/>
        <v>13686</v>
      </c>
      <c r="AR63" s="9">
        <f t="shared" si="55"/>
        <v>12356</v>
      </c>
      <c r="AS63" s="9">
        <f t="shared" si="55"/>
        <v>13949</v>
      </c>
      <c r="AT63" s="9">
        <f t="shared" si="55"/>
        <v>12621</v>
      </c>
      <c r="AU63" s="9">
        <f t="shared" si="55"/>
        <v>12782</v>
      </c>
      <c r="AV63" s="1076">
        <f t="shared" si="55"/>
        <v>12470</v>
      </c>
      <c r="AW63" s="9">
        <f t="shared" si="55"/>
        <v>12153</v>
      </c>
      <c r="AX63" s="9">
        <f t="shared" si="55"/>
        <v>12940</v>
      </c>
      <c r="AY63" s="9">
        <f t="shared" si="55"/>
        <v>13291</v>
      </c>
      <c r="AZ63" s="9">
        <f t="shared" si="55"/>
        <v>13252</v>
      </c>
      <c r="BA63" s="9">
        <f t="shared" si="55"/>
        <v>12770</v>
      </c>
      <c r="BB63" s="9">
        <f t="shared" si="55"/>
        <v>11725</v>
      </c>
      <c r="BC63" s="9">
        <f t="shared" si="55"/>
        <v>12264</v>
      </c>
      <c r="BD63" s="9">
        <f t="shared" si="55"/>
        <v>12136</v>
      </c>
    </row>
    <row r="64" spans="1:56">
      <c r="A64" s="739">
        <v>209</v>
      </c>
      <c r="B64" s="742" t="s">
        <v>370</v>
      </c>
      <c r="C64" s="8">
        <v>4130</v>
      </c>
      <c r="D64" s="8">
        <v>4467</v>
      </c>
      <c r="E64" s="8">
        <v>4493</v>
      </c>
      <c r="F64" s="8">
        <v>4673</v>
      </c>
      <c r="G64" s="8">
        <v>4642</v>
      </c>
      <c r="H64" s="8">
        <v>8237</v>
      </c>
      <c r="I64" s="8">
        <v>8209</v>
      </c>
      <c r="J64" s="8">
        <v>8076</v>
      </c>
      <c r="K64" s="8">
        <v>7967</v>
      </c>
      <c r="L64" s="8">
        <v>8017</v>
      </c>
      <c r="M64" s="8">
        <v>8129</v>
      </c>
      <c r="N64" s="8">
        <v>8412</v>
      </c>
      <c r="O64" s="8">
        <v>8118</v>
      </c>
      <c r="P64" s="8">
        <v>8144</v>
      </c>
      <c r="Q64" s="8">
        <v>8211</v>
      </c>
      <c r="R64" s="8">
        <v>8408</v>
      </c>
      <c r="S64" s="8">
        <v>8465</v>
      </c>
      <c r="T64" s="8">
        <v>8424</v>
      </c>
      <c r="U64" s="8">
        <v>8760</v>
      </c>
      <c r="V64" s="8">
        <v>9011</v>
      </c>
      <c r="W64" s="8">
        <v>8967</v>
      </c>
      <c r="X64" s="8">
        <v>9315</v>
      </c>
      <c r="Y64" s="8">
        <v>9165</v>
      </c>
      <c r="Z64" s="8">
        <v>9114</v>
      </c>
      <c r="AA64" s="8">
        <v>8561</v>
      </c>
      <c r="AB64" s="8">
        <v>8482</v>
      </c>
      <c r="AC64" s="8">
        <v>8236</v>
      </c>
      <c r="AD64" s="8">
        <v>7985</v>
      </c>
      <c r="AE64" s="8">
        <v>7536</v>
      </c>
      <c r="AF64" s="8">
        <v>7162</v>
      </c>
      <c r="AG64" s="8">
        <v>6981</v>
      </c>
      <c r="AH64" s="8">
        <v>6719</v>
      </c>
      <c r="AI64" s="8">
        <v>6509</v>
      </c>
      <c r="AJ64" s="8">
        <v>6287</v>
      </c>
      <c r="AK64" s="8">
        <v>6028</v>
      </c>
      <c r="AL64" s="8">
        <v>5977</v>
      </c>
      <c r="AM64" s="8">
        <v>6095</v>
      </c>
      <c r="AN64" s="8">
        <v>6159</v>
      </c>
      <c r="AO64" s="8">
        <v>6173</v>
      </c>
      <c r="AP64" s="8">
        <v>5985</v>
      </c>
      <c r="AQ64" s="8">
        <v>6244</v>
      </c>
      <c r="AR64" s="8">
        <v>5716</v>
      </c>
      <c r="AS64" s="8">
        <v>6183</v>
      </c>
      <c r="AT64" s="8">
        <v>5920</v>
      </c>
      <c r="AU64" s="8">
        <v>6033</v>
      </c>
      <c r="AV64" s="1559">
        <f>ROUND((AU64+AW64)/2,0)</f>
        <v>5943</v>
      </c>
      <c r="AW64" s="8">
        <v>5852</v>
      </c>
      <c r="AX64" s="8">
        <v>6359</v>
      </c>
      <c r="AY64" s="8">
        <v>6408</v>
      </c>
      <c r="AZ64" s="8">
        <v>6422</v>
      </c>
      <c r="BA64" s="8">
        <v>6127</v>
      </c>
      <c r="BB64" s="8">
        <v>5461</v>
      </c>
      <c r="BC64" s="8">
        <v>5827</v>
      </c>
      <c r="BD64" s="8">
        <v>5767</v>
      </c>
    </row>
    <row r="65" spans="1:56">
      <c r="A65" s="733">
        <v>222</v>
      </c>
      <c r="B65" s="737" t="s">
        <v>371</v>
      </c>
      <c r="C65" s="8">
        <v>2331</v>
      </c>
      <c r="D65" s="8">
        <v>2227</v>
      </c>
      <c r="E65" s="8">
        <v>2201</v>
      </c>
      <c r="F65" s="8">
        <v>2426</v>
      </c>
      <c r="G65" s="8">
        <v>2385</v>
      </c>
      <c r="H65" s="8">
        <v>3470</v>
      </c>
      <c r="I65" s="8">
        <v>3586</v>
      </c>
      <c r="J65" s="8">
        <v>3608</v>
      </c>
      <c r="K65" s="8">
        <v>4069</v>
      </c>
      <c r="L65" s="8">
        <v>3605</v>
      </c>
      <c r="M65" s="8">
        <v>3622</v>
      </c>
      <c r="N65" s="8">
        <v>3472</v>
      </c>
      <c r="O65" s="8">
        <v>3351</v>
      </c>
      <c r="P65" s="8">
        <v>3276</v>
      </c>
      <c r="Q65" s="8">
        <v>3410</v>
      </c>
      <c r="R65" s="8">
        <v>3458</v>
      </c>
      <c r="S65" s="8">
        <v>3527</v>
      </c>
      <c r="T65" s="8">
        <v>3531</v>
      </c>
      <c r="U65" s="8">
        <v>3637</v>
      </c>
      <c r="V65" s="8">
        <v>3650</v>
      </c>
      <c r="W65" s="8">
        <v>3699</v>
      </c>
      <c r="X65" s="8">
        <v>3840</v>
      </c>
      <c r="Y65" s="8">
        <v>3702</v>
      </c>
      <c r="Z65" s="8">
        <v>3423</v>
      </c>
      <c r="AA65" s="8">
        <v>3188</v>
      </c>
      <c r="AB65" s="8">
        <v>3203</v>
      </c>
      <c r="AC65" s="8">
        <v>3058</v>
      </c>
      <c r="AD65" s="8">
        <v>2993</v>
      </c>
      <c r="AE65" s="8">
        <v>2833</v>
      </c>
      <c r="AF65" s="8">
        <v>2744</v>
      </c>
      <c r="AG65" s="8">
        <v>2650</v>
      </c>
      <c r="AH65" s="8">
        <v>2429</v>
      </c>
      <c r="AI65" s="8">
        <v>2368</v>
      </c>
      <c r="AJ65" s="8">
        <v>2279</v>
      </c>
      <c r="AK65" s="8">
        <v>2099</v>
      </c>
      <c r="AL65" s="8">
        <v>2141</v>
      </c>
      <c r="AM65" s="8">
        <v>2060</v>
      </c>
      <c r="AN65" s="8">
        <v>2115</v>
      </c>
      <c r="AO65" s="8">
        <v>2090</v>
      </c>
      <c r="AP65" s="8">
        <v>1771</v>
      </c>
      <c r="AQ65" s="8">
        <v>1674</v>
      </c>
      <c r="AR65" s="8">
        <v>1646</v>
      </c>
      <c r="AS65" s="8">
        <v>1724</v>
      </c>
      <c r="AT65" s="8">
        <v>1703</v>
      </c>
      <c r="AU65" s="8">
        <v>1693</v>
      </c>
      <c r="AV65" s="1559">
        <f>ROUND((AU65+AW65)/2,0)</f>
        <v>1708</v>
      </c>
      <c r="AW65" s="8">
        <v>1722</v>
      </c>
      <c r="AX65" s="8">
        <v>1745</v>
      </c>
      <c r="AY65" s="8">
        <v>1810</v>
      </c>
      <c r="AZ65" s="8">
        <v>1750</v>
      </c>
      <c r="BA65" s="8">
        <v>1668</v>
      </c>
      <c r="BB65" s="8">
        <v>1553</v>
      </c>
      <c r="BC65" s="8">
        <v>1506</v>
      </c>
      <c r="BD65" s="8">
        <v>1536</v>
      </c>
    </row>
    <row r="66" spans="1:56">
      <c r="A66" s="733">
        <v>225</v>
      </c>
      <c r="B66" s="737" t="s">
        <v>372</v>
      </c>
      <c r="C66" s="8">
        <v>4075</v>
      </c>
      <c r="D66" s="8">
        <v>4045</v>
      </c>
      <c r="E66" s="8">
        <v>3908</v>
      </c>
      <c r="F66" s="8">
        <v>4043</v>
      </c>
      <c r="G66" s="8">
        <v>3835</v>
      </c>
      <c r="H66" s="8">
        <v>4722</v>
      </c>
      <c r="I66" s="8">
        <v>4820</v>
      </c>
      <c r="J66" s="8">
        <v>4478</v>
      </c>
      <c r="K66" s="8">
        <v>4278</v>
      </c>
      <c r="L66" s="8">
        <v>4320</v>
      </c>
      <c r="M66" s="8">
        <v>4375</v>
      </c>
      <c r="N66" s="8">
        <v>4319</v>
      </c>
      <c r="O66" s="8">
        <v>4169</v>
      </c>
      <c r="P66" s="8">
        <v>4045</v>
      </c>
      <c r="Q66" s="8">
        <v>4101</v>
      </c>
      <c r="R66" s="8">
        <v>4079</v>
      </c>
      <c r="S66" s="8">
        <v>4285</v>
      </c>
      <c r="T66" s="8">
        <v>4341</v>
      </c>
      <c r="U66" s="8">
        <v>4657</v>
      </c>
      <c r="V66" s="8">
        <v>4635</v>
      </c>
      <c r="W66" s="8">
        <v>5008</v>
      </c>
      <c r="X66" s="8">
        <v>4888</v>
      </c>
      <c r="Y66" s="8">
        <v>4739</v>
      </c>
      <c r="Z66" s="8">
        <v>4709</v>
      </c>
      <c r="AA66" s="8">
        <v>4454</v>
      </c>
      <c r="AB66" s="8">
        <v>4494</v>
      </c>
      <c r="AC66" s="8">
        <v>4399</v>
      </c>
      <c r="AD66" s="8">
        <v>4468</v>
      </c>
      <c r="AE66" s="8">
        <v>4339</v>
      </c>
      <c r="AF66" s="8">
        <v>4169</v>
      </c>
      <c r="AG66" s="8">
        <v>4174</v>
      </c>
      <c r="AH66" s="8">
        <v>3916</v>
      </c>
      <c r="AI66" s="8">
        <v>3603</v>
      </c>
      <c r="AJ66" s="8">
        <v>3684</v>
      </c>
      <c r="AK66" s="8">
        <v>3584</v>
      </c>
      <c r="AL66" s="8">
        <v>3598</v>
      </c>
      <c r="AM66" s="8">
        <v>3624</v>
      </c>
      <c r="AN66" s="8">
        <v>3687</v>
      </c>
      <c r="AO66" s="8">
        <v>3629</v>
      </c>
      <c r="AP66" s="8">
        <v>3652</v>
      </c>
      <c r="AQ66" s="8">
        <v>3428</v>
      </c>
      <c r="AR66" s="8">
        <v>3052</v>
      </c>
      <c r="AS66" s="8">
        <v>3898</v>
      </c>
      <c r="AT66" s="8">
        <v>2994</v>
      </c>
      <c r="AU66" s="8">
        <v>3008</v>
      </c>
      <c r="AV66" s="1559">
        <f t="shared" ref="AV66:AV68" si="56">ROUND((AU66+AW66)/2,0)</f>
        <v>2883</v>
      </c>
      <c r="AW66" s="8">
        <v>2757</v>
      </c>
      <c r="AX66" s="8">
        <v>3074</v>
      </c>
      <c r="AY66" s="8">
        <v>3144</v>
      </c>
      <c r="AZ66" s="8">
        <v>3120</v>
      </c>
      <c r="BA66" s="8">
        <v>3085</v>
      </c>
      <c r="BB66" s="8">
        <v>3184</v>
      </c>
      <c r="BC66" s="8">
        <v>3368</v>
      </c>
      <c r="BD66" s="8">
        <v>3240</v>
      </c>
    </row>
    <row r="67" spans="1:56">
      <c r="A67" s="733">
        <v>585</v>
      </c>
      <c r="B67" s="737" t="s">
        <v>373</v>
      </c>
      <c r="C67" s="8">
        <v>1014</v>
      </c>
      <c r="D67" s="8">
        <v>1281</v>
      </c>
      <c r="E67" s="8">
        <v>1339</v>
      </c>
      <c r="F67" s="8">
        <v>1523</v>
      </c>
      <c r="G67" s="8">
        <v>1432</v>
      </c>
      <c r="H67" s="8">
        <v>2873</v>
      </c>
      <c r="I67" s="8">
        <v>2838</v>
      </c>
      <c r="J67" s="8">
        <v>2790</v>
      </c>
      <c r="K67" s="8">
        <v>2843</v>
      </c>
      <c r="L67" s="8">
        <v>2874</v>
      </c>
      <c r="M67" s="8">
        <v>2910</v>
      </c>
      <c r="N67" s="8">
        <v>3090</v>
      </c>
      <c r="O67" s="8">
        <v>3046</v>
      </c>
      <c r="P67" s="8">
        <v>2998</v>
      </c>
      <c r="Q67" s="8">
        <v>3134</v>
      </c>
      <c r="R67" s="8">
        <v>2976</v>
      </c>
      <c r="S67" s="8">
        <v>2960</v>
      </c>
      <c r="T67" s="8">
        <v>2996</v>
      </c>
      <c r="U67" s="8">
        <v>2950</v>
      </c>
      <c r="V67" s="8">
        <v>2950</v>
      </c>
      <c r="W67" s="8">
        <v>2947</v>
      </c>
      <c r="X67" s="8">
        <v>2993</v>
      </c>
      <c r="Y67" s="8">
        <v>2893</v>
      </c>
      <c r="Z67" s="8">
        <v>2852</v>
      </c>
      <c r="AA67" s="8">
        <v>2763</v>
      </c>
      <c r="AB67" s="8">
        <v>2697</v>
      </c>
      <c r="AC67" s="8">
        <v>2461</v>
      </c>
      <c r="AD67" s="8">
        <v>2411</v>
      </c>
      <c r="AE67" s="8">
        <v>2340</v>
      </c>
      <c r="AF67" s="8">
        <v>2151</v>
      </c>
      <c r="AG67" s="8">
        <v>2013</v>
      </c>
      <c r="AH67" s="8">
        <v>1959</v>
      </c>
      <c r="AI67" s="8">
        <v>1948</v>
      </c>
      <c r="AJ67" s="8">
        <v>1912</v>
      </c>
      <c r="AK67" s="8">
        <v>1794</v>
      </c>
      <c r="AL67" s="8">
        <v>1715</v>
      </c>
      <c r="AM67" s="8">
        <v>1705</v>
      </c>
      <c r="AN67" s="8">
        <v>1675</v>
      </c>
      <c r="AO67" s="8">
        <v>1630</v>
      </c>
      <c r="AP67" s="8">
        <v>1658</v>
      </c>
      <c r="AQ67" s="8">
        <v>1541</v>
      </c>
      <c r="AR67" s="8">
        <v>1316</v>
      </c>
      <c r="AS67" s="8">
        <v>1492</v>
      </c>
      <c r="AT67" s="8">
        <v>1375</v>
      </c>
      <c r="AU67" s="8">
        <v>1457</v>
      </c>
      <c r="AV67" s="1559">
        <f t="shared" si="56"/>
        <v>1370</v>
      </c>
      <c r="AW67" s="8">
        <v>1282</v>
      </c>
      <c r="AX67" s="8">
        <v>1304</v>
      </c>
      <c r="AY67" s="8">
        <v>1324</v>
      </c>
      <c r="AZ67" s="8">
        <v>1376</v>
      </c>
      <c r="BA67" s="8">
        <v>1315</v>
      </c>
      <c r="BB67" s="8">
        <v>1066</v>
      </c>
      <c r="BC67" s="8">
        <v>1103</v>
      </c>
      <c r="BD67" s="8">
        <v>1138</v>
      </c>
    </row>
    <row r="68" spans="1:56">
      <c r="A68" s="733">
        <v>586</v>
      </c>
      <c r="B68" s="737" t="s">
        <v>374</v>
      </c>
      <c r="C68" s="8">
        <v>716</v>
      </c>
      <c r="D68" s="8">
        <v>614</v>
      </c>
      <c r="E68" s="8">
        <v>697</v>
      </c>
      <c r="F68" s="8">
        <v>820</v>
      </c>
      <c r="G68" s="8">
        <v>797</v>
      </c>
      <c r="H68" s="8">
        <v>1419</v>
      </c>
      <c r="I68" s="8">
        <v>1479</v>
      </c>
      <c r="J68" s="8">
        <v>1465</v>
      </c>
      <c r="K68" s="8">
        <v>1500</v>
      </c>
      <c r="L68" s="8">
        <v>1519</v>
      </c>
      <c r="M68" s="8">
        <v>1532</v>
      </c>
      <c r="N68" s="8">
        <v>1591</v>
      </c>
      <c r="O68" s="8">
        <v>1523</v>
      </c>
      <c r="P68" s="8">
        <v>1643</v>
      </c>
      <c r="Q68" s="8">
        <v>1655</v>
      </c>
      <c r="R68" s="8">
        <v>1671</v>
      </c>
      <c r="S68" s="8">
        <v>1716</v>
      </c>
      <c r="T68" s="8">
        <v>1654</v>
      </c>
      <c r="U68" s="8">
        <v>1656</v>
      </c>
      <c r="V68" s="8">
        <v>1600</v>
      </c>
      <c r="W68" s="8">
        <v>1649</v>
      </c>
      <c r="X68" s="8">
        <v>1614</v>
      </c>
      <c r="Y68" s="8">
        <v>1607</v>
      </c>
      <c r="Z68" s="8">
        <v>1548</v>
      </c>
      <c r="AA68" s="8">
        <v>1413</v>
      </c>
      <c r="AB68" s="8">
        <v>1340</v>
      </c>
      <c r="AC68" s="8">
        <v>1465</v>
      </c>
      <c r="AD68" s="8">
        <v>1372</v>
      </c>
      <c r="AE68" s="8">
        <v>1447</v>
      </c>
      <c r="AF68" s="8">
        <v>1314</v>
      </c>
      <c r="AG68" s="8">
        <v>1210</v>
      </c>
      <c r="AH68" s="8">
        <v>1182</v>
      </c>
      <c r="AI68" s="8">
        <v>1125</v>
      </c>
      <c r="AJ68" s="8">
        <v>1101</v>
      </c>
      <c r="AK68" s="8">
        <v>1023</v>
      </c>
      <c r="AL68" s="8">
        <v>1003</v>
      </c>
      <c r="AM68" s="8">
        <v>1009</v>
      </c>
      <c r="AN68" s="8">
        <v>841</v>
      </c>
      <c r="AO68" s="8">
        <v>808</v>
      </c>
      <c r="AP68" s="8">
        <v>803</v>
      </c>
      <c r="AQ68" s="8">
        <v>799</v>
      </c>
      <c r="AR68" s="8">
        <v>626</v>
      </c>
      <c r="AS68" s="8">
        <v>652</v>
      </c>
      <c r="AT68" s="8">
        <v>629</v>
      </c>
      <c r="AU68" s="8">
        <v>591</v>
      </c>
      <c r="AV68" s="1559">
        <f t="shared" si="56"/>
        <v>566</v>
      </c>
      <c r="AW68" s="8">
        <v>540</v>
      </c>
      <c r="AX68" s="8">
        <v>458</v>
      </c>
      <c r="AY68" s="8">
        <v>605</v>
      </c>
      <c r="AZ68" s="8">
        <v>584</v>
      </c>
      <c r="BA68" s="8">
        <v>575</v>
      </c>
      <c r="BB68" s="8">
        <v>461</v>
      </c>
      <c r="BC68" s="8">
        <v>460</v>
      </c>
      <c r="BD68" s="8">
        <v>455</v>
      </c>
    </row>
    <row r="69" spans="1:56">
      <c r="A69" s="730"/>
      <c r="B69" s="743" t="s">
        <v>269</v>
      </c>
      <c r="C69" s="9">
        <f t="shared" ref="C69:L69" si="57">SUM(C70:C71)</f>
        <v>5913</v>
      </c>
      <c r="D69" s="9">
        <f t="shared" si="57"/>
        <v>5958</v>
      </c>
      <c r="E69" s="9">
        <f t="shared" si="57"/>
        <v>5938</v>
      </c>
      <c r="F69" s="9">
        <f t="shared" si="57"/>
        <v>6361</v>
      </c>
      <c r="G69" s="9">
        <f t="shared" si="57"/>
        <v>6766</v>
      </c>
      <c r="H69" s="9">
        <f t="shared" si="57"/>
        <v>11616</v>
      </c>
      <c r="I69" s="9">
        <f t="shared" si="57"/>
        <v>11821</v>
      </c>
      <c r="J69" s="9">
        <f t="shared" si="57"/>
        <v>12069</v>
      </c>
      <c r="K69" s="9">
        <f t="shared" si="57"/>
        <v>12400</v>
      </c>
      <c r="L69" s="9">
        <f t="shared" si="57"/>
        <v>12677</v>
      </c>
      <c r="M69" s="9">
        <f>SUM(M70:M71)</f>
        <v>13238</v>
      </c>
      <c r="N69" s="9">
        <f t="shared" ref="N69:BD69" si="58">SUM(N70:N71)</f>
        <v>13468</v>
      </c>
      <c r="O69" s="9">
        <f t="shared" si="58"/>
        <v>13370</v>
      </c>
      <c r="P69" s="9">
        <f t="shared" si="58"/>
        <v>13564</v>
      </c>
      <c r="Q69" s="9">
        <f t="shared" si="58"/>
        <v>13317</v>
      </c>
      <c r="R69" s="9">
        <f t="shared" si="58"/>
        <v>13430</v>
      </c>
      <c r="S69" s="9">
        <f t="shared" si="58"/>
        <v>13499</v>
      </c>
      <c r="T69" s="9">
        <f t="shared" si="58"/>
        <v>13835</v>
      </c>
      <c r="U69" s="9">
        <f t="shared" si="58"/>
        <v>13988</v>
      </c>
      <c r="V69" s="9">
        <f t="shared" si="58"/>
        <v>13975</v>
      </c>
      <c r="W69" s="9">
        <f t="shared" si="58"/>
        <v>14445</v>
      </c>
      <c r="X69" s="9">
        <f t="shared" si="58"/>
        <v>14620</v>
      </c>
      <c r="Y69" s="9">
        <f t="shared" si="58"/>
        <v>14763</v>
      </c>
      <c r="Z69" s="9">
        <f t="shared" si="58"/>
        <v>14620</v>
      </c>
      <c r="AA69" s="9">
        <f t="shared" si="58"/>
        <v>14010</v>
      </c>
      <c r="AB69" s="9">
        <f t="shared" si="58"/>
        <v>14403</v>
      </c>
      <c r="AC69" s="9">
        <f t="shared" si="58"/>
        <v>14374</v>
      </c>
      <c r="AD69" s="9">
        <f t="shared" si="58"/>
        <v>14202</v>
      </c>
      <c r="AE69" s="9">
        <f t="shared" si="58"/>
        <v>14111</v>
      </c>
      <c r="AF69" s="9">
        <f t="shared" si="58"/>
        <v>13658</v>
      </c>
      <c r="AG69" s="9">
        <f t="shared" si="58"/>
        <v>13663</v>
      </c>
      <c r="AH69" s="9">
        <f t="shared" si="58"/>
        <v>13278</v>
      </c>
      <c r="AI69" s="9">
        <f t="shared" si="58"/>
        <v>12887</v>
      </c>
      <c r="AJ69" s="9">
        <f t="shared" si="58"/>
        <v>12954</v>
      </c>
      <c r="AK69" s="9">
        <f t="shared" si="58"/>
        <v>13079</v>
      </c>
      <c r="AL69" s="9">
        <f t="shared" si="58"/>
        <v>13213</v>
      </c>
      <c r="AM69" s="9">
        <f t="shared" si="58"/>
        <v>12796</v>
      </c>
      <c r="AN69" s="9">
        <f t="shared" si="58"/>
        <v>13114</v>
      </c>
      <c r="AO69" s="9">
        <f t="shared" si="58"/>
        <v>12656</v>
      </c>
      <c r="AP69" s="9">
        <f t="shared" si="58"/>
        <v>12135</v>
      </c>
      <c r="AQ69" s="9">
        <f t="shared" si="58"/>
        <v>12105</v>
      </c>
      <c r="AR69" s="9">
        <f t="shared" si="58"/>
        <v>11879</v>
      </c>
      <c r="AS69" s="9">
        <f t="shared" si="58"/>
        <v>11890</v>
      </c>
      <c r="AT69" s="9">
        <f t="shared" si="58"/>
        <v>11676</v>
      </c>
      <c r="AU69" s="9">
        <f t="shared" si="58"/>
        <v>11579</v>
      </c>
      <c r="AV69" s="1076">
        <f t="shared" si="58"/>
        <v>11466</v>
      </c>
      <c r="AW69" s="9">
        <f t="shared" si="58"/>
        <v>11353</v>
      </c>
      <c r="AX69" s="9">
        <f t="shared" si="58"/>
        <v>11907</v>
      </c>
      <c r="AY69" s="9">
        <f t="shared" si="58"/>
        <v>11956</v>
      </c>
      <c r="AZ69" s="9">
        <f t="shared" si="58"/>
        <v>12125</v>
      </c>
      <c r="BA69" s="9">
        <f t="shared" si="58"/>
        <v>12205</v>
      </c>
      <c r="BB69" s="9">
        <f t="shared" si="58"/>
        <v>11497</v>
      </c>
      <c r="BC69" s="9">
        <f t="shared" si="58"/>
        <v>11987</v>
      </c>
      <c r="BD69" s="9">
        <f t="shared" si="58"/>
        <v>11923</v>
      </c>
    </row>
    <row r="70" spans="1:56">
      <c r="A70" s="733">
        <v>221</v>
      </c>
      <c r="B70" s="737" t="s">
        <v>375</v>
      </c>
      <c r="C70" s="8">
        <v>1580</v>
      </c>
      <c r="D70" s="8">
        <v>1457</v>
      </c>
      <c r="E70" s="8">
        <v>1434</v>
      </c>
      <c r="F70" s="8">
        <v>1109</v>
      </c>
      <c r="G70" s="8">
        <v>1461</v>
      </c>
      <c r="H70" s="8">
        <v>2901</v>
      </c>
      <c r="I70" s="8">
        <v>3140</v>
      </c>
      <c r="J70" s="8">
        <v>3280</v>
      </c>
      <c r="K70" s="8">
        <v>3684</v>
      </c>
      <c r="L70" s="8">
        <v>3724</v>
      </c>
      <c r="M70" s="8">
        <v>3878</v>
      </c>
      <c r="N70" s="8">
        <v>3918</v>
      </c>
      <c r="O70" s="8">
        <v>3975</v>
      </c>
      <c r="P70" s="8">
        <v>3986</v>
      </c>
      <c r="Q70" s="8">
        <v>3975</v>
      </c>
      <c r="R70" s="8">
        <v>3994</v>
      </c>
      <c r="S70" s="8">
        <v>3940</v>
      </c>
      <c r="T70" s="8">
        <v>4012</v>
      </c>
      <c r="U70" s="8">
        <v>4046</v>
      </c>
      <c r="V70" s="8">
        <v>4109</v>
      </c>
      <c r="W70" s="8">
        <v>4310</v>
      </c>
      <c r="X70" s="8">
        <v>4426</v>
      </c>
      <c r="Y70" s="8">
        <v>4521</v>
      </c>
      <c r="Z70" s="8">
        <v>4433</v>
      </c>
      <c r="AA70" s="8">
        <v>4317</v>
      </c>
      <c r="AB70" s="8">
        <v>4556</v>
      </c>
      <c r="AC70" s="8">
        <v>4427</v>
      </c>
      <c r="AD70" s="8">
        <v>4499</v>
      </c>
      <c r="AE70" s="8">
        <v>4607</v>
      </c>
      <c r="AF70" s="8">
        <v>4471</v>
      </c>
      <c r="AG70" s="8">
        <v>4578</v>
      </c>
      <c r="AH70" s="8">
        <v>4495</v>
      </c>
      <c r="AI70" s="8">
        <v>4456</v>
      </c>
      <c r="AJ70" s="8">
        <v>4414</v>
      </c>
      <c r="AK70" s="8">
        <v>4485</v>
      </c>
      <c r="AL70" s="8">
        <v>4547</v>
      </c>
      <c r="AM70" s="8">
        <v>4425</v>
      </c>
      <c r="AN70" s="8">
        <v>4538</v>
      </c>
      <c r="AO70" s="8">
        <v>4159</v>
      </c>
      <c r="AP70" s="8">
        <v>3799</v>
      </c>
      <c r="AQ70" s="8">
        <v>3612</v>
      </c>
      <c r="AR70" s="8">
        <v>3674</v>
      </c>
      <c r="AS70" s="8">
        <v>3419</v>
      </c>
      <c r="AT70" s="8">
        <v>3576</v>
      </c>
      <c r="AU70" s="8">
        <v>3592</v>
      </c>
      <c r="AV70" s="1559">
        <f>ROUND((AU70+AW70)/2,0)</f>
        <v>3517</v>
      </c>
      <c r="AW70" s="8">
        <v>3442</v>
      </c>
      <c r="AX70" s="8">
        <v>3633</v>
      </c>
      <c r="AY70" s="8">
        <v>3659</v>
      </c>
      <c r="AZ70" s="8">
        <v>3848</v>
      </c>
      <c r="BA70" s="8">
        <v>3878</v>
      </c>
      <c r="BB70" s="8">
        <v>3694</v>
      </c>
      <c r="BC70" s="8">
        <v>3925</v>
      </c>
      <c r="BD70" s="8">
        <v>3818</v>
      </c>
    </row>
    <row r="71" spans="1:56">
      <c r="A71" s="733">
        <v>223</v>
      </c>
      <c r="B71" s="737" t="s">
        <v>376</v>
      </c>
      <c r="C71" s="8">
        <v>4333</v>
      </c>
      <c r="D71" s="8">
        <v>4501</v>
      </c>
      <c r="E71" s="8">
        <v>4504</v>
      </c>
      <c r="F71" s="8">
        <v>5252</v>
      </c>
      <c r="G71" s="8">
        <v>5305</v>
      </c>
      <c r="H71" s="8">
        <v>8715</v>
      </c>
      <c r="I71" s="8">
        <v>8681</v>
      </c>
      <c r="J71" s="8">
        <v>8789</v>
      </c>
      <c r="K71" s="8">
        <v>8716</v>
      </c>
      <c r="L71" s="8">
        <v>8953</v>
      </c>
      <c r="M71" s="8">
        <v>9360</v>
      </c>
      <c r="N71" s="8">
        <v>9550</v>
      </c>
      <c r="O71" s="8">
        <v>9395</v>
      </c>
      <c r="P71" s="8">
        <v>9578</v>
      </c>
      <c r="Q71" s="8">
        <v>9342</v>
      </c>
      <c r="R71" s="8">
        <v>9436</v>
      </c>
      <c r="S71" s="8">
        <v>9559</v>
      </c>
      <c r="T71" s="8">
        <v>9823</v>
      </c>
      <c r="U71" s="8">
        <v>9942</v>
      </c>
      <c r="V71" s="8">
        <v>9866</v>
      </c>
      <c r="W71" s="8">
        <v>10135</v>
      </c>
      <c r="X71" s="8">
        <v>10194</v>
      </c>
      <c r="Y71" s="8">
        <v>10242</v>
      </c>
      <c r="Z71" s="8">
        <v>10187</v>
      </c>
      <c r="AA71" s="8">
        <v>9693</v>
      </c>
      <c r="AB71" s="8">
        <v>9847</v>
      </c>
      <c r="AC71" s="8">
        <v>9947</v>
      </c>
      <c r="AD71" s="8">
        <v>9703</v>
      </c>
      <c r="AE71" s="8">
        <v>9504</v>
      </c>
      <c r="AF71" s="8">
        <v>9187</v>
      </c>
      <c r="AG71" s="8">
        <v>9085</v>
      </c>
      <c r="AH71" s="8">
        <v>8783</v>
      </c>
      <c r="AI71" s="8">
        <v>8431</v>
      </c>
      <c r="AJ71" s="8">
        <v>8540</v>
      </c>
      <c r="AK71" s="8">
        <v>8594</v>
      </c>
      <c r="AL71" s="8">
        <v>8666</v>
      </c>
      <c r="AM71" s="8">
        <v>8371</v>
      </c>
      <c r="AN71" s="8">
        <v>8576</v>
      </c>
      <c r="AO71" s="8">
        <v>8497</v>
      </c>
      <c r="AP71" s="8">
        <v>8336</v>
      </c>
      <c r="AQ71" s="8">
        <v>8493</v>
      </c>
      <c r="AR71" s="8">
        <v>8205</v>
      </c>
      <c r="AS71" s="8">
        <v>8471</v>
      </c>
      <c r="AT71" s="8">
        <v>8100</v>
      </c>
      <c r="AU71" s="8">
        <v>7987</v>
      </c>
      <c r="AV71" s="1559">
        <f>ROUND((AU71+AW71)/2,0)</f>
        <v>7949</v>
      </c>
      <c r="AW71" s="8">
        <v>7911</v>
      </c>
      <c r="AX71" s="8">
        <v>8274</v>
      </c>
      <c r="AY71" s="8">
        <v>8297</v>
      </c>
      <c r="AZ71" s="8">
        <v>8277</v>
      </c>
      <c r="BA71" s="8">
        <v>8327</v>
      </c>
      <c r="BB71" s="8">
        <v>7803</v>
      </c>
      <c r="BC71" s="8">
        <v>8062</v>
      </c>
      <c r="BD71" s="8">
        <v>8105</v>
      </c>
    </row>
    <row r="72" spans="1:56">
      <c r="A72" s="730"/>
      <c r="B72" s="744" t="s">
        <v>284</v>
      </c>
      <c r="C72" s="9">
        <f t="shared" ref="C72:L72" si="59">SUM(C73:C75)</f>
        <v>11899</v>
      </c>
      <c r="D72" s="9">
        <f t="shared" si="59"/>
        <v>11484</v>
      </c>
      <c r="E72" s="9">
        <f t="shared" si="59"/>
        <v>10747</v>
      </c>
      <c r="F72" s="9">
        <f t="shared" si="59"/>
        <v>10959</v>
      </c>
      <c r="G72" s="9">
        <f t="shared" si="59"/>
        <v>10317</v>
      </c>
      <c r="H72" s="9">
        <f t="shared" si="59"/>
        <v>16824</v>
      </c>
      <c r="I72" s="9">
        <f t="shared" si="59"/>
        <v>17520</v>
      </c>
      <c r="J72" s="9">
        <f t="shared" si="59"/>
        <v>17052</v>
      </c>
      <c r="K72" s="9">
        <f t="shared" si="59"/>
        <v>17898</v>
      </c>
      <c r="L72" s="9">
        <f t="shared" si="59"/>
        <v>17016</v>
      </c>
      <c r="M72" s="9">
        <f>SUM(M73:M75)</f>
        <v>17056</v>
      </c>
      <c r="N72" s="9">
        <f t="shared" ref="N72:BD72" si="60">SUM(N73:N75)</f>
        <v>17036</v>
      </c>
      <c r="O72" s="9">
        <f t="shared" si="60"/>
        <v>16890</v>
      </c>
      <c r="P72" s="9">
        <f t="shared" si="60"/>
        <v>16712</v>
      </c>
      <c r="Q72" s="9">
        <f t="shared" si="60"/>
        <v>16819</v>
      </c>
      <c r="R72" s="9">
        <f t="shared" si="60"/>
        <v>16572</v>
      </c>
      <c r="S72" s="9">
        <f t="shared" si="60"/>
        <v>17088</v>
      </c>
      <c r="T72" s="9">
        <f t="shared" si="60"/>
        <v>17130</v>
      </c>
      <c r="U72" s="9">
        <f t="shared" si="60"/>
        <v>17234</v>
      </c>
      <c r="V72" s="9">
        <f t="shared" si="60"/>
        <v>17199</v>
      </c>
      <c r="W72" s="9">
        <f t="shared" si="60"/>
        <v>17090</v>
      </c>
      <c r="X72" s="9">
        <f t="shared" si="60"/>
        <v>17226</v>
      </c>
      <c r="Y72" s="9">
        <f t="shared" si="60"/>
        <v>16936</v>
      </c>
      <c r="Z72" s="9">
        <f t="shared" si="60"/>
        <v>16704</v>
      </c>
      <c r="AA72" s="9">
        <f t="shared" si="60"/>
        <v>16038</v>
      </c>
      <c r="AB72" s="9">
        <f t="shared" si="60"/>
        <v>16110</v>
      </c>
      <c r="AC72" s="9">
        <f t="shared" si="60"/>
        <v>15639</v>
      </c>
      <c r="AD72" s="9">
        <f t="shared" si="60"/>
        <v>15163</v>
      </c>
      <c r="AE72" s="9">
        <f t="shared" si="60"/>
        <v>15322</v>
      </c>
      <c r="AF72" s="9">
        <f t="shared" si="60"/>
        <v>15112</v>
      </c>
      <c r="AG72" s="9">
        <f t="shared" si="60"/>
        <v>14883</v>
      </c>
      <c r="AH72" s="9">
        <f t="shared" si="60"/>
        <v>14478</v>
      </c>
      <c r="AI72" s="9">
        <f t="shared" si="60"/>
        <v>13664</v>
      </c>
      <c r="AJ72" s="9">
        <f t="shared" si="60"/>
        <v>12540</v>
      </c>
      <c r="AK72" s="9">
        <f t="shared" si="60"/>
        <v>11960</v>
      </c>
      <c r="AL72" s="9">
        <f t="shared" si="60"/>
        <v>11547</v>
      </c>
      <c r="AM72" s="9">
        <f t="shared" si="60"/>
        <v>10820</v>
      </c>
      <c r="AN72" s="9">
        <f t="shared" si="60"/>
        <v>10475</v>
      </c>
      <c r="AO72" s="9">
        <f t="shared" si="60"/>
        <v>10592</v>
      </c>
      <c r="AP72" s="9">
        <f t="shared" si="60"/>
        <v>10166</v>
      </c>
      <c r="AQ72" s="9">
        <f t="shared" si="60"/>
        <v>10131</v>
      </c>
      <c r="AR72" s="9">
        <f t="shared" si="60"/>
        <v>9264</v>
      </c>
      <c r="AS72" s="9">
        <f t="shared" si="60"/>
        <v>9146</v>
      </c>
      <c r="AT72" s="9">
        <f t="shared" si="60"/>
        <v>8917</v>
      </c>
      <c r="AU72" s="9">
        <f t="shared" si="60"/>
        <v>8294</v>
      </c>
      <c r="AV72" s="1076">
        <f t="shared" si="60"/>
        <v>10383</v>
      </c>
      <c r="AW72" s="9">
        <f t="shared" si="60"/>
        <v>12471</v>
      </c>
      <c r="AX72" s="9">
        <f t="shared" si="60"/>
        <v>8573</v>
      </c>
      <c r="AY72" s="9">
        <f t="shared" si="60"/>
        <v>8510</v>
      </c>
      <c r="AZ72" s="9">
        <f t="shared" si="60"/>
        <v>8191</v>
      </c>
      <c r="BA72" s="9">
        <f t="shared" si="60"/>
        <v>8238</v>
      </c>
      <c r="BB72" s="9">
        <f t="shared" si="60"/>
        <v>6628</v>
      </c>
      <c r="BC72" s="9">
        <f t="shared" si="60"/>
        <v>8215</v>
      </c>
      <c r="BD72" s="9">
        <f t="shared" si="60"/>
        <v>7301</v>
      </c>
    </row>
    <row r="73" spans="1:56">
      <c r="A73" s="739">
        <v>205</v>
      </c>
      <c r="B73" s="745" t="s">
        <v>377</v>
      </c>
      <c r="C73" s="8">
        <v>3941</v>
      </c>
      <c r="D73" s="8">
        <v>3802</v>
      </c>
      <c r="E73" s="8">
        <v>3394</v>
      </c>
      <c r="F73" s="8">
        <v>3355</v>
      </c>
      <c r="G73" s="8">
        <v>3265</v>
      </c>
      <c r="H73" s="8">
        <v>4600</v>
      </c>
      <c r="I73" s="8">
        <v>4714</v>
      </c>
      <c r="J73" s="8">
        <v>4463</v>
      </c>
      <c r="K73" s="8">
        <v>4610</v>
      </c>
      <c r="L73" s="8">
        <v>4465</v>
      </c>
      <c r="M73" s="8">
        <v>4570</v>
      </c>
      <c r="N73" s="8">
        <v>4566</v>
      </c>
      <c r="O73" s="8">
        <v>4557</v>
      </c>
      <c r="P73" s="8">
        <v>4623</v>
      </c>
      <c r="Q73" s="8">
        <v>4655</v>
      </c>
      <c r="R73" s="8">
        <v>4844</v>
      </c>
      <c r="S73" s="8">
        <v>4991</v>
      </c>
      <c r="T73" s="8">
        <v>5122</v>
      </c>
      <c r="U73" s="8">
        <v>5296</v>
      </c>
      <c r="V73" s="8">
        <v>5383</v>
      </c>
      <c r="W73" s="8">
        <v>5447</v>
      </c>
      <c r="X73" s="8">
        <v>5725</v>
      </c>
      <c r="Y73" s="8">
        <v>5816</v>
      </c>
      <c r="Z73" s="8">
        <v>5860</v>
      </c>
      <c r="AA73" s="8">
        <v>5782</v>
      </c>
      <c r="AB73" s="8">
        <v>5919</v>
      </c>
      <c r="AC73" s="8">
        <v>5689</v>
      </c>
      <c r="AD73" s="8">
        <v>5330</v>
      </c>
      <c r="AE73" s="8">
        <v>5531</v>
      </c>
      <c r="AF73" s="8">
        <v>5596</v>
      </c>
      <c r="AG73" s="8">
        <v>5626</v>
      </c>
      <c r="AH73" s="8">
        <v>5553</v>
      </c>
      <c r="AI73" s="8">
        <v>5298</v>
      </c>
      <c r="AJ73" s="8">
        <v>4095</v>
      </c>
      <c r="AK73" s="8">
        <v>3809</v>
      </c>
      <c r="AL73" s="8">
        <v>3710</v>
      </c>
      <c r="AM73" s="8">
        <v>3496</v>
      </c>
      <c r="AN73" s="8">
        <v>3622</v>
      </c>
      <c r="AO73" s="8">
        <v>3616</v>
      </c>
      <c r="AP73" s="8">
        <v>3744</v>
      </c>
      <c r="AQ73" s="8">
        <v>3669</v>
      </c>
      <c r="AR73" s="8">
        <v>3333</v>
      </c>
      <c r="AS73" s="8">
        <v>3164</v>
      </c>
      <c r="AT73" s="8">
        <v>3056</v>
      </c>
      <c r="AU73" s="8">
        <v>2639</v>
      </c>
      <c r="AV73" s="1559">
        <f>ROUND((AU73+AW73)/2,0)</f>
        <v>4667</v>
      </c>
      <c r="AW73" s="8">
        <v>6695</v>
      </c>
      <c r="AX73" s="8">
        <v>2775</v>
      </c>
      <c r="AY73" s="8">
        <v>2862</v>
      </c>
      <c r="AZ73" s="8">
        <v>2681</v>
      </c>
      <c r="BA73" s="8">
        <v>2502</v>
      </c>
      <c r="BB73" s="8">
        <v>1649</v>
      </c>
      <c r="BC73" s="8">
        <v>2567</v>
      </c>
      <c r="BD73" s="8">
        <v>1898</v>
      </c>
    </row>
    <row r="74" spans="1:56">
      <c r="A74" s="733">
        <v>224</v>
      </c>
      <c r="B74" s="737" t="s">
        <v>378</v>
      </c>
      <c r="C74" s="8">
        <v>4635</v>
      </c>
      <c r="D74" s="8">
        <v>4372</v>
      </c>
      <c r="E74" s="8">
        <v>4104</v>
      </c>
      <c r="F74" s="8">
        <v>4761</v>
      </c>
      <c r="G74" s="8">
        <v>4100</v>
      </c>
      <c r="H74" s="8">
        <v>5832</v>
      </c>
      <c r="I74" s="8">
        <v>6175</v>
      </c>
      <c r="J74" s="8">
        <v>6030</v>
      </c>
      <c r="K74" s="8">
        <v>6740</v>
      </c>
      <c r="L74" s="8">
        <v>5869</v>
      </c>
      <c r="M74" s="8">
        <v>5832</v>
      </c>
      <c r="N74" s="8">
        <v>5841</v>
      </c>
      <c r="O74" s="8">
        <v>5864</v>
      </c>
      <c r="P74" s="8">
        <v>5669</v>
      </c>
      <c r="Q74" s="8">
        <v>5863</v>
      </c>
      <c r="R74" s="8">
        <v>5529</v>
      </c>
      <c r="S74" s="8">
        <v>5903</v>
      </c>
      <c r="T74" s="8">
        <v>5892</v>
      </c>
      <c r="U74" s="8">
        <v>5919</v>
      </c>
      <c r="V74" s="8">
        <v>5824</v>
      </c>
      <c r="W74" s="8">
        <v>5768</v>
      </c>
      <c r="X74" s="8">
        <v>5814</v>
      </c>
      <c r="Y74" s="8">
        <v>5681</v>
      </c>
      <c r="Z74" s="8">
        <v>5639</v>
      </c>
      <c r="AA74" s="8">
        <v>5444</v>
      </c>
      <c r="AB74" s="8">
        <v>5263</v>
      </c>
      <c r="AC74" s="8">
        <v>5111</v>
      </c>
      <c r="AD74" s="8">
        <v>5083</v>
      </c>
      <c r="AE74" s="8">
        <v>5017</v>
      </c>
      <c r="AF74" s="8">
        <v>4907</v>
      </c>
      <c r="AG74" s="8">
        <v>4751</v>
      </c>
      <c r="AH74" s="8">
        <v>4524</v>
      </c>
      <c r="AI74" s="8">
        <v>4309</v>
      </c>
      <c r="AJ74" s="8">
        <v>4298</v>
      </c>
      <c r="AK74" s="8">
        <v>4125</v>
      </c>
      <c r="AL74" s="8">
        <v>4070</v>
      </c>
      <c r="AM74" s="8">
        <v>3663</v>
      </c>
      <c r="AN74" s="8">
        <v>3490</v>
      </c>
      <c r="AO74" s="8">
        <v>3766</v>
      </c>
      <c r="AP74" s="8">
        <v>3275</v>
      </c>
      <c r="AQ74" s="8">
        <v>3327</v>
      </c>
      <c r="AR74" s="8">
        <v>3217</v>
      </c>
      <c r="AS74" s="8">
        <v>2968</v>
      </c>
      <c r="AT74" s="8">
        <v>2939</v>
      </c>
      <c r="AU74" s="8">
        <v>2783</v>
      </c>
      <c r="AV74" s="1559">
        <f>ROUND((AU74+AW74)/2,0)</f>
        <v>2953</v>
      </c>
      <c r="AW74" s="8">
        <v>3123</v>
      </c>
      <c r="AX74" s="8">
        <v>3068</v>
      </c>
      <c r="AY74" s="8">
        <v>2914</v>
      </c>
      <c r="AZ74" s="8">
        <v>2880</v>
      </c>
      <c r="BA74" s="8">
        <v>2891</v>
      </c>
      <c r="BB74" s="8">
        <v>2633</v>
      </c>
      <c r="BC74" s="8">
        <v>2875</v>
      </c>
      <c r="BD74" s="8">
        <v>2822</v>
      </c>
    </row>
    <row r="75" spans="1:56">
      <c r="A75" s="733">
        <v>226</v>
      </c>
      <c r="B75" s="737" t="s">
        <v>379</v>
      </c>
      <c r="C75" s="8">
        <v>3323</v>
      </c>
      <c r="D75" s="8">
        <v>3310</v>
      </c>
      <c r="E75" s="8">
        <v>3249</v>
      </c>
      <c r="F75" s="8">
        <v>2843</v>
      </c>
      <c r="G75" s="8">
        <v>2952</v>
      </c>
      <c r="H75" s="8">
        <v>6392</v>
      </c>
      <c r="I75" s="8">
        <v>6631</v>
      </c>
      <c r="J75" s="8">
        <v>6559</v>
      </c>
      <c r="K75" s="8">
        <v>6548</v>
      </c>
      <c r="L75" s="8">
        <v>6682</v>
      </c>
      <c r="M75" s="8">
        <v>6654</v>
      </c>
      <c r="N75" s="8">
        <v>6629</v>
      </c>
      <c r="O75" s="8">
        <v>6469</v>
      </c>
      <c r="P75" s="8">
        <v>6420</v>
      </c>
      <c r="Q75" s="8">
        <v>6301</v>
      </c>
      <c r="R75" s="8">
        <v>6199</v>
      </c>
      <c r="S75" s="8">
        <v>6194</v>
      </c>
      <c r="T75" s="8">
        <v>6116</v>
      </c>
      <c r="U75" s="8">
        <v>6019</v>
      </c>
      <c r="V75" s="8">
        <v>5992</v>
      </c>
      <c r="W75" s="8">
        <v>5875</v>
      </c>
      <c r="X75" s="8">
        <v>5687</v>
      </c>
      <c r="Y75" s="8">
        <v>5439</v>
      </c>
      <c r="Z75" s="8">
        <v>5205</v>
      </c>
      <c r="AA75" s="8">
        <v>4812</v>
      </c>
      <c r="AB75" s="8">
        <v>4928</v>
      </c>
      <c r="AC75" s="8">
        <v>4839</v>
      </c>
      <c r="AD75" s="8">
        <v>4750</v>
      </c>
      <c r="AE75" s="8">
        <v>4774</v>
      </c>
      <c r="AF75" s="8">
        <v>4609</v>
      </c>
      <c r="AG75" s="8">
        <v>4506</v>
      </c>
      <c r="AH75" s="8">
        <v>4401</v>
      </c>
      <c r="AI75" s="8">
        <v>4057</v>
      </c>
      <c r="AJ75" s="8">
        <v>4147</v>
      </c>
      <c r="AK75" s="8">
        <v>4026</v>
      </c>
      <c r="AL75" s="8">
        <v>3767</v>
      </c>
      <c r="AM75" s="8">
        <v>3661</v>
      </c>
      <c r="AN75" s="8">
        <v>3363</v>
      </c>
      <c r="AO75" s="8">
        <v>3210</v>
      </c>
      <c r="AP75" s="8">
        <v>3147</v>
      </c>
      <c r="AQ75" s="8">
        <v>3135</v>
      </c>
      <c r="AR75" s="8">
        <v>2714</v>
      </c>
      <c r="AS75" s="8">
        <v>3014</v>
      </c>
      <c r="AT75" s="8">
        <v>2922</v>
      </c>
      <c r="AU75" s="8">
        <v>2872</v>
      </c>
      <c r="AV75" s="1559">
        <f>ROUND((AU75+AW75)/2,0)</f>
        <v>2763</v>
      </c>
      <c r="AW75" s="8">
        <v>2653</v>
      </c>
      <c r="AX75" s="8">
        <v>2730</v>
      </c>
      <c r="AY75" s="8">
        <v>2734</v>
      </c>
      <c r="AZ75" s="8">
        <v>2630</v>
      </c>
      <c r="BA75" s="8">
        <v>2845</v>
      </c>
      <c r="BB75" s="8">
        <v>2346</v>
      </c>
      <c r="BC75" s="8">
        <v>2773</v>
      </c>
      <c r="BD75" s="8">
        <v>2581</v>
      </c>
    </row>
    <row r="76" spans="1:56">
      <c r="BB76" s="66"/>
    </row>
    <row r="77" spans="1:56">
      <c r="BB77" s="66"/>
    </row>
    <row r="78" spans="1:56">
      <c r="BB78" s="66"/>
    </row>
    <row r="79" spans="1:56">
      <c r="BB79" s="66"/>
    </row>
    <row r="80" spans="1:56">
      <c r="BB80" s="66"/>
    </row>
    <row r="81" spans="54:54">
      <c r="BB81" s="66"/>
    </row>
    <row r="82" spans="54:54">
      <c r="BB82" s="66"/>
    </row>
    <row r="83" spans="54:54">
      <c r="BB83" s="66"/>
    </row>
    <row r="84" spans="54:54">
      <c r="BB84" s="66"/>
    </row>
    <row r="85" spans="54:54">
      <c r="BB85" s="66"/>
    </row>
    <row r="86" spans="54:54">
      <c r="BB86" s="66"/>
    </row>
    <row r="87" spans="54:54">
      <c r="BB87" s="66"/>
    </row>
    <row r="88" spans="54:54">
      <c r="BB88" s="66"/>
    </row>
    <row r="89" spans="54:54">
      <c r="BB89" s="66"/>
    </row>
    <row r="90" spans="54:54">
      <c r="BB90" s="66"/>
    </row>
    <row r="91" spans="54:54">
      <c r="BB91" s="66"/>
    </row>
    <row r="92" spans="54:54">
      <c r="BB92" s="66"/>
    </row>
    <row r="93" spans="54:54">
      <c r="BB93" s="66"/>
    </row>
    <row r="94" spans="54:54">
      <c r="BB94" s="66"/>
    </row>
    <row r="95" spans="54:54">
      <c r="BB95" s="66"/>
    </row>
    <row r="96" spans="54:54">
      <c r="BB96" s="66"/>
    </row>
    <row r="97" spans="54:54">
      <c r="BB97" s="66"/>
    </row>
    <row r="98" spans="54:54">
      <c r="BB98" s="66"/>
    </row>
    <row r="99" spans="54:54">
      <c r="BB99" s="66"/>
    </row>
    <row r="100" spans="54:54">
      <c r="BB100" s="66"/>
    </row>
    <row r="101" spans="54:54">
      <c r="BB101" s="66"/>
    </row>
    <row r="102" spans="54:54">
      <c r="BB102" s="66"/>
    </row>
    <row r="103" spans="54:54">
      <c r="BB103" s="66"/>
    </row>
    <row r="104" spans="54:54">
      <c r="BB104" s="66"/>
    </row>
    <row r="105" spans="54:54">
      <c r="BB105" s="66"/>
    </row>
    <row r="106" spans="54:54">
      <c r="BB106" s="66"/>
    </row>
    <row r="107" spans="54:54">
      <c r="BB107" s="66"/>
    </row>
    <row r="108" spans="54:54">
      <c r="BB108" s="66"/>
    </row>
    <row r="109" spans="54:54">
      <c r="BB109" s="66"/>
    </row>
    <row r="110" spans="54:54">
      <c r="BB110" s="66"/>
    </row>
    <row r="111" spans="54:54">
      <c r="BB111" s="66"/>
    </row>
    <row r="112" spans="54:54">
      <c r="BB112" s="1"/>
    </row>
    <row r="113" spans="54:54">
      <c r="BB113" s="66"/>
    </row>
    <row r="114" spans="54:54">
      <c r="BB114" s="66"/>
    </row>
    <row r="115" spans="54:54">
      <c r="BB115" s="66"/>
    </row>
    <row r="116" spans="54:54">
      <c r="BB116" s="66"/>
    </row>
    <row r="117" spans="54:54">
      <c r="BB117" s="66"/>
    </row>
    <row r="118" spans="54:54">
      <c r="BB118" s="66"/>
    </row>
    <row r="119" spans="54:54">
      <c r="BB119" s="66"/>
    </row>
    <row r="120" spans="54:54">
      <c r="BB120" s="66"/>
    </row>
    <row r="121" spans="54:54">
      <c r="BB121" s="66"/>
    </row>
    <row r="122" spans="54:54">
      <c r="BB122" s="66"/>
    </row>
    <row r="123" spans="54:54">
      <c r="BB123" s="66"/>
    </row>
    <row r="124" spans="54:54">
      <c r="BB124" s="66"/>
    </row>
    <row r="125" spans="54:54">
      <c r="BB125" s="66"/>
    </row>
    <row r="126" spans="54:54">
      <c r="BB126" s="66"/>
    </row>
    <row r="127" spans="54:54">
      <c r="BB127" s="66"/>
    </row>
    <row r="128" spans="54:54">
      <c r="BB128" s="66"/>
    </row>
    <row r="129" spans="54:54">
      <c r="BB129" s="66"/>
    </row>
    <row r="130" spans="54:54">
      <c r="BB130" s="66"/>
    </row>
    <row r="131" spans="54:54">
      <c r="BB131" s="66"/>
    </row>
    <row r="132" spans="54:54">
      <c r="BB132" s="66"/>
    </row>
    <row r="133" spans="54:54">
      <c r="BB133" s="66"/>
    </row>
    <row r="134" spans="54:54">
      <c r="BB134" s="66"/>
    </row>
    <row r="135" spans="54:54">
      <c r="BB135" s="66"/>
    </row>
    <row r="136" spans="54:54">
      <c r="BB136" s="66"/>
    </row>
    <row r="137" spans="54:54">
      <c r="BB137" s="66"/>
    </row>
    <row r="138" spans="54:54">
      <c r="BB138" s="66"/>
    </row>
    <row r="139" spans="54:54">
      <c r="BB139" s="66"/>
    </row>
    <row r="140" spans="54:54">
      <c r="BB140" s="66"/>
    </row>
    <row r="141" spans="54:54">
      <c r="BB141" s="66"/>
    </row>
    <row r="142" spans="54:54">
      <c r="BB142" s="66"/>
    </row>
    <row r="143" spans="54:54">
      <c r="BB143" s="66"/>
    </row>
    <row r="144" spans="54:54">
      <c r="BB144" s="66"/>
    </row>
    <row r="145" spans="54:54">
      <c r="BB145" s="66"/>
    </row>
    <row r="146" spans="54:54">
      <c r="BB146" s="66"/>
    </row>
    <row r="147" spans="54:54">
      <c r="BB147" s="66"/>
    </row>
    <row r="148" spans="54:54">
      <c r="BB148" s="66"/>
    </row>
    <row r="149" spans="54:54">
      <c r="BB149" s="66"/>
    </row>
    <row r="150" spans="54:54">
      <c r="BB150" s="66"/>
    </row>
    <row r="151" spans="54:54">
      <c r="BB151" s="66"/>
    </row>
    <row r="152" spans="54:54">
      <c r="BB152" s="66"/>
    </row>
    <row r="153" spans="54:54">
      <c r="BB153" s="66"/>
    </row>
    <row r="154" spans="54:54">
      <c r="BB154" s="66"/>
    </row>
    <row r="155" spans="54:54">
      <c r="BB155" s="66"/>
    </row>
    <row r="156" spans="54:54">
      <c r="BB156" s="66"/>
    </row>
    <row r="157" spans="54:54">
      <c r="BB157" s="66"/>
    </row>
    <row r="158" spans="54:54">
      <c r="BB158" s="66"/>
    </row>
    <row r="159" spans="54:54">
      <c r="BB159" s="66"/>
    </row>
    <row r="160" spans="54:54">
      <c r="BB160" s="66"/>
    </row>
    <row r="161" spans="54:54">
      <c r="BB161" s="66"/>
    </row>
    <row r="162" spans="54:54">
      <c r="BB162" s="66"/>
    </row>
    <row r="163" spans="54:54">
      <c r="BB163" s="66"/>
    </row>
    <row r="164" spans="54:54">
      <c r="BB164" s="66"/>
    </row>
    <row r="165" spans="54:54">
      <c r="BB165" s="66"/>
    </row>
    <row r="166" spans="54:54">
      <c r="BB166" s="66"/>
    </row>
    <row r="167" spans="54:54">
      <c r="BB167" s="66"/>
    </row>
    <row r="168" spans="54:54">
      <c r="BB168" s="66"/>
    </row>
    <row r="169" spans="54:54">
      <c r="BB169" s="66"/>
    </row>
    <row r="170" spans="54:54">
      <c r="BB170" s="66"/>
    </row>
    <row r="171" spans="54:54">
      <c r="BB171" s="66"/>
    </row>
    <row r="172" spans="54:54">
      <c r="BB172" s="66"/>
    </row>
    <row r="178" spans="54:54">
      <c r="BB178" s="66"/>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9211-D2DD-46A7-B555-133D3CF627CE}">
  <dimension ref="A1:BC178"/>
  <sheetViews>
    <sheetView workbookViewId="0">
      <pane xSplit="2" ySplit="3" topLeftCell="C49" activePane="bottomRight" state="frozen"/>
      <selection pane="topRight" activeCell="C1" sqref="C1"/>
      <selection pane="bottomLeft" activeCell="A4" sqref="A4"/>
      <selection pane="bottomRight" activeCell="O53" sqref="O53"/>
    </sheetView>
  </sheetViews>
  <sheetFormatPr defaultRowHeight="13"/>
  <cols>
    <col min="1" max="1" width="4.25" style="91" customWidth="1"/>
    <col min="2" max="2" width="11.33203125" style="91" customWidth="1"/>
    <col min="3" max="7" width="9.58203125" style="91" customWidth="1"/>
    <col min="8" max="8" width="10.1640625" style="91" customWidth="1"/>
    <col min="9" max="12" width="9.58203125" style="91" customWidth="1"/>
    <col min="13" max="43" width="10.5" style="1" bestFit="1" customWidth="1"/>
    <col min="44" max="45" width="10.9140625" style="1" bestFit="1" customWidth="1"/>
    <col min="46" max="47" width="10.5" style="1" bestFit="1" customWidth="1"/>
    <col min="48" max="48" width="10.9140625" style="1" bestFit="1" customWidth="1"/>
    <col min="49" max="50" width="10.5" style="1" bestFit="1" customWidth="1"/>
    <col min="51" max="52" width="10.4140625" style="1" customWidth="1"/>
    <col min="53" max="53" width="11.08203125" style="149" customWidth="1"/>
    <col min="54" max="54" width="10.33203125" style="1" customWidth="1"/>
    <col min="55" max="55" width="11.08203125" style="149" customWidth="1"/>
    <col min="56" max="16384" width="8.6640625" style="1"/>
  </cols>
  <sheetData>
    <row r="1" spans="1:55">
      <c r="A1" s="90" t="s">
        <v>876</v>
      </c>
      <c r="B1" s="90"/>
      <c r="C1" s="90"/>
      <c r="D1" s="90"/>
      <c r="E1" s="90"/>
      <c r="F1" s="90" t="s">
        <v>1041</v>
      </c>
      <c r="G1" s="90"/>
      <c r="H1" s="90"/>
      <c r="I1" s="90"/>
      <c r="J1" s="90"/>
      <c r="K1" s="90"/>
      <c r="L1" s="90"/>
      <c r="M1" s="720"/>
      <c r="N1" s="90"/>
      <c r="O1" s="90"/>
      <c r="P1" s="90"/>
      <c r="Q1" s="90"/>
      <c r="R1" s="90"/>
      <c r="S1" s="90"/>
      <c r="T1" s="90"/>
      <c r="U1" s="90"/>
      <c r="V1" s="90"/>
      <c r="W1" s="90" t="s">
        <v>48</v>
      </c>
      <c r="X1" s="178" t="s">
        <v>47</v>
      </c>
      <c r="Y1" s="90"/>
      <c r="Z1" s="720"/>
      <c r="AA1" s="66" t="s">
        <v>827</v>
      </c>
      <c r="AB1" s="66"/>
      <c r="AC1" s="66"/>
      <c r="AD1" s="66"/>
      <c r="AE1" s="66"/>
      <c r="AF1" s="66"/>
      <c r="AG1" s="66"/>
      <c r="AH1" s="90" t="s">
        <v>48</v>
      </c>
      <c r="AI1" s="178" t="s">
        <v>47</v>
      </c>
      <c r="AJ1" s="178" t="s">
        <v>47</v>
      </c>
      <c r="AK1" s="66"/>
      <c r="AL1" s="66"/>
      <c r="AM1" s="720" t="s">
        <v>827</v>
      </c>
      <c r="AN1" s="720"/>
      <c r="AO1" s="720"/>
      <c r="AP1" s="720"/>
      <c r="AQ1" s="720"/>
      <c r="AR1" s="720" t="s">
        <v>828</v>
      </c>
      <c r="AS1" s="66" t="s">
        <v>827</v>
      </c>
      <c r="AT1" s="720"/>
      <c r="AU1" s="66"/>
      <c r="AV1" s="720" t="s">
        <v>828</v>
      </c>
      <c r="AW1" s="720" t="s">
        <v>829</v>
      </c>
      <c r="BA1" s="928">
        <v>44921</v>
      </c>
      <c r="BB1" s="928">
        <v>45201</v>
      </c>
      <c r="BC1" s="928">
        <v>45499</v>
      </c>
    </row>
    <row r="2" spans="1:55">
      <c r="A2" s="1591" t="s">
        <v>830</v>
      </c>
      <c r="B2" s="1591"/>
      <c r="C2" s="929" t="s">
        <v>1042</v>
      </c>
      <c r="D2" s="929" t="s">
        <v>1043</v>
      </c>
      <c r="E2" s="929" t="s">
        <v>1044</v>
      </c>
      <c r="F2" s="929" t="s">
        <v>1045</v>
      </c>
      <c r="G2" s="929" t="s">
        <v>1046</v>
      </c>
      <c r="H2" s="724" t="s">
        <v>831</v>
      </c>
      <c r="I2" s="724" t="s">
        <v>832</v>
      </c>
      <c r="J2" s="724" t="s">
        <v>833</v>
      </c>
      <c r="K2" s="724" t="s">
        <v>834</v>
      </c>
      <c r="L2" s="724" t="s">
        <v>835</v>
      </c>
      <c r="M2" s="724" t="s">
        <v>836</v>
      </c>
      <c r="N2" s="724" t="s">
        <v>837</v>
      </c>
      <c r="O2" s="724" t="s">
        <v>838</v>
      </c>
      <c r="P2" s="724" t="s">
        <v>839</v>
      </c>
      <c r="Q2" s="724" t="s">
        <v>840</v>
      </c>
      <c r="R2" s="724" t="s">
        <v>841</v>
      </c>
      <c r="S2" s="724" t="s">
        <v>842</v>
      </c>
      <c r="T2" s="724" t="s">
        <v>843</v>
      </c>
      <c r="U2" s="724" t="s">
        <v>844</v>
      </c>
      <c r="V2" s="724" t="s">
        <v>845</v>
      </c>
      <c r="W2" s="724" t="s">
        <v>846</v>
      </c>
      <c r="X2" s="724" t="s">
        <v>847</v>
      </c>
      <c r="Y2" s="724" t="s">
        <v>848</v>
      </c>
      <c r="Z2" s="724" t="s">
        <v>849</v>
      </c>
      <c r="AA2" s="725" t="s">
        <v>850</v>
      </c>
      <c r="AB2" s="725" t="s">
        <v>851</v>
      </c>
      <c r="AC2" s="724" t="s">
        <v>852</v>
      </c>
      <c r="AD2" s="724" t="s">
        <v>853</v>
      </c>
      <c r="AE2" s="724" t="s">
        <v>854</v>
      </c>
      <c r="AF2" s="724" t="s">
        <v>855</v>
      </c>
      <c r="AG2" s="724" t="s">
        <v>856</v>
      </c>
      <c r="AH2" s="724" t="s">
        <v>857</v>
      </c>
      <c r="AI2" s="724" t="s">
        <v>858</v>
      </c>
      <c r="AJ2" s="724" t="s">
        <v>859</v>
      </c>
      <c r="AK2" s="724" t="s">
        <v>860</v>
      </c>
      <c r="AL2" s="724" t="s">
        <v>861</v>
      </c>
      <c r="AM2" s="724" t="s">
        <v>877</v>
      </c>
      <c r="AN2" s="724" t="s">
        <v>878</v>
      </c>
      <c r="AO2" s="724" t="s">
        <v>879</v>
      </c>
      <c r="AP2" s="724" t="s">
        <v>880</v>
      </c>
      <c r="AQ2" s="724" t="s">
        <v>881</v>
      </c>
      <c r="AR2" s="724" t="s">
        <v>867</v>
      </c>
      <c r="AS2" s="724" t="s">
        <v>882</v>
      </c>
      <c r="AT2" s="724" t="s">
        <v>883</v>
      </c>
      <c r="AU2" s="724" t="s">
        <v>884</v>
      </c>
      <c r="AV2" s="724" t="s">
        <v>885</v>
      </c>
      <c r="AW2" s="724" t="s">
        <v>886</v>
      </c>
      <c r="AX2" s="724" t="s">
        <v>873</v>
      </c>
      <c r="AY2" s="726" t="s">
        <v>874</v>
      </c>
      <c r="AZ2" s="726" t="s">
        <v>875</v>
      </c>
      <c r="BA2" s="930" t="s">
        <v>1047</v>
      </c>
      <c r="BB2" s="931" t="s">
        <v>1048</v>
      </c>
      <c r="BC2" s="931" t="s">
        <v>1049</v>
      </c>
    </row>
    <row r="3" spans="1:55" ht="13.5" customHeight="1">
      <c r="A3" s="727"/>
      <c r="B3" s="727"/>
      <c r="C3" s="932">
        <v>1970</v>
      </c>
      <c r="D3" s="932">
        <v>1971</v>
      </c>
      <c r="E3" s="932">
        <v>1972</v>
      </c>
      <c r="F3" s="932">
        <v>1973</v>
      </c>
      <c r="G3" s="932">
        <v>1974</v>
      </c>
      <c r="H3" s="727">
        <v>1975</v>
      </c>
      <c r="I3" s="727">
        <v>1976</v>
      </c>
      <c r="J3" s="727">
        <v>1977</v>
      </c>
      <c r="K3" s="727">
        <v>1978</v>
      </c>
      <c r="L3" s="727">
        <v>1979</v>
      </c>
      <c r="M3" s="727">
        <v>1980</v>
      </c>
      <c r="N3" s="727">
        <v>1981</v>
      </c>
      <c r="O3" s="727">
        <v>1982</v>
      </c>
      <c r="P3" s="727">
        <v>1983</v>
      </c>
      <c r="Q3" s="727">
        <v>1984</v>
      </c>
      <c r="R3" s="727">
        <v>1985</v>
      </c>
      <c r="S3" s="727">
        <v>1986</v>
      </c>
      <c r="T3" s="727">
        <v>1987</v>
      </c>
      <c r="U3" s="727">
        <v>1988</v>
      </c>
      <c r="V3" s="727">
        <v>1989</v>
      </c>
      <c r="W3" s="727">
        <v>1990</v>
      </c>
      <c r="X3" s="727">
        <v>1991</v>
      </c>
      <c r="Y3" s="727">
        <v>1992</v>
      </c>
      <c r="Z3" s="727">
        <v>1993</v>
      </c>
      <c r="AA3" s="727">
        <v>1994</v>
      </c>
      <c r="AB3" s="727">
        <v>1995</v>
      </c>
      <c r="AC3" s="727">
        <v>1996</v>
      </c>
      <c r="AD3" s="727">
        <v>1997</v>
      </c>
      <c r="AE3" s="727">
        <v>1998</v>
      </c>
      <c r="AF3" s="727">
        <v>1999</v>
      </c>
      <c r="AG3" s="727">
        <v>2000</v>
      </c>
      <c r="AH3" s="728">
        <v>2001</v>
      </c>
      <c r="AI3" s="728">
        <v>2002</v>
      </c>
      <c r="AJ3" s="728">
        <v>2003</v>
      </c>
      <c r="AK3" s="728">
        <v>2005</v>
      </c>
      <c r="AL3" s="728">
        <v>2006</v>
      </c>
      <c r="AM3" s="728">
        <v>2007</v>
      </c>
      <c r="AN3" s="728">
        <v>2008</v>
      </c>
      <c r="AO3" s="728">
        <v>2009</v>
      </c>
      <c r="AP3" s="728">
        <v>2010</v>
      </c>
      <c r="AQ3" s="728">
        <v>2011</v>
      </c>
      <c r="AR3" s="728">
        <v>2012</v>
      </c>
      <c r="AS3" s="728">
        <v>2013</v>
      </c>
      <c r="AT3" s="728">
        <v>2014</v>
      </c>
      <c r="AU3" s="728">
        <v>2015</v>
      </c>
      <c r="AV3" s="728">
        <v>2016</v>
      </c>
      <c r="AW3" s="728">
        <v>2017</v>
      </c>
      <c r="AX3" s="728">
        <v>2017</v>
      </c>
      <c r="AY3" s="729">
        <v>2018</v>
      </c>
      <c r="AZ3" s="729">
        <v>2019</v>
      </c>
      <c r="BA3" s="933">
        <v>2020</v>
      </c>
      <c r="BB3" s="721">
        <v>2021</v>
      </c>
      <c r="BC3" s="721">
        <v>2022</v>
      </c>
    </row>
    <row r="4" spans="1:55">
      <c r="A4" s="730" t="s">
        <v>356</v>
      </c>
      <c r="B4" s="731" t="s">
        <v>54</v>
      </c>
      <c r="C4" s="746">
        <f t="shared" ref="C4:L4" si="0">SUM(C5:C14)</f>
        <v>130730063</v>
      </c>
      <c r="D4" s="746">
        <f t="shared" si="0"/>
        <v>142902885</v>
      </c>
      <c r="E4" s="746">
        <f t="shared" si="0"/>
        <v>148952584</v>
      </c>
      <c r="F4" s="746">
        <f t="shared" si="0"/>
        <v>190937121</v>
      </c>
      <c r="G4" s="746">
        <f t="shared" si="0"/>
        <v>224538969</v>
      </c>
      <c r="H4" s="746">
        <f t="shared" si="0"/>
        <v>238012788</v>
      </c>
      <c r="I4" s="746">
        <f t="shared" si="0"/>
        <v>287724603</v>
      </c>
      <c r="J4" s="746">
        <f t="shared" si="0"/>
        <v>310159481</v>
      </c>
      <c r="K4" s="746">
        <f t="shared" si="0"/>
        <v>331758136</v>
      </c>
      <c r="L4" s="746">
        <f t="shared" si="0"/>
        <v>374573629</v>
      </c>
      <c r="M4" s="746">
        <f>SUM(M5:M14)</f>
        <v>391329060</v>
      </c>
      <c r="N4" s="746">
        <f t="shared" ref="N4:BC4" si="1">SUM(N5:N14)</f>
        <v>417345278</v>
      </c>
      <c r="O4" s="746">
        <f t="shared" si="1"/>
        <v>454445742</v>
      </c>
      <c r="P4" s="746">
        <f t="shared" si="1"/>
        <v>464294901</v>
      </c>
      <c r="Q4" s="746">
        <f t="shared" si="1"/>
        <v>501811594</v>
      </c>
      <c r="R4" s="746">
        <f t="shared" si="1"/>
        <v>502683806</v>
      </c>
      <c r="S4" s="746">
        <f t="shared" si="1"/>
        <v>487554660</v>
      </c>
      <c r="T4" s="746">
        <f t="shared" si="1"/>
        <v>516232893</v>
      </c>
      <c r="U4" s="746">
        <f t="shared" si="1"/>
        <v>541315570</v>
      </c>
      <c r="V4" s="746">
        <f t="shared" si="1"/>
        <v>593234871</v>
      </c>
      <c r="W4" s="746">
        <f t="shared" si="1"/>
        <v>637564504</v>
      </c>
      <c r="X4" s="746">
        <f t="shared" si="1"/>
        <v>689720905</v>
      </c>
      <c r="Y4" s="746">
        <f t="shared" si="1"/>
        <v>685834627</v>
      </c>
      <c r="Z4" s="746">
        <f t="shared" si="1"/>
        <v>660184963</v>
      </c>
      <c r="AA4" s="746">
        <f t="shared" si="1"/>
        <v>625826050</v>
      </c>
      <c r="AB4" s="746">
        <f t="shared" si="1"/>
        <v>650965829</v>
      </c>
      <c r="AC4" s="746">
        <f t="shared" si="1"/>
        <v>644614625</v>
      </c>
      <c r="AD4" s="746">
        <f t="shared" si="1"/>
        <v>644549894</v>
      </c>
      <c r="AE4" s="746">
        <f t="shared" si="1"/>
        <v>615513003</v>
      </c>
      <c r="AF4" s="746">
        <f t="shared" si="1"/>
        <v>580849710</v>
      </c>
      <c r="AG4" s="746">
        <f t="shared" si="1"/>
        <v>606656099</v>
      </c>
      <c r="AH4" s="746">
        <f t="shared" si="1"/>
        <v>547560455</v>
      </c>
      <c r="AI4" s="746">
        <f t="shared" si="1"/>
        <v>521270998</v>
      </c>
      <c r="AJ4" s="746">
        <f t="shared" si="1"/>
        <v>507365958</v>
      </c>
      <c r="AK4" s="746">
        <f t="shared" si="1"/>
        <v>521581286</v>
      </c>
      <c r="AL4" s="746">
        <f t="shared" si="1"/>
        <v>525921194</v>
      </c>
      <c r="AM4" s="746">
        <f t="shared" si="1"/>
        <v>558906051</v>
      </c>
      <c r="AN4" s="746">
        <f t="shared" si="1"/>
        <v>556767791</v>
      </c>
      <c r="AO4" s="746">
        <f t="shared" si="1"/>
        <v>576511940</v>
      </c>
      <c r="AP4" s="746">
        <f t="shared" si="1"/>
        <v>475377257</v>
      </c>
      <c r="AQ4" s="746">
        <f t="shared" si="1"/>
        <v>527515751</v>
      </c>
      <c r="AR4" s="746">
        <f t="shared" si="1"/>
        <v>496203707</v>
      </c>
      <c r="AS4" s="746">
        <f t="shared" si="1"/>
        <v>488063803</v>
      </c>
      <c r="AT4" s="746">
        <f t="shared" si="1"/>
        <v>485573219</v>
      </c>
      <c r="AU4" s="746">
        <f t="shared" si="1"/>
        <v>467460779</v>
      </c>
      <c r="AV4" s="746">
        <f t="shared" si="1"/>
        <v>487227685</v>
      </c>
      <c r="AW4" s="746">
        <f t="shared" si="1"/>
        <v>488200489</v>
      </c>
      <c r="AX4" s="746">
        <f t="shared" si="1"/>
        <v>497769948</v>
      </c>
      <c r="AY4" s="746">
        <f t="shared" si="1"/>
        <v>511585774</v>
      </c>
      <c r="AZ4" s="746">
        <f t="shared" si="1"/>
        <v>547061238</v>
      </c>
      <c r="BA4" s="746">
        <f t="shared" si="1"/>
        <v>556153499</v>
      </c>
      <c r="BB4" s="746">
        <f t="shared" si="1"/>
        <v>580574400</v>
      </c>
      <c r="BC4" s="746">
        <f t="shared" si="1"/>
        <v>603997191</v>
      </c>
    </row>
    <row r="5" spans="1:55">
      <c r="A5" s="934"/>
      <c r="B5" s="935" t="s">
        <v>85</v>
      </c>
      <c r="C5" s="937">
        <f t="shared" ref="C5:L5" si="2">C16</f>
        <v>33026816</v>
      </c>
      <c r="D5" s="937">
        <f t="shared" si="2"/>
        <v>37155240</v>
      </c>
      <c r="E5" s="937">
        <f t="shared" si="2"/>
        <v>39604698</v>
      </c>
      <c r="F5" s="937">
        <f t="shared" si="2"/>
        <v>48830412</v>
      </c>
      <c r="G5" s="937">
        <f t="shared" si="2"/>
        <v>56782481</v>
      </c>
      <c r="H5" s="937">
        <f t="shared" si="2"/>
        <v>62863464</v>
      </c>
      <c r="I5" s="937">
        <f t="shared" si="2"/>
        <v>70400867</v>
      </c>
      <c r="J5" s="937">
        <f t="shared" si="2"/>
        <v>82759479</v>
      </c>
      <c r="K5" s="937">
        <f t="shared" si="2"/>
        <v>79859393</v>
      </c>
      <c r="L5" s="937">
        <f t="shared" si="2"/>
        <v>82226219</v>
      </c>
      <c r="M5" s="937">
        <f>M16</f>
        <v>87619357</v>
      </c>
      <c r="N5" s="937">
        <f t="shared" ref="N5:BC5" si="3">N16</f>
        <v>89573158</v>
      </c>
      <c r="O5" s="937">
        <f t="shared" si="3"/>
        <v>105779525</v>
      </c>
      <c r="P5" s="937">
        <f t="shared" si="3"/>
        <v>107302852</v>
      </c>
      <c r="Q5" s="937">
        <f t="shared" si="3"/>
        <v>118133372</v>
      </c>
      <c r="R5" s="937">
        <f t="shared" si="3"/>
        <v>115959811</v>
      </c>
      <c r="S5" s="937">
        <f t="shared" si="3"/>
        <v>111659445</v>
      </c>
      <c r="T5" s="937">
        <f t="shared" si="3"/>
        <v>122127241</v>
      </c>
      <c r="U5" s="937">
        <f t="shared" si="3"/>
        <v>120601620</v>
      </c>
      <c r="V5" s="937">
        <f t="shared" si="3"/>
        <v>129440268</v>
      </c>
      <c r="W5" s="937">
        <f t="shared" si="3"/>
        <v>146848525</v>
      </c>
      <c r="X5" s="937">
        <f t="shared" si="3"/>
        <v>156278396</v>
      </c>
      <c r="Y5" s="937">
        <f t="shared" si="3"/>
        <v>151412273</v>
      </c>
      <c r="Z5" s="937">
        <f t="shared" si="3"/>
        <v>146676774</v>
      </c>
      <c r="AA5" s="937">
        <f t="shared" si="3"/>
        <v>140474844</v>
      </c>
      <c r="AB5" s="937">
        <f t="shared" si="3"/>
        <v>129955726</v>
      </c>
      <c r="AC5" s="937">
        <f t="shared" si="3"/>
        <v>126760855</v>
      </c>
      <c r="AD5" s="937">
        <f t="shared" si="3"/>
        <v>128823563</v>
      </c>
      <c r="AE5" s="937">
        <f t="shared" si="3"/>
        <v>135215715</v>
      </c>
      <c r="AF5" s="937">
        <f t="shared" si="3"/>
        <v>120595177</v>
      </c>
      <c r="AG5" s="937">
        <f t="shared" si="3"/>
        <v>123671147</v>
      </c>
      <c r="AH5" s="937">
        <f t="shared" si="3"/>
        <v>120560362</v>
      </c>
      <c r="AI5" s="937">
        <f t="shared" si="3"/>
        <v>113188725</v>
      </c>
      <c r="AJ5" s="937">
        <f t="shared" si="3"/>
        <v>105478477</v>
      </c>
      <c r="AK5" s="937">
        <f t="shared" si="3"/>
        <v>113268838</v>
      </c>
      <c r="AL5" s="937">
        <f t="shared" si="3"/>
        <v>106562849</v>
      </c>
      <c r="AM5" s="937">
        <f t="shared" si="3"/>
        <v>111005102</v>
      </c>
      <c r="AN5" s="937">
        <f t="shared" si="3"/>
        <v>110684845</v>
      </c>
      <c r="AO5" s="937">
        <f t="shared" si="3"/>
        <v>119115916</v>
      </c>
      <c r="AP5" s="937">
        <f t="shared" si="3"/>
        <v>111076829</v>
      </c>
      <c r="AQ5" s="937">
        <f t="shared" si="3"/>
        <v>121684878</v>
      </c>
      <c r="AR5" s="937">
        <f t="shared" si="3"/>
        <v>113886934</v>
      </c>
      <c r="AS5" s="937">
        <f t="shared" si="3"/>
        <v>114154077</v>
      </c>
      <c r="AT5" s="937">
        <f t="shared" si="3"/>
        <v>106531488</v>
      </c>
      <c r="AU5" s="937">
        <f t="shared" si="3"/>
        <v>108962323</v>
      </c>
      <c r="AV5" s="937">
        <f t="shared" si="3"/>
        <v>113172241</v>
      </c>
      <c r="AW5" s="937">
        <f t="shared" si="3"/>
        <v>113536048</v>
      </c>
      <c r="AX5" s="937">
        <f t="shared" si="3"/>
        <v>112146006</v>
      </c>
      <c r="AY5" s="937">
        <f t="shared" si="3"/>
        <v>119444838</v>
      </c>
      <c r="AZ5" s="937">
        <f t="shared" si="3"/>
        <v>126032061</v>
      </c>
      <c r="BA5" s="937">
        <f t="shared" si="3"/>
        <v>134009550</v>
      </c>
      <c r="BB5" s="937">
        <f t="shared" si="3"/>
        <v>125012735</v>
      </c>
      <c r="BC5" s="937">
        <f t="shared" si="3"/>
        <v>147258950</v>
      </c>
    </row>
    <row r="6" spans="1:55">
      <c r="A6" s="934"/>
      <c r="B6" s="935" t="s">
        <v>432</v>
      </c>
      <c r="C6" s="937">
        <f t="shared" ref="C6:L6" si="4">C26</f>
        <v>34319765</v>
      </c>
      <c r="D6" s="937">
        <f t="shared" si="4"/>
        <v>36086163</v>
      </c>
      <c r="E6" s="937">
        <f t="shared" si="4"/>
        <v>35483868</v>
      </c>
      <c r="F6" s="937">
        <f t="shared" si="4"/>
        <v>47233816</v>
      </c>
      <c r="G6" s="937">
        <f t="shared" si="4"/>
        <v>58522384</v>
      </c>
      <c r="H6" s="937">
        <f t="shared" si="4"/>
        <v>58017723</v>
      </c>
      <c r="I6" s="937">
        <f t="shared" si="4"/>
        <v>63671828</v>
      </c>
      <c r="J6" s="937">
        <f t="shared" si="4"/>
        <v>64907200</v>
      </c>
      <c r="K6" s="937">
        <f t="shared" si="4"/>
        <v>72108293</v>
      </c>
      <c r="L6" s="937">
        <f t="shared" si="4"/>
        <v>80554143</v>
      </c>
      <c r="M6" s="937">
        <f>M26</f>
        <v>83669484</v>
      </c>
      <c r="N6" s="937">
        <f t="shared" ref="N6:BC6" si="5">N26</f>
        <v>87104143</v>
      </c>
      <c r="O6" s="937">
        <f t="shared" si="5"/>
        <v>94497586</v>
      </c>
      <c r="P6" s="937">
        <f t="shared" si="5"/>
        <v>85473200</v>
      </c>
      <c r="Q6" s="937">
        <f t="shared" si="5"/>
        <v>88589363</v>
      </c>
      <c r="R6" s="937">
        <f t="shared" si="5"/>
        <v>84708944</v>
      </c>
      <c r="S6" s="937">
        <f t="shared" si="5"/>
        <v>92513125</v>
      </c>
      <c r="T6" s="937">
        <f t="shared" si="5"/>
        <v>95156398</v>
      </c>
      <c r="U6" s="937">
        <f t="shared" si="5"/>
        <v>100835695</v>
      </c>
      <c r="V6" s="937">
        <f t="shared" si="5"/>
        <v>106621978</v>
      </c>
      <c r="W6" s="937">
        <f t="shared" si="5"/>
        <v>109738709</v>
      </c>
      <c r="X6" s="937">
        <f t="shared" si="5"/>
        <v>114454343</v>
      </c>
      <c r="Y6" s="937">
        <f t="shared" si="5"/>
        <v>113086754</v>
      </c>
      <c r="Z6" s="937">
        <f t="shared" si="5"/>
        <v>106306930</v>
      </c>
      <c r="AA6" s="937">
        <f t="shared" si="5"/>
        <v>97261942</v>
      </c>
      <c r="AB6" s="937">
        <f t="shared" si="5"/>
        <v>105148369</v>
      </c>
      <c r="AC6" s="937">
        <f t="shared" si="5"/>
        <v>101856680</v>
      </c>
      <c r="AD6" s="937">
        <f t="shared" si="5"/>
        <v>97591159</v>
      </c>
      <c r="AE6" s="937">
        <f t="shared" si="5"/>
        <v>88690275</v>
      </c>
      <c r="AF6" s="937">
        <f t="shared" si="5"/>
        <v>77852703</v>
      </c>
      <c r="AG6" s="937">
        <f t="shared" si="5"/>
        <v>84212107</v>
      </c>
      <c r="AH6" s="937">
        <f t="shared" si="5"/>
        <v>75171015</v>
      </c>
      <c r="AI6" s="937">
        <f t="shared" si="5"/>
        <v>61807080</v>
      </c>
      <c r="AJ6" s="937">
        <f t="shared" si="5"/>
        <v>63760885</v>
      </c>
      <c r="AK6" s="937">
        <f t="shared" si="5"/>
        <v>62241297</v>
      </c>
      <c r="AL6" s="937">
        <f t="shared" si="5"/>
        <v>64753201</v>
      </c>
      <c r="AM6" s="937">
        <f t="shared" si="5"/>
        <v>77890526</v>
      </c>
      <c r="AN6" s="937">
        <f t="shared" si="5"/>
        <v>74554460</v>
      </c>
      <c r="AO6" s="937">
        <f t="shared" si="5"/>
        <v>75729104</v>
      </c>
      <c r="AP6" s="937">
        <f t="shared" si="5"/>
        <v>63773094</v>
      </c>
      <c r="AQ6" s="937">
        <f t="shared" si="5"/>
        <v>76404507</v>
      </c>
      <c r="AR6" s="937">
        <f t="shared" si="5"/>
        <v>72505882</v>
      </c>
      <c r="AS6" s="937">
        <f t="shared" si="5"/>
        <v>57839806</v>
      </c>
      <c r="AT6" s="937">
        <f t="shared" si="5"/>
        <v>62825223</v>
      </c>
      <c r="AU6" s="937">
        <f t="shared" si="5"/>
        <v>57765529</v>
      </c>
      <c r="AV6" s="937">
        <f t="shared" si="5"/>
        <v>60006680</v>
      </c>
      <c r="AW6" s="937">
        <f t="shared" si="5"/>
        <v>64492735</v>
      </c>
      <c r="AX6" s="937">
        <f t="shared" si="5"/>
        <v>66907738</v>
      </c>
      <c r="AY6" s="937">
        <f t="shared" si="5"/>
        <v>69014366</v>
      </c>
      <c r="AZ6" s="937">
        <f t="shared" si="5"/>
        <v>73369046</v>
      </c>
      <c r="BA6" s="937">
        <f t="shared" si="5"/>
        <v>65823672</v>
      </c>
      <c r="BB6" s="937">
        <f t="shared" si="5"/>
        <v>76139092</v>
      </c>
      <c r="BC6" s="937">
        <f t="shared" si="5"/>
        <v>73225686</v>
      </c>
    </row>
    <row r="7" spans="1:55">
      <c r="A7" s="934"/>
      <c r="B7" s="935" t="s">
        <v>433</v>
      </c>
      <c r="C7" s="937">
        <f t="shared" ref="C7:L7" si="6">C30</f>
        <v>10748196</v>
      </c>
      <c r="D7" s="937">
        <f t="shared" si="6"/>
        <v>11030848</v>
      </c>
      <c r="E7" s="937">
        <f t="shared" si="6"/>
        <v>11760116</v>
      </c>
      <c r="F7" s="937">
        <f t="shared" si="6"/>
        <v>15772691</v>
      </c>
      <c r="G7" s="937">
        <f t="shared" si="6"/>
        <v>17713983</v>
      </c>
      <c r="H7" s="937">
        <f t="shared" si="6"/>
        <v>19798725</v>
      </c>
      <c r="I7" s="937">
        <f t="shared" si="6"/>
        <v>24669688</v>
      </c>
      <c r="J7" s="937">
        <f t="shared" si="6"/>
        <v>23621806</v>
      </c>
      <c r="K7" s="937">
        <f t="shared" si="6"/>
        <v>25131596</v>
      </c>
      <c r="L7" s="937">
        <f t="shared" si="6"/>
        <v>29287160</v>
      </c>
      <c r="M7" s="937">
        <f>M30</f>
        <v>33093884</v>
      </c>
      <c r="N7" s="937">
        <f t="shared" ref="N7:BC7" si="7">N30</f>
        <v>37673215</v>
      </c>
      <c r="O7" s="937">
        <f t="shared" si="7"/>
        <v>38526326</v>
      </c>
      <c r="P7" s="937">
        <f t="shared" si="7"/>
        <v>46709023</v>
      </c>
      <c r="Q7" s="937">
        <f t="shared" si="7"/>
        <v>60993024</v>
      </c>
      <c r="R7" s="937">
        <f t="shared" si="7"/>
        <v>55690641</v>
      </c>
      <c r="S7" s="937">
        <f t="shared" si="7"/>
        <v>41510155</v>
      </c>
      <c r="T7" s="937">
        <f t="shared" si="7"/>
        <v>42367788</v>
      </c>
      <c r="U7" s="937">
        <f t="shared" si="7"/>
        <v>46413805</v>
      </c>
      <c r="V7" s="937">
        <f t="shared" si="7"/>
        <v>46703501</v>
      </c>
      <c r="W7" s="937">
        <f t="shared" si="7"/>
        <v>50117520</v>
      </c>
      <c r="X7" s="937">
        <f t="shared" si="7"/>
        <v>55245764</v>
      </c>
      <c r="Y7" s="937">
        <f t="shared" si="7"/>
        <v>53330410</v>
      </c>
      <c r="Z7" s="937">
        <f t="shared" si="7"/>
        <v>51440800</v>
      </c>
      <c r="AA7" s="937">
        <f t="shared" si="7"/>
        <v>42765765</v>
      </c>
      <c r="AB7" s="937">
        <f t="shared" si="7"/>
        <v>48730796</v>
      </c>
      <c r="AC7" s="937">
        <f t="shared" si="7"/>
        <v>51209908</v>
      </c>
      <c r="AD7" s="937">
        <f t="shared" si="7"/>
        <v>55093484</v>
      </c>
      <c r="AE7" s="937">
        <f t="shared" si="7"/>
        <v>53701274</v>
      </c>
      <c r="AF7" s="937">
        <f t="shared" si="7"/>
        <v>51358664</v>
      </c>
      <c r="AG7" s="937">
        <f t="shared" si="7"/>
        <v>50974681</v>
      </c>
      <c r="AH7" s="937">
        <f t="shared" si="7"/>
        <v>40700544</v>
      </c>
      <c r="AI7" s="937">
        <f t="shared" si="7"/>
        <v>40374839</v>
      </c>
      <c r="AJ7" s="937">
        <f t="shared" si="7"/>
        <v>36608431</v>
      </c>
      <c r="AK7" s="937">
        <f t="shared" si="7"/>
        <v>40546926</v>
      </c>
      <c r="AL7" s="937">
        <f t="shared" si="7"/>
        <v>42238537</v>
      </c>
      <c r="AM7" s="937">
        <f t="shared" si="7"/>
        <v>43739908</v>
      </c>
      <c r="AN7" s="937">
        <f t="shared" si="7"/>
        <v>47230791</v>
      </c>
      <c r="AO7" s="937">
        <f t="shared" si="7"/>
        <v>42900794</v>
      </c>
      <c r="AP7" s="937">
        <f t="shared" si="7"/>
        <v>32337331</v>
      </c>
      <c r="AQ7" s="937">
        <f t="shared" si="7"/>
        <v>34760143</v>
      </c>
      <c r="AR7" s="937">
        <f t="shared" si="7"/>
        <v>38584191</v>
      </c>
      <c r="AS7" s="937">
        <f t="shared" si="7"/>
        <v>41111992</v>
      </c>
      <c r="AT7" s="937">
        <f t="shared" si="7"/>
        <v>38205520</v>
      </c>
      <c r="AU7" s="937">
        <f t="shared" si="7"/>
        <v>33398873</v>
      </c>
      <c r="AV7" s="937">
        <f t="shared" si="7"/>
        <v>34304540</v>
      </c>
      <c r="AW7" s="937">
        <f t="shared" si="7"/>
        <v>40357747</v>
      </c>
      <c r="AX7" s="937">
        <f t="shared" si="7"/>
        <v>40235209</v>
      </c>
      <c r="AY7" s="937">
        <f t="shared" si="7"/>
        <v>37367890</v>
      </c>
      <c r="AZ7" s="937">
        <f t="shared" si="7"/>
        <v>38665729</v>
      </c>
      <c r="BA7" s="937">
        <f t="shared" si="7"/>
        <v>39174861</v>
      </c>
      <c r="BB7" s="937">
        <f t="shared" si="7"/>
        <v>52431018</v>
      </c>
      <c r="BC7" s="937">
        <f t="shared" si="7"/>
        <v>49932476</v>
      </c>
    </row>
    <row r="8" spans="1:55">
      <c r="A8" s="934"/>
      <c r="B8" s="935" t="s">
        <v>123</v>
      </c>
      <c r="C8" s="937">
        <f t="shared" ref="C8:L8" si="8">C36</f>
        <v>21081880</v>
      </c>
      <c r="D8" s="937">
        <f t="shared" si="8"/>
        <v>25487208</v>
      </c>
      <c r="E8" s="937">
        <f t="shared" si="8"/>
        <v>27657554</v>
      </c>
      <c r="F8" s="937">
        <f t="shared" si="8"/>
        <v>32590046</v>
      </c>
      <c r="G8" s="937">
        <f t="shared" si="8"/>
        <v>34116145</v>
      </c>
      <c r="H8" s="937">
        <f t="shared" si="8"/>
        <v>34498563</v>
      </c>
      <c r="I8" s="937">
        <f t="shared" si="8"/>
        <v>47216780</v>
      </c>
      <c r="J8" s="937">
        <f t="shared" si="8"/>
        <v>53781288</v>
      </c>
      <c r="K8" s="937">
        <f t="shared" si="8"/>
        <v>63854681</v>
      </c>
      <c r="L8" s="937">
        <f t="shared" si="8"/>
        <v>80653208</v>
      </c>
      <c r="M8" s="937">
        <f>M36</f>
        <v>74212848</v>
      </c>
      <c r="N8" s="937">
        <f t="shared" ref="N8:BC8" si="9">N36</f>
        <v>82726259</v>
      </c>
      <c r="O8" s="937">
        <f t="shared" si="9"/>
        <v>90200697</v>
      </c>
      <c r="P8" s="937">
        <f t="shared" si="9"/>
        <v>93705427</v>
      </c>
      <c r="Q8" s="937">
        <f t="shared" si="9"/>
        <v>96192133</v>
      </c>
      <c r="R8" s="937">
        <f t="shared" si="9"/>
        <v>100708824</v>
      </c>
      <c r="S8" s="937">
        <f t="shared" si="9"/>
        <v>89890071</v>
      </c>
      <c r="T8" s="937">
        <f t="shared" si="9"/>
        <v>96938311</v>
      </c>
      <c r="U8" s="937">
        <f t="shared" si="9"/>
        <v>105394239</v>
      </c>
      <c r="V8" s="937">
        <f t="shared" si="9"/>
        <v>123423876</v>
      </c>
      <c r="W8" s="937">
        <f t="shared" si="9"/>
        <v>132319207</v>
      </c>
      <c r="X8" s="937">
        <f t="shared" si="9"/>
        <v>139710423</v>
      </c>
      <c r="Y8" s="937">
        <f t="shared" si="9"/>
        <v>144512396</v>
      </c>
      <c r="Z8" s="937">
        <f t="shared" si="9"/>
        <v>138769923</v>
      </c>
      <c r="AA8" s="937">
        <f t="shared" si="9"/>
        <v>126760749</v>
      </c>
      <c r="AB8" s="937">
        <f t="shared" si="9"/>
        <v>137027915</v>
      </c>
      <c r="AC8" s="937">
        <f t="shared" si="9"/>
        <v>132332430</v>
      </c>
      <c r="AD8" s="937">
        <f t="shared" si="9"/>
        <v>135181822</v>
      </c>
      <c r="AE8" s="937">
        <f t="shared" si="9"/>
        <v>123086616</v>
      </c>
      <c r="AF8" s="937">
        <f t="shared" si="9"/>
        <v>105282208</v>
      </c>
      <c r="AG8" s="937">
        <f t="shared" si="9"/>
        <v>119011573</v>
      </c>
      <c r="AH8" s="937">
        <f t="shared" si="9"/>
        <v>108865723</v>
      </c>
      <c r="AI8" s="937">
        <f t="shared" si="9"/>
        <v>110172655</v>
      </c>
      <c r="AJ8" s="937">
        <f t="shared" si="9"/>
        <v>111760923</v>
      </c>
      <c r="AK8" s="937">
        <f t="shared" si="9"/>
        <v>114523673</v>
      </c>
      <c r="AL8" s="937">
        <f t="shared" si="9"/>
        <v>116632027</v>
      </c>
      <c r="AM8" s="937">
        <f t="shared" si="9"/>
        <v>129450790</v>
      </c>
      <c r="AN8" s="937">
        <f t="shared" si="9"/>
        <v>127430366</v>
      </c>
      <c r="AO8" s="937">
        <f t="shared" si="9"/>
        <v>137214638</v>
      </c>
      <c r="AP8" s="937">
        <f t="shared" si="9"/>
        <v>103798342</v>
      </c>
      <c r="AQ8" s="937">
        <f t="shared" si="9"/>
        <v>117124294</v>
      </c>
      <c r="AR8" s="937">
        <f t="shared" si="9"/>
        <v>91839784</v>
      </c>
      <c r="AS8" s="937">
        <f t="shared" si="9"/>
        <v>117427133</v>
      </c>
      <c r="AT8" s="937">
        <f t="shared" si="9"/>
        <v>107013286</v>
      </c>
      <c r="AU8" s="937">
        <f t="shared" si="9"/>
        <v>97653438</v>
      </c>
      <c r="AV8" s="937">
        <f t="shared" si="9"/>
        <v>103893639</v>
      </c>
      <c r="AW8" s="937">
        <f t="shared" si="9"/>
        <v>97388755</v>
      </c>
      <c r="AX8" s="937">
        <f t="shared" si="9"/>
        <v>94953806</v>
      </c>
      <c r="AY8" s="937">
        <f t="shared" si="9"/>
        <v>100419096</v>
      </c>
      <c r="AZ8" s="937">
        <f t="shared" si="9"/>
        <v>108767219</v>
      </c>
      <c r="BA8" s="937">
        <f t="shared" si="9"/>
        <v>109968802</v>
      </c>
      <c r="BB8" s="937">
        <f t="shared" si="9"/>
        <v>104996315</v>
      </c>
      <c r="BC8" s="937">
        <f t="shared" si="9"/>
        <v>119170519</v>
      </c>
    </row>
    <row r="9" spans="1:55">
      <c r="A9" s="934"/>
      <c r="B9" s="935" t="s">
        <v>434</v>
      </c>
      <c r="C9" s="937">
        <f t="shared" ref="C9:L9" si="10">C42</f>
        <v>4064104</v>
      </c>
      <c r="D9" s="937">
        <f t="shared" si="10"/>
        <v>4555774</v>
      </c>
      <c r="E9" s="937">
        <f t="shared" si="10"/>
        <v>4980972</v>
      </c>
      <c r="F9" s="937">
        <f t="shared" si="10"/>
        <v>6585118</v>
      </c>
      <c r="G9" s="937">
        <f t="shared" si="10"/>
        <v>7433799</v>
      </c>
      <c r="H9" s="937">
        <f t="shared" si="10"/>
        <v>11232801</v>
      </c>
      <c r="I9" s="937">
        <f t="shared" si="10"/>
        <v>13477474</v>
      </c>
      <c r="J9" s="937">
        <f t="shared" si="10"/>
        <v>14663492</v>
      </c>
      <c r="K9" s="937">
        <f t="shared" si="10"/>
        <v>15863752</v>
      </c>
      <c r="L9" s="937">
        <f t="shared" si="10"/>
        <v>17905358</v>
      </c>
      <c r="M9" s="937">
        <f>M42</f>
        <v>20405202</v>
      </c>
      <c r="N9" s="937">
        <f t="shared" ref="N9:BC9" si="11">N42</f>
        <v>21070607</v>
      </c>
      <c r="O9" s="937">
        <f t="shared" si="11"/>
        <v>21981005</v>
      </c>
      <c r="P9" s="937">
        <f t="shared" si="11"/>
        <v>22491083</v>
      </c>
      <c r="Q9" s="937">
        <f t="shared" si="11"/>
        <v>24442185</v>
      </c>
      <c r="R9" s="937">
        <f t="shared" si="11"/>
        <v>26173733</v>
      </c>
      <c r="S9" s="937">
        <f t="shared" si="11"/>
        <v>30028516</v>
      </c>
      <c r="T9" s="937">
        <f t="shared" si="11"/>
        <v>29699588</v>
      </c>
      <c r="U9" s="937">
        <f t="shared" si="11"/>
        <v>31856721</v>
      </c>
      <c r="V9" s="937">
        <f t="shared" si="11"/>
        <v>35049655</v>
      </c>
      <c r="W9" s="937">
        <f t="shared" si="11"/>
        <v>39914547</v>
      </c>
      <c r="X9" s="937">
        <f t="shared" si="11"/>
        <v>45775248</v>
      </c>
      <c r="Y9" s="937">
        <f t="shared" si="11"/>
        <v>44928512</v>
      </c>
      <c r="Z9" s="937">
        <f t="shared" si="11"/>
        <v>44349815</v>
      </c>
      <c r="AA9" s="937">
        <f t="shared" si="11"/>
        <v>45607749</v>
      </c>
      <c r="AB9" s="937">
        <f t="shared" si="11"/>
        <v>49306502</v>
      </c>
      <c r="AC9" s="937">
        <f t="shared" si="11"/>
        <v>46659203</v>
      </c>
      <c r="AD9" s="937">
        <f t="shared" si="11"/>
        <v>43926353</v>
      </c>
      <c r="AE9" s="937">
        <f t="shared" si="11"/>
        <v>44403558</v>
      </c>
      <c r="AF9" s="937">
        <f t="shared" si="11"/>
        <v>47095355</v>
      </c>
      <c r="AG9" s="937">
        <f t="shared" si="11"/>
        <v>50809162</v>
      </c>
      <c r="AH9" s="937">
        <f t="shared" si="11"/>
        <v>46901517</v>
      </c>
      <c r="AI9" s="937">
        <f t="shared" si="11"/>
        <v>44486582</v>
      </c>
      <c r="AJ9" s="937">
        <f t="shared" si="11"/>
        <v>44146670</v>
      </c>
      <c r="AK9" s="937">
        <f t="shared" si="11"/>
        <v>45305818</v>
      </c>
      <c r="AL9" s="937">
        <f t="shared" si="11"/>
        <v>46618424</v>
      </c>
      <c r="AM9" s="937">
        <f t="shared" si="11"/>
        <v>48600175</v>
      </c>
      <c r="AN9" s="937">
        <f t="shared" si="11"/>
        <v>48162226</v>
      </c>
      <c r="AO9" s="937">
        <f t="shared" si="11"/>
        <v>48881011</v>
      </c>
      <c r="AP9" s="937">
        <f t="shared" si="11"/>
        <v>44099458</v>
      </c>
      <c r="AQ9" s="937">
        <f t="shared" si="11"/>
        <v>46096407</v>
      </c>
      <c r="AR9" s="937">
        <f t="shared" si="11"/>
        <v>42078890</v>
      </c>
      <c r="AS9" s="937">
        <f t="shared" si="11"/>
        <v>38780217</v>
      </c>
      <c r="AT9" s="937">
        <f t="shared" si="11"/>
        <v>40085474</v>
      </c>
      <c r="AU9" s="937">
        <f t="shared" si="11"/>
        <v>40392438</v>
      </c>
      <c r="AV9" s="937">
        <f t="shared" si="11"/>
        <v>38703352</v>
      </c>
      <c r="AW9" s="937">
        <f t="shared" si="11"/>
        <v>42441722</v>
      </c>
      <c r="AX9" s="937">
        <f t="shared" si="11"/>
        <v>45625575</v>
      </c>
      <c r="AY9" s="937">
        <f t="shared" si="11"/>
        <v>45589901</v>
      </c>
      <c r="AZ9" s="937">
        <f t="shared" si="11"/>
        <v>49689164</v>
      </c>
      <c r="BA9" s="937">
        <f t="shared" si="11"/>
        <v>51083058</v>
      </c>
      <c r="BB9" s="937">
        <f t="shared" si="11"/>
        <v>55025037</v>
      </c>
      <c r="BC9" s="937">
        <f t="shared" si="11"/>
        <v>48481755</v>
      </c>
    </row>
    <row r="10" spans="1:55">
      <c r="A10" s="934"/>
      <c r="B10" s="935" t="s">
        <v>435</v>
      </c>
      <c r="C10" s="937">
        <f t="shared" ref="C10:L10" si="12">C49</f>
        <v>14579747</v>
      </c>
      <c r="D10" s="937">
        <f t="shared" si="12"/>
        <v>14515401</v>
      </c>
      <c r="E10" s="937">
        <f t="shared" si="12"/>
        <v>17352841</v>
      </c>
      <c r="F10" s="937">
        <f t="shared" si="12"/>
        <v>21671150</v>
      </c>
      <c r="G10" s="937">
        <f t="shared" si="12"/>
        <v>26618355</v>
      </c>
      <c r="H10" s="937">
        <f t="shared" si="12"/>
        <v>28517942</v>
      </c>
      <c r="I10" s="937">
        <f t="shared" si="12"/>
        <v>33557261</v>
      </c>
      <c r="J10" s="937">
        <f t="shared" si="12"/>
        <v>37278139</v>
      </c>
      <c r="K10" s="937">
        <f t="shared" si="12"/>
        <v>39623750</v>
      </c>
      <c r="L10" s="937">
        <f t="shared" si="12"/>
        <v>45276441</v>
      </c>
      <c r="M10" s="937">
        <f>M49</f>
        <v>51209341</v>
      </c>
      <c r="N10" s="937">
        <f t="shared" ref="N10:BC10" si="13">N49</f>
        <v>53021937</v>
      </c>
      <c r="O10" s="937">
        <f t="shared" si="13"/>
        <v>55925669</v>
      </c>
      <c r="P10" s="937">
        <f t="shared" si="13"/>
        <v>55769196</v>
      </c>
      <c r="Q10" s="937">
        <f t="shared" si="13"/>
        <v>60169849</v>
      </c>
      <c r="R10" s="937">
        <f t="shared" si="13"/>
        <v>63194030</v>
      </c>
      <c r="S10" s="937">
        <f t="shared" si="13"/>
        <v>63731673</v>
      </c>
      <c r="T10" s="937">
        <f t="shared" si="13"/>
        <v>64487067</v>
      </c>
      <c r="U10" s="937">
        <f t="shared" si="13"/>
        <v>68454757</v>
      </c>
      <c r="V10" s="937">
        <f t="shared" si="13"/>
        <v>78559853</v>
      </c>
      <c r="W10" s="937">
        <f t="shared" si="13"/>
        <v>85033168</v>
      </c>
      <c r="X10" s="937">
        <f t="shared" si="13"/>
        <v>95168677</v>
      </c>
      <c r="Y10" s="937">
        <f t="shared" si="13"/>
        <v>95291589</v>
      </c>
      <c r="Z10" s="937">
        <f t="shared" si="13"/>
        <v>90922067</v>
      </c>
      <c r="AA10" s="937">
        <f t="shared" si="13"/>
        <v>89035771</v>
      </c>
      <c r="AB10" s="937">
        <f t="shared" si="13"/>
        <v>91276983</v>
      </c>
      <c r="AC10" s="937">
        <f t="shared" si="13"/>
        <v>95871963</v>
      </c>
      <c r="AD10" s="937">
        <f t="shared" si="13"/>
        <v>92680614</v>
      </c>
      <c r="AE10" s="937">
        <f t="shared" si="13"/>
        <v>86190698</v>
      </c>
      <c r="AF10" s="937">
        <f t="shared" si="13"/>
        <v>89702255</v>
      </c>
      <c r="AG10" s="937">
        <f t="shared" si="13"/>
        <v>90227660</v>
      </c>
      <c r="AH10" s="937">
        <f t="shared" si="13"/>
        <v>75329621</v>
      </c>
      <c r="AI10" s="937">
        <f t="shared" si="13"/>
        <v>73929636</v>
      </c>
      <c r="AJ10" s="937">
        <f t="shared" si="13"/>
        <v>71446976</v>
      </c>
      <c r="AK10" s="937">
        <f t="shared" si="13"/>
        <v>75077111</v>
      </c>
      <c r="AL10" s="937">
        <f t="shared" si="13"/>
        <v>80062850</v>
      </c>
      <c r="AM10" s="937">
        <f t="shared" si="13"/>
        <v>79837229</v>
      </c>
      <c r="AN10" s="937">
        <f t="shared" si="13"/>
        <v>76579476</v>
      </c>
      <c r="AO10" s="937">
        <f t="shared" si="13"/>
        <v>85086789</v>
      </c>
      <c r="AP10" s="937">
        <f t="shared" si="13"/>
        <v>60314588</v>
      </c>
      <c r="AQ10" s="937">
        <f t="shared" si="13"/>
        <v>69580431</v>
      </c>
      <c r="AR10" s="937">
        <f t="shared" si="13"/>
        <v>72278256</v>
      </c>
      <c r="AS10" s="937">
        <f t="shared" si="13"/>
        <v>63147961</v>
      </c>
      <c r="AT10" s="937">
        <f t="shared" si="13"/>
        <v>71936089</v>
      </c>
      <c r="AU10" s="937">
        <f t="shared" si="13"/>
        <v>69584080</v>
      </c>
      <c r="AV10" s="937">
        <f t="shared" si="13"/>
        <v>68029457</v>
      </c>
      <c r="AW10" s="937">
        <f t="shared" si="13"/>
        <v>70505914</v>
      </c>
      <c r="AX10" s="937">
        <f t="shared" si="13"/>
        <v>72659997</v>
      </c>
      <c r="AY10" s="937">
        <f t="shared" si="13"/>
        <v>71243959</v>
      </c>
      <c r="AZ10" s="937">
        <f t="shared" si="13"/>
        <v>74683564</v>
      </c>
      <c r="BA10" s="937">
        <f t="shared" si="13"/>
        <v>71004446</v>
      </c>
      <c r="BB10" s="937">
        <f t="shared" si="13"/>
        <v>83821696</v>
      </c>
      <c r="BC10" s="937">
        <f t="shared" si="13"/>
        <v>87377231</v>
      </c>
    </row>
    <row r="11" spans="1:55">
      <c r="A11" s="934"/>
      <c r="B11" s="935" t="s">
        <v>436</v>
      </c>
      <c r="C11" s="937">
        <f t="shared" ref="C11:L11" si="14">C54</f>
        <v>8231670</v>
      </c>
      <c r="D11" s="937">
        <f t="shared" si="14"/>
        <v>9725527</v>
      </c>
      <c r="E11" s="937">
        <f t="shared" si="14"/>
        <v>7405174</v>
      </c>
      <c r="F11" s="937">
        <f t="shared" si="14"/>
        <v>11508770</v>
      </c>
      <c r="G11" s="937">
        <f t="shared" si="14"/>
        <v>14673598</v>
      </c>
      <c r="H11" s="937">
        <f t="shared" si="14"/>
        <v>10133698</v>
      </c>
      <c r="I11" s="937">
        <f t="shared" si="14"/>
        <v>20308672</v>
      </c>
      <c r="J11" s="937">
        <f t="shared" si="14"/>
        <v>18397875</v>
      </c>
      <c r="K11" s="937">
        <f t="shared" si="14"/>
        <v>18821260</v>
      </c>
      <c r="L11" s="937">
        <f t="shared" si="14"/>
        <v>19479060</v>
      </c>
      <c r="M11" s="937">
        <f>M54</f>
        <v>19987561</v>
      </c>
      <c r="N11" s="937">
        <f t="shared" ref="N11:BC11" si="15">N54</f>
        <v>23368572</v>
      </c>
      <c r="O11" s="937">
        <f t="shared" si="15"/>
        <v>24532568</v>
      </c>
      <c r="P11" s="937">
        <f t="shared" si="15"/>
        <v>28677884</v>
      </c>
      <c r="Q11" s="937">
        <f t="shared" si="15"/>
        <v>27148398</v>
      </c>
      <c r="R11" s="937">
        <f t="shared" si="15"/>
        <v>28652120</v>
      </c>
      <c r="S11" s="937">
        <f t="shared" si="15"/>
        <v>29393370</v>
      </c>
      <c r="T11" s="937">
        <f t="shared" si="15"/>
        <v>35176932</v>
      </c>
      <c r="U11" s="937">
        <f t="shared" si="15"/>
        <v>34788675</v>
      </c>
      <c r="V11" s="937">
        <f t="shared" si="15"/>
        <v>34641764</v>
      </c>
      <c r="W11" s="937">
        <f t="shared" si="15"/>
        <v>33038963</v>
      </c>
      <c r="X11" s="937">
        <f t="shared" si="15"/>
        <v>37241309</v>
      </c>
      <c r="Y11" s="937">
        <f t="shared" si="15"/>
        <v>36830385</v>
      </c>
      <c r="Z11" s="937">
        <f t="shared" si="15"/>
        <v>38683973</v>
      </c>
      <c r="AA11" s="937">
        <f t="shared" si="15"/>
        <v>40145035</v>
      </c>
      <c r="AB11" s="937">
        <f t="shared" si="15"/>
        <v>44161802</v>
      </c>
      <c r="AC11" s="937">
        <f t="shared" si="15"/>
        <v>41435916</v>
      </c>
      <c r="AD11" s="937">
        <f t="shared" si="15"/>
        <v>44525609</v>
      </c>
      <c r="AE11" s="937">
        <f t="shared" si="15"/>
        <v>40747111</v>
      </c>
      <c r="AF11" s="937">
        <f t="shared" si="15"/>
        <v>46671019</v>
      </c>
      <c r="AG11" s="937">
        <f t="shared" si="15"/>
        <v>44901269</v>
      </c>
      <c r="AH11" s="937">
        <f t="shared" si="15"/>
        <v>37921969</v>
      </c>
      <c r="AI11" s="937">
        <f t="shared" si="15"/>
        <v>38124502</v>
      </c>
      <c r="AJ11" s="937">
        <f t="shared" si="15"/>
        <v>37762736</v>
      </c>
      <c r="AK11" s="937">
        <f t="shared" si="15"/>
        <v>36208414</v>
      </c>
      <c r="AL11" s="937">
        <f t="shared" si="15"/>
        <v>34417284</v>
      </c>
      <c r="AM11" s="937">
        <f t="shared" si="15"/>
        <v>34763556</v>
      </c>
      <c r="AN11" s="937">
        <f t="shared" si="15"/>
        <v>36286525</v>
      </c>
      <c r="AO11" s="937">
        <f t="shared" si="15"/>
        <v>34236059</v>
      </c>
      <c r="AP11" s="937">
        <f t="shared" si="15"/>
        <v>31793134</v>
      </c>
      <c r="AQ11" s="937">
        <f t="shared" si="15"/>
        <v>33162416</v>
      </c>
      <c r="AR11" s="937">
        <f t="shared" si="15"/>
        <v>33542450</v>
      </c>
      <c r="AS11" s="937">
        <f t="shared" si="15"/>
        <v>33946793</v>
      </c>
      <c r="AT11" s="937">
        <f t="shared" si="15"/>
        <v>30494657</v>
      </c>
      <c r="AU11" s="937">
        <f t="shared" si="15"/>
        <v>31100159</v>
      </c>
      <c r="AV11" s="937">
        <f t="shared" si="15"/>
        <v>29212384</v>
      </c>
      <c r="AW11" s="937">
        <f t="shared" si="15"/>
        <v>30188921</v>
      </c>
      <c r="AX11" s="937">
        <f t="shared" si="15"/>
        <v>33981939</v>
      </c>
      <c r="AY11" s="937">
        <f t="shared" si="15"/>
        <v>36695046</v>
      </c>
      <c r="AZ11" s="937">
        <f t="shared" si="15"/>
        <v>38067333</v>
      </c>
      <c r="BA11" s="937">
        <f t="shared" si="15"/>
        <v>43278246</v>
      </c>
      <c r="BB11" s="937">
        <f t="shared" si="15"/>
        <v>45549691</v>
      </c>
      <c r="BC11" s="937">
        <f t="shared" si="15"/>
        <v>42654984</v>
      </c>
    </row>
    <row r="12" spans="1:55">
      <c r="A12" s="934"/>
      <c r="B12" s="935" t="s">
        <v>224</v>
      </c>
      <c r="C12" s="937">
        <f t="shared" ref="C12:L12" si="16">C62</f>
        <v>1548829</v>
      </c>
      <c r="D12" s="937">
        <f t="shared" si="16"/>
        <v>1823752</v>
      </c>
      <c r="E12" s="937">
        <f t="shared" si="16"/>
        <v>1946566</v>
      </c>
      <c r="F12" s="937">
        <f t="shared" si="16"/>
        <v>2704756</v>
      </c>
      <c r="G12" s="937">
        <f t="shared" si="16"/>
        <v>3369728</v>
      </c>
      <c r="H12" s="937">
        <f t="shared" si="16"/>
        <v>5212594</v>
      </c>
      <c r="I12" s="937">
        <f t="shared" si="16"/>
        <v>5714067</v>
      </c>
      <c r="J12" s="937">
        <f t="shared" si="16"/>
        <v>5464329</v>
      </c>
      <c r="K12" s="937">
        <f t="shared" si="16"/>
        <v>6279034</v>
      </c>
      <c r="L12" s="937">
        <f t="shared" si="16"/>
        <v>7030754</v>
      </c>
      <c r="M12" s="937">
        <f>M62</f>
        <v>7787454</v>
      </c>
      <c r="N12" s="937">
        <f t="shared" ref="N12:BC12" si="17">N62</f>
        <v>8542559</v>
      </c>
      <c r="O12" s="937">
        <f t="shared" si="17"/>
        <v>8211878</v>
      </c>
      <c r="P12" s="937">
        <f t="shared" si="17"/>
        <v>8551263</v>
      </c>
      <c r="Q12" s="937">
        <f t="shared" si="17"/>
        <v>9498548</v>
      </c>
      <c r="R12" s="937">
        <f t="shared" si="17"/>
        <v>10009151</v>
      </c>
      <c r="S12" s="937">
        <f t="shared" si="17"/>
        <v>11093014</v>
      </c>
      <c r="T12" s="937">
        <f t="shared" si="17"/>
        <v>10881008</v>
      </c>
      <c r="U12" s="937">
        <f t="shared" si="17"/>
        <v>12258469</v>
      </c>
      <c r="V12" s="937">
        <f t="shared" si="17"/>
        <v>12683580</v>
      </c>
      <c r="W12" s="937">
        <f t="shared" si="17"/>
        <v>14354641</v>
      </c>
      <c r="X12" s="937">
        <f t="shared" si="17"/>
        <v>16025443</v>
      </c>
      <c r="Y12" s="937">
        <f t="shared" si="17"/>
        <v>16119910</v>
      </c>
      <c r="Z12" s="937">
        <f t="shared" si="17"/>
        <v>15387535</v>
      </c>
      <c r="AA12" s="937">
        <f t="shared" si="17"/>
        <v>15296362</v>
      </c>
      <c r="AB12" s="937">
        <f t="shared" si="17"/>
        <v>15931830</v>
      </c>
      <c r="AC12" s="937">
        <f t="shared" si="17"/>
        <v>16611987</v>
      </c>
      <c r="AD12" s="937">
        <f t="shared" si="17"/>
        <v>17356635</v>
      </c>
      <c r="AE12" s="937">
        <f t="shared" si="17"/>
        <v>16148437</v>
      </c>
      <c r="AF12" s="937">
        <f t="shared" si="17"/>
        <v>15886482</v>
      </c>
      <c r="AG12" s="937">
        <f t="shared" si="17"/>
        <v>15381435</v>
      </c>
      <c r="AH12" s="937">
        <f t="shared" si="17"/>
        <v>13758439</v>
      </c>
      <c r="AI12" s="937">
        <f t="shared" si="17"/>
        <v>12370860</v>
      </c>
      <c r="AJ12" s="937">
        <f t="shared" si="17"/>
        <v>11549410</v>
      </c>
      <c r="AK12" s="937">
        <f t="shared" si="17"/>
        <v>11872854</v>
      </c>
      <c r="AL12" s="937">
        <f t="shared" si="17"/>
        <v>11601991</v>
      </c>
      <c r="AM12" s="937">
        <f t="shared" si="17"/>
        <v>11068408</v>
      </c>
      <c r="AN12" s="937">
        <f t="shared" si="17"/>
        <v>11421454</v>
      </c>
      <c r="AO12" s="937">
        <f t="shared" si="17"/>
        <v>11473445</v>
      </c>
      <c r="AP12" s="937">
        <f t="shared" si="17"/>
        <v>9602919</v>
      </c>
      <c r="AQ12" s="937">
        <f t="shared" si="17"/>
        <v>9676156</v>
      </c>
      <c r="AR12" s="937">
        <f t="shared" si="17"/>
        <v>9730916</v>
      </c>
      <c r="AS12" s="937">
        <f t="shared" si="17"/>
        <v>11920454</v>
      </c>
      <c r="AT12" s="937">
        <f t="shared" si="17"/>
        <v>10958663</v>
      </c>
      <c r="AU12" s="937">
        <f t="shared" si="17"/>
        <v>11290710</v>
      </c>
      <c r="AV12" s="937">
        <f t="shared" si="17"/>
        <v>12354788</v>
      </c>
      <c r="AW12" s="937">
        <f t="shared" si="17"/>
        <v>10979814</v>
      </c>
      <c r="AX12" s="937">
        <f t="shared" si="17"/>
        <v>12113050</v>
      </c>
      <c r="AY12" s="937">
        <f t="shared" si="17"/>
        <v>11650617</v>
      </c>
      <c r="AZ12" s="937">
        <f t="shared" si="17"/>
        <v>12095986</v>
      </c>
      <c r="BA12" s="937">
        <f t="shared" si="17"/>
        <v>16464072</v>
      </c>
      <c r="BB12" s="937">
        <f t="shared" si="17"/>
        <v>12411395</v>
      </c>
      <c r="BC12" s="937">
        <f t="shared" si="17"/>
        <v>10348889</v>
      </c>
    </row>
    <row r="13" spans="1:55">
      <c r="A13" s="934"/>
      <c r="B13" s="935" t="s">
        <v>269</v>
      </c>
      <c r="C13" s="937">
        <f t="shared" ref="C13:L13" si="18">C68</f>
        <v>790398</v>
      </c>
      <c r="D13" s="937">
        <f t="shared" si="18"/>
        <v>785744</v>
      </c>
      <c r="E13" s="937">
        <f t="shared" si="18"/>
        <v>943188</v>
      </c>
      <c r="F13" s="937">
        <f t="shared" si="18"/>
        <v>1565907</v>
      </c>
      <c r="G13" s="937">
        <f t="shared" si="18"/>
        <v>1857089</v>
      </c>
      <c r="H13" s="937">
        <f t="shared" si="18"/>
        <v>3188936</v>
      </c>
      <c r="I13" s="937">
        <f t="shared" si="18"/>
        <v>3611032</v>
      </c>
      <c r="J13" s="937">
        <f t="shared" si="18"/>
        <v>3921595</v>
      </c>
      <c r="K13" s="937">
        <f t="shared" si="18"/>
        <v>4391180</v>
      </c>
      <c r="L13" s="937">
        <f t="shared" si="18"/>
        <v>5464837</v>
      </c>
      <c r="M13" s="937">
        <f>M68</f>
        <v>6135001</v>
      </c>
      <c r="N13" s="937">
        <f t="shared" ref="N13:BC13" si="19">N68</f>
        <v>7182975</v>
      </c>
      <c r="O13" s="937">
        <f t="shared" si="19"/>
        <v>6771305</v>
      </c>
      <c r="P13" s="937">
        <f t="shared" si="19"/>
        <v>6855972</v>
      </c>
      <c r="Q13" s="937">
        <f t="shared" si="19"/>
        <v>7292843</v>
      </c>
      <c r="R13" s="937">
        <f t="shared" si="19"/>
        <v>7569892</v>
      </c>
      <c r="S13" s="937">
        <f t="shared" si="19"/>
        <v>8595673</v>
      </c>
      <c r="T13" s="937">
        <f t="shared" si="19"/>
        <v>9018126</v>
      </c>
      <c r="U13" s="937">
        <f t="shared" si="19"/>
        <v>8836960</v>
      </c>
      <c r="V13" s="937">
        <f t="shared" si="19"/>
        <v>13349903</v>
      </c>
      <c r="W13" s="937">
        <f t="shared" si="19"/>
        <v>13154232</v>
      </c>
      <c r="X13" s="937">
        <f t="shared" si="19"/>
        <v>14970185</v>
      </c>
      <c r="Y13" s="937">
        <f t="shared" si="19"/>
        <v>15260061</v>
      </c>
      <c r="Z13" s="937">
        <f t="shared" si="19"/>
        <v>12837280</v>
      </c>
      <c r="AA13" s="937">
        <f t="shared" si="19"/>
        <v>12892626</v>
      </c>
      <c r="AB13" s="937">
        <f t="shared" si="19"/>
        <v>13489738</v>
      </c>
      <c r="AC13" s="937">
        <f t="shared" si="19"/>
        <v>16382866</v>
      </c>
      <c r="AD13" s="937">
        <f t="shared" si="19"/>
        <v>11932857</v>
      </c>
      <c r="AE13" s="937">
        <f t="shared" si="19"/>
        <v>10579554</v>
      </c>
      <c r="AF13" s="937">
        <f t="shared" si="19"/>
        <v>8305950</v>
      </c>
      <c r="AG13" s="937">
        <f t="shared" si="19"/>
        <v>8854334</v>
      </c>
      <c r="AH13" s="937">
        <f t="shared" si="19"/>
        <v>12623693</v>
      </c>
      <c r="AI13" s="937">
        <f t="shared" si="19"/>
        <v>12321186</v>
      </c>
      <c r="AJ13" s="937">
        <f t="shared" si="19"/>
        <v>13255846</v>
      </c>
      <c r="AK13" s="937">
        <f t="shared" si="19"/>
        <v>11959810</v>
      </c>
      <c r="AL13" s="937">
        <f t="shared" si="19"/>
        <v>12918245</v>
      </c>
      <c r="AM13" s="937">
        <f t="shared" si="19"/>
        <v>12436061</v>
      </c>
      <c r="AN13" s="937">
        <f t="shared" si="19"/>
        <v>14803068</v>
      </c>
      <c r="AO13" s="937">
        <f t="shared" si="19"/>
        <v>12491690</v>
      </c>
      <c r="AP13" s="937">
        <f t="shared" si="19"/>
        <v>10779511</v>
      </c>
      <c r="AQ13" s="937">
        <f t="shared" si="19"/>
        <v>10409977</v>
      </c>
      <c r="AR13" s="937">
        <f t="shared" si="19"/>
        <v>13480354</v>
      </c>
      <c r="AS13" s="937">
        <f t="shared" si="19"/>
        <v>2026935</v>
      </c>
      <c r="AT13" s="937">
        <f t="shared" si="19"/>
        <v>10112610</v>
      </c>
      <c r="AU13" s="937">
        <f t="shared" si="19"/>
        <v>10645479</v>
      </c>
      <c r="AV13" s="937">
        <f t="shared" si="19"/>
        <v>11729418</v>
      </c>
      <c r="AW13" s="937">
        <f t="shared" si="19"/>
        <v>11561678</v>
      </c>
      <c r="AX13" s="937">
        <f t="shared" si="19"/>
        <v>12397603</v>
      </c>
      <c r="AY13" s="937">
        <f t="shared" si="19"/>
        <v>13234223</v>
      </c>
      <c r="AZ13" s="937">
        <f t="shared" si="19"/>
        <v>17612598</v>
      </c>
      <c r="BA13" s="937">
        <f t="shared" si="19"/>
        <v>18133597</v>
      </c>
      <c r="BB13" s="937">
        <f t="shared" si="19"/>
        <v>18182246</v>
      </c>
      <c r="BC13" s="937">
        <f t="shared" si="19"/>
        <v>16830155</v>
      </c>
    </row>
    <row r="14" spans="1:55">
      <c r="A14" s="934"/>
      <c r="B14" s="935" t="s">
        <v>284</v>
      </c>
      <c r="C14" s="937">
        <f t="shared" ref="C14:L14" si="20">C71</f>
        <v>2338658</v>
      </c>
      <c r="D14" s="937">
        <f t="shared" si="20"/>
        <v>1737228</v>
      </c>
      <c r="E14" s="937">
        <f t="shared" si="20"/>
        <v>1817607</v>
      </c>
      <c r="F14" s="937">
        <f t="shared" si="20"/>
        <v>2474455</v>
      </c>
      <c r="G14" s="937">
        <f t="shared" si="20"/>
        <v>3451407</v>
      </c>
      <c r="H14" s="937">
        <f t="shared" si="20"/>
        <v>4548342</v>
      </c>
      <c r="I14" s="937">
        <f t="shared" si="20"/>
        <v>5096934</v>
      </c>
      <c r="J14" s="937">
        <f t="shared" si="20"/>
        <v>5364278</v>
      </c>
      <c r="K14" s="937">
        <f t="shared" si="20"/>
        <v>5825197</v>
      </c>
      <c r="L14" s="937">
        <f t="shared" si="20"/>
        <v>6696449</v>
      </c>
      <c r="M14" s="937">
        <f>M71</f>
        <v>7208928</v>
      </c>
      <c r="N14" s="937">
        <f t="shared" ref="N14:BC14" si="21">N71</f>
        <v>7081853</v>
      </c>
      <c r="O14" s="937">
        <f t="shared" si="21"/>
        <v>8019183</v>
      </c>
      <c r="P14" s="937">
        <f t="shared" si="21"/>
        <v>8759001</v>
      </c>
      <c r="Q14" s="937">
        <f t="shared" si="21"/>
        <v>9351879</v>
      </c>
      <c r="R14" s="937">
        <f t="shared" si="21"/>
        <v>10016660</v>
      </c>
      <c r="S14" s="937">
        <f t="shared" si="21"/>
        <v>9139618</v>
      </c>
      <c r="T14" s="937">
        <f t="shared" si="21"/>
        <v>10380434</v>
      </c>
      <c r="U14" s="937">
        <f t="shared" si="21"/>
        <v>11874629</v>
      </c>
      <c r="V14" s="937">
        <f t="shared" si="21"/>
        <v>12760493</v>
      </c>
      <c r="W14" s="937">
        <f t="shared" si="21"/>
        <v>13044992</v>
      </c>
      <c r="X14" s="937">
        <f t="shared" si="21"/>
        <v>14851117</v>
      </c>
      <c r="Y14" s="937">
        <f t="shared" si="21"/>
        <v>15062337</v>
      </c>
      <c r="Z14" s="937">
        <f t="shared" si="21"/>
        <v>14809866</v>
      </c>
      <c r="AA14" s="937">
        <f t="shared" si="21"/>
        <v>15585207</v>
      </c>
      <c r="AB14" s="937">
        <f t="shared" si="21"/>
        <v>15936168</v>
      </c>
      <c r="AC14" s="937">
        <f t="shared" si="21"/>
        <v>15492817</v>
      </c>
      <c r="AD14" s="937">
        <f t="shared" si="21"/>
        <v>17437798</v>
      </c>
      <c r="AE14" s="937">
        <f t="shared" si="21"/>
        <v>16749765</v>
      </c>
      <c r="AF14" s="937">
        <f t="shared" si="21"/>
        <v>18099897</v>
      </c>
      <c r="AG14" s="937">
        <f t="shared" si="21"/>
        <v>18612731</v>
      </c>
      <c r="AH14" s="937">
        <f t="shared" si="21"/>
        <v>15727572</v>
      </c>
      <c r="AI14" s="937">
        <f t="shared" si="21"/>
        <v>14494933</v>
      </c>
      <c r="AJ14" s="937">
        <f t="shared" si="21"/>
        <v>11595604</v>
      </c>
      <c r="AK14" s="937">
        <f t="shared" si="21"/>
        <v>10576545</v>
      </c>
      <c r="AL14" s="937">
        <f t="shared" si="21"/>
        <v>10115786</v>
      </c>
      <c r="AM14" s="937">
        <f t="shared" si="21"/>
        <v>10114296</v>
      </c>
      <c r="AN14" s="937">
        <f t="shared" si="21"/>
        <v>9614580</v>
      </c>
      <c r="AO14" s="937">
        <f t="shared" si="21"/>
        <v>9382494</v>
      </c>
      <c r="AP14" s="937">
        <f t="shared" si="21"/>
        <v>7802051</v>
      </c>
      <c r="AQ14" s="937">
        <f t="shared" si="21"/>
        <v>8616542</v>
      </c>
      <c r="AR14" s="937">
        <f t="shared" si="21"/>
        <v>8276050</v>
      </c>
      <c r="AS14" s="937">
        <f t="shared" si="21"/>
        <v>7708435</v>
      </c>
      <c r="AT14" s="937">
        <f t="shared" si="21"/>
        <v>7410209</v>
      </c>
      <c r="AU14" s="937">
        <f t="shared" si="21"/>
        <v>6667750</v>
      </c>
      <c r="AV14" s="937">
        <f t="shared" si="21"/>
        <v>15821186</v>
      </c>
      <c r="AW14" s="937">
        <f t="shared" si="21"/>
        <v>6747155</v>
      </c>
      <c r="AX14" s="937">
        <f t="shared" si="21"/>
        <v>6749025</v>
      </c>
      <c r="AY14" s="937">
        <f t="shared" si="21"/>
        <v>6925838</v>
      </c>
      <c r="AZ14" s="937">
        <f t="shared" si="21"/>
        <v>8078538</v>
      </c>
      <c r="BA14" s="937">
        <f t="shared" si="21"/>
        <v>7213195</v>
      </c>
      <c r="BB14" s="937">
        <f t="shared" si="21"/>
        <v>7005175</v>
      </c>
      <c r="BC14" s="937">
        <f t="shared" si="21"/>
        <v>8716546</v>
      </c>
    </row>
    <row r="15" spans="1:55">
      <c r="A15" s="448"/>
      <c r="B15" s="449"/>
      <c r="C15" s="747"/>
      <c r="D15" s="747"/>
      <c r="E15" s="747"/>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7"/>
      <c r="AO15" s="747"/>
      <c r="AP15" s="747"/>
      <c r="AQ15" s="747"/>
      <c r="AR15" s="747"/>
      <c r="AS15" s="747"/>
      <c r="AT15" s="747"/>
      <c r="AU15" s="747"/>
      <c r="AV15" s="747"/>
      <c r="AW15" s="747"/>
      <c r="AX15" s="747"/>
      <c r="AY15" s="747"/>
      <c r="AZ15" s="747"/>
      <c r="BA15" s="747"/>
      <c r="BB15" s="747"/>
      <c r="BC15" s="747"/>
    </row>
    <row r="16" spans="1:55">
      <c r="A16" s="732">
        <v>100</v>
      </c>
      <c r="B16" s="731" t="s">
        <v>85</v>
      </c>
      <c r="C16" s="746">
        <f t="shared" ref="C16:L16" si="22">SUM(C17:C25)</f>
        <v>33026816</v>
      </c>
      <c r="D16" s="746">
        <f t="shared" si="22"/>
        <v>37155240</v>
      </c>
      <c r="E16" s="746">
        <f t="shared" si="22"/>
        <v>39604698</v>
      </c>
      <c r="F16" s="746">
        <f t="shared" si="22"/>
        <v>48830412</v>
      </c>
      <c r="G16" s="746">
        <f t="shared" si="22"/>
        <v>56782481</v>
      </c>
      <c r="H16" s="746">
        <f t="shared" si="22"/>
        <v>62863464</v>
      </c>
      <c r="I16" s="746">
        <f t="shared" si="22"/>
        <v>70400867</v>
      </c>
      <c r="J16" s="746">
        <f t="shared" si="22"/>
        <v>82759479</v>
      </c>
      <c r="K16" s="746">
        <f t="shared" si="22"/>
        <v>79859393</v>
      </c>
      <c r="L16" s="746">
        <f t="shared" si="22"/>
        <v>82226219</v>
      </c>
      <c r="M16" s="746">
        <f>SUM(M17:M25)</f>
        <v>87619357</v>
      </c>
      <c r="N16" s="746">
        <f t="shared" ref="N16:BC16" si="23">SUM(N17:N25)</f>
        <v>89573158</v>
      </c>
      <c r="O16" s="746">
        <f t="shared" si="23"/>
        <v>105779525</v>
      </c>
      <c r="P16" s="746">
        <f t="shared" si="23"/>
        <v>107302852</v>
      </c>
      <c r="Q16" s="746">
        <f t="shared" si="23"/>
        <v>118133372</v>
      </c>
      <c r="R16" s="746">
        <f t="shared" si="23"/>
        <v>115959811</v>
      </c>
      <c r="S16" s="746">
        <f t="shared" si="23"/>
        <v>111659445</v>
      </c>
      <c r="T16" s="746">
        <f t="shared" si="23"/>
        <v>122127241</v>
      </c>
      <c r="U16" s="746">
        <f t="shared" si="23"/>
        <v>120601620</v>
      </c>
      <c r="V16" s="746">
        <f t="shared" si="23"/>
        <v>129440268</v>
      </c>
      <c r="W16" s="746">
        <f t="shared" si="23"/>
        <v>146848525</v>
      </c>
      <c r="X16" s="746">
        <f t="shared" si="23"/>
        <v>156278396</v>
      </c>
      <c r="Y16" s="746">
        <f t="shared" si="23"/>
        <v>151412273</v>
      </c>
      <c r="Z16" s="746">
        <f t="shared" si="23"/>
        <v>146676774</v>
      </c>
      <c r="AA16" s="746">
        <f t="shared" si="23"/>
        <v>140474844</v>
      </c>
      <c r="AB16" s="746">
        <f t="shared" si="23"/>
        <v>129955726</v>
      </c>
      <c r="AC16" s="746">
        <f t="shared" si="23"/>
        <v>126760855</v>
      </c>
      <c r="AD16" s="746">
        <f t="shared" si="23"/>
        <v>128823563</v>
      </c>
      <c r="AE16" s="746">
        <f t="shared" si="23"/>
        <v>135215715</v>
      </c>
      <c r="AF16" s="746">
        <f t="shared" si="23"/>
        <v>120595177</v>
      </c>
      <c r="AG16" s="746">
        <f t="shared" si="23"/>
        <v>123671147</v>
      </c>
      <c r="AH16" s="746">
        <f t="shared" si="23"/>
        <v>120560362</v>
      </c>
      <c r="AI16" s="746">
        <f t="shared" si="23"/>
        <v>113188725</v>
      </c>
      <c r="AJ16" s="746">
        <f t="shared" si="23"/>
        <v>105478477</v>
      </c>
      <c r="AK16" s="746">
        <f t="shared" si="23"/>
        <v>113268838</v>
      </c>
      <c r="AL16" s="746">
        <f t="shared" si="23"/>
        <v>106562849</v>
      </c>
      <c r="AM16" s="746">
        <f t="shared" si="23"/>
        <v>111005102</v>
      </c>
      <c r="AN16" s="746">
        <f t="shared" si="23"/>
        <v>110684845</v>
      </c>
      <c r="AO16" s="746">
        <f t="shared" si="23"/>
        <v>119115916</v>
      </c>
      <c r="AP16" s="746">
        <f t="shared" si="23"/>
        <v>111076829</v>
      </c>
      <c r="AQ16" s="746">
        <f t="shared" si="23"/>
        <v>121684878</v>
      </c>
      <c r="AR16" s="746">
        <f t="shared" si="23"/>
        <v>113886934</v>
      </c>
      <c r="AS16" s="746">
        <f t="shared" si="23"/>
        <v>114154077</v>
      </c>
      <c r="AT16" s="746">
        <f t="shared" si="23"/>
        <v>106531488</v>
      </c>
      <c r="AU16" s="746">
        <f t="shared" si="23"/>
        <v>108962323</v>
      </c>
      <c r="AV16" s="746">
        <f t="shared" si="23"/>
        <v>113172241</v>
      </c>
      <c r="AW16" s="746">
        <f t="shared" si="23"/>
        <v>113536048</v>
      </c>
      <c r="AX16" s="746">
        <f t="shared" si="23"/>
        <v>112146006</v>
      </c>
      <c r="AY16" s="746">
        <f t="shared" si="23"/>
        <v>119444838</v>
      </c>
      <c r="AZ16" s="746">
        <f t="shared" si="23"/>
        <v>126032061</v>
      </c>
      <c r="BA16" s="746">
        <f t="shared" si="23"/>
        <v>134009550</v>
      </c>
      <c r="BB16" s="746">
        <f t="shared" si="23"/>
        <v>125012735</v>
      </c>
      <c r="BC16" s="746">
        <f t="shared" si="23"/>
        <v>147258950</v>
      </c>
    </row>
    <row r="17" spans="1:55">
      <c r="A17" s="733">
        <v>101</v>
      </c>
      <c r="B17" s="734" t="s">
        <v>87</v>
      </c>
      <c r="C17" s="747">
        <v>4609918</v>
      </c>
      <c r="D17" s="747">
        <v>4884317</v>
      </c>
      <c r="E17" s="747">
        <v>5840866</v>
      </c>
      <c r="F17" s="747">
        <v>5949418</v>
      </c>
      <c r="G17" s="747">
        <v>9201624</v>
      </c>
      <c r="H17" s="747">
        <v>9089189</v>
      </c>
      <c r="I17" s="747">
        <v>10332324</v>
      </c>
      <c r="J17" s="747">
        <v>12622864</v>
      </c>
      <c r="K17" s="747">
        <v>13719266</v>
      </c>
      <c r="L17" s="747">
        <v>13884901</v>
      </c>
      <c r="M17" s="747">
        <v>16935600</v>
      </c>
      <c r="N17" s="747">
        <v>17440073</v>
      </c>
      <c r="O17" s="747">
        <v>19236696</v>
      </c>
      <c r="P17" s="747">
        <v>19418072</v>
      </c>
      <c r="Q17" s="747">
        <v>20611639</v>
      </c>
      <c r="R17" s="747">
        <v>20525686</v>
      </c>
      <c r="S17" s="747">
        <v>19632978</v>
      </c>
      <c r="T17" s="747">
        <v>19615518</v>
      </c>
      <c r="U17" s="747">
        <v>19703362</v>
      </c>
      <c r="V17" s="747">
        <v>21585608</v>
      </c>
      <c r="W17" s="747">
        <v>23032882</v>
      </c>
      <c r="X17" s="747">
        <v>24599210</v>
      </c>
      <c r="Y17" s="747">
        <v>22695534</v>
      </c>
      <c r="Z17" s="747">
        <v>22744549</v>
      </c>
      <c r="AA17" s="747">
        <v>21310767</v>
      </c>
      <c r="AB17" s="747">
        <v>19876985</v>
      </c>
      <c r="AC17" s="747">
        <v>23633748</v>
      </c>
      <c r="AD17" s="747">
        <v>22341946</v>
      </c>
      <c r="AE17" s="747">
        <v>23167288</v>
      </c>
      <c r="AF17" s="747">
        <v>22726415</v>
      </c>
      <c r="AG17" s="747">
        <v>20850861</v>
      </c>
      <c r="AH17" s="747">
        <v>20569553</v>
      </c>
      <c r="AI17" s="747">
        <v>20333570</v>
      </c>
      <c r="AJ17" s="747">
        <v>19616366</v>
      </c>
      <c r="AK17" s="747">
        <v>23583193</v>
      </c>
      <c r="AL17" s="747">
        <v>20227128</v>
      </c>
      <c r="AM17" s="747">
        <v>20281524</v>
      </c>
      <c r="AN17" s="747">
        <v>18943759</v>
      </c>
      <c r="AO17" s="747">
        <v>20985335</v>
      </c>
      <c r="AP17" s="747">
        <v>19436612</v>
      </c>
      <c r="AQ17" s="747">
        <v>21197726</v>
      </c>
      <c r="AR17" s="747">
        <v>15073045</v>
      </c>
      <c r="AS17" s="747">
        <v>19467711</v>
      </c>
      <c r="AT17" s="747">
        <v>20609917</v>
      </c>
      <c r="AU17" s="747">
        <v>19577526</v>
      </c>
      <c r="AV17" s="747">
        <v>20363128</v>
      </c>
      <c r="AW17" s="747">
        <v>20930236</v>
      </c>
      <c r="AX17" s="747">
        <v>22031412</v>
      </c>
      <c r="AY17" s="747">
        <v>21098071</v>
      </c>
      <c r="AZ17" s="747">
        <v>21026485</v>
      </c>
      <c r="BA17" s="747">
        <v>21988919</v>
      </c>
      <c r="BB17" s="747">
        <v>20735807</v>
      </c>
      <c r="BC17" s="747">
        <v>23450044</v>
      </c>
    </row>
    <row r="18" spans="1:55">
      <c r="A18" s="733">
        <v>102</v>
      </c>
      <c r="B18" s="734" t="s">
        <v>89</v>
      </c>
      <c r="C18" s="747">
        <v>1703378</v>
      </c>
      <c r="D18" s="747">
        <v>1997554</v>
      </c>
      <c r="E18" s="747">
        <v>1925606</v>
      </c>
      <c r="F18" s="747">
        <v>2480649</v>
      </c>
      <c r="G18" s="747">
        <v>2712602</v>
      </c>
      <c r="H18" s="747">
        <v>3458351</v>
      </c>
      <c r="I18" s="747">
        <v>3421815</v>
      </c>
      <c r="J18" s="747">
        <v>3368825</v>
      </c>
      <c r="K18" s="747">
        <v>3455015</v>
      </c>
      <c r="L18" s="747">
        <v>3655565</v>
      </c>
      <c r="M18" s="747">
        <v>3786125</v>
      </c>
      <c r="N18" s="747">
        <v>4171525</v>
      </c>
      <c r="O18" s="747">
        <v>4425457</v>
      </c>
      <c r="P18" s="747">
        <v>4296617</v>
      </c>
      <c r="Q18" s="747">
        <v>4748628</v>
      </c>
      <c r="R18" s="747">
        <v>4465629</v>
      </c>
      <c r="S18" s="747">
        <v>4572349</v>
      </c>
      <c r="T18" s="747">
        <v>4232481</v>
      </c>
      <c r="U18" s="747">
        <v>4212173</v>
      </c>
      <c r="V18" s="747">
        <v>3847276</v>
      </c>
      <c r="W18" s="747">
        <v>4256734</v>
      </c>
      <c r="X18" s="747">
        <v>4729388</v>
      </c>
      <c r="Y18" s="747">
        <v>4808810</v>
      </c>
      <c r="Z18" s="747">
        <v>4406128</v>
      </c>
      <c r="AA18" s="747">
        <v>3901938</v>
      </c>
      <c r="AB18" s="747">
        <v>3397748</v>
      </c>
      <c r="AC18" s="747">
        <v>2758684</v>
      </c>
      <c r="AD18" s="747">
        <v>2779611</v>
      </c>
      <c r="AE18" s="747">
        <v>2613245</v>
      </c>
      <c r="AF18" s="747">
        <v>2632572</v>
      </c>
      <c r="AG18" s="747">
        <v>2020488</v>
      </c>
      <c r="AH18" s="747">
        <v>1848551</v>
      </c>
      <c r="AI18" s="747">
        <v>1696051</v>
      </c>
      <c r="AJ18" s="747">
        <v>1497053</v>
      </c>
      <c r="AK18" s="747">
        <v>6776259</v>
      </c>
      <c r="AL18" s="747">
        <v>8046835</v>
      </c>
      <c r="AM18" s="747">
        <v>9001641</v>
      </c>
      <c r="AN18" s="747">
        <v>8177833</v>
      </c>
      <c r="AO18" s="747">
        <v>9244100</v>
      </c>
      <c r="AP18" s="747">
        <v>3920862</v>
      </c>
      <c r="AQ18" s="747">
        <v>6959781</v>
      </c>
      <c r="AR18" s="747">
        <v>5469909</v>
      </c>
      <c r="AS18" s="747">
        <v>6146613</v>
      </c>
      <c r="AT18" s="747">
        <v>5555187</v>
      </c>
      <c r="AU18" s="747">
        <v>5322183</v>
      </c>
      <c r="AV18" s="747">
        <v>4957892</v>
      </c>
      <c r="AW18" s="747">
        <v>4507669</v>
      </c>
      <c r="AX18" s="747">
        <v>4774971</v>
      </c>
      <c r="AY18" s="747">
        <v>2342607</v>
      </c>
      <c r="AZ18" s="747">
        <v>1827677</v>
      </c>
      <c r="BA18" s="747">
        <v>8589137</v>
      </c>
      <c r="BB18" s="747">
        <v>2588828</v>
      </c>
      <c r="BC18" s="747">
        <v>6108192</v>
      </c>
    </row>
    <row r="19" spans="1:55">
      <c r="A19" s="733">
        <v>110</v>
      </c>
      <c r="B19" s="734" t="s">
        <v>358</v>
      </c>
      <c r="C19" s="747">
        <v>10612026</v>
      </c>
      <c r="D19" s="747">
        <v>12384884</v>
      </c>
      <c r="E19" s="747">
        <v>13070308</v>
      </c>
      <c r="F19" s="747">
        <v>17501354</v>
      </c>
      <c r="G19" s="747">
        <v>17830255</v>
      </c>
      <c r="H19" s="747">
        <v>17560828</v>
      </c>
      <c r="I19" s="747">
        <v>17677625</v>
      </c>
      <c r="J19" s="747">
        <v>18498701</v>
      </c>
      <c r="K19" s="747">
        <v>20632120</v>
      </c>
      <c r="L19" s="747">
        <v>24185867</v>
      </c>
      <c r="M19" s="747">
        <v>23230122</v>
      </c>
      <c r="N19" s="747">
        <v>17915830</v>
      </c>
      <c r="O19" s="747">
        <v>17358920</v>
      </c>
      <c r="P19" s="747">
        <v>17402596</v>
      </c>
      <c r="Q19" s="747">
        <v>19136129</v>
      </c>
      <c r="R19" s="747">
        <v>21774631</v>
      </c>
      <c r="S19" s="747">
        <v>20500266</v>
      </c>
      <c r="T19" s="747">
        <v>24884288</v>
      </c>
      <c r="U19" s="747">
        <v>22610037</v>
      </c>
      <c r="V19" s="747">
        <v>26694127</v>
      </c>
      <c r="W19" s="747">
        <v>23989049</v>
      </c>
      <c r="X19" s="747">
        <v>26322546</v>
      </c>
      <c r="Y19" s="747">
        <v>22712421</v>
      </c>
      <c r="Z19" s="747">
        <v>23658196</v>
      </c>
      <c r="AA19" s="747">
        <v>18397394</v>
      </c>
      <c r="AB19" s="747">
        <v>13136592</v>
      </c>
      <c r="AC19" s="747">
        <v>13777244</v>
      </c>
      <c r="AD19" s="747">
        <v>13682747</v>
      </c>
      <c r="AE19" s="747">
        <v>19585146</v>
      </c>
      <c r="AF19" s="747">
        <v>12391062</v>
      </c>
      <c r="AG19" s="747">
        <v>13389536</v>
      </c>
      <c r="AH19" s="747">
        <v>14498309</v>
      </c>
      <c r="AI19" s="747">
        <v>11558542</v>
      </c>
      <c r="AJ19" s="747">
        <v>13269326</v>
      </c>
      <c r="AK19" s="747">
        <v>7074860</v>
      </c>
      <c r="AL19" s="747">
        <v>6568849</v>
      </c>
      <c r="AM19" s="747">
        <v>6122409</v>
      </c>
      <c r="AN19" s="747">
        <v>8128751</v>
      </c>
      <c r="AO19" s="747">
        <v>6363161</v>
      </c>
      <c r="AP19" s="747">
        <v>7562563</v>
      </c>
      <c r="AQ19" s="747">
        <v>9304577</v>
      </c>
      <c r="AR19" s="747">
        <v>10510439</v>
      </c>
      <c r="AS19" s="747">
        <v>8281601</v>
      </c>
      <c r="AT19" s="747">
        <v>7845026</v>
      </c>
      <c r="AU19" s="747">
        <v>7061720</v>
      </c>
      <c r="AV19" s="747">
        <v>9697612</v>
      </c>
      <c r="AW19" s="747">
        <v>9205956</v>
      </c>
      <c r="AX19" s="747">
        <v>7121601</v>
      </c>
      <c r="AY19" s="747">
        <v>14565143</v>
      </c>
      <c r="AZ19" s="747">
        <v>16827300</v>
      </c>
      <c r="BA19" s="747">
        <v>17575635</v>
      </c>
      <c r="BB19" s="747">
        <v>15038197</v>
      </c>
      <c r="BC19" s="747">
        <v>17034684</v>
      </c>
    </row>
    <row r="20" spans="1:55">
      <c r="A20" s="735">
        <v>105</v>
      </c>
      <c r="B20" s="734" t="s">
        <v>93</v>
      </c>
      <c r="C20" s="747">
        <v>10612026</v>
      </c>
      <c r="D20" s="747">
        <v>11497000</v>
      </c>
      <c r="E20" s="747">
        <v>12569065</v>
      </c>
      <c r="F20" s="747">
        <v>14095048</v>
      </c>
      <c r="G20" s="747">
        <v>16798378</v>
      </c>
      <c r="H20" s="747">
        <v>16757516</v>
      </c>
      <c r="I20" s="747">
        <v>22001432</v>
      </c>
      <c r="J20" s="747">
        <v>30253089</v>
      </c>
      <c r="K20" s="747">
        <v>21422101</v>
      </c>
      <c r="L20" s="747">
        <v>19409389</v>
      </c>
      <c r="M20" s="747">
        <v>21229515</v>
      </c>
      <c r="N20" s="747">
        <v>26100094</v>
      </c>
      <c r="O20" s="747">
        <v>38938464</v>
      </c>
      <c r="P20" s="747">
        <v>38743673</v>
      </c>
      <c r="Q20" s="747">
        <v>44966186</v>
      </c>
      <c r="R20" s="747">
        <v>38824249</v>
      </c>
      <c r="S20" s="747">
        <v>34542820</v>
      </c>
      <c r="T20" s="747">
        <v>38651234</v>
      </c>
      <c r="U20" s="747">
        <v>38995431</v>
      </c>
      <c r="V20" s="747">
        <v>38485281</v>
      </c>
      <c r="W20" s="747">
        <v>50012556</v>
      </c>
      <c r="X20" s="747">
        <v>54417121</v>
      </c>
      <c r="Y20" s="747">
        <v>54496603</v>
      </c>
      <c r="Z20" s="747">
        <v>53134653</v>
      </c>
      <c r="AA20" s="747">
        <v>55135701</v>
      </c>
      <c r="AB20" s="747">
        <v>52819565</v>
      </c>
      <c r="AC20" s="747">
        <v>47426580</v>
      </c>
      <c r="AD20" s="747">
        <v>50977765</v>
      </c>
      <c r="AE20" s="747">
        <v>46793558</v>
      </c>
      <c r="AF20" s="747">
        <v>40945431</v>
      </c>
      <c r="AG20" s="747">
        <v>45406876</v>
      </c>
      <c r="AH20" s="747">
        <v>41936415</v>
      </c>
      <c r="AI20" s="747">
        <v>38585433</v>
      </c>
      <c r="AJ20" s="747">
        <v>30921305</v>
      </c>
      <c r="AK20" s="747">
        <v>31752202</v>
      </c>
      <c r="AL20" s="747">
        <v>29647962</v>
      </c>
      <c r="AM20" s="747">
        <v>30740208</v>
      </c>
      <c r="AN20" s="747">
        <v>27462325</v>
      </c>
      <c r="AO20" s="747">
        <v>35309826</v>
      </c>
      <c r="AP20" s="747">
        <v>35386628</v>
      </c>
      <c r="AQ20" s="747">
        <v>36968855</v>
      </c>
      <c r="AR20" s="747">
        <v>31520643</v>
      </c>
      <c r="AS20" s="747">
        <v>36060855</v>
      </c>
      <c r="AT20" s="747">
        <v>25910691</v>
      </c>
      <c r="AU20" s="747">
        <v>28923179</v>
      </c>
      <c r="AV20" s="747">
        <v>25698306</v>
      </c>
      <c r="AW20" s="747">
        <v>25232962</v>
      </c>
      <c r="AX20" s="747">
        <v>23916790</v>
      </c>
      <c r="AY20" s="747">
        <v>24588525</v>
      </c>
      <c r="AZ20" s="747">
        <v>27413340</v>
      </c>
      <c r="BA20" s="747">
        <v>28857970</v>
      </c>
      <c r="BB20" s="747">
        <v>31896022</v>
      </c>
      <c r="BC20" s="747">
        <v>37759750</v>
      </c>
    </row>
    <row r="21" spans="1:55">
      <c r="A21" s="735">
        <v>109</v>
      </c>
      <c r="B21" s="734" t="s">
        <v>95</v>
      </c>
      <c r="C21" s="747">
        <v>0</v>
      </c>
      <c r="D21" s="747">
        <v>0</v>
      </c>
      <c r="E21" s="747">
        <v>0</v>
      </c>
      <c r="F21" s="747">
        <v>419440</v>
      </c>
      <c r="G21" s="747">
        <v>658974</v>
      </c>
      <c r="H21" s="747">
        <v>825929</v>
      </c>
      <c r="I21" s="747">
        <v>707719</v>
      </c>
      <c r="J21" s="747">
        <v>819140</v>
      </c>
      <c r="K21" s="747">
        <v>949870</v>
      </c>
      <c r="L21" s="747">
        <v>1078612</v>
      </c>
      <c r="M21" s="747">
        <v>1231450</v>
      </c>
      <c r="N21" s="747">
        <v>982215</v>
      </c>
      <c r="O21" s="747">
        <v>1209024</v>
      </c>
      <c r="P21" s="747">
        <v>1263840</v>
      </c>
      <c r="Q21" s="747">
        <v>1411188</v>
      </c>
      <c r="R21" s="747">
        <v>1478741</v>
      </c>
      <c r="S21" s="747">
        <v>1663957</v>
      </c>
      <c r="T21" s="747">
        <v>1660195</v>
      </c>
      <c r="U21" s="747">
        <v>1619443</v>
      </c>
      <c r="V21" s="747">
        <v>1899882</v>
      </c>
      <c r="W21" s="747">
        <v>2038999</v>
      </c>
      <c r="X21" s="747">
        <v>2211790</v>
      </c>
      <c r="Y21" s="747">
        <v>2281167</v>
      </c>
      <c r="Z21" s="747">
        <v>2044019</v>
      </c>
      <c r="AA21" s="747">
        <v>1998825</v>
      </c>
      <c r="AB21" s="747">
        <v>1953631</v>
      </c>
      <c r="AC21" s="747">
        <v>2032641</v>
      </c>
      <c r="AD21" s="747">
        <v>2989186</v>
      </c>
      <c r="AE21" s="747">
        <v>2963784</v>
      </c>
      <c r="AF21" s="747">
        <v>3230169</v>
      </c>
      <c r="AG21" s="747">
        <v>3443746</v>
      </c>
      <c r="AH21" s="747">
        <v>4254812</v>
      </c>
      <c r="AI21" s="747">
        <v>4053923</v>
      </c>
      <c r="AJ21" s="747">
        <v>4707517</v>
      </c>
      <c r="AK21" s="747">
        <v>4807264</v>
      </c>
      <c r="AL21" s="747">
        <v>4693992</v>
      </c>
      <c r="AM21" s="747">
        <v>4560066</v>
      </c>
      <c r="AN21" s="747">
        <v>5344294</v>
      </c>
      <c r="AO21" s="747">
        <v>4585425</v>
      </c>
      <c r="AP21" s="747">
        <v>4250851</v>
      </c>
      <c r="AQ21" s="747">
        <v>4198676</v>
      </c>
      <c r="AR21" s="747">
        <v>5044962</v>
      </c>
      <c r="AS21" s="747">
        <v>5710984</v>
      </c>
      <c r="AT21" s="747">
        <v>4826560</v>
      </c>
      <c r="AU21" s="747">
        <v>4506203</v>
      </c>
      <c r="AV21" s="747">
        <v>4166936</v>
      </c>
      <c r="AW21" s="747">
        <v>5922237</v>
      </c>
      <c r="AX21" s="747">
        <v>6103462</v>
      </c>
      <c r="AY21" s="747">
        <v>6443340</v>
      </c>
      <c r="AZ21" s="747">
        <v>6476523</v>
      </c>
      <c r="BA21" s="747">
        <v>6971754</v>
      </c>
      <c r="BB21" s="747">
        <v>6628538</v>
      </c>
      <c r="BC21" s="747">
        <v>6103030</v>
      </c>
    </row>
    <row r="22" spans="1:55">
      <c r="A22" s="735">
        <v>106</v>
      </c>
      <c r="B22" s="734" t="s">
        <v>97</v>
      </c>
      <c r="C22" s="747">
        <v>3831242</v>
      </c>
      <c r="D22" s="747">
        <v>4514999</v>
      </c>
      <c r="E22" s="747">
        <v>4093878</v>
      </c>
      <c r="F22" s="747">
        <v>5344565</v>
      </c>
      <c r="G22" s="747">
        <v>5362076</v>
      </c>
      <c r="H22" s="747">
        <v>8503311</v>
      </c>
      <c r="I22" s="747">
        <v>9524997</v>
      </c>
      <c r="J22" s="747">
        <v>9678244</v>
      </c>
      <c r="K22" s="747">
        <v>10805925</v>
      </c>
      <c r="L22" s="747">
        <v>11048773</v>
      </c>
      <c r="M22" s="747">
        <v>11543868</v>
      </c>
      <c r="N22" s="747">
        <v>11893159</v>
      </c>
      <c r="O22" s="747">
        <v>12948252</v>
      </c>
      <c r="P22" s="747">
        <v>13438256</v>
      </c>
      <c r="Q22" s="747">
        <v>13564901</v>
      </c>
      <c r="R22" s="747">
        <v>13331354</v>
      </c>
      <c r="S22" s="747">
        <v>14071999</v>
      </c>
      <c r="T22" s="747">
        <v>14317263</v>
      </c>
      <c r="U22" s="747">
        <v>13959680</v>
      </c>
      <c r="V22" s="747">
        <v>14425327</v>
      </c>
      <c r="W22" s="747">
        <v>15294971</v>
      </c>
      <c r="X22" s="747">
        <v>16086772</v>
      </c>
      <c r="Y22" s="747">
        <v>15076295</v>
      </c>
      <c r="Z22" s="747">
        <v>13496117</v>
      </c>
      <c r="AA22" s="747">
        <v>11671380</v>
      </c>
      <c r="AB22" s="747">
        <v>9846642</v>
      </c>
      <c r="AC22" s="747">
        <v>9959998</v>
      </c>
      <c r="AD22" s="747">
        <v>9405644</v>
      </c>
      <c r="AE22" s="747">
        <v>8938766</v>
      </c>
      <c r="AF22" s="747">
        <v>7881224</v>
      </c>
      <c r="AG22" s="747">
        <v>7522022</v>
      </c>
      <c r="AH22" s="747">
        <v>6766779</v>
      </c>
      <c r="AI22" s="747">
        <v>6491188</v>
      </c>
      <c r="AJ22" s="747">
        <v>6384178</v>
      </c>
      <c r="AK22" s="747">
        <v>6597767</v>
      </c>
      <c r="AL22" s="747">
        <v>6390216</v>
      </c>
      <c r="AM22" s="747">
        <v>6530467</v>
      </c>
      <c r="AN22" s="747">
        <v>6155315</v>
      </c>
      <c r="AO22" s="747">
        <v>6265704</v>
      </c>
      <c r="AP22" s="747">
        <v>5294801</v>
      </c>
      <c r="AQ22" s="747">
        <v>5534551</v>
      </c>
      <c r="AR22" s="747">
        <v>5794674</v>
      </c>
      <c r="AS22" s="747">
        <v>5474247</v>
      </c>
      <c r="AT22" s="747">
        <v>5077203</v>
      </c>
      <c r="AU22" s="747">
        <v>4699398</v>
      </c>
      <c r="AV22" s="747">
        <v>3969710</v>
      </c>
      <c r="AW22" s="747">
        <v>4453881</v>
      </c>
      <c r="AX22" s="747">
        <v>4347646</v>
      </c>
      <c r="AY22" s="747">
        <v>4295853</v>
      </c>
      <c r="AZ22" s="747">
        <v>4477156</v>
      </c>
      <c r="BA22" s="747">
        <v>4892137</v>
      </c>
      <c r="BB22" s="747">
        <v>4630746</v>
      </c>
      <c r="BC22" s="747">
        <v>4216906</v>
      </c>
    </row>
    <row r="23" spans="1:55">
      <c r="A23" s="735">
        <v>107</v>
      </c>
      <c r="B23" s="734" t="s">
        <v>99</v>
      </c>
      <c r="C23" s="747">
        <v>674077</v>
      </c>
      <c r="D23" s="747">
        <v>641032</v>
      </c>
      <c r="E23" s="747">
        <v>718964</v>
      </c>
      <c r="F23" s="747">
        <v>1202942</v>
      </c>
      <c r="G23" s="747">
        <v>1394090</v>
      </c>
      <c r="H23" s="747">
        <v>2084653</v>
      </c>
      <c r="I23" s="747">
        <v>2465308</v>
      </c>
      <c r="J23" s="747">
        <v>2688942</v>
      </c>
      <c r="K23" s="747">
        <v>3177835</v>
      </c>
      <c r="L23" s="747">
        <v>3257967</v>
      </c>
      <c r="M23" s="747">
        <v>2525959</v>
      </c>
      <c r="N23" s="747">
        <v>2824322</v>
      </c>
      <c r="O23" s="747">
        <v>2780110</v>
      </c>
      <c r="P23" s="747">
        <v>2868966</v>
      </c>
      <c r="Q23" s="747">
        <v>2607416</v>
      </c>
      <c r="R23" s="747">
        <v>2742252</v>
      </c>
      <c r="S23" s="747">
        <v>2971668</v>
      </c>
      <c r="T23" s="747">
        <v>4384929</v>
      </c>
      <c r="U23" s="747">
        <v>2617394</v>
      </c>
      <c r="V23" s="747">
        <v>2975750</v>
      </c>
      <c r="W23" s="747">
        <v>2899640</v>
      </c>
      <c r="X23" s="747">
        <v>2906955</v>
      </c>
      <c r="Y23" s="747">
        <v>2637692</v>
      </c>
      <c r="Z23" s="747">
        <v>2534346</v>
      </c>
      <c r="AA23" s="747">
        <v>1912679</v>
      </c>
      <c r="AB23" s="747">
        <v>1291011</v>
      </c>
      <c r="AC23" s="747">
        <v>1494485</v>
      </c>
      <c r="AD23" s="747">
        <v>1384946</v>
      </c>
      <c r="AE23" s="747">
        <v>1222110</v>
      </c>
      <c r="AF23" s="747">
        <v>1123248</v>
      </c>
      <c r="AG23" s="747">
        <v>979089</v>
      </c>
      <c r="AH23" s="747">
        <v>1001550</v>
      </c>
      <c r="AI23" s="747">
        <v>893641</v>
      </c>
      <c r="AJ23" s="747">
        <v>891169</v>
      </c>
      <c r="AK23" s="747">
        <v>847877</v>
      </c>
      <c r="AL23" s="747">
        <v>706532</v>
      </c>
      <c r="AM23" s="747">
        <v>764169</v>
      </c>
      <c r="AN23" s="747">
        <v>744470</v>
      </c>
      <c r="AO23" s="747">
        <v>979775</v>
      </c>
      <c r="AP23" s="747">
        <v>874013</v>
      </c>
      <c r="AQ23" s="747">
        <v>549183</v>
      </c>
      <c r="AR23" s="747">
        <v>722506</v>
      </c>
      <c r="AS23" s="747">
        <v>416477</v>
      </c>
      <c r="AT23" s="747">
        <v>443209</v>
      </c>
      <c r="AU23" s="747">
        <v>362100</v>
      </c>
      <c r="AV23" s="747">
        <v>360845</v>
      </c>
      <c r="AW23" s="747">
        <v>898688</v>
      </c>
      <c r="AX23" s="747">
        <v>325130</v>
      </c>
      <c r="AY23" s="747">
        <v>420014</v>
      </c>
      <c r="AZ23" s="747">
        <v>584555</v>
      </c>
      <c r="BA23" s="747">
        <v>562108</v>
      </c>
      <c r="BB23" s="747">
        <v>626520</v>
      </c>
      <c r="BC23" s="747">
        <v>711639</v>
      </c>
    </row>
    <row r="24" spans="1:55">
      <c r="A24" s="735">
        <v>108</v>
      </c>
      <c r="B24" s="734" t="s">
        <v>101</v>
      </c>
      <c r="C24" s="747">
        <v>984149</v>
      </c>
      <c r="D24" s="747">
        <v>1235454</v>
      </c>
      <c r="E24" s="747">
        <v>1386011</v>
      </c>
      <c r="F24" s="747">
        <v>1836996</v>
      </c>
      <c r="G24" s="747">
        <v>2824482</v>
      </c>
      <c r="H24" s="747">
        <v>483754</v>
      </c>
      <c r="I24" s="747">
        <v>450611</v>
      </c>
      <c r="J24" s="747">
        <v>509715</v>
      </c>
      <c r="K24" s="747">
        <v>601278</v>
      </c>
      <c r="L24" s="747">
        <v>602110</v>
      </c>
      <c r="M24" s="747">
        <v>753195</v>
      </c>
      <c r="N24" s="747">
        <v>870260</v>
      </c>
      <c r="O24" s="747">
        <v>937452</v>
      </c>
      <c r="P24" s="747">
        <v>959071</v>
      </c>
      <c r="Q24" s="747">
        <v>1013939</v>
      </c>
      <c r="R24" s="747">
        <v>869477</v>
      </c>
      <c r="S24" s="747">
        <v>921431</v>
      </c>
      <c r="T24" s="747">
        <v>1018425</v>
      </c>
      <c r="U24" s="747">
        <v>1026292</v>
      </c>
      <c r="V24" s="747">
        <v>1106753</v>
      </c>
      <c r="W24" s="747">
        <v>1232957</v>
      </c>
      <c r="X24" s="747">
        <v>1223645</v>
      </c>
      <c r="Y24" s="747">
        <v>1211813</v>
      </c>
      <c r="Z24" s="747">
        <v>1021983</v>
      </c>
      <c r="AA24" s="747">
        <v>964996</v>
      </c>
      <c r="AB24" s="747">
        <v>908008</v>
      </c>
      <c r="AC24" s="747">
        <v>855954</v>
      </c>
      <c r="AD24" s="747">
        <v>910676</v>
      </c>
      <c r="AE24" s="747">
        <v>770932</v>
      </c>
      <c r="AF24" s="747">
        <v>623234</v>
      </c>
      <c r="AG24" s="747">
        <v>603098</v>
      </c>
      <c r="AH24" s="747">
        <v>572250</v>
      </c>
      <c r="AI24" s="747">
        <v>467977</v>
      </c>
      <c r="AJ24" s="747">
        <v>522875</v>
      </c>
      <c r="AK24" s="747">
        <v>514484</v>
      </c>
      <c r="AL24" s="747">
        <v>488748</v>
      </c>
      <c r="AM24" s="747">
        <v>471216</v>
      </c>
      <c r="AN24" s="747">
        <v>454519</v>
      </c>
      <c r="AO24" s="747">
        <v>432757</v>
      </c>
      <c r="AP24" s="747">
        <v>376281</v>
      </c>
      <c r="AQ24" s="747">
        <v>353663</v>
      </c>
      <c r="AR24" s="747">
        <v>575077</v>
      </c>
      <c r="AS24" s="747">
        <v>328922</v>
      </c>
      <c r="AT24" s="747">
        <v>305684</v>
      </c>
      <c r="AU24" s="747">
        <v>277768</v>
      </c>
      <c r="AV24" s="747">
        <v>194717</v>
      </c>
      <c r="AW24" s="747">
        <v>259142</v>
      </c>
      <c r="AX24" s="747">
        <v>283427</v>
      </c>
      <c r="AY24" s="747">
        <v>243985</v>
      </c>
      <c r="AZ24" s="747">
        <v>288132</v>
      </c>
      <c r="BA24" s="747">
        <v>173432</v>
      </c>
      <c r="BB24" s="747">
        <v>235861</v>
      </c>
      <c r="BC24" s="747">
        <v>240177</v>
      </c>
    </row>
    <row r="25" spans="1:55">
      <c r="A25" s="735">
        <v>111</v>
      </c>
      <c r="B25" s="734" t="s">
        <v>360</v>
      </c>
      <c r="C25" s="747">
        <v>0</v>
      </c>
      <c r="D25" s="747">
        <v>0</v>
      </c>
      <c r="E25" s="747">
        <v>0</v>
      </c>
      <c r="F25" s="747">
        <v>0</v>
      </c>
      <c r="G25" s="747">
        <v>0</v>
      </c>
      <c r="H25" s="747">
        <v>4099933</v>
      </c>
      <c r="I25" s="747">
        <v>3819036</v>
      </c>
      <c r="J25" s="747">
        <v>4319959</v>
      </c>
      <c r="K25" s="747">
        <v>5095983</v>
      </c>
      <c r="L25" s="747">
        <v>5103035</v>
      </c>
      <c r="M25" s="747">
        <v>6383523</v>
      </c>
      <c r="N25" s="747">
        <v>7375680</v>
      </c>
      <c r="O25" s="747">
        <v>7945150</v>
      </c>
      <c r="P25" s="747">
        <v>8911761</v>
      </c>
      <c r="Q25" s="747">
        <v>10073346</v>
      </c>
      <c r="R25" s="747">
        <v>11947792</v>
      </c>
      <c r="S25" s="747">
        <v>12781977</v>
      </c>
      <c r="T25" s="747">
        <v>13362908</v>
      </c>
      <c r="U25" s="747">
        <v>15857808</v>
      </c>
      <c r="V25" s="747">
        <v>18420264</v>
      </c>
      <c r="W25" s="747">
        <v>24090737</v>
      </c>
      <c r="X25" s="747">
        <v>23780969</v>
      </c>
      <c r="Y25" s="747">
        <v>25491938</v>
      </c>
      <c r="Z25" s="747">
        <v>23636783</v>
      </c>
      <c r="AA25" s="747">
        <v>25181164</v>
      </c>
      <c r="AB25" s="747">
        <v>26725544</v>
      </c>
      <c r="AC25" s="747">
        <v>24821521</v>
      </c>
      <c r="AD25" s="747">
        <v>24351042</v>
      </c>
      <c r="AE25" s="747">
        <v>29160886</v>
      </c>
      <c r="AF25" s="747">
        <v>29041822</v>
      </c>
      <c r="AG25" s="747">
        <v>29455431</v>
      </c>
      <c r="AH25" s="747">
        <v>29112143</v>
      </c>
      <c r="AI25" s="747">
        <v>29108400</v>
      </c>
      <c r="AJ25" s="747">
        <v>27668688</v>
      </c>
      <c r="AK25" s="747">
        <v>31314932</v>
      </c>
      <c r="AL25" s="747">
        <v>29792587</v>
      </c>
      <c r="AM25" s="747">
        <v>32533402</v>
      </c>
      <c r="AN25" s="747">
        <v>35273579</v>
      </c>
      <c r="AO25" s="747">
        <v>34949833</v>
      </c>
      <c r="AP25" s="747">
        <v>33974218</v>
      </c>
      <c r="AQ25" s="747">
        <v>36617866</v>
      </c>
      <c r="AR25" s="747">
        <v>39175679</v>
      </c>
      <c r="AS25" s="747">
        <v>32266667</v>
      </c>
      <c r="AT25" s="747">
        <v>35958011</v>
      </c>
      <c r="AU25" s="747">
        <v>38232246</v>
      </c>
      <c r="AV25" s="747">
        <v>43763095</v>
      </c>
      <c r="AW25" s="747">
        <v>42125277</v>
      </c>
      <c r="AX25" s="747">
        <v>43241567</v>
      </c>
      <c r="AY25" s="747">
        <v>45447300</v>
      </c>
      <c r="AZ25" s="747">
        <v>47110893</v>
      </c>
      <c r="BA25" s="747">
        <v>44398458</v>
      </c>
      <c r="BB25" s="747">
        <v>42632216</v>
      </c>
      <c r="BC25" s="747">
        <v>51634528</v>
      </c>
    </row>
    <row r="26" spans="1:55">
      <c r="A26" s="730"/>
      <c r="B26" s="736" t="s">
        <v>105</v>
      </c>
      <c r="C26" s="746">
        <f t="shared" ref="C26:L26" si="24">SUM(C27:C29)</f>
        <v>34319765</v>
      </c>
      <c r="D26" s="746">
        <f t="shared" si="24"/>
        <v>36086163</v>
      </c>
      <c r="E26" s="746">
        <f t="shared" si="24"/>
        <v>35483868</v>
      </c>
      <c r="F26" s="746">
        <f t="shared" si="24"/>
        <v>47233816</v>
      </c>
      <c r="G26" s="746">
        <f t="shared" si="24"/>
        <v>58522384</v>
      </c>
      <c r="H26" s="746">
        <f t="shared" si="24"/>
        <v>58017723</v>
      </c>
      <c r="I26" s="746">
        <f t="shared" si="24"/>
        <v>63671828</v>
      </c>
      <c r="J26" s="746">
        <f t="shared" si="24"/>
        <v>64907200</v>
      </c>
      <c r="K26" s="746">
        <f t="shared" si="24"/>
        <v>72108293</v>
      </c>
      <c r="L26" s="746">
        <f t="shared" si="24"/>
        <v>80554143</v>
      </c>
      <c r="M26" s="746">
        <f>SUM(M27:M29)</f>
        <v>83669484</v>
      </c>
      <c r="N26" s="746">
        <f t="shared" ref="N26:BC26" si="25">SUM(N27:N29)</f>
        <v>87104143</v>
      </c>
      <c r="O26" s="746">
        <f t="shared" si="25"/>
        <v>94497586</v>
      </c>
      <c r="P26" s="746">
        <f t="shared" si="25"/>
        <v>85473200</v>
      </c>
      <c r="Q26" s="746">
        <f t="shared" si="25"/>
        <v>88589363</v>
      </c>
      <c r="R26" s="746">
        <f t="shared" si="25"/>
        <v>84708944</v>
      </c>
      <c r="S26" s="746">
        <f t="shared" si="25"/>
        <v>92513125</v>
      </c>
      <c r="T26" s="746">
        <f t="shared" si="25"/>
        <v>95156398</v>
      </c>
      <c r="U26" s="746">
        <f t="shared" si="25"/>
        <v>100835695</v>
      </c>
      <c r="V26" s="746">
        <f t="shared" si="25"/>
        <v>106621978</v>
      </c>
      <c r="W26" s="746">
        <f t="shared" si="25"/>
        <v>109738709</v>
      </c>
      <c r="X26" s="746">
        <f t="shared" si="25"/>
        <v>114454343</v>
      </c>
      <c r="Y26" s="746">
        <f t="shared" si="25"/>
        <v>113086754</v>
      </c>
      <c r="Z26" s="746">
        <f t="shared" si="25"/>
        <v>106306930</v>
      </c>
      <c r="AA26" s="746">
        <f t="shared" si="25"/>
        <v>97261942</v>
      </c>
      <c r="AB26" s="746">
        <f t="shared" si="25"/>
        <v>105148369</v>
      </c>
      <c r="AC26" s="746">
        <f t="shared" si="25"/>
        <v>101856680</v>
      </c>
      <c r="AD26" s="746">
        <f t="shared" si="25"/>
        <v>97591159</v>
      </c>
      <c r="AE26" s="746">
        <f t="shared" si="25"/>
        <v>88690275</v>
      </c>
      <c r="AF26" s="746">
        <f t="shared" si="25"/>
        <v>77852703</v>
      </c>
      <c r="AG26" s="746">
        <f t="shared" si="25"/>
        <v>84212107</v>
      </c>
      <c r="AH26" s="746">
        <f t="shared" si="25"/>
        <v>75171015</v>
      </c>
      <c r="AI26" s="746">
        <f t="shared" si="25"/>
        <v>61807080</v>
      </c>
      <c r="AJ26" s="746">
        <f t="shared" si="25"/>
        <v>63760885</v>
      </c>
      <c r="AK26" s="746">
        <f t="shared" si="25"/>
        <v>62241297</v>
      </c>
      <c r="AL26" s="746">
        <f t="shared" si="25"/>
        <v>64753201</v>
      </c>
      <c r="AM26" s="746">
        <f t="shared" si="25"/>
        <v>77890526</v>
      </c>
      <c r="AN26" s="746">
        <f t="shared" si="25"/>
        <v>74554460</v>
      </c>
      <c r="AO26" s="746">
        <f t="shared" si="25"/>
        <v>75729104</v>
      </c>
      <c r="AP26" s="746">
        <f t="shared" si="25"/>
        <v>63773094</v>
      </c>
      <c r="AQ26" s="746">
        <f t="shared" si="25"/>
        <v>76404507</v>
      </c>
      <c r="AR26" s="746">
        <f t="shared" si="25"/>
        <v>72505882</v>
      </c>
      <c r="AS26" s="746">
        <f t="shared" si="25"/>
        <v>57839806</v>
      </c>
      <c r="AT26" s="746">
        <f t="shared" si="25"/>
        <v>62825223</v>
      </c>
      <c r="AU26" s="746">
        <f t="shared" si="25"/>
        <v>57765529</v>
      </c>
      <c r="AV26" s="746">
        <f t="shared" si="25"/>
        <v>60006680</v>
      </c>
      <c r="AW26" s="746">
        <f t="shared" si="25"/>
        <v>64492735</v>
      </c>
      <c r="AX26" s="746">
        <f t="shared" si="25"/>
        <v>66907738</v>
      </c>
      <c r="AY26" s="746">
        <f t="shared" si="25"/>
        <v>69014366</v>
      </c>
      <c r="AZ26" s="746">
        <f t="shared" si="25"/>
        <v>73369046</v>
      </c>
      <c r="BA26" s="746">
        <f t="shared" si="25"/>
        <v>65823672</v>
      </c>
      <c r="BB26" s="746">
        <f t="shared" si="25"/>
        <v>76139092</v>
      </c>
      <c r="BC26" s="746">
        <f t="shared" si="25"/>
        <v>73225686</v>
      </c>
    </row>
    <row r="27" spans="1:55">
      <c r="A27" s="733">
        <v>202</v>
      </c>
      <c r="B27" s="737" t="s">
        <v>107</v>
      </c>
      <c r="C27" s="747">
        <v>27125452</v>
      </c>
      <c r="D27" s="747">
        <v>26841878</v>
      </c>
      <c r="E27" s="747">
        <v>27299553</v>
      </c>
      <c r="F27" s="747">
        <v>35675641</v>
      </c>
      <c r="G27" s="747">
        <v>45948296</v>
      </c>
      <c r="H27" s="747">
        <v>46510913</v>
      </c>
      <c r="I27" s="747">
        <v>51469485</v>
      </c>
      <c r="J27" s="747">
        <v>50846941</v>
      </c>
      <c r="K27" s="747">
        <v>57153498</v>
      </c>
      <c r="L27" s="747">
        <v>64942743</v>
      </c>
      <c r="M27" s="747">
        <v>67413232</v>
      </c>
      <c r="N27" s="747">
        <v>70940812</v>
      </c>
      <c r="O27" s="747">
        <v>79324669</v>
      </c>
      <c r="P27" s="747">
        <v>67909939</v>
      </c>
      <c r="Q27" s="747">
        <v>70734146</v>
      </c>
      <c r="R27" s="747">
        <v>66768980</v>
      </c>
      <c r="S27" s="747">
        <v>75032883</v>
      </c>
      <c r="T27" s="747">
        <v>75891319</v>
      </c>
      <c r="U27" s="747">
        <v>81763299</v>
      </c>
      <c r="V27" s="747">
        <v>84997932</v>
      </c>
      <c r="W27" s="747">
        <v>90320037</v>
      </c>
      <c r="X27" s="747">
        <v>93080769</v>
      </c>
      <c r="Y27" s="747">
        <v>92777478</v>
      </c>
      <c r="Z27" s="747">
        <v>85488917</v>
      </c>
      <c r="AA27" s="747">
        <v>79885528</v>
      </c>
      <c r="AB27" s="747">
        <v>84349632</v>
      </c>
      <c r="AC27" s="747">
        <v>81629047</v>
      </c>
      <c r="AD27" s="747">
        <v>78549540</v>
      </c>
      <c r="AE27" s="747">
        <v>68724012</v>
      </c>
      <c r="AF27" s="747">
        <v>59335545</v>
      </c>
      <c r="AG27" s="747">
        <v>65298647</v>
      </c>
      <c r="AH27" s="747">
        <v>57805629</v>
      </c>
      <c r="AI27" s="747">
        <v>45464179</v>
      </c>
      <c r="AJ27" s="747">
        <v>48271435</v>
      </c>
      <c r="AK27" s="747">
        <v>47208366</v>
      </c>
      <c r="AL27" s="747">
        <v>51301042</v>
      </c>
      <c r="AM27" s="747">
        <v>63369890</v>
      </c>
      <c r="AN27" s="747">
        <v>60259644</v>
      </c>
      <c r="AO27" s="747">
        <v>61192560</v>
      </c>
      <c r="AP27" s="747">
        <v>50574850</v>
      </c>
      <c r="AQ27" s="747">
        <v>63541102</v>
      </c>
      <c r="AR27" s="747">
        <v>58509435</v>
      </c>
      <c r="AS27" s="747">
        <v>48188713</v>
      </c>
      <c r="AT27" s="747">
        <v>51049785</v>
      </c>
      <c r="AU27" s="747">
        <v>46853876</v>
      </c>
      <c r="AV27" s="747">
        <v>49373259</v>
      </c>
      <c r="AW27" s="747">
        <v>53612716</v>
      </c>
      <c r="AX27" s="747">
        <v>56291787</v>
      </c>
      <c r="AY27" s="747">
        <v>58266766</v>
      </c>
      <c r="AZ27" s="747">
        <v>62509694</v>
      </c>
      <c r="BA27" s="747">
        <v>53493310</v>
      </c>
      <c r="BB27" s="747">
        <v>63753719</v>
      </c>
      <c r="BC27" s="747">
        <v>61287032</v>
      </c>
    </row>
    <row r="28" spans="1:55">
      <c r="A28" s="733">
        <v>204</v>
      </c>
      <c r="B28" s="737" t="s">
        <v>109</v>
      </c>
      <c r="C28" s="747">
        <v>7093930</v>
      </c>
      <c r="D28" s="747">
        <v>9129378</v>
      </c>
      <c r="E28" s="747">
        <v>8063271</v>
      </c>
      <c r="F28" s="747">
        <v>11402081</v>
      </c>
      <c r="G28" s="747">
        <v>12558159</v>
      </c>
      <c r="H28" s="747">
        <v>11386548</v>
      </c>
      <c r="I28" s="747">
        <v>12088873</v>
      </c>
      <c r="J28" s="747">
        <v>13935258</v>
      </c>
      <c r="K28" s="747">
        <v>14825877</v>
      </c>
      <c r="L28" s="747">
        <v>15446117</v>
      </c>
      <c r="M28" s="747">
        <v>16091487</v>
      </c>
      <c r="N28" s="747">
        <v>15934096</v>
      </c>
      <c r="O28" s="747">
        <v>14946193</v>
      </c>
      <c r="P28" s="747">
        <v>17337775</v>
      </c>
      <c r="Q28" s="747">
        <v>17640067</v>
      </c>
      <c r="R28" s="747">
        <v>17749004</v>
      </c>
      <c r="S28" s="747">
        <v>17228534</v>
      </c>
      <c r="T28" s="747">
        <v>19065706</v>
      </c>
      <c r="U28" s="747">
        <v>18845931</v>
      </c>
      <c r="V28" s="747">
        <v>21380620</v>
      </c>
      <c r="W28" s="747">
        <v>19145038</v>
      </c>
      <c r="X28" s="747">
        <v>21065921</v>
      </c>
      <c r="Y28" s="747">
        <v>20044036</v>
      </c>
      <c r="Z28" s="747">
        <v>20565103</v>
      </c>
      <c r="AA28" s="747">
        <v>17136940</v>
      </c>
      <c r="AB28" s="747">
        <v>20618497</v>
      </c>
      <c r="AC28" s="747">
        <v>20077447</v>
      </c>
      <c r="AD28" s="747">
        <v>18858814</v>
      </c>
      <c r="AE28" s="747">
        <v>19792275</v>
      </c>
      <c r="AF28" s="747">
        <v>18372829</v>
      </c>
      <c r="AG28" s="747">
        <v>18760448</v>
      </c>
      <c r="AH28" s="747">
        <v>17259740</v>
      </c>
      <c r="AI28" s="747">
        <v>16240941</v>
      </c>
      <c r="AJ28" s="747">
        <v>15395814</v>
      </c>
      <c r="AK28" s="747">
        <v>14943271</v>
      </c>
      <c r="AL28" s="747">
        <v>13378518</v>
      </c>
      <c r="AM28" s="747">
        <v>14442986</v>
      </c>
      <c r="AN28" s="747">
        <v>14195938</v>
      </c>
      <c r="AO28" s="747">
        <v>14431235</v>
      </c>
      <c r="AP28" s="747">
        <v>13108920</v>
      </c>
      <c r="AQ28" s="747">
        <v>12771546</v>
      </c>
      <c r="AR28" s="747">
        <v>13832594</v>
      </c>
      <c r="AS28" s="747">
        <v>9489095</v>
      </c>
      <c r="AT28" s="747">
        <v>11642808</v>
      </c>
      <c r="AU28" s="747">
        <v>10779157</v>
      </c>
      <c r="AV28" s="747">
        <v>10432953</v>
      </c>
      <c r="AW28" s="747">
        <v>10726723</v>
      </c>
      <c r="AX28" s="747">
        <v>10440202</v>
      </c>
      <c r="AY28" s="747">
        <v>10599375</v>
      </c>
      <c r="AZ28" s="747">
        <v>10715219</v>
      </c>
      <c r="BA28" s="747">
        <v>12204060</v>
      </c>
      <c r="BB28" s="747">
        <v>12222788</v>
      </c>
      <c r="BC28" s="747">
        <v>11793724</v>
      </c>
    </row>
    <row r="29" spans="1:55">
      <c r="A29" s="733">
        <v>206</v>
      </c>
      <c r="B29" s="737" t="s">
        <v>111</v>
      </c>
      <c r="C29" s="747">
        <v>100383</v>
      </c>
      <c r="D29" s="747">
        <v>114907</v>
      </c>
      <c r="E29" s="747">
        <v>121044</v>
      </c>
      <c r="F29" s="747">
        <v>156094</v>
      </c>
      <c r="G29" s="747">
        <v>15929</v>
      </c>
      <c r="H29" s="747">
        <v>120262</v>
      </c>
      <c r="I29" s="747">
        <v>113470</v>
      </c>
      <c r="J29" s="747">
        <v>125001</v>
      </c>
      <c r="K29" s="747">
        <v>128918</v>
      </c>
      <c r="L29" s="747">
        <v>165283</v>
      </c>
      <c r="M29" s="747">
        <v>164765</v>
      </c>
      <c r="N29" s="747">
        <v>229235</v>
      </c>
      <c r="O29" s="747">
        <v>226724</v>
      </c>
      <c r="P29" s="747">
        <v>225486</v>
      </c>
      <c r="Q29" s="747">
        <v>215150</v>
      </c>
      <c r="R29" s="747">
        <v>190960</v>
      </c>
      <c r="S29" s="747">
        <v>251708</v>
      </c>
      <c r="T29" s="747">
        <v>199373</v>
      </c>
      <c r="U29" s="747">
        <v>226465</v>
      </c>
      <c r="V29" s="747">
        <v>243426</v>
      </c>
      <c r="W29" s="747">
        <v>273634</v>
      </c>
      <c r="X29" s="747">
        <v>307653</v>
      </c>
      <c r="Y29" s="747">
        <v>265240</v>
      </c>
      <c r="Z29" s="747">
        <v>252910</v>
      </c>
      <c r="AA29" s="747">
        <v>239474</v>
      </c>
      <c r="AB29" s="747">
        <v>180240</v>
      </c>
      <c r="AC29" s="747">
        <v>150186</v>
      </c>
      <c r="AD29" s="747">
        <v>182805</v>
      </c>
      <c r="AE29" s="747">
        <v>173988</v>
      </c>
      <c r="AF29" s="747">
        <v>144329</v>
      </c>
      <c r="AG29" s="747">
        <v>153012</v>
      </c>
      <c r="AH29" s="747">
        <v>105646</v>
      </c>
      <c r="AI29" s="747">
        <v>101960</v>
      </c>
      <c r="AJ29" s="747">
        <v>93636</v>
      </c>
      <c r="AK29" s="747">
        <v>89660</v>
      </c>
      <c r="AL29" s="747">
        <v>73641</v>
      </c>
      <c r="AM29" s="747">
        <v>77650</v>
      </c>
      <c r="AN29" s="747">
        <v>98878</v>
      </c>
      <c r="AO29" s="747">
        <v>105309</v>
      </c>
      <c r="AP29" s="747">
        <v>89324</v>
      </c>
      <c r="AQ29" s="747">
        <v>91859</v>
      </c>
      <c r="AR29" s="747">
        <v>163853</v>
      </c>
      <c r="AS29" s="747">
        <v>161998</v>
      </c>
      <c r="AT29" s="747">
        <v>132630</v>
      </c>
      <c r="AU29" s="747">
        <v>132496</v>
      </c>
      <c r="AV29" s="747">
        <v>200468</v>
      </c>
      <c r="AW29" s="747">
        <v>153296</v>
      </c>
      <c r="AX29" s="747">
        <v>175749</v>
      </c>
      <c r="AY29" s="747">
        <v>148225</v>
      </c>
      <c r="AZ29" s="747">
        <v>144133</v>
      </c>
      <c r="BA29" s="747">
        <v>126302</v>
      </c>
      <c r="BB29" s="747">
        <v>162585</v>
      </c>
      <c r="BC29" s="747">
        <v>144930</v>
      </c>
    </row>
    <row r="30" spans="1:55">
      <c r="A30" s="730"/>
      <c r="B30" s="736" t="s">
        <v>112</v>
      </c>
      <c r="C30" s="746">
        <f t="shared" ref="C30:L30" si="26">SUM(C31:C35)</f>
        <v>10748196</v>
      </c>
      <c r="D30" s="746">
        <f t="shared" si="26"/>
        <v>11030848</v>
      </c>
      <c r="E30" s="746">
        <f t="shared" si="26"/>
        <v>11760116</v>
      </c>
      <c r="F30" s="746">
        <f t="shared" si="26"/>
        <v>15772691</v>
      </c>
      <c r="G30" s="746">
        <f t="shared" si="26"/>
        <v>17713983</v>
      </c>
      <c r="H30" s="746">
        <f t="shared" si="26"/>
        <v>19798725</v>
      </c>
      <c r="I30" s="746">
        <f t="shared" si="26"/>
        <v>24669688</v>
      </c>
      <c r="J30" s="746">
        <f t="shared" si="26"/>
        <v>23621806</v>
      </c>
      <c r="K30" s="746">
        <f t="shared" si="26"/>
        <v>25131596</v>
      </c>
      <c r="L30" s="746">
        <f t="shared" si="26"/>
        <v>29287160</v>
      </c>
      <c r="M30" s="746">
        <f>SUM(M31:M35)</f>
        <v>33093884</v>
      </c>
      <c r="N30" s="746">
        <f t="shared" ref="N30:BC30" si="27">SUM(N31:N35)</f>
        <v>37673215</v>
      </c>
      <c r="O30" s="746">
        <f t="shared" si="27"/>
        <v>38526326</v>
      </c>
      <c r="P30" s="746">
        <f t="shared" si="27"/>
        <v>46709023</v>
      </c>
      <c r="Q30" s="746">
        <f t="shared" si="27"/>
        <v>60993024</v>
      </c>
      <c r="R30" s="746">
        <f t="shared" si="27"/>
        <v>55690641</v>
      </c>
      <c r="S30" s="746">
        <f t="shared" si="27"/>
        <v>41510155</v>
      </c>
      <c r="T30" s="746">
        <f t="shared" si="27"/>
        <v>42367788</v>
      </c>
      <c r="U30" s="746">
        <f t="shared" si="27"/>
        <v>46413805</v>
      </c>
      <c r="V30" s="746">
        <f t="shared" si="27"/>
        <v>46703501</v>
      </c>
      <c r="W30" s="746">
        <f t="shared" si="27"/>
        <v>50117520</v>
      </c>
      <c r="X30" s="746">
        <f t="shared" si="27"/>
        <v>55245764</v>
      </c>
      <c r="Y30" s="746">
        <f t="shared" si="27"/>
        <v>53330410</v>
      </c>
      <c r="Z30" s="746">
        <f t="shared" si="27"/>
        <v>51440800</v>
      </c>
      <c r="AA30" s="746">
        <f t="shared" si="27"/>
        <v>42765765</v>
      </c>
      <c r="AB30" s="746">
        <f t="shared" si="27"/>
        <v>48730796</v>
      </c>
      <c r="AC30" s="746">
        <f t="shared" si="27"/>
        <v>51209908</v>
      </c>
      <c r="AD30" s="746">
        <f t="shared" si="27"/>
        <v>55093484</v>
      </c>
      <c r="AE30" s="746">
        <f t="shared" si="27"/>
        <v>53701274</v>
      </c>
      <c r="AF30" s="746">
        <f t="shared" si="27"/>
        <v>51358664</v>
      </c>
      <c r="AG30" s="746">
        <f t="shared" si="27"/>
        <v>50974681</v>
      </c>
      <c r="AH30" s="746">
        <f t="shared" si="27"/>
        <v>40700544</v>
      </c>
      <c r="AI30" s="746">
        <f t="shared" si="27"/>
        <v>40374839</v>
      </c>
      <c r="AJ30" s="746">
        <f t="shared" si="27"/>
        <v>36608431</v>
      </c>
      <c r="AK30" s="746">
        <f t="shared" si="27"/>
        <v>40546926</v>
      </c>
      <c r="AL30" s="746">
        <f t="shared" si="27"/>
        <v>42238537</v>
      </c>
      <c r="AM30" s="746">
        <f t="shared" si="27"/>
        <v>43739908</v>
      </c>
      <c r="AN30" s="746">
        <f t="shared" si="27"/>
        <v>47230791</v>
      </c>
      <c r="AO30" s="746">
        <f t="shared" si="27"/>
        <v>42900794</v>
      </c>
      <c r="AP30" s="746">
        <f t="shared" si="27"/>
        <v>32337331</v>
      </c>
      <c r="AQ30" s="746">
        <f t="shared" si="27"/>
        <v>34760143</v>
      </c>
      <c r="AR30" s="746">
        <f t="shared" si="27"/>
        <v>38584191</v>
      </c>
      <c r="AS30" s="746">
        <f t="shared" si="27"/>
        <v>41111992</v>
      </c>
      <c r="AT30" s="746">
        <f t="shared" si="27"/>
        <v>38205520</v>
      </c>
      <c r="AU30" s="746">
        <f t="shared" si="27"/>
        <v>33398873</v>
      </c>
      <c r="AV30" s="746">
        <f t="shared" si="27"/>
        <v>34304540</v>
      </c>
      <c r="AW30" s="746">
        <f t="shared" si="27"/>
        <v>40357747</v>
      </c>
      <c r="AX30" s="746">
        <f t="shared" si="27"/>
        <v>40235209</v>
      </c>
      <c r="AY30" s="746">
        <f t="shared" si="27"/>
        <v>37367890</v>
      </c>
      <c r="AZ30" s="746">
        <f t="shared" si="27"/>
        <v>38665729</v>
      </c>
      <c r="BA30" s="746">
        <f t="shared" si="27"/>
        <v>39174861</v>
      </c>
      <c r="BB30" s="746">
        <f t="shared" si="27"/>
        <v>52431018</v>
      </c>
      <c r="BC30" s="746">
        <f t="shared" si="27"/>
        <v>49932476</v>
      </c>
    </row>
    <row r="31" spans="1:55">
      <c r="A31" s="733">
        <v>207</v>
      </c>
      <c r="B31" s="737" t="s">
        <v>114</v>
      </c>
      <c r="C31" s="747">
        <v>6857526</v>
      </c>
      <c r="D31" s="747">
        <v>6914741</v>
      </c>
      <c r="E31" s="747">
        <v>7623547</v>
      </c>
      <c r="F31" s="747">
        <v>11021448</v>
      </c>
      <c r="G31" s="747">
        <v>12053645</v>
      </c>
      <c r="H31" s="747">
        <v>12532576</v>
      </c>
      <c r="I31" s="747">
        <v>14493355</v>
      </c>
      <c r="J31" s="747">
        <v>16071781</v>
      </c>
      <c r="K31" s="747">
        <v>17298144</v>
      </c>
      <c r="L31" s="747">
        <v>20507518</v>
      </c>
      <c r="M31" s="747">
        <v>23359591</v>
      </c>
      <c r="N31" s="747">
        <v>26856857</v>
      </c>
      <c r="O31" s="747">
        <v>28062391</v>
      </c>
      <c r="P31" s="747">
        <v>35718489</v>
      </c>
      <c r="Q31" s="747">
        <v>48563477</v>
      </c>
      <c r="R31" s="747">
        <v>42232144</v>
      </c>
      <c r="S31" s="747">
        <v>28539010</v>
      </c>
      <c r="T31" s="747">
        <v>29249607</v>
      </c>
      <c r="U31" s="747">
        <v>31327069</v>
      </c>
      <c r="V31" s="747">
        <v>29348316</v>
      </c>
      <c r="W31" s="747">
        <v>30212623</v>
      </c>
      <c r="X31" s="747">
        <v>33128528</v>
      </c>
      <c r="Y31" s="747">
        <v>31177195</v>
      </c>
      <c r="Z31" s="747">
        <v>29948568</v>
      </c>
      <c r="AA31" s="747">
        <v>24786901</v>
      </c>
      <c r="AB31" s="747">
        <v>25173995</v>
      </c>
      <c r="AC31" s="747">
        <v>25831379</v>
      </c>
      <c r="AD31" s="747">
        <v>26961570</v>
      </c>
      <c r="AE31" s="747">
        <v>25228609</v>
      </c>
      <c r="AF31" s="747">
        <v>21401249</v>
      </c>
      <c r="AG31" s="747">
        <v>21367482</v>
      </c>
      <c r="AH31" s="747">
        <v>20145763</v>
      </c>
      <c r="AI31" s="747">
        <v>18848422</v>
      </c>
      <c r="AJ31" s="747">
        <v>16075183</v>
      </c>
      <c r="AK31" s="747">
        <v>18636458</v>
      </c>
      <c r="AL31" s="747">
        <v>22397573</v>
      </c>
      <c r="AM31" s="747">
        <v>23864252</v>
      </c>
      <c r="AN31" s="747">
        <v>24727198</v>
      </c>
      <c r="AO31" s="747">
        <v>20850180</v>
      </c>
      <c r="AP31" s="747">
        <v>14508774</v>
      </c>
      <c r="AQ31" s="747">
        <v>15828119</v>
      </c>
      <c r="AR31" s="747">
        <v>17777585</v>
      </c>
      <c r="AS31" s="747">
        <v>15936697</v>
      </c>
      <c r="AT31" s="747">
        <v>17689963</v>
      </c>
      <c r="AU31" s="747">
        <v>16829983</v>
      </c>
      <c r="AV31" s="747">
        <v>16563913</v>
      </c>
      <c r="AW31" s="747">
        <v>17502304</v>
      </c>
      <c r="AX31" s="747">
        <v>19100250</v>
      </c>
      <c r="AY31" s="747">
        <v>16082852</v>
      </c>
      <c r="AZ31" s="747">
        <v>17381327</v>
      </c>
      <c r="BA31" s="747">
        <v>18899670</v>
      </c>
      <c r="BB31" s="747">
        <v>26075242</v>
      </c>
      <c r="BC31" s="747">
        <v>22673907</v>
      </c>
    </row>
    <row r="32" spans="1:55">
      <c r="A32" s="733">
        <v>214</v>
      </c>
      <c r="B32" s="737" t="s">
        <v>116</v>
      </c>
      <c r="C32" s="747">
        <v>2575710</v>
      </c>
      <c r="D32" s="747">
        <v>2763671</v>
      </c>
      <c r="E32" s="747">
        <v>2411578</v>
      </c>
      <c r="F32" s="747">
        <v>2750784</v>
      </c>
      <c r="G32" s="747">
        <v>3310838</v>
      </c>
      <c r="H32" s="747">
        <v>4200861</v>
      </c>
      <c r="I32" s="747">
        <v>7036044</v>
      </c>
      <c r="J32" s="747">
        <v>4372133</v>
      </c>
      <c r="K32" s="747">
        <v>3982768</v>
      </c>
      <c r="L32" s="747">
        <v>4501052</v>
      </c>
      <c r="M32" s="747">
        <v>5390916</v>
      </c>
      <c r="N32" s="747">
        <v>6151523</v>
      </c>
      <c r="O32" s="747">
        <v>5655238</v>
      </c>
      <c r="P32" s="747">
        <v>6322869</v>
      </c>
      <c r="Q32" s="747">
        <v>7242581</v>
      </c>
      <c r="R32" s="747">
        <v>8067432</v>
      </c>
      <c r="S32" s="747">
        <v>6856740</v>
      </c>
      <c r="T32" s="747">
        <v>6370607</v>
      </c>
      <c r="U32" s="747">
        <v>7401171</v>
      </c>
      <c r="V32" s="747">
        <v>6970889</v>
      </c>
      <c r="W32" s="747">
        <v>8155375</v>
      </c>
      <c r="X32" s="747">
        <v>9185048</v>
      </c>
      <c r="Y32" s="747">
        <v>8809476</v>
      </c>
      <c r="Z32" s="747">
        <v>7555730</v>
      </c>
      <c r="AA32" s="747">
        <v>4007756</v>
      </c>
      <c r="AB32" s="747">
        <v>6647073</v>
      </c>
      <c r="AC32" s="747">
        <v>7594257</v>
      </c>
      <c r="AD32" s="747">
        <v>7462926</v>
      </c>
      <c r="AE32" s="747">
        <v>7458665</v>
      </c>
      <c r="AF32" s="747">
        <v>6747783</v>
      </c>
      <c r="AG32" s="747">
        <v>6512751</v>
      </c>
      <c r="AH32" s="747">
        <v>3681422</v>
      </c>
      <c r="AI32" s="747">
        <v>3342552</v>
      </c>
      <c r="AJ32" s="747">
        <v>3533789</v>
      </c>
      <c r="AK32" s="747">
        <v>4088655</v>
      </c>
      <c r="AL32" s="747">
        <v>3662904</v>
      </c>
      <c r="AM32" s="747">
        <v>3146872</v>
      </c>
      <c r="AN32" s="747">
        <v>2666430</v>
      </c>
      <c r="AO32" s="747">
        <v>2433432</v>
      </c>
      <c r="AP32" s="747">
        <v>2014103</v>
      </c>
      <c r="AQ32" s="747">
        <v>1995648</v>
      </c>
      <c r="AR32" s="747">
        <v>1670352</v>
      </c>
      <c r="AS32" s="747">
        <v>1897534</v>
      </c>
      <c r="AT32" s="747">
        <v>1935853</v>
      </c>
      <c r="AU32" s="747">
        <v>1625245</v>
      </c>
      <c r="AV32" s="747">
        <v>1874090</v>
      </c>
      <c r="AW32" s="747">
        <v>1679938</v>
      </c>
      <c r="AX32" s="747">
        <v>1893019</v>
      </c>
      <c r="AY32" s="747">
        <v>2251361</v>
      </c>
      <c r="AZ32" s="747">
        <v>2369635</v>
      </c>
      <c r="BA32" s="747">
        <v>2230395</v>
      </c>
      <c r="BB32" s="747">
        <v>2636252</v>
      </c>
      <c r="BC32" s="747">
        <v>2509987</v>
      </c>
    </row>
    <row r="33" spans="1:55">
      <c r="A33" s="733">
        <v>217</v>
      </c>
      <c r="B33" s="737" t="s">
        <v>118</v>
      </c>
      <c r="C33" s="747">
        <v>708938</v>
      </c>
      <c r="D33" s="747">
        <v>711631</v>
      </c>
      <c r="E33" s="747">
        <v>983601</v>
      </c>
      <c r="F33" s="747">
        <v>1070702</v>
      </c>
      <c r="G33" s="747">
        <v>1261154</v>
      </c>
      <c r="H33" s="747">
        <v>1528293</v>
      </c>
      <c r="I33" s="747">
        <v>1510136</v>
      </c>
      <c r="J33" s="747">
        <v>1693735</v>
      </c>
      <c r="K33" s="747">
        <v>1826835</v>
      </c>
      <c r="L33" s="747">
        <v>2325630</v>
      </c>
      <c r="M33" s="747">
        <v>2177916</v>
      </c>
      <c r="N33" s="747">
        <v>2415667</v>
      </c>
      <c r="O33" s="747">
        <v>2295933</v>
      </c>
      <c r="P33" s="747">
        <v>2363756</v>
      </c>
      <c r="Q33" s="747">
        <v>2505389</v>
      </c>
      <c r="R33" s="747">
        <v>2591366</v>
      </c>
      <c r="S33" s="747">
        <v>3121947</v>
      </c>
      <c r="T33" s="747">
        <v>2852495</v>
      </c>
      <c r="U33" s="747">
        <v>3008116</v>
      </c>
      <c r="V33" s="747">
        <v>3024289</v>
      </c>
      <c r="W33" s="747">
        <v>3292650</v>
      </c>
      <c r="X33" s="747">
        <v>3779235</v>
      </c>
      <c r="Y33" s="747">
        <v>3593235</v>
      </c>
      <c r="Z33" s="747">
        <v>3244200</v>
      </c>
      <c r="AA33" s="747">
        <v>2788155</v>
      </c>
      <c r="AB33" s="747">
        <v>3044148</v>
      </c>
      <c r="AC33" s="747">
        <v>3261489</v>
      </c>
      <c r="AD33" s="747">
        <v>3928596</v>
      </c>
      <c r="AE33" s="747">
        <v>3337626</v>
      </c>
      <c r="AF33" s="747">
        <v>2784944</v>
      </c>
      <c r="AG33" s="747">
        <v>2718641</v>
      </c>
      <c r="AH33" s="747">
        <v>2457848</v>
      </c>
      <c r="AI33" s="747">
        <v>2098292</v>
      </c>
      <c r="AJ33" s="747">
        <v>2212849</v>
      </c>
      <c r="AK33" s="747">
        <v>2363315</v>
      </c>
      <c r="AL33" s="747">
        <v>2053507</v>
      </c>
      <c r="AM33" s="747">
        <v>2181541</v>
      </c>
      <c r="AN33" s="747">
        <v>2362294</v>
      </c>
      <c r="AO33" s="747">
        <v>2131627</v>
      </c>
      <c r="AP33" s="747">
        <v>1543080</v>
      </c>
      <c r="AQ33" s="747">
        <v>1562320</v>
      </c>
      <c r="AR33" s="747">
        <v>1859536</v>
      </c>
      <c r="AS33" s="747">
        <v>2353777</v>
      </c>
      <c r="AT33" s="747">
        <v>1527350</v>
      </c>
      <c r="AU33" s="747">
        <v>1470109</v>
      </c>
      <c r="AV33" s="747">
        <v>1521699</v>
      </c>
      <c r="AW33" s="747">
        <v>1365910</v>
      </c>
      <c r="AX33" s="747">
        <v>1672228</v>
      </c>
      <c r="AY33" s="747">
        <v>1805311</v>
      </c>
      <c r="AZ33" s="747">
        <v>1888728</v>
      </c>
      <c r="BA33" s="747">
        <v>1461232</v>
      </c>
      <c r="BB33" s="747">
        <v>1823962</v>
      </c>
      <c r="BC33" s="747">
        <v>1982570</v>
      </c>
    </row>
    <row r="34" spans="1:55">
      <c r="A34" s="733">
        <v>219</v>
      </c>
      <c r="B34" s="737" t="s">
        <v>120</v>
      </c>
      <c r="C34" s="747">
        <v>606022</v>
      </c>
      <c r="D34" s="747">
        <v>640805</v>
      </c>
      <c r="E34" s="747">
        <v>741390</v>
      </c>
      <c r="F34" s="747">
        <v>929757</v>
      </c>
      <c r="G34" s="747">
        <v>1088346</v>
      </c>
      <c r="H34" s="747">
        <v>1503839</v>
      </c>
      <c r="I34" s="747">
        <v>1591100</v>
      </c>
      <c r="J34" s="747">
        <v>1447254</v>
      </c>
      <c r="K34" s="747">
        <v>1959258</v>
      </c>
      <c r="L34" s="747">
        <v>1868892</v>
      </c>
      <c r="M34" s="747">
        <v>2013868</v>
      </c>
      <c r="N34" s="747">
        <v>2078753</v>
      </c>
      <c r="O34" s="747">
        <v>2376268</v>
      </c>
      <c r="P34" s="747">
        <v>2106415</v>
      </c>
      <c r="Q34" s="747">
        <v>2500183</v>
      </c>
      <c r="R34" s="747">
        <v>2612604</v>
      </c>
      <c r="S34" s="747">
        <v>2777683</v>
      </c>
      <c r="T34" s="747">
        <v>3653638</v>
      </c>
      <c r="U34" s="747">
        <v>4375783</v>
      </c>
      <c r="V34" s="747">
        <v>6985135</v>
      </c>
      <c r="W34" s="747">
        <v>8166291</v>
      </c>
      <c r="X34" s="747">
        <v>8755390</v>
      </c>
      <c r="Y34" s="747">
        <v>9370570</v>
      </c>
      <c r="Z34" s="747">
        <v>10285200</v>
      </c>
      <c r="AA34" s="747">
        <v>10760507</v>
      </c>
      <c r="AB34" s="747">
        <v>13430540</v>
      </c>
      <c r="AC34" s="747">
        <v>14015213</v>
      </c>
      <c r="AD34" s="747">
        <v>16241432</v>
      </c>
      <c r="AE34" s="747">
        <v>17287091</v>
      </c>
      <c r="AF34" s="747">
        <v>15842624</v>
      </c>
      <c r="AG34" s="747">
        <v>16128055</v>
      </c>
      <c r="AH34" s="747">
        <v>13965110</v>
      </c>
      <c r="AI34" s="747">
        <v>15627825</v>
      </c>
      <c r="AJ34" s="747">
        <v>14300093</v>
      </c>
      <c r="AK34" s="747">
        <v>14957227</v>
      </c>
      <c r="AL34" s="747">
        <v>13607006</v>
      </c>
      <c r="AM34" s="747">
        <v>14180534</v>
      </c>
      <c r="AN34" s="747">
        <v>16973218</v>
      </c>
      <c r="AO34" s="747">
        <v>17078097</v>
      </c>
      <c r="AP34" s="747">
        <v>13994811</v>
      </c>
      <c r="AQ34" s="747">
        <v>15003300</v>
      </c>
      <c r="AR34" s="747">
        <v>16919690</v>
      </c>
      <c r="AS34" s="747">
        <v>20628036</v>
      </c>
      <c r="AT34" s="747">
        <v>16755502</v>
      </c>
      <c r="AU34" s="747">
        <v>13180897</v>
      </c>
      <c r="AV34" s="747">
        <v>14006085</v>
      </c>
      <c r="AW34" s="747">
        <v>19459605</v>
      </c>
      <c r="AX34" s="747">
        <v>17255319</v>
      </c>
      <c r="AY34" s="747">
        <v>16913892</v>
      </c>
      <c r="AZ34" s="747">
        <v>16723433</v>
      </c>
      <c r="BA34" s="747">
        <v>16196419</v>
      </c>
      <c r="BB34" s="747">
        <v>21433796</v>
      </c>
      <c r="BC34" s="747">
        <v>22352297</v>
      </c>
    </row>
    <row r="35" spans="1:55">
      <c r="A35" s="733">
        <v>301</v>
      </c>
      <c r="B35" s="737" t="s">
        <v>122</v>
      </c>
      <c r="C35" s="747">
        <v>0</v>
      </c>
      <c r="D35" s="747">
        <v>0</v>
      </c>
      <c r="E35" s="747">
        <v>0</v>
      </c>
      <c r="F35" s="747">
        <v>0</v>
      </c>
      <c r="G35" s="747">
        <v>0</v>
      </c>
      <c r="H35" s="747">
        <v>33156</v>
      </c>
      <c r="I35" s="747">
        <v>39053</v>
      </c>
      <c r="J35" s="747">
        <v>36903</v>
      </c>
      <c r="K35" s="747">
        <v>64591</v>
      </c>
      <c r="L35" s="747">
        <v>84068</v>
      </c>
      <c r="M35" s="747">
        <v>151593</v>
      </c>
      <c r="N35" s="747">
        <v>170415</v>
      </c>
      <c r="O35" s="747">
        <v>136496</v>
      </c>
      <c r="P35" s="747">
        <v>197494</v>
      </c>
      <c r="Q35" s="747">
        <v>181394</v>
      </c>
      <c r="R35" s="747">
        <v>187095</v>
      </c>
      <c r="S35" s="747">
        <v>214775</v>
      </c>
      <c r="T35" s="747">
        <v>241441</v>
      </c>
      <c r="U35" s="747">
        <v>301666</v>
      </c>
      <c r="V35" s="747">
        <v>374872</v>
      </c>
      <c r="W35" s="747">
        <v>290581</v>
      </c>
      <c r="X35" s="747">
        <v>397563</v>
      </c>
      <c r="Y35" s="747">
        <v>379934</v>
      </c>
      <c r="Z35" s="747">
        <v>407102</v>
      </c>
      <c r="AA35" s="747">
        <v>422446</v>
      </c>
      <c r="AB35" s="747">
        <v>435040</v>
      </c>
      <c r="AC35" s="747">
        <v>507570</v>
      </c>
      <c r="AD35" s="747">
        <v>498960</v>
      </c>
      <c r="AE35" s="747">
        <v>389283</v>
      </c>
      <c r="AF35" s="747">
        <v>4582064</v>
      </c>
      <c r="AG35" s="747">
        <v>4247752</v>
      </c>
      <c r="AH35" s="747">
        <v>450401</v>
      </c>
      <c r="AI35" s="747">
        <v>457748</v>
      </c>
      <c r="AJ35" s="747">
        <v>486517</v>
      </c>
      <c r="AK35" s="747">
        <v>501271</v>
      </c>
      <c r="AL35" s="747">
        <v>517547</v>
      </c>
      <c r="AM35" s="747">
        <v>366709</v>
      </c>
      <c r="AN35" s="747">
        <v>501651</v>
      </c>
      <c r="AO35" s="747">
        <v>407458</v>
      </c>
      <c r="AP35" s="747">
        <v>276563</v>
      </c>
      <c r="AQ35" s="747">
        <v>370756</v>
      </c>
      <c r="AR35" s="747">
        <v>357028</v>
      </c>
      <c r="AS35" s="747">
        <v>295948</v>
      </c>
      <c r="AT35" s="747">
        <v>296852</v>
      </c>
      <c r="AU35" s="747">
        <v>292639</v>
      </c>
      <c r="AV35" s="747">
        <v>338753</v>
      </c>
      <c r="AW35" s="747">
        <v>349990</v>
      </c>
      <c r="AX35" s="747">
        <v>314393</v>
      </c>
      <c r="AY35" s="747">
        <v>314474</v>
      </c>
      <c r="AZ35" s="747">
        <v>302606</v>
      </c>
      <c r="BA35" s="747">
        <v>387145</v>
      </c>
      <c r="BB35" s="747">
        <v>461766</v>
      </c>
      <c r="BC35" s="747">
        <v>413715</v>
      </c>
    </row>
    <row r="36" spans="1:55">
      <c r="A36" s="730"/>
      <c r="B36" s="736" t="s">
        <v>123</v>
      </c>
      <c r="C36" s="746">
        <f t="shared" ref="C36:L36" si="28">SUM(C37:C41)</f>
        <v>21081880</v>
      </c>
      <c r="D36" s="746">
        <f t="shared" si="28"/>
        <v>25487208</v>
      </c>
      <c r="E36" s="746">
        <f t="shared" si="28"/>
        <v>27657554</v>
      </c>
      <c r="F36" s="746">
        <f t="shared" si="28"/>
        <v>32590046</v>
      </c>
      <c r="G36" s="746">
        <f t="shared" si="28"/>
        <v>34116145</v>
      </c>
      <c r="H36" s="746">
        <f t="shared" si="28"/>
        <v>34498563</v>
      </c>
      <c r="I36" s="746">
        <f t="shared" si="28"/>
        <v>47216780</v>
      </c>
      <c r="J36" s="746">
        <f t="shared" si="28"/>
        <v>53781288</v>
      </c>
      <c r="K36" s="746">
        <f t="shared" si="28"/>
        <v>63854681</v>
      </c>
      <c r="L36" s="746">
        <f t="shared" si="28"/>
        <v>80653208</v>
      </c>
      <c r="M36" s="746">
        <f>SUM(M37:M41)</f>
        <v>74212848</v>
      </c>
      <c r="N36" s="746">
        <f t="shared" ref="N36:BC36" si="29">SUM(N37:N41)</f>
        <v>82726259</v>
      </c>
      <c r="O36" s="746">
        <f t="shared" si="29"/>
        <v>90200697</v>
      </c>
      <c r="P36" s="746">
        <f t="shared" si="29"/>
        <v>93705427</v>
      </c>
      <c r="Q36" s="746">
        <f t="shared" si="29"/>
        <v>96192133</v>
      </c>
      <c r="R36" s="746">
        <f t="shared" si="29"/>
        <v>100708824</v>
      </c>
      <c r="S36" s="746">
        <f t="shared" si="29"/>
        <v>89890071</v>
      </c>
      <c r="T36" s="746">
        <f t="shared" si="29"/>
        <v>96938311</v>
      </c>
      <c r="U36" s="746">
        <f t="shared" si="29"/>
        <v>105394239</v>
      </c>
      <c r="V36" s="746">
        <f t="shared" si="29"/>
        <v>123423876</v>
      </c>
      <c r="W36" s="746">
        <f t="shared" si="29"/>
        <v>132319207</v>
      </c>
      <c r="X36" s="746">
        <f t="shared" si="29"/>
        <v>139710423</v>
      </c>
      <c r="Y36" s="746">
        <f t="shared" si="29"/>
        <v>144512396</v>
      </c>
      <c r="Z36" s="746">
        <f t="shared" si="29"/>
        <v>138769923</v>
      </c>
      <c r="AA36" s="746">
        <f t="shared" si="29"/>
        <v>126760749</v>
      </c>
      <c r="AB36" s="746">
        <f t="shared" si="29"/>
        <v>137027915</v>
      </c>
      <c r="AC36" s="746">
        <f t="shared" si="29"/>
        <v>132332430</v>
      </c>
      <c r="AD36" s="746">
        <f t="shared" si="29"/>
        <v>135181822</v>
      </c>
      <c r="AE36" s="746">
        <f t="shared" si="29"/>
        <v>123086616</v>
      </c>
      <c r="AF36" s="746">
        <f t="shared" si="29"/>
        <v>105282208</v>
      </c>
      <c r="AG36" s="746">
        <f t="shared" si="29"/>
        <v>119011573</v>
      </c>
      <c r="AH36" s="746">
        <f t="shared" si="29"/>
        <v>108865723</v>
      </c>
      <c r="AI36" s="746">
        <f t="shared" si="29"/>
        <v>110172655</v>
      </c>
      <c r="AJ36" s="746">
        <f t="shared" si="29"/>
        <v>111760923</v>
      </c>
      <c r="AK36" s="746">
        <f t="shared" si="29"/>
        <v>114523673</v>
      </c>
      <c r="AL36" s="746">
        <f t="shared" si="29"/>
        <v>116632027</v>
      </c>
      <c r="AM36" s="746">
        <f t="shared" si="29"/>
        <v>129450790</v>
      </c>
      <c r="AN36" s="746">
        <f t="shared" si="29"/>
        <v>127430366</v>
      </c>
      <c r="AO36" s="746">
        <f t="shared" si="29"/>
        <v>137214638</v>
      </c>
      <c r="AP36" s="746">
        <f t="shared" si="29"/>
        <v>103798342</v>
      </c>
      <c r="AQ36" s="746">
        <f t="shared" si="29"/>
        <v>117124294</v>
      </c>
      <c r="AR36" s="746">
        <f t="shared" si="29"/>
        <v>91839784</v>
      </c>
      <c r="AS36" s="746">
        <f t="shared" si="29"/>
        <v>117427133</v>
      </c>
      <c r="AT36" s="746">
        <f t="shared" si="29"/>
        <v>107013286</v>
      </c>
      <c r="AU36" s="746">
        <f t="shared" si="29"/>
        <v>97653438</v>
      </c>
      <c r="AV36" s="746">
        <f t="shared" si="29"/>
        <v>103893639</v>
      </c>
      <c r="AW36" s="746">
        <f t="shared" si="29"/>
        <v>97388755</v>
      </c>
      <c r="AX36" s="746">
        <f t="shared" si="29"/>
        <v>94953806</v>
      </c>
      <c r="AY36" s="746">
        <f t="shared" si="29"/>
        <v>100419096</v>
      </c>
      <c r="AZ36" s="746">
        <f t="shared" si="29"/>
        <v>108767219</v>
      </c>
      <c r="BA36" s="746">
        <f t="shared" si="29"/>
        <v>109968802</v>
      </c>
      <c r="BB36" s="746">
        <f t="shared" si="29"/>
        <v>104996315</v>
      </c>
      <c r="BC36" s="746">
        <f t="shared" si="29"/>
        <v>119170519</v>
      </c>
    </row>
    <row r="37" spans="1:55">
      <c r="A37" s="733">
        <v>203</v>
      </c>
      <c r="B37" s="737" t="s">
        <v>125</v>
      </c>
      <c r="C37" s="747">
        <v>8444034</v>
      </c>
      <c r="D37" s="747">
        <v>9843352</v>
      </c>
      <c r="E37" s="747">
        <v>10162578</v>
      </c>
      <c r="F37" s="747">
        <v>11918276</v>
      </c>
      <c r="G37" s="747">
        <v>13428619</v>
      </c>
      <c r="H37" s="747">
        <v>13620607</v>
      </c>
      <c r="I37" s="747">
        <v>15334624</v>
      </c>
      <c r="J37" s="747">
        <v>16795619</v>
      </c>
      <c r="K37" s="747">
        <v>21204745</v>
      </c>
      <c r="L37" s="747">
        <v>26502822</v>
      </c>
      <c r="M37" s="747">
        <v>28132335</v>
      </c>
      <c r="N37" s="747">
        <v>29760292</v>
      </c>
      <c r="O37" s="747">
        <v>31705340</v>
      </c>
      <c r="P37" s="747">
        <v>34238043</v>
      </c>
      <c r="Q37" s="747">
        <v>32932531</v>
      </c>
      <c r="R37" s="747">
        <v>33157230</v>
      </c>
      <c r="S37" s="747">
        <v>30140285</v>
      </c>
      <c r="T37" s="747">
        <v>33292968</v>
      </c>
      <c r="U37" s="747">
        <v>34391102</v>
      </c>
      <c r="V37" s="747">
        <v>47283991</v>
      </c>
      <c r="W37" s="747">
        <v>54236189</v>
      </c>
      <c r="X37" s="747">
        <v>55086359</v>
      </c>
      <c r="Y37" s="747">
        <v>53907341</v>
      </c>
      <c r="Z37" s="747">
        <v>51622220</v>
      </c>
      <c r="AA37" s="747">
        <v>43579177</v>
      </c>
      <c r="AB37" s="747">
        <v>46465134</v>
      </c>
      <c r="AC37" s="747">
        <v>49731306</v>
      </c>
      <c r="AD37" s="747">
        <v>47123387</v>
      </c>
      <c r="AE37" s="747">
        <v>44203406</v>
      </c>
      <c r="AF37" s="747">
        <v>39749733</v>
      </c>
      <c r="AG37" s="747">
        <v>45810899</v>
      </c>
      <c r="AH37" s="747">
        <v>36241235</v>
      </c>
      <c r="AI37" s="747">
        <v>37028204</v>
      </c>
      <c r="AJ37" s="747">
        <v>41676103</v>
      </c>
      <c r="AK37" s="747">
        <v>39716309</v>
      </c>
      <c r="AL37" s="747">
        <v>38774998</v>
      </c>
      <c r="AM37" s="747">
        <v>45640575</v>
      </c>
      <c r="AN37" s="747">
        <v>49066836</v>
      </c>
      <c r="AO37" s="747">
        <v>47141601</v>
      </c>
      <c r="AP37" s="747">
        <v>34638413</v>
      </c>
      <c r="AQ37" s="747">
        <v>37671990</v>
      </c>
      <c r="AR37" s="747">
        <v>27354070</v>
      </c>
      <c r="AS37" s="747">
        <v>42047587</v>
      </c>
      <c r="AT37" s="747">
        <v>33742760</v>
      </c>
      <c r="AU37" s="747">
        <v>38804319</v>
      </c>
      <c r="AV37" s="747">
        <v>40295136</v>
      </c>
      <c r="AW37" s="747">
        <v>38296167</v>
      </c>
      <c r="AX37" s="747">
        <v>33791986</v>
      </c>
      <c r="AY37" s="747">
        <v>38935728</v>
      </c>
      <c r="AZ37" s="747">
        <v>41680949</v>
      </c>
      <c r="BA37" s="747">
        <v>38441353</v>
      </c>
      <c r="BB37" s="747">
        <v>35452516</v>
      </c>
      <c r="BC37" s="747">
        <v>44042543</v>
      </c>
    </row>
    <row r="38" spans="1:55">
      <c r="A38" s="733">
        <v>210</v>
      </c>
      <c r="B38" s="737" t="s">
        <v>127</v>
      </c>
      <c r="C38" s="747">
        <v>3521005</v>
      </c>
      <c r="D38" s="747">
        <v>4846229</v>
      </c>
      <c r="E38" s="747">
        <v>5894868</v>
      </c>
      <c r="F38" s="747">
        <v>7541251</v>
      </c>
      <c r="G38" s="747">
        <v>7219162</v>
      </c>
      <c r="H38" s="747">
        <v>6065723</v>
      </c>
      <c r="I38" s="747">
        <v>12059485</v>
      </c>
      <c r="J38" s="747">
        <v>13397641</v>
      </c>
      <c r="K38" s="747">
        <v>18962204</v>
      </c>
      <c r="L38" s="747">
        <v>26028375</v>
      </c>
      <c r="M38" s="747">
        <v>22353722</v>
      </c>
      <c r="N38" s="747">
        <v>24104537</v>
      </c>
      <c r="O38" s="747">
        <v>23713412</v>
      </c>
      <c r="P38" s="747">
        <v>23546390</v>
      </c>
      <c r="Q38" s="747">
        <v>27367705</v>
      </c>
      <c r="R38" s="747">
        <v>26464154</v>
      </c>
      <c r="S38" s="747">
        <v>24333926</v>
      </c>
      <c r="T38" s="747">
        <v>25843356</v>
      </c>
      <c r="U38" s="747">
        <v>31834395</v>
      </c>
      <c r="V38" s="747">
        <v>35760725</v>
      </c>
      <c r="W38" s="747">
        <v>36444270</v>
      </c>
      <c r="X38" s="747">
        <v>37082050</v>
      </c>
      <c r="Y38" s="747">
        <v>37893817</v>
      </c>
      <c r="Z38" s="747">
        <v>33787548</v>
      </c>
      <c r="AA38" s="747">
        <v>30609487</v>
      </c>
      <c r="AB38" s="747">
        <v>32682083</v>
      </c>
      <c r="AC38" s="747">
        <v>32224314</v>
      </c>
      <c r="AD38" s="747">
        <v>34025353</v>
      </c>
      <c r="AE38" s="747">
        <v>32972597</v>
      </c>
      <c r="AF38" s="747">
        <v>28674974</v>
      </c>
      <c r="AG38" s="747">
        <v>29567476</v>
      </c>
      <c r="AH38" s="747">
        <v>25521134</v>
      </c>
      <c r="AI38" s="747">
        <v>23425469</v>
      </c>
      <c r="AJ38" s="747">
        <v>25857634</v>
      </c>
      <c r="AK38" s="747">
        <v>28768288</v>
      </c>
      <c r="AL38" s="747">
        <v>32270115</v>
      </c>
      <c r="AM38" s="747">
        <v>30399808</v>
      </c>
      <c r="AN38" s="747">
        <v>29820441</v>
      </c>
      <c r="AO38" s="747">
        <v>40561647</v>
      </c>
      <c r="AP38" s="747">
        <v>16104218</v>
      </c>
      <c r="AQ38" s="747">
        <v>24885912</v>
      </c>
      <c r="AR38" s="747">
        <v>18598906</v>
      </c>
      <c r="AS38" s="747">
        <v>17454710</v>
      </c>
      <c r="AT38" s="747">
        <v>19583633</v>
      </c>
      <c r="AU38" s="747">
        <v>17458222</v>
      </c>
      <c r="AV38" s="747">
        <v>16562658</v>
      </c>
      <c r="AW38" s="747">
        <v>17646234</v>
      </c>
      <c r="AX38" s="747">
        <v>19562113</v>
      </c>
      <c r="AY38" s="747">
        <v>20262630</v>
      </c>
      <c r="AZ38" s="747">
        <v>23623246</v>
      </c>
      <c r="BA38" s="747">
        <v>24560816</v>
      </c>
      <c r="BB38" s="747">
        <v>18929326</v>
      </c>
      <c r="BC38" s="747">
        <v>20382728</v>
      </c>
    </row>
    <row r="39" spans="1:55">
      <c r="A39" s="733">
        <v>216</v>
      </c>
      <c r="B39" s="737" t="s">
        <v>129</v>
      </c>
      <c r="C39" s="747">
        <v>6880446</v>
      </c>
      <c r="D39" s="747">
        <v>7888417</v>
      </c>
      <c r="E39" s="747">
        <v>8053827</v>
      </c>
      <c r="F39" s="747">
        <v>10012322</v>
      </c>
      <c r="G39" s="747">
        <v>11500742</v>
      </c>
      <c r="H39" s="747">
        <v>9911649</v>
      </c>
      <c r="I39" s="747">
        <v>14603548</v>
      </c>
      <c r="J39" s="747">
        <v>18259920</v>
      </c>
      <c r="K39" s="747">
        <v>16881460</v>
      </c>
      <c r="L39" s="747">
        <v>21857351</v>
      </c>
      <c r="M39" s="747">
        <v>17660459</v>
      </c>
      <c r="N39" s="747">
        <v>20790510</v>
      </c>
      <c r="O39" s="747">
        <v>25400997</v>
      </c>
      <c r="P39" s="747">
        <v>26164178</v>
      </c>
      <c r="Q39" s="747">
        <v>25708012</v>
      </c>
      <c r="R39" s="747">
        <v>29254363</v>
      </c>
      <c r="S39" s="747">
        <v>24453147</v>
      </c>
      <c r="T39" s="747">
        <v>24538006</v>
      </c>
      <c r="U39" s="747">
        <v>24256713</v>
      </c>
      <c r="V39" s="747">
        <v>26888322</v>
      </c>
      <c r="W39" s="747">
        <v>27060151</v>
      </c>
      <c r="X39" s="747">
        <v>32245109</v>
      </c>
      <c r="Y39" s="747">
        <v>35222110</v>
      </c>
      <c r="Z39" s="747">
        <v>36157885</v>
      </c>
      <c r="AA39" s="747">
        <v>34854580</v>
      </c>
      <c r="AB39" s="747">
        <v>39222394</v>
      </c>
      <c r="AC39" s="747">
        <v>29821583</v>
      </c>
      <c r="AD39" s="747">
        <v>35932254</v>
      </c>
      <c r="AE39" s="747">
        <v>28035552</v>
      </c>
      <c r="AF39" s="747">
        <v>29346494</v>
      </c>
      <c r="AG39" s="747">
        <v>36069213</v>
      </c>
      <c r="AH39" s="747">
        <v>33210067</v>
      </c>
      <c r="AI39" s="747">
        <v>36838047</v>
      </c>
      <c r="AJ39" s="747">
        <v>31732485</v>
      </c>
      <c r="AK39" s="747">
        <v>32149003</v>
      </c>
      <c r="AL39" s="747">
        <v>31899283</v>
      </c>
      <c r="AM39" s="747">
        <v>36839820</v>
      </c>
      <c r="AN39" s="747">
        <v>33907317</v>
      </c>
      <c r="AO39" s="747">
        <v>35365506</v>
      </c>
      <c r="AP39" s="747">
        <v>40137378</v>
      </c>
      <c r="AQ39" s="747">
        <v>43700345</v>
      </c>
      <c r="AR39" s="747">
        <v>35809870</v>
      </c>
      <c r="AS39" s="747">
        <v>44323059</v>
      </c>
      <c r="AT39" s="747">
        <v>41320279</v>
      </c>
      <c r="AU39" s="747">
        <v>27844921</v>
      </c>
      <c r="AV39" s="747">
        <v>31558404</v>
      </c>
      <c r="AW39" s="747">
        <v>27191891</v>
      </c>
      <c r="AX39" s="747">
        <v>26529188</v>
      </c>
      <c r="AY39" s="747">
        <v>25423391</v>
      </c>
      <c r="AZ39" s="747">
        <v>26013778</v>
      </c>
      <c r="BA39" s="747">
        <v>30890776</v>
      </c>
      <c r="BB39" s="747">
        <v>29728493</v>
      </c>
      <c r="BC39" s="747">
        <v>31176426</v>
      </c>
    </row>
    <row r="40" spans="1:55">
      <c r="A40" s="733">
        <v>381</v>
      </c>
      <c r="B40" s="737" t="s">
        <v>131</v>
      </c>
      <c r="C40" s="747">
        <v>825057</v>
      </c>
      <c r="D40" s="747">
        <v>475675</v>
      </c>
      <c r="E40" s="747">
        <v>835691</v>
      </c>
      <c r="F40" s="747">
        <v>1270683</v>
      </c>
      <c r="G40" s="747">
        <v>72676</v>
      </c>
      <c r="H40" s="747">
        <v>2075002</v>
      </c>
      <c r="I40" s="747">
        <v>2760572</v>
      </c>
      <c r="J40" s="747">
        <v>2635173</v>
      </c>
      <c r="K40" s="747">
        <v>2770557</v>
      </c>
      <c r="L40" s="747">
        <v>3156073</v>
      </c>
      <c r="M40" s="747">
        <v>3087550</v>
      </c>
      <c r="N40" s="747">
        <v>2929787</v>
      </c>
      <c r="O40" s="747">
        <v>3380568</v>
      </c>
      <c r="P40" s="747">
        <v>3631490</v>
      </c>
      <c r="Q40" s="747">
        <v>3778170</v>
      </c>
      <c r="R40" s="747">
        <v>4209420</v>
      </c>
      <c r="S40" s="747">
        <v>4474121</v>
      </c>
      <c r="T40" s="747">
        <v>4873825</v>
      </c>
      <c r="U40" s="747">
        <v>5006201</v>
      </c>
      <c r="V40" s="747">
        <v>4712007</v>
      </c>
      <c r="W40" s="747">
        <v>5288096</v>
      </c>
      <c r="X40" s="747">
        <v>5608891</v>
      </c>
      <c r="Y40" s="747">
        <v>6159026</v>
      </c>
      <c r="Z40" s="747">
        <v>6582819</v>
      </c>
      <c r="AA40" s="747">
        <v>6905484</v>
      </c>
      <c r="AB40" s="747">
        <v>7618545</v>
      </c>
      <c r="AC40" s="747">
        <v>7648503</v>
      </c>
      <c r="AD40" s="747">
        <v>7265828</v>
      </c>
      <c r="AE40" s="747">
        <v>7280991</v>
      </c>
      <c r="AF40" s="747">
        <v>488010</v>
      </c>
      <c r="AG40" s="747">
        <v>488378</v>
      </c>
      <c r="AH40" s="747">
        <v>6090719</v>
      </c>
      <c r="AI40" s="747">
        <v>5456816</v>
      </c>
      <c r="AJ40" s="747">
        <v>4820432</v>
      </c>
      <c r="AK40" s="747">
        <v>5846841</v>
      </c>
      <c r="AL40" s="747">
        <v>5665880</v>
      </c>
      <c r="AM40" s="747">
        <v>6301298</v>
      </c>
      <c r="AN40" s="747">
        <v>6321106</v>
      </c>
      <c r="AO40" s="747">
        <v>6269249</v>
      </c>
      <c r="AP40" s="747">
        <v>4310108</v>
      </c>
      <c r="AQ40" s="747">
        <v>4146888</v>
      </c>
      <c r="AR40" s="747">
        <v>4436672</v>
      </c>
      <c r="AS40" s="747">
        <v>5899093</v>
      </c>
      <c r="AT40" s="747">
        <v>5734802</v>
      </c>
      <c r="AU40" s="747">
        <v>5434881</v>
      </c>
      <c r="AV40" s="747">
        <v>7687411</v>
      </c>
      <c r="AW40" s="747">
        <v>6657922</v>
      </c>
      <c r="AX40" s="747">
        <v>6864403</v>
      </c>
      <c r="AY40" s="747">
        <v>6521240</v>
      </c>
      <c r="AZ40" s="747">
        <v>6966211</v>
      </c>
      <c r="BA40" s="747">
        <v>4063753</v>
      </c>
      <c r="BB40" s="747">
        <v>5578442</v>
      </c>
      <c r="BC40" s="747">
        <v>4926271</v>
      </c>
    </row>
    <row r="41" spans="1:55">
      <c r="A41" s="733">
        <v>382</v>
      </c>
      <c r="B41" s="737" t="s">
        <v>133</v>
      </c>
      <c r="C41" s="747">
        <v>1411338</v>
      </c>
      <c r="D41" s="747">
        <v>2433535</v>
      </c>
      <c r="E41" s="747">
        <v>2710590</v>
      </c>
      <c r="F41" s="747">
        <v>1847514</v>
      </c>
      <c r="G41" s="747">
        <v>1894946</v>
      </c>
      <c r="H41" s="747">
        <v>2825582</v>
      </c>
      <c r="I41" s="747">
        <v>2458551</v>
      </c>
      <c r="J41" s="747">
        <v>2692935</v>
      </c>
      <c r="K41" s="747">
        <v>4035715</v>
      </c>
      <c r="L41" s="747">
        <v>3108587</v>
      </c>
      <c r="M41" s="747">
        <v>2978782</v>
      </c>
      <c r="N41" s="747">
        <v>5141133</v>
      </c>
      <c r="O41" s="747">
        <v>6000380</v>
      </c>
      <c r="P41" s="747">
        <v>6125326</v>
      </c>
      <c r="Q41" s="747">
        <v>6405715</v>
      </c>
      <c r="R41" s="747">
        <v>7623657</v>
      </c>
      <c r="S41" s="747">
        <v>6488592</v>
      </c>
      <c r="T41" s="747">
        <v>8390156</v>
      </c>
      <c r="U41" s="747">
        <v>9905828</v>
      </c>
      <c r="V41" s="747">
        <v>8778831</v>
      </c>
      <c r="W41" s="747">
        <v>9290501</v>
      </c>
      <c r="X41" s="747">
        <v>9688014</v>
      </c>
      <c r="Y41" s="747">
        <v>11330102</v>
      </c>
      <c r="Z41" s="747">
        <v>10619451</v>
      </c>
      <c r="AA41" s="747">
        <v>10812021</v>
      </c>
      <c r="AB41" s="747">
        <v>11039759</v>
      </c>
      <c r="AC41" s="747">
        <v>12906724</v>
      </c>
      <c r="AD41" s="747">
        <v>10835000</v>
      </c>
      <c r="AE41" s="747">
        <v>10594070</v>
      </c>
      <c r="AF41" s="747">
        <v>7022997</v>
      </c>
      <c r="AG41" s="747">
        <v>7075607</v>
      </c>
      <c r="AH41" s="747">
        <v>7802568</v>
      </c>
      <c r="AI41" s="747">
        <v>7424119</v>
      </c>
      <c r="AJ41" s="747">
        <v>7674269</v>
      </c>
      <c r="AK41" s="747">
        <v>8043232</v>
      </c>
      <c r="AL41" s="747">
        <v>8021751</v>
      </c>
      <c r="AM41" s="747">
        <v>10269289</v>
      </c>
      <c r="AN41" s="747">
        <v>8314666</v>
      </c>
      <c r="AO41" s="747">
        <v>7876635</v>
      </c>
      <c r="AP41" s="747">
        <v>8608225</v>
      </c>
      <c r="AQ41" s="747">
        <v>6719159</v>
      </c>
      <c r="AR41" s="747">
        <v>5640266</v>
      </c>
      <c r="AS41" s="747">
        <v>7702684</v>
      </c>
      <c r="AT41" s="747">
        <v>6631812</v>
      </c>
      <c r="AU41" s="747">
        <v>8111095</v>
      </c>
      <c r="AV41" s="747">
        <v>7790030</v>
      </c>
      <c r="AW41" s="747">
        <v>7596541</v>
      </c>
      <c r="AX41" s="747">
        <v>8206116</v>
      </c>
      <c r="AY41" s="747">
        <v>9276107</v>
      </c>
      <c r="AZ41" s="747">
        <v>10483035</v>
      </c>
      <c r="BA41" s="747">
        <v>12012104</v>
      </c>
      <c r="BB41" s="747">
        <v>15307538</v>
      </c>
      <c r="BC41" s="747">
        <v>18642551</v>
      </c>
    </row>
    <row r="42" spans="1:55">
      <c r="A42" s="730"/>
      <c r="B42" s="738" t="s">
        <v>134</v>
      </c>
      <c r="C42" s="746">
        <f t="shared" ref="C42:L42" si="30">SUM(C43:C48)</f>
        <v>4064104</v>
      </c>
      <c r="D42" s="746">
        <f t="shared" si="30"/>
        <v>4555774</v>
      </c>
      <c r="E42" s="746">
        <f t="shared" si="30"/>
        <v>4980972</v>
      </c>
      <c r="F42" s="746">
        <f t="shared" si="30"/>
        <v>6585118</v>
      </c>
      <c r="G42" s="746">
        <f t="shared" si="30"/>
        <v>7433799</v>
      </c>
      <c r="H42" s="746">
        <f t="shared" si="30"/>
        <v>11232801</v>
      </c>
      <c r="I42" s="746">
        <f t="shared" si="30"/>
        <v>13477474</v>
      </c>
      <c r="J42" s="746">
        <f t="shared" si="30"/>
        <v>14663492</v>
      </c>
      <c r="K42" s="746">
        <f t="shared" si="30"/>
        <v>15863752</v>
      </c>
      <c r="L42" s="746">
        <f t="shared" si="30"/>
        <v>17905358</v>
      </c>
      <c r="M42" s="746">
        <f>SUM(M43:M48)</f>
        <v>20405202</v>
      </c>
      <c r="N42" s="746">
        <f t="shared" ref="N42:BC42" si="31">SUM(N43:N48)</f>
        <v>21070607</v>
      </c>
      <c r="O42" s="746">
        <f t="shared" si="31"/>
        <v>21981005</v>
      </c>
      <c r="P42" s="746">
        <f t="shared" si="31"/>
        <v>22491083</v>
      </c>
      <c r="Q42" s="746">
        <f t="shared" si="31"/>
        <v>24442185</v>
      </c>
      <c r="R42" s="746">
        <f t="shared" si="31"/>
        <v>26173733</v>
      </c>
      <c r="S42" s="746">
        <f t="shared" si="31"/>
        <v>30028516</v>
      </c>
      <c r="T42" s="746">
        <f t="shared" si="31"/>
        <v>29699588</v>
      </c>
      <c r="U42" s="746">
        <f t="shared" si="31"/>
        <v>31856721</v>
      </c>
      <c r="V42" s="746">
        <f t="shared" si="31"/>
        <v>35049655</v>
      </c>
      <c r="W42" s="746">
        <f t="shared" si="31"/>
        <v>39914547</v>
      </c>
      <c r="X42" s="746">
        <f t="shared" si="31"/>
        <v>45775248</v>
      </c>
      <c r="Y42" s="746">
        <f t="shared" si="31"/>
        <v>44928512</v>
      </c>
      <c r="Z42" s="746">
        <f t="shared" si="31"/>
        <v>44349815</v>
      </c>
      <c r="AA42" s="746">
        <f t="shared" si="31"/>
        <v>45607749</v>
      </c>
      <c r="AB42" s="746">
        <f t="shared" si="31"/>
        <v>49306502</v>
      </c>
      <c r="AC42" s="746">
        <f t="shared" si="31"/>
        <v>46659203</v>
      </c>
      <c r="AD42" s="746">
        <f t="shared" si="31"/>
        <v>43926353</v>
      </c>
      <c r="AE42" s="746">
        <f t="shared" si="31"/>
        <v>44403558</v>
      </c>
      <c r="AF42" s="746">
        <f t="shared" si="31"/>
        <v>47095355</v>
      </c>
      <c r="AG42" s="746">
        <f t="shared" si="31"/>
        <v>50809162</v>
      </c>
      <c r="AH42" s="746">
        <f t="shared" si="31"/>
        <v>46901517</v>
      </c>
      <c r="AI42" s="746">
        <f t="shared" si="31"/>
        <v>44486582</v>
      </c>
      <c r="AJ42" s="746">
        <f t="shared" si="31"/>
        <v>44146670</v>
      </c>
      <c r="AK42" s="746">
        <f t="shared" si="31"/>
        <v>45305818</v>
      </c>
      <c r="AL42" s="746">
        <f t="shared" si="31"/>
        <v>46618424</v>
      </c>
      <c r="AM42" s="746">
        <f t="shared" si="31"/>
        <v>48600175</v>
      </c>
      <c r="AN42" s="746">
        <f t="shared" si="31"/>
        <v>48162226</v>
      </c>
      <c r="AO42" s="746">
        <f t="shared" si="31"/>
        <v>48881011</v>
      </c>
      <c r="AP42" s="746">
        <f t="shared" si="31"/>
        <v>44099458</v>
      </c>
      <c r="AQ42" s="746">
        <f t="shared" si="31"/>
        <v>46096407</v>
      </c>
      <c r="AR42" s="746">
        <f t="shared" si="31"/>
        <v>42078890</v>
      </c>
      <c r="AS42" s="746">
        <f t="shared" si="31"/>
        <v>38780217</v>
      </c>
      <c r="AT42" s="746">
        <f t="shared" si="31"/>
        <v>40085474</v>
      </c>
      <c r="AU42" s="746">
        <f t="shared" si="31"/>
        <v>40392438</v>
      </c>
      <c r="AV42" s="746">
        <f t="shared" si="31"/>
        <v>38703352</v>
      </c>
      <c r="AW42" s="746">
        <f t="shared" si="31"/>
        <v>42441722</v>
      </c>
      <c r="AX42" s="746">
        <f t="shared" si="31"/>
        <v>45625575</v>
      </c>
      <c r="AY42" s="746">
        <f t="shared" si="31"/>
        <v>45589901</v>
      </c>
      <c r="AZ42" s="746">
        <f t="shared" si="31"/>
        <v>49689164</v>
      </c>
      <c r="BA42" s="746">
        <f t="shared" si="31"/>
        <v>51083058</v>
      </c>
      <c r="BB42" s="746">
        <f t="shared" si="31"/>
        <v>55025037</v>
      </c>
      <c r="BC42" s="746">
        <f t="shared" si="31"/>
        <v>48481755</v>
      </c>
    </row>
    <row r="43" spans="1:55">
      <c r="A43" s="739">
        <v>213</v>
      </c>
      <c r="B43" s="740" t="s">
        <v>361</v>
      </c>
      <c r="C43" s="747">
        <v>791839</v>
      </c>
      <c r="D43" s="747">
        <v>793266</v>
      </c>
      <c r="E43" s="747">
        <v>811941</v>
      </c>
      <c r="F43" s="747">
        <v>1199008</v>
      </c>
      <c r="G43" s="747">
        <v>1083841</v>
      </c>
      <c r="H43" s="747">
        <v>1917962</v>
      </c>
      <c r="I43" s="747">
        <v>2599265</v>
      </c>
      <c r="J43" s="747">
        <v>2648624</v>
      </c>
      <c r="K43" s="747">
        <v>2628375</v>
      </c>
      <c r="L43" s="747">
        <v>2794901</v>
      </c>
      <c r="M43" s="747">
        <v>3236035</v>
      </c>
      <c r="N43" s="747">
        <v>3279321</v>
      </c>
      <c r="O43" s="747">
        <v>3262632</v>
      </c>
      <c r="P43" s="747">
        <v>3771934</v>
      </c>
      <c r="Q43" s="747">
        <v>3744471</v>
      </c>
      <c r="R43" s="747">
        <v>3809392</v>
      </c>
      <c r="S43" s="747">
        <v>3747658</v>
      </c>
      <c r="T43" s="747">
        <v>3730999</v>
      </c>
      <c r="U43" s="747">
        <v>4109492</v>
      </c>
      <c r="V43" s="747">
        <v>3975932</v>
      </c>
      <c r="W43" s="747">
        <v>4142188</v>
      </c>
      <c r="X43" s="747">
        <v>4310838</v>
      </c>
      <c r="Y43" s="747">
        <v>4154006</v>
      </c>
      <c r="Z43" s="747">
        <v>4411133</v>
      </c>
      <c r="AA43" s="747">
        <v>5908517</v>
      </c>
      <c r="AB43" s="747">
        <v>7590803</v>
      </c>
      <c r="AC43" s="747">
        <v>4975460</v>
      </c>
      <c r="AD43" s="747">
        <v>2396473</v>
      </c>
      <c r="AE43" s="747">
        <v>4140581</v>
      </c>
      <c r="AF43" s="747">
        <v>6163419</v>
      </c>
      <c r="AG43" s="747">
        <v>8725588</v>
      </c>
      <c r="AH43" s="747">
        <v>7213793</v>
      </c>
      <c r="AI43" s="747">
        <v>6166955</v>
      </c>
      <c r="AJ43" s="747">
        <v>6436323</v>
      </c>
      <c r="AK43" s="747">
        <v>6760239</v>
      </c>
      <c r="AL43" s="747">
        <v>6035908</v>
      </c>
      <c r="AM43" s="747">
        <v>5262380</v>
      </c>
      <c r="AN43" s="747">
        <v>6085473</v>
      </c>
      <c r="AO43" s="747">
        <v>5958661</v>
      </c>
      <c r="AP43" s="747">
        <v>5088874</v>
      </c>
      <c r="AQ43" s="747">
        <v>5484966</v>
      </c>
      <c r="AR43" s="747">
        <v>3088750</v>
      </c>
      <c r="AS43" s="747">
        <v>2485143</v>
      </c>
      <c r="AT43" s="747">
        <v>3314034</v>
      </c>
      <c r="AU43" s="747">
        <v>2384589</v>
      </c>
      <c r="AV43" s="747">
        <v>3124122</v>
      </c>
      <c r="AW43" s="747">
        <v>2746042</v>
      </c>
      <c r="AX43" s="747">
        <v>2888544</v>
      </c>
      <c r="AY43" s="747">
        <v>2827414</v>
      </c>
      <c r="AZ43" s="747">
        <v>3279819</v>
      </c>
      <c r="BA43" s="747">
        <v>3367376</v>
      </c>
      <c r="BB43" s="747">
        <v>3263699</v>
      </c>
      <c r="BC43" s="747">
        <v>2958465</v>
      </c>
    </row>
    <row r="44" spans="1:55">
      <c r="A44" s="733">
        <v>215</v>
      </c>
      <c r="B44" s="737" t="s">
        <v>362</v>
      </c>
      <c r="C44" s="747">
        <v>867683</v>
      </c>
      <c r="D44" s="747">
        <v>1074330</v>
      </c>
      <c r="E44" s="747">
        <v>1294121</v>
      </c>
      <c r="F44" s="747">
        <v>1480476</v>
      </c>
      <c r="G44" s="747">
        <v>1878629</v>
      </c>
      <c r="H44" s="747">
        <v>2520012</v>
      </c>
      <c r="I44" s="747">
        <v>3009421</v>
      </c>
      <c r="J44" s="747">
        <v>3532763</v>
      </c>
      <c r="K44" s="747">
        <v>3869011</v>
      </c>
      <c r="L44" s="747">
        <v>3997380</v>
      </c>
      <c r="M44" s="747">
        <v>5144781</v>
      </c>
      <c r="N44" s="747">
        <v>4713381</v>
      </c>
      <c r="O44" s="747">
        <v>5682482</v>
      </c>
      <c r="P44" s="747">
        <v>5191589</v>
      </c>
      <c r="Q44" s="747">
        <v>5457097</v>
      </c>
      <c r="R44" s="747">
        <v>5840844</v>
      </c>
      <c r="S44" s="747">
        <v>6222346</v>
      </c>
      <c r="T44" s="747">
        <v>6598316</v>
      </c>
      <c r="U44" s="747">
        <v>6934401</v>
      </c>
      <c r="V44" s="747">
        <v>7341601</v>
      </c>
      <c r="W44" s="747">
        <v>7888223</v>
      </c>
      <c r="X44" s="747">
        <v>8627270</v>
      </c>
      <c r="Y44" s="747">
        <v>8841614</v>
      </c>
      <c r="Z44" s="747">
        <v>8156276</v>
      </c>
      <c r="AA44" s="747">
        <v>8404163</v>
      </c>
      <c r="AB44" s="747">
        <v>8682254</v>
      </c>
      <c r="AC44" s="747">
        <v>9157764</v>
      </c>
      <c r="AD44" s="747">
        <v>8526023</v>
      </c>
      <c r="AE44" s="747">
        <v>8177858</v>
      </c>
      <c r="AF44" s="747">
        <v>8237544</v>
      </c>
      <c r="AG44" s="747">
        <v>8048026</v>
      </c>
      <c r="AH44" s="747">
        <v>7746204</v>
      </c>
      <c r="AI44" s="747">
        <v>7554373</v>
      </c>
      <c r="AJ44" s="747">
        <v>7458494</v>
      </c>
      <c r="AK44" s="747">
        <v>7191030</v>
      </c>
      <c r="AL44" s="747">
        <v>7565091</v>
      </c>
      <c r="AM44" s="747">
        <v>7478643</v>
      </c>
      <c r="AN44" s="747">
        <v>7225645</v>
      </c>
      <c r="AO44" s="747">
        <v>7570220</v>
      </c>
      <c r="AP44" s="747">
        <v>6713120</v>
      </c>
      <c r="AQ44" s="747">
        <v>6333552</v>
      </c>
      <c r="AR44" s="747">
        <v>6407647</v>
      </c>
      <c r="AS44" s="747">
        <v>6214282</v>
      </c>
      <c r="AT44" s="747">
        <v>6967989</v>
      </c>
      <c r="AU44" s="747">
        <v>6635192</v>
      </c>
      <c r="AV44" s="747">
        <v>7061601</v>
      </c>
      <c r="AW44" s="747">
        <v>6559843</v>
      </c>
      <c r="AX44" s="747">
        <v>7525865</v>
      </c>
      <c r="AY44" s="747">
        <v>7621853</v>
      </c>
      <c r="AZ44" s="747">
        <v>7767039</v>
      </c>
      <c r="BA44" s="747">
        <v>9807255</v>
      </c>
      <c r="BB44" s="747">
        <v>10401728</v>
      </c>
      <c r="BC44" s="747">
        <v>9757020</v>
      </c>
    </row>
    <row r="45" spans="1:55">
      <c r="A45" s="733">
        <v>218</v>
      </c>
      <c r="B45" s="737" t="s">
        <v>148</v>
      </c>
      <c r="C45" s="747">
        <v>591460</v>
      </c>
      <c r="D45" s="747">
        <v>598715</v>
      </c>
      <c r="E45" s="747">
        <v>683353</v>
      </c>
      <c r="F45" s="747">
        <v>1107777</v>
      </c>
      <c r="G45" s="747">
        <v>1298070</v>
      </c>
      <c r="H45" s="747">
        <v>2292657</v>
      </c>
      <c r="I45" s="747">
        <v>2504693</v>
      </c>
      <c r="J45" s="747">
        <v>2626307</v>
      </c>
      <c r="K45" s="747">
        <v>2764996</v>
      </c>
      <c r="L45" s="747">
        <v>3783601</v>
      </c>
      <c r="M45" s="747">
        <v>3621363</v>
      </c>
      <c r="N45" s="747">
        <v>4109575</v>
      </c>
      <c r="O45" s="747">
        <v>4139656</v>
      </c>
      <c r="P45" s="747">
        <v>4163428</v>
      </c>
      <c r="Q45" s="747">
        <v>4863090</v>
      </c>
      <c r="R45" s="747">
        <v>5293354</v>
      </c>
      <c r="S45" s="747">
        <v>8005429</v>
      </c>
      <c r="T45" s="747">
        <v>7053538</v>
      </c>
      <c r="U45" s="747">
        <v>7424773</v>
      </c>
      <c r="V45" s="747">
        <v>8686222</v>
      </c>
      <c r="W45" s="747">
        <v>9172248</v>
      </c>
      <c r="X45" s="747">
        <v>10114729</v>
      </c>
      <c r="Y45" s="747">
        <v>9570653</v>
      </c>
      <c r="Z45" s="747">
        <v>9113782</v>
      </c>
      <c r="AA45" s="747">
        <v>9353765</v>
      </c>
      <c r="AB45" s="747">
        <v>10608189</v>
      </c>
      <c r="AC45" s="747">
        <v>10054715</v>
      </c>
      <c r="AD45" s="747">
        <v>10890783</v>
      </c>
      <c r="AE45" s="747">
        <v>10199493</v>
      </c>
      <c r="AF45" s="747">
        <v>10758215</v>
      </c>
      <c r="AG45" s="747">
        <v>10646542</v>
      </c>
      <c r="AH45" s="747">
        <v>10226032</v>
      </c>
      <c r="AI45" s="747">
        <v>10055996</v>
      </c>
      <c r="AJ45" s="747">
        <v>9657068</v>
      </c>
      <c r="AK45" s="747">
        <v>10013729</v>
      </c>
      <c r="AL45" s="747">
        <v>10757901</v>
      </c>
      <c r="AM45" s="747">
        <v>11256167</v>
      </c>
      <c r="AN45" s="747">
        <v>10954156</v>
      </c>
      <c r="AO45" s="747">
        <v>11948627</v>
      </c>
      <c r="AP45" s="747">
        <v>10514012</v>
      </c>
      <c r="AQ45" s="747">
        <v>10956823</v>
      </c>
      <c r="AR45" s="747">
        <v>9717970</v>
      </c>
      <c r="AS45" s="747">
        <v>8607317</v>
      </c>
      <c r="AT45" s="747">
        <v>9322679</v>
      </c>
      <c r="AU45" s="747">
        <v>9527953</v>
      </c>
      <c r="AV45" s="747">
        <v>11093628</v>
      </c>
      <c r="AW45" s="747">
        <v>10514463</v>
      </c>
      <c r="AX45" s="747">
        <v>11212488</v>
      </c>
      <c r="AY45" s="747">
        <v>11067938</v>
      </c>
      <c r="AZ45" s="747">
        <v>12628594</v>
      </c>
      <c r="BA45" s="747">
        <v>11547522</v>
      </c>
      <c r="BB45" s="747">
        <v>12806436</v>
      </c>
      <c r="BC45" s="747">
        <v>11256626</v>
      </c>
    </row>
    <row r="46" spans="1:55">
      <c r="A46" s="733">
        <v>220</v>
      </c>
      <c r="B46" s="737" t="s">
        <v>150</v>
      </c>
      <c r="C46" s="747">
        <v>1247245</v>
      </c>
      <c r="D46" s="747">
        <v>1454758</v>
      </c>
      <c r="E46" s="747">
        <v>1506000</v>
      </c>
      <c r="F46" s="747">
        <v>1745653</v>
      </c>
      <c r="G46" s="747">
        <v>2068257</v>
      </c>
      <c r="H46" s="747">
        <v>2466872</v>
      </c>
      <c r="I46" s="747">
        <v>2922900</v>
      </c>
      <c r="J46" s="747">
        <v>3264327</v>
      </c>
      <c r="K46" s="747">
        <v>3534821</v>
      </c>
      <c r="L46" s="747">
        <v>3936423</v>
      </c>
      <c r="M46" s="747">
        <v>4297477</v>
      </c>
      <c r="N46" s="747">
        <v>4385436</v>
      </c>
      <c r="O46" s="747">
        <v>4161442</v>
      </c>
      <c r="P46" s="747">
        <v>4686218</v>
      </c>
      <c r="Q46" s="747">
        <v>5303387</v>
      </c>
      <c r="R46" s="747">
        <v>5947444</v>
      </c>
      <c r="S46" s="747">
        <v>5924128</v>
      </c>
      <c r="T46" s="747">
        <v>5932104</v>
      </c>
      <c r="U46" s="747">
        <v>6500029</v>
      </c>
      <c r="V46" s="747">
        <v>8017878</v>
      </c>
      <c r="W46" s="747">
        <v>8605109</v>
      </c>
      <c r="X46" s="747">
        <v>8936983</v>
      </c>
      <c r="Y46" s="747">
        <v>8409077</v>
      </c>
      <c r="Z46" s="747">
        <v>9019845</v>
      </c>
      <c r="AA46" s="747">
        <v>8911877</v>
      </c>
      <c r="AB46" s="747">
        <v>8445138</v>
      </c>
      <c r="AC46" s="747">
        <v>8548425</v>
      </c>
      <c r="AD46" s="747">
        <v>8418061</v>
      </c>
      <c r="AE46" s="747">
        <v>8190498</v>
      </c>
      <c r="AF46" s="747">
        <v>7919974</v>
      </c>
      <c r="AG46" s="747">
        <v>7978734</v>
      </c>
      <c r="AH46" s="747">
        <v>7848510</v>
      </c>
      <c r="AI46" s="747">
        <v>7518185</v>
      </c>
      <c r="AJ46" s="747">
        <v>8041817</v>
      </c>
      <c r="AK46" s="747">
        <v>7851809</v>
      </c>
      <c r="AL46" s="747">
        <v>9240902</v>
      </c>
      <c r="AM46" s="747">
        <v>9153699</v>
      </c>
      <c r="AN46" s="747">
        <v>9117171</v>
      </c>
      <c r="AO46" s="747">
        <v>9068464</v>
      </c>
      <c r="AP46" s="747">
        <v>8064062</v>
      </c>
      <c r="AQ46" s="747">
        <v>8608681</v>
      </c>
      <c r="AR46" s="747">
        <v>8642066</v>
      </c>
      <c r="AS46" s="747">
        <v>8659329</v>
      </c>
      <c r="AT46" s="747">
        <v>9580128</v>
      </c>
      <c r="AU46" s="747">
        <v>8253982</v>
      </c>
      <c r="AV46" s="747">
        <v>7505261</v>
      </c>
      <c r="AW46" s="747">
        <v>9190551</v>
      </c>
      <c r="AX46" s="747">
        <v>10716227</v>
      </c>
      <c r="AY46" s="747">
        <v>11754071</v>
      </c>
      <c r="AZ46" s="747">
        <v>12015660</v>
      </c>
      <c r="BA46" s="747">
        <v>9843234</v>
      </c>
      <c r="BB46" s="747">
        <v>12340321</v>
      </c>
      <c r="BC46" s="747">
        <v>10481707</v>
      </c>
    </row>
    <row r="47" spans="1:55">
      <c r="A47" s="733">
        <v>228</v>
      </c>
      <c r="B47" s="737" t="s">
        <v>363</v>
      </c>
      <c r="C47" s="747">
        <v>326654</v>
      </c>
      <c r="D47" s="747">
        <v>390292</v>
      </c>
      <c r="E47" s="747">
        <v>374947</v>
      </c>
      <c r="F47" s="747">
        <v>602028</v>
      </c>
      <c r="G47" s="747">
        <v>596743</v>
      </c>
      <c r="H47" s="747">
        <v>1217411</v>
      </c>
      <c r="I47" s="747">
        <v>1370038</v>
      </c>
      <c r="J47" s="747">
        <v>1414346</v>
      </c>
      <c r="K47" s="747">
        <v>1669061</v>
      </c>
      <c r="L47" s="747">
        <v>1935305</v>
      </c>
      <c r="M47" s="747">
        <v>2409420</v>
      </c>
      <c r="N47" s="747">
        <v>2883289</v>
      </c>
      <c r="O47" s="747">
        <v>2919043</v>
      </c>
      <c r="P47" s="747">
        <v>2715296</v>
      </c>
      <c r="Q47" s="747">
        <v>2878424</v>
      </c>
      <c r="R47" s="747">
        <v>3134253</v>
      </c>
      <c r="S47" s="747">
        <v>3741018</v>
      </c>
      <c r="T47" s="747">
        <v>4129619</v>
      </c>
      <c r="U47" s="747">
        <v>4672806</v>
      </c>
      <c r="V47" s="747">
        <v>4934067</v>
      </c>
      <c r="W47" s="747">
        <v>7889929</v>
      </c>
      <c r="X47" s="747">
        <v>11317489</v>
      </c>
      <c r="Y47" s="747">
        <v>10998477</v>
      </c>
      <c r="Z47" s="747">
        <v>11331930</v>
      </c>
      <c r="AA47" s="747">
        <v>10684327</v>
      </c>
      <c r="AB47" s="747">
        <v>11557998</v>
      </c>
      <c r="AC47" s="747">
        <v>11790635</v>
      </c>
      <c r="AD47" s="747">
        <v>11493640</v>
      </c>
      <c r="AE47" s="747">
        <v>11414863</v>
      </c>
      <c r="AF47" s="747">
        <v>10207790</v>
      </c>
      <c r="AG47" s="747">
        <v>11685698</v>
      </c>
      <c r="AH47" s="747">
        <v>11963482</v>
      </c>
      <c r="AI47" s="747">
        <v>11307692</v>
      </c>
      <c r="AJ47" s="747">
        <v>10474377</v>
      </c>
      <c r="AK47" s="747">
        <v>11527814</v>
      </c>
      <c r="AL47" s="747">
        <v>10670903</v>
      </c>
      <c r="AM47" s="747">
        <v>13326775</v>
      </c>
      <c r="AN47" s="747">
        <v>12541970</v>
      </c>
      <c r="AO47" s="747">
        <v>12038337</v>
      </c>
      <c r="AP47" s="747">
        <v>12069737</v>
      </c>
      <c r="AQ47" s="747">
        <v>13163454</v>
      </c>
      <c r="AR47" s="747">
        <v>12227014</v>
      </c>
      <c r="AS47" s="747">
        <v>11020348</v>
      </c>
      <c r="AT47" s="747">
        <v>9365224</v>
      </c>
      <c r="AU47" s="747">
        <v>12055823</v>
      </c>
      <c r="AV47" s="747">
        <v>8294016</v>
      </c>
      <c r="AW47" s="747">
        <v>11852100</v>
      </c>
      <c r="AX47" s="747">
        <v>11468300</v>
      </c>
      <c r="AY47" s="747">
        <v>10477008</v>
      </c>
      <c r="AZ47" s="747">
        <v>12195970</v>
      </c>
      <c r="BA47" s="747">
        <v>14416859</v>
      </c>
      <c r="BB47" s="747">
        <v>13946749</v>
      </c>
      <c r="BC47" s="747">
        <v>11286671</v>
      </c>
    </row>
    <row r="48" spans="1:55">
      <c r="A48" s="733">
        <v>365</v>
      </c>
      <c r="B48" s="737" t="s">
        <v>364</v>
      </c>
      <c r="C48" s="747">
        <v>239223</v>
      </c>
      <c r="D48" s="747">
        <v>244413</v>
      </c>
      <c r="E48" s="747">
        <v>310610</v>
      </c>
      <c r="F48" s="747">
        <v>450176</v>
      </c>
      <c r="G48" s="747">
        <v>508259</v>
      </c>
      <c r="H48" s="747">
        <v>817887</v>
      </c>
      <c r="I48" s="747">
        <v>1071157</v>
      </c>
      <c r="J48" s="747">
        <v>1177125</v>
      </c>
      <c r="K48" s="747">
        <v>1397488</v>
      </c>
      <c r="L48" s="747">
        <v>1457748</v>
      </c>
      <c r="M48" s="747">
        <v>1696126</v>
      </c>
      <c r="N48" s="747">
        <v>1699605</v>
      </c>
      <c r="O48" s="747">
        <v>1815750</v>
      </c>
      <c r="P48" s="747">
        <v>1962618</v>
      </c>
      <c r="Q48" s="747">
        <v>2195716</v>
      </c>
      <c r="R48" s="747">
        <v>2148446</v>
      </c>
      <c r="S48" s="747">
        <v>2387937</v>
      </c>
      <c r="T48" s="747">
        <v>2255012</v>
      </c>
      <c r="U48" s="747">
        <v>2215220</v>
      </c>
      <c r="V48" s="747">
        <v>2093955</v>
      </c>
      <c r="W48" s="747">
        <v>2216850</v>
      </c>
      <c r="X48" s="747">
        <v>2467939</v>
      </c>
      <c r="Y48" s="747">
        <v>2954685</v>
      </c>
      <c r="Z48" s="747">
        <v>2316849</v>
      </c>
      <c r="AA48" s="747">
        <v>2345100</v>
      </c>
      <c r="AB48" s="747">
        <v>2422120</v>
      </c>
      <c r="AC48" s="747">
        <v>2132204</v>
      </c>
      <c r="AD48" s="747">
        <v>2201373</v>
      </c>
      <c r="AE48" s="747">
        <v>2280265</v>
      </c>
      <c r="AF48" s="747">
        <v>3808413</v>
      </c>
      <c r="AG48" s="747">
        <v>3724574</v>
      </c>
      <c r="AH48" s="747">
        <v>1903496</v>
      </c>
      <c r="AI48" s="747">
        <v>1883381</v>
      </c>
      <c r="AJ48" s="747">
        <v>2078591</v>
      </c>
      <c r="AK48" s="747">
        <v>1961197</v>
      </c>
      <c r="AL48" s="747">
        <v>2347719</v>
      </c>
      <c r="AM48" s="747">
        <v>2122511</v>
      </c>
      <c r="AN48" s="747">
        <v>2237811</v>
      </c>
      <c r="AO48" s="747">
        <v>2296702</v>
      </c>
      <c r="AP48" s="747">
        <v>1649653</v>
      </c>
      <c r="AQ48" s="747">
        <v>1548931</v>
      </c>
      <c r="AR48" s="747">
        <v>1995443</v>
      </c>
      <c r="AS48" s="747">
        <v>1793798</v>
      </c>
      <c r="AT48" s="747">
        <v>1535420</v>
      </c>
      <c r="AU48" s="747">
        <v>1534899</v>
      </c>
      <c r="AV48" s="747">
        <v>1624724</v>
      </c>
      <c r="AW48" s="747">
        <v>1578723</v>
      </c>
      <c r="AX48" s="747">
        <v>1814151</v>
      </c>
      <c r="AY48" s="747">
        <v>1841617</v>
      </c>
      <c r="AZ48" s="747">
        <v>1802082</v>
      </c>
      <c r="BA48" s="747">
        <v>2100812</v>
      </c>
      <c r="BB48" s="747">
        <v>2266104</v>
      </c>
      <c r="BC48" s="747">
        <v>2741266</v>
      </c>
    </row>
    <row r="49" spans="1:55">
      <c r="A49" s="730"/>
      <c r="B49" s="738" t="s">
        <v>165</v>
      </c>
      <c r="C49" s="746">
        <f t="shared" ref="C49:L49" si="32">SUM(C50:C53)</f>
        <v>14579747</v>
      </c>
      <c r="D49" s="746">
        <f t="shared" si="32"/>
        <v>14515401</v>
      </c>
      <c r="E49" s="746">
        <f t="shared" si="32"/>
        <v>17352841</v>
      </c>
      <c r="F49" s="746">
        <f t="shared" si="32"/>
        <v>21671150</v>
      </c>
      <c r="G49" s="746">
        <f t="shared" si="32"/>
        <v>26618355</v>
      </c>
      <c r="H49" s="746">
        <f t="shared" si="32"/>
        <v>28517942</v>
      </c>
      <c r="I49" s="746">
        <f t="shared" si="32"/>
        <v>33557261</v>
      </c>
      <c r="J49" s="746">
        <f t="shared" si="32"/>
        <v>37278139</v>
      </c>
      <c r="K49" s="746">
        <f t="shared" si="32"/>
        <v>39623750</v>
      </c>
      <c r="L49" s="746">
        <f t="shared" si="32"/>
        <v>45276441</v>
      </c>
      <c r="M49" s="746">
        <f>SUM(M50:M53)</f>
        <v>51209341</v>
      </c>
      <c r="N49" s="746">
        <f t="shared" ref="N49:BC49" si="33">SUM(N50:N53)</f>
        <v>53021937</v>
      </c>
      <c r="O49" s="746">
        <f t="shared" si="33"/>
        <v>55925669</v>
      </c>
      <c r="P49" s="746">
        <f t="shared" si="33"/>
        <v>55769196</v>
      </c>
      <c r="Q49" s="746">
        <f t="shared" si="33"/>
        <v>60169849</v>
      </c>
      <c r="R49" s="746">
        <f t="shared" si="33"/>
        <v>63194030</v>
      </c>
      <c r="S49" s="746">
        <f t="shared" si="33"/>
        <v>63731673</v>
      </c>
      <c r="T49" s="746">
        <f t="shared" si="33"/>
        <v>64487067</v>
      </c>
      <c r="U49" s="746">
        <f t="shared" si="33"/>
        <v>68454757</v>
      </c>
      <c r="V49" s="746">
        <f t="shared" si="33"/>
        <v>78559853</v>
      </c>
      <c r="W49" s="746">
        <f t="shared" si="33"/>
        <v>85033168</v>
      </c>
      <c r="X49" s="746">
        <f t="shared" si="33"/>
        <v>95168677</v>
      </c>
      <c r="Y49" s="746">
        <f t="shared" si="33"/>
        <v>95291589</v>
      </c>
      <c r="Z49" s="746">
        <f t="shared" si="33"/>
        <v>90922067</v>
      </c>
      <c r="AA49" s="746">
        <f t="shared" si="33"/>
        <v>89035771</v>
      </c>
      <c r="AB49" s="746">
        <f t="shared" si="33"/>
        <v>91276983</v>
      </c>
      <c r="AC49" s="746">
        <f t="shared" si="33"/>
        <v>95871963</v>
      </c>
      <c r="AD49" s="746">
        <f t="shared" si="33"/>
        <v>92680614</v>
      </c>
      <c r="AE49" s="746">
        <f t="shared" si="33"/>
        <v>86190698</v>
      </c>
      <c r="AF49" s="746">
        <f t="shared" si="33"/>
        <v>89702255</v>
      </c>
      <c r="AG49" s="746">
        <f t="shared" si="33"/>
        <v>90227660</v>
      </c>
      <c r="AH49" s="746">
        <f t="shared" si="33"/>
        <v>75329621</v>
      </c>
      <c r="AI49" s="746">
        <f t="shared" si="33"/>
        <v>73929636</v>
      </c>
      <c r="AJ49" s="746">
        <f t="shared" si="33"/>
        <v>71446976</v>
      </c>
      <c r="AK49" s="746">
        <f t="shared" si="33"/>
        <v>75077111</v>
      </c>
      <c r="AL49" s="746">
        <f t="shared" si="33"/>
        <v>80062850</v>
      </c>
      <c r="AM49" s="746">
        <f t="shared" si="33"/>
        <v>79837229</v>
      </c>
      <c r="AN49" s="746">
        <f t="shared" si="33"/>
        <v>76579476</v>
      </c>
      <c r="AO49" s="746">
        <f t="shared" si="33"/>
        <v>85086789</v>
      </c>
      <c r="AP49" s="746">
        <f t="shared" si="33"/>
        <v>60314588</v>
      </c>
      <c r="AQ49" s="746">
        <f t="shared" si="33"/>
        <v>69580431</v>
      </c>
      <c r="AR49" s="746">
        <f t="shared" si="33"/>
        <v>72278256</v>
      </c>
      <c r="AS49" s="746">
        <f t="shared" si="33"/>
        <v>63147961</v>
      </c>
      <c r="AT49" s="746">
        <f t="shared" si="33"/>
        <v>71936089</v>
      </c>
      <c r="AU49" s="746">
        <f t="shared" si="33"/>
        <v>69584080</v>
      </c>
      <c r="AV49" s="746">
        <f t="shared" si="33"/>
        <v>68029457</v>
      </c>
      <c r="AW49" s="746">
        <f t="shared" si="33"/>
        <v>70505914</v>
      </c>
      <c r="AX49" s="746">
        <f t="shared" si="33"/>
        <v>72659997</v>
      </c>
      <c r="AY49" s="746">
        <f t="shared" si="33"/>
        <v>71243959</v>
      </c>
      <c r="AZ49" s="746">
        <f t="shared" si="33"/>
        <v>74683564</v>
      </c>
      <c r="BA49" s="746">
        <f t="shared" si="33"/>
        <v>71004446</v>
      </c>
      <c r="BB49" s="746">
        <f t="shared" si="33"/>
        <v>83821696</v>
      </c>
      <c r="BC49" s="746">
        <f t="shared" si="33"/>
        <v>87377231</v>
      </c>
    </row>
    <row r="50" spans="1:55">
      <c r="A50" s="739">
        <v>201</v>
      </c>
      <c r="B50" s="740" t="s">
        <v>365</v>
      </c>
      <c r="C50" s="747">
        <v>14357441</v>
      </c>
      <c r="D50" s="747">
        <v>14267717</v>
      </c>
      <c r="E50" s="747">
        <v>17018545</v>
      </c>
      <c r="F50" s="747">
        <v>21305516</v>
      </c>
      <c r="G50" s="747">
        <v>26003090</v>
      </c>
      <c r="H50" s="747">
        <v>27293225</v>
      </c>
      <c r="I50" s="747">
        <v>32118344</v>
      </c>
      <c r="J50" s="747">
        <v>35028397</v>
      </c>
      <c r="K50" s="747">
        <v>37279528</v>
      </c>
      <c r="L50" s="747">
        <v>42742923</v>
      </c>
      <c r="M50" s="747">
        <v>48039953</v>
      </c>
      <c r="N50" s="747">
        <v>49279674</v>
      </c>
      <c r="O50" s="747">
        <v>52106287</v>
      </c>
      <c r="P50" s="747">
        <v>51497367</v>
      </c>
      <c r="Q50" s="747">
        <v>55825285</v>
      </c>
      <c r="R50" s="747">
        <v>57915459</v>
      </c>
      <c r="S50" s="747">
        <v>58324929</v>
      </c>
      <c r="T50" s="747">
        <v>58541458</v>
      </c>
      <c r="U50" s="747">
        <v>62235909</v>
      </c>
      <c r="V50" s="747">
        <v>71079622</v>
      </c>
      <c r="W50" s="747">
        <v>76469722</v>
      </c>
      <c r="X50" s="747">
        <v>86374340</v>
      </c>
      <c r="Y50" s="747">
        <v>86063270</v>
      </c>
      <c r="Z50" s="747">
        <v>81343432</v>
      </c>
      <c r="AA50" s="747">
        <v>81361731</v>
      </c>
      <c r="AB50" s="747">
        <v>80856845</v>
      </c>
      <c r="AC50" s="747">
        <v>85485588</v>
      </c>
      <c r="AD50" s="747">
        <v>81978417</v>
      </c>
      <c r="AE50" s="747">
        <v>75236613</v>
      </c>
      <c r="AF50" s="747">
        <v>84965772</v>
      </c>
      <c r="AG50" s="747">
        <v>85322685</v>
      </c>
      <c r="AH50" s="747">
        <v>65251911</v>
      </c>
      <c r="AI50" s="747">
        <v>64301523</v>
      </c>
      <c r="AJ50" s="747">
        <v>60975754</v>
      </c>
      <c r="AK50" s="747">
        <v>64148856</v>
      </c>
      <c r="AL50" s="747">
        <v>69032251</v>
      </c>
      <c r="AM50" s="747">
        <v>68825429</v>
      </c>
      <c r="AN50" s="747">
        <v>65367806</v>
      </c>
      <c r="AO50" s="747">
        <v>74058422</v>
      </c>
      <c r="AP50" s="747">
        <v>50947922</v>
      </c>
      <c r="AQ50" s="747">
        <v>59190207</v>
      </c>
      <c r="AR50" s="747">
        <v>60710264</v>
      </c>
      <c r="AS50" s="747">
        <v>53758075</v>
      </c>
      <c r="AT50" s="747">
        <v>61671458</v>
      </c>
      <c r="AU50" s="747">
        <v>59217193</v>
      </c>
      <c r="AV50" s="747">
        <v>58134163</v>
      </c>
      <c r="AW50" s="747">
        <v>58661837</v>
      </c>
      <c r="AX50" s="747">
        <v>60353443</v>
      </c>
      <c r="AY50" s="747">
        <v>58239064</v>
      </c>
      <c r="AZ50" s="747">
        <v>62185997</v>
      </c>
      <c r="BA50" s="747">
        <v>58710186</v>
      </c>
      <c r="BB50" s="747">
        <v>70790702</v>
      </c>
      <c r="BC50" s="747">
        <v>74204484</v>
      </c>
    </row>
    <row r="51" spans="1:55">
      <c r="A51" s="733">
        <v>442</v>
      </c>
      <c r="B51" s="737" t="s">
        <v>179</v>
      </c>
      <c r="C51" s="747">
        <v>33124</v>
      </c>
      <c r="D51" s="747">
        <v>44359</v>
      </c>
      <c r="E51" s="747">
        <v>31777</v>
      </c>
      <c r="F51" s="747">
        <v>20660</v>
      </c>
      <c r="G51" s="747">
        <v>188534</v>
      </c>
      <c r="H51" s="747">
        <v>314990</v>
      </c>
      <c r="I51" s="747">
        <v>503042</v>
      </c>
      <c r="J51" s="747">
        <v>519326</v>
      </c>
      <c r="K51" s="747">
        <v>617696</v>
      </c>
      <c r="L51" s="747">
        <v>673468</v>
      </c>
      <c r="M51" s="747">
        <v>785873</v>
      </c>
      <c r="N51" s="747">
        <v>910207</v>
      </c>
      <c r="O51" s="747">
        <v>893814</v>
      </c>
      <c r="P51" s="747">
        <v>872101</v>
      </c>
      <c r="Q51" s="747">
        <v>853850</v>
      </c>
      <c r="R51" s="747">
        <v>1149654</v>
      </c>
      <c r="S51" s="747">
        <v>938794</v>
      </c>
      <c r="T51" s="747">
        <v>1075606</v>
      </c>
      <c r="U51" s="747">
        <v>1268346</v>
      </c>
      <c r="V51" s="747">
        <v>1450181</v>
      </c>
      <c r="W51" s="747">
        <v>1569486</v>
      </c>
      <c r="X51" s="747">
        <v>1616860</v>
      </c>
      <c r="Y51" s="747">
        <v>1363140</v>
      </c>
      <c r="Z51" s="747">
        <v>1176000</v>
      </c>
      <c r="AA51" s="747">
        <v>1130523</v>
      </c>
      <c r="AB51" s="747">
        <v>1266148</v>
      </c>
      <c r="AC51" s="747">
        <v>1367227</v>
      </c>
      <c r="AD51" s="747">
        <v>1471534</v>
      </c>
      <c r="AE51" s="747">
        <v>1393887</v>
      </c>
      <c r="AF51" s="747">
        <v>388770</v>
      </c>
      <c r="AG51" s="747">
        <v>382582</v>
      </c>
      <c r="AH51" s="747">
        <v>1115753</v>
      </c>
      <c r="AI51" s="747">
        <v>1147153</v>
      </c>
      <c r="AJ51" s="747">
        <v>1255711</v>
      </c>
      <c r="AK51" s="747">
        <v>1548777</v>
      </c>
      <c r="AL51" s="747">
        <v>1764045</v>
      </c>
      <c r="AM51" s="747">
        <v>1811257</v>
      </c>
      <c r="AN51" s="747">
        <v>1844155</v>
      </c>
      <c r="AO51" s="747">
        <v>1688042</v>
      </c>
      <c r="AP51" s="747">
        <v>1508686</v>
      </c>
      <c r="AQ51" s="747">
        <v>1269708</v>
      </c>
      <c r="AR51" s="747">
        <v>1123607</v>
      </c>
      <c r="AS51" s="747">
        <v>1252830</v>
      </c>
      <c r="AT51" s="747">
        <v>1324076</v>
      </c>
      <c r="AU51" s="747">
        <v>1157689</v>
      </c>
      <c r="AV51" s="747">
        <v>936328</v>
      </c>
      <c r="AW51" s="747">
        <v>1190374</v>
      </c>
      <c r="AX51" s="747">
        <v>1199740</v>
      </c>
      <c r="AY51" s="747">
        <v>1290941</v>
      </c>
      <c r="AZ51" s="747">
        <v>1512522</v>
      </c>
      <c r="BA51" s="747">
        <v>1307840</v>
      </c>
      <c r="BB51" s="747">
        <v>1743663</v>
      </c>
      <c r="BC51" s="747">
        <v>1559881</v>
      </c>
    </row>
    <row r="52" spans="1:55">
      <c r="A52" s="733">
        <v>443</v>
      </c>
      <c r="B52" s="737" t="s">
        <v>181</v>
      </c>
      <c r="C52" s="747">
        <v>106746</v>
      </c>
      <c r="D52" s="747">
        <v>120017</v>
      </c>
      <c r="E52" s="747">
        <v>170230</v>
      </c>
      <c r="F52" s="747">
        <v>253414</v>
      </c>
      <c r="G52" s="747">
        <v>281978</v>
      </c>
      <c r="H52" s="747">
        <v>629989</v>
      </c>
      <c r="I52" s="747">
        <v>615983</v>
      </c>
      <c r="J52" s="747">
        <v>1275810</v>
      </c>
      <c r="K52" s="747">
        <v>1422546</v>
      </c>
      <c r="L52" s="747">
        <v>1507536</v>
      </c>
      <c r="M52" s="747">
        <v>2003892</v>
      </c>
      <c r="N52" s="747">
        <v>2412197</v>
      </c>
      <c r="O52" s="747">
        <v>2470251</v>
      </c>
      <c r="P52" s="747">
        <v>2934557</v>
      </c>
      <c r="Q52" s="747">
        <v>3022265</v>
      </c>
      <c r="R52" s="747">
        <v>3624169</v>
      </c>
      <c r="S52" s="747">
        <v>3874466</v>
      </c>
      <c r="T52" s="747">
        <v>4446992</v>
      </c>
      <c r="U52" s="747">
        <v>4462852</v>
      </c>
      <c r="V52" s="747">
        <v>5463867</v>
      </c>
      <c r="W52" s="747">
        <v>6410740</v>
      </c>
      <c r="X52" s="747">
        <v>6612409</v>
      </c>
      <c r="Y52" s="747">
        <v>7223741</v>
      </c>
      <c r="Z52" s="747">
        <v>7674251</v>
      </c>
      <c r="AA52" s="747">
        <v>5987350</v>
      </c>
      <c r="AB52" s="747">
        <v>8504628</v>
      </c>
      <c r="AC52" s="747">
        <v>8348054</v>
      </c>
      <c r="AD52" s="747">
        <v>8594296</v>
      </c>
      <c r="AE52" s="747">
        <v>8946029</v>
      </c>
      <c r="AF52" s="747">
        <v>1293519</v>
      </c>
      <c r="AG52" s="747">
        <v>1349940</v>
      </c>
      <c r="AH52" s="747">
        <v>8411607</v>
      </c>
      <c r="AI52" s="747">
        <v>8017244</v>
      </c>
      <c r="AJ52" s="747">
        <v>8638854</v>
      </c>
      <c r="AK52" s="747">
        <v>8798511</v>
      </c>
      <c r="AL52" s="747">
        <v>8633126</v>
      </c>
      <c r="AM52" s="747">
        <v>8661187</v>
      </c>
      <c r="AN52" s="747">
        <v>8843965</v>
      </c>
      <c r="AO52" s="747">
        <v>8756682</v>
      </c>
      <c r="AP52" s="747">
        <v>7266262</v>
      </c>
      <c r="AQ52" s="747">
        <v>8571388</v>
      </c>
      <c r="AR52" s="747">
        <v>9806688</v>
      </c>
      <c r="AS52" s="747">
        <v>7637492</v>
      </c>
      <c r="AT52" s="747">
        <v>8453891</v>
      </c>
      <c r="AU52" s="747">
        <v>8772547</v>
      </c>
      <c r="AV52" s="747">
        <v>8396830</v>
      </c>
      <c r="AW52" s="747">
        <v>10161584</v>
      </c>
      <c r="AX52" s="747">
        <v>10592687</v>
      </c>
      <c r="AY52" s="747">
        <v>11175311</v>
      </c>
      <c r="AZ52" s="747">
        <v>10278874</v>
      </c>
      <c r="BA52" s="747">
        <v>10257003</v>
      </c>
      <c r="BB52" s="747">
        <v>10451902</v>
      </c>
      <c r="BC52" s="747">
        <v>10759534</v>
      </c>
    </row>
    <row r="53" spans="1:55">
      <c r="A53" s="733">
        <v>446</v>
      </c>
      <c r="B53" s="737" t="s">
        <v>366</v>
      </c>
      <c r="C53" s="747">
        <v>82436</v>
      </c>
      <c r="D53" s="747">
        <v>83308</v>
      </c>
      <c r="E53" s="747">
        <v>132289</v>
      </c>
      <c r="F53" s="747">
        <v>91560</v>
      </c>
      <c r="G53" s="747">
        <v>144753</v>
      </c>
      <c r="H53" s="747">
        <v>279738</v>
      </c>
      <c r="I53" s="747">
        <v>319892</v>
      </c>
      <c r="J53" s="747">
        <v>454606</v>
      </c>
      <c r="K53" s="747">
        <v>303980</v>
      </c>
      <c r="L53" s="747">
        <v>352514</v>
      </c>
      <c r="M53" s="747">
        <v>379623</v>
      </c>
      <c r="N53" s="747">
        <v>419859</v>
      </c>
      <c r="O53" s="747">
        <v>455317</v>
      </c>
      <c r="P53" s="747">
        <v>465171</v>
      </c>
      <c r="Q53" s="747">
        <v>468449</v>
      </c>
      <c r="R53" s="747">
        <v>504748</v>
      </c>
      <c r="S53" s="747">
        <v>593484</v>
      </c>
      <c r="T53" s="747">
        <v>423011</v>
      </c>
      <c r="U53" s="747">
        <v>487650</v>
      </c>
      <c r="V53" s="747">
        <v>566183</v>
      </c>
      <c r="W53" s="747">
        <v>583220</v>
      </c>
      <c r="X53" s="747">
        <v>565068</v>
      </c>
      <c r="Y53" s="747">
        <v>641438</v>
      </c>
      <c r="Z53" s="747">
        <v>728384</v>
      </c>
      <c r="AA53" s="747">
        <v>556167</v>
      </c>
      <c r="AB53" s="747">
        <v>649362</v>
      </c>
      <c r="AC53" s="747">
        <v>671094</v>
      </c>
      <c r="AD53" s="747">
        <v>636367</v>
      </c>
      <c r="AE53" s="747">
        <v>614169</v>
      </c>
      <c r="AF53" s="747">
        <v>3054194</v>
      </c>
      <c r="AG53" s="747">
        <v>3172453</v>
      </c>
      <c r="AH53" s="747">
        <v>550350</v>
      </c>
      <c r="AI53" s="747">
        <v>463716</v>
      </c>
      <c r="AJ53" s="747">
        <v>576657</v>
      </c>
      <c r="AK53" s="747">
        <v>580967</v>
      </c>
      <c r="AL53" s="747">
        <v>633428</v>
      </c>
      <c r="AM53" s="747">
        <v>539356</v>
      </c>
      <c r="AN53" s="747">
        <v>523550</v>
      </c>
      <c r="AO53" s="747">
        <v>583643</v>
      </c>
      <c r="AP53" s="747">
        <v>591718</v>
      </c>
      <c r="AQ53" s="747">
        <v>549128</v>
      </c>
      <c r="AR53" s="747">
        <v>637697</v>
      </c>
      <c r="AS53" s="747">
        <v>499564</v>
      </c>
      <c r="AT53" s="747">
        <v>486664</v>
      </c>
      <c r="AU53" s="747">
        <v>436651</v>
      </c>
      <c r="AV53" s="747">
        <v>562136</v>
      </c>
      <c r="AW53" s="747">
        <v>492119</v>
      </c>
      <c r="AX53" s="747">
        <v>514127</v>
      </c>
      <c r="AY53" s="747">
        <v>538643</v>
      </c>
      <c r="AZ53" s="747">
        <v>706171</v>
      </c>
      <c r="BA53" s="747">
        <v>729417</v>
      </c>
      <c r="BB53" s="747">
        <v>835429</v>
      </c>
      <c r="BC53" s="747">
        <v>853332</v>
      </c>
    </row>
    <row r="54" spans="1:55">
      <c r="A54" s="730"/>
      <c r="B54" s="738" t="s">
        <v>187</v>
      </c>
      <c r="C54" s="746">
        <f t="shared" ref="C54:L54" si="34">SUM(C55:C61)</f>
        <v>8231670</v>
      </c>
      <c r="D54" s="746">
        <f t="shared" si="34"/>
        <v>9725527</v>
      </c>
      <c r="E54" s="746">
        <f t="shared" si="34"/>
        <v>7405174</v>
      </c>
      <c r="F54" s="746">
        <f t="shared" si="34"/>
        <v>11508770</v>
      </c>
      <c r="G54" s="746">
        <f t="shared" si="34"/>
        <v>14673598</v>
      </c>
      <c r="H54" s="746">
        <f t="shared" si="34"/>
        <v>10133698</v>
      </c>
      <c r="I54" s="746">
        <f t="shared" si="34"/>
        <v>20308672</v>
      </c>
      <c r="J54" s="746">
        <f t="shared" si="34"/>
        <v>18397875</v>
      </c>
      <c r="K54" s="746">
        <f t="shared" si="34"/>
        <v>18821260</v>
      </c>
      <c r="L54" s="746">
        <f t="shared" si="34"/>
        <v>19479060</v>
      </c>
      <c r="M54" s="746">
        <f>SUM(M55:M61)</f>
        <v>19987561</v>
      </c>
      <c r="N54" s="746">
        <f t="shared" ref="N54:BC54" si="35">SUM(N55:N61)</f>
        <v>23368572</v>
      </c>
      <c r="O54" s="746">
        <f t="shared" si="35"/>
        <v>24532568</v>
      </c>
      <c r="P54" s="746">
        <f t="shared" si="35"/>
        <v>28677884</v>
      </c>
      <c r="Q54" s="746">
        <f t="shared" si="35"/>
        <v>27148398</v>
      </c>
      <c r="R54" s="746">
        <f t="shared" si="35"/>
        <v>28652120</v>
      </c>
      <c r="S54" s="746">
        <f t="shared" si="35"/>
        <v>29393370</v>
      </c>
      <c r="T54" s="746">
        <f t="shared" si="35"/>
        <v>35176932</v>
      </c>
      <c r="U54" s="746">
        <f t="shared" si="35"/>
        <v>34788675</v>
      </c>
      <c r="V54" s="746">
        <f t="shared" si="35"/>
        <v>34641764</v>
      </c>
      <c r="W54" s="746">
        <f t="shared" si="35"/>
        <v>33038963</v>
      </c>
      <c r="X54" s="746">
        <f t="shared" si="35"/>
        <v>37241309</v>
      </c>
      <c r="Y54" s="746">
        <f t="shared" si="35"/>
        <v>36830385</v>
      </c>
      <c r="Z54" s="746">
        <f t="shared" si="35"/>
        <v>38683973</v>
      </c>
      <c r="AA54" s="746">
        <f t="shared" si="35"/>
        <v>40145035</v>
      </c>
      <c r="AB54" s="746">
        <f t="shared" si="35"/>
        <v>44161802</v>
      </c>
      <c r="AC54" s="746">
        <f t="shared" si="35"/>
        <v>41435916</v>
      </c>
      <c r="AD54" s="746">
        <f t="shared" si="35"/>
        <v>44525609</v>
      </c>
      <c r="AE54" s="746">
        <f t="shared" si="35"/>
        <v>40747111</v>
      </c>
      <c r="AF54" s="746">
        <f t="shared" si="35"/>
        <v>46671019</v>
      </c>
      <c r="AG54" s="746">
        <f t="shared" si="35"/>
        <v>44901269</v>
      </c>
      <c r="AH54" s="746">
        <f t="shared" si="35"/>
        <v>37921969</v>
      </c>
      <c r="AI54" s="746">
        <f t="shared" si="35"/>
        <v>38124502</v>
      </c>
      <c r="AJ54" s="746">
        <f t="shared" si="35"/>
        <v>37762736</v>
      </c>
      <c r="AK54" s="746">
        <f t="shared" si="35"/>
        <v>36208414</v>
      </c>
      <c r="AL54" s="746">
        <f t="shared" si="35"/>
        <v>34417284</v>
      </c>
      <c r="AM54" s="746">
        <f t="shared" si="35"/>
        <v>34763556</v>
      </c>
      <c r="AN54" s="746">
        <f t="shared" si="35"/>
        <v>36286525</v>
      </c>
      <c r="AO54" s="746">
        <f t="shared" si="35"/>
        <v>34236059</v>
      </c>
      <c r="AP54" s="746">
        <f t="shared" si="35"/>
        <v>31793134</v>
      </c>
      <c r="AQ54" s="746">
        <f t="shared" si="35"/>
        <v>33162416</v>
      </c>
      <c r="AR54" s="746">
        <f t="shared" si="35"/>
        <v>33542450</v>
      </c>
      <c r="AS54" s="746">
        <f t="shared" si="35"/>
        <v>33946793</v>
      </c>
      <c r="AT54" s="746">
        <f t="shared" si="35"/>
        <v>30494657</v>
      </c>
      <c r="AU54" s="746">
        <f t="shared" si="35"/>
        <v>31100159</v>
      </c>
      <c r="AV54" s="746">
        <f t="shared" si="35"/>
        <v>29212384</v>
      </c>
      <c r="AW54" s="746">
        <f t="shared" si="35"/>
        <v>30188921</v>
      </c>
      <c r="AX54" s="746">
        <f t="shared" si="35"/>
        <v>33981939</v>
      </c>
      <c r="AY54" s="746">
        <f t="shared" si="35"/>
        <v>36695046</v>
      </c>
      <c r="AZ54" s="746">
        <f t="shared" si="35"/>
        <v>38067333</v>
      </c>
      <c r="BA54" s="746">
        <f t="shared" si="35"/>
        <v>43278246</v>
      </c>
      <c r="BB54" s="746">
        <f t="shared" si="35"/>
        <v>45549691</v>
      </c>
      <c r="BC54" s="746">
        <f t="shared" si="35"/>
        <v>42654984</v>
      </c>
    </row>
    <row r="55" spans="1:55">
      <c r="A55" s="733">
        <v>208</v>
      </c>
      <c r="B55" s="737" t="s">
        <v>189</v>
      </c>
      <c r="C55" s="747">
        <v>3728327</v>
      </c>
      <c r="D55" s="747">
        <v>4966600</v>
      </c>
      <c r="E55" s="747">
        <v>1229058</v>
      </c>
      <c r="F55" s="747">
        <v>3697157</v>
      </c>
      <c r="G55" s="747">
        <v>4603284</v>
      </c>
      <c r="H55" s="747">
        <v>-2453068</v>
      </c>
      <c r="I55" s="747">
        <v>7227170</v>
      </c>
      <c r="J55" s="747">
        <v>4071703</v>
      </c>
      <c r="K55" s="747">
        <v>2335556</v>
      </c>
      <c r="L55" s="747">
        <v>2679473</v>
      </c>
      <c r="M55" s="747">
        <v>1723662</v>
      </c>
      <c r="N55" s="747">
        <v>3447052</v>
      </c>
      <c r="O55" s="747">
        <v>3952971</v>
      </c>
      <c r="P55" s="747">
        <v>8955834</v>
      </c>
      <c r="Q55" s="747">
        <v>5493119</v>
      </c>
      <c r="R55" s="747">
        <v>4441161</v>
      </c>
      <c r="S55" s="747">
        <v>3973283</v>
      </c>
      <c r="T55" s="747">
        <v>7826299</v>
      </c>
      <c r="U55" s="747">
        <v>3022029</v>
      </c>
      <c r="V55" s="747">
        <v>2353988</v>
      </c>
      <c r="W55" s="747">
        <v>2744709</v>
      </c>
      <c r="X55" s="747">
        <v>4206548</v>
      </c>
      <c r="Y55" s="747">
        <v>4437389</v>
      </c>
      <c r="Z55" s="747">
        <v>4981281</v>
      </c>
      <c r="AA55" s="747">
        <v>6106406</v>
      </c>
      <c r="AB55" s="747">
        <v>7929000</v>
      </c>
      <c r="AC55" s="747">
        <v>5937402</v>
      </c>
      <c r="AD55" s="747">
        <v>7458110</v>
      </c>
      <c r="AE55" s="747">
        <v>4053385</v>
      </c>
      <c r="AF55" s="747">
        <v>11949199</v>
      </c>
      <c r="AG55" s="747">
        <v>7847645</v>
      </c>
      <c r="AH55" s="747">
        <v>5298244</v>
      </c>
      <c r="AI55" s="747">
        <v>3679961</v>
      </c>
      <c r="AJ55" s="747">
        <v>2588137</v>
      </c>
      <c r="AK55" s="747">
        <v>3098518</v>
      </c>
      <c r="AL55" s="747">
        <v>3029785</v>
      </c>
      <c r="AM55" s="747">
        <v>3175679</v>
      </c>
      <c r="AN55" s="747">
        <v>3848825</v>
      </c>
      <c r="AO55" s="747">
        <v>3569843</v>
      </c>
      <c r="AP55" s="747">
        <v>4052887</v>
      </c>
      <c r="AQ55" s="747">
        <v>3075746</v>
      </c>
      <c r="AR55" s="747">
        <v>2400459</v>
      </c>
      <c r="AS55" s="747">
        <v>3092705</v>
      </c>
      <c r="AT55" s="747">
        <v>2184839</v>
      </c>
      <c r="AU55" s="747">
        <v>1903998</v>
      </c>
      <c r="AV55" s="747">
        <v>6046589</v>
      </c>
      <c r="AW55" s="747">
        <v>1939131</v>
      </c>
      <c r="AX55" s="747">
        <v>2478820</v>
      </c>
      <c r="AY55" s="747">
        <v>4866669</v>
      </c>
      <c r="AZ55" s="747">
        <v>5059115</v>
      </c>
      <c r="BA55" s="747">
        <v>8118886</v>
      </c>
      <c r="BB55" s="747">
        <v>8715138</v>
      </c>
      <c r="BC55" s="747">
        <v>9959956</v>
      </c>
    </row>
    <row r="56" spans="1:55">
      <c r="A56" s="733">
        <v>212</v>
      </c>
      <c r="B56" s="737" t="s">
        <v>191</v>
      </c>
      <c r="C56" s="747">
        <v>1431885</v>
      </c>
      <c r="D56" s="747">
        <v>1527366</v>
      </c>
      <c r="E56" s="747">
        <v>2095760</v>
      </c>
      <c r="F56" s="747">
        <v>2639534</v>
      </c>
      <c r="G56" s="747">
        <v>3641483</v>
      </c>
      <c r="H56" s="747">
        <v>4109843</v>
      </c>
      <c r="I56" s="747">
        <v>4046506</v>
      </c>
      <c r="J56" s="747">
        <v>5054026</v>
      </c>
      <c r="K56" s="747">
        <v>5918194</v>
      </c>
      <c r="L56" s="747">
        <v>6528756</v>
      </c>
      <c r="M56" s="747">
        <v>6164325</v>
      </c>
      <c r="N56" s="747">
        <v>6058750</v>
      </c>
      <c r="O56" s="747">
        <v>6592830</v>
      </c>
      <c r="P56" s="747">
        <v>6201494</v>
      </c>
      <c r="Q56" s="747">
        <v>5927095</v>
      </c>
      <c r="R56" s="747">
        <v>6208974</v>
      </c>
      <c r="S56" s="747">
        <v>7018461</v>
      </c>
      <c r="T56" s="747">
        <v>7429403</v>
      </c>
      <c r="U56" s="747">
        <v>9453334</v>
      </c>
      <c r="V56" s="747">
        <v>7440551</v>
      </c>
      <c r="W56" s="747">
        <v>8406021</v>
      </c>
      <c r="X56" s="747">
        <v>9632223</v>
      </c>
      <c r="Y56" s="747">
        <v>9145375</v>
      </c>
      <c r="Z56" s="747">
        <v>9011612</v>
      </c>
      <c r="AA56" s="747">
        <v>7910170</v>
      </c>
      <c r="AB56" s="747">
        <v>9530455</v>
      </c>
      <c r="AC56" s="747">
        <v>9258096</v>
      </c>
      <c r="AD56" s="747">
        <v>9568999</v>
      </c>
      <c r="AE56" s="747">
        <v>10099578</v>
      </c>
      <c r="AF56" s="747">
        <v>9763611</v>
      </c>
      <c r="AG56" s="747">
        <v>11596124</v>
      </c>
      <c r="AH56" s="747">
        <v>9858994</v>
      </c>
      <c r="AI56" s="747">
        <v>9950275</v>
      </c>
      <c r="AJ56" s="747">
        <v>10448340</v>
      </c>
      <c r="AK56" s="747">
        <v>9922594</v>
      </c>
      <c r="AL56" s="747">
        <v>8855745</v>
      </c>
      <c r="AM56" s="747">
        <v>8091337</v>
      </c>
      <c r="AN56" s="747">
        <v>8329170</v>
      </c>
      <c r="AO56" s="747">
        <v>7132952</v>
      </c>
      <c r="AP56" s="747">
        <v>8067998</v>
      </c>
      <c r="AQ56" s="747">
        <v>9261588</v>
      </c>
      <c r="AR56" s="747">
        <v>9323268</v>
      </c>
      <c r="AS56" s="747">
        <v>10265706</v>
      </c>
      <c r="AT56" s="747">
        <v>10216930</v>
      </c>
      <c r="AU56" s="747">
        <v>9371534</v>
      </c>
      <c r="AV56" s="747">
        <v>7998676</v>
      </c>
      <c r="AW56" s="747">
        <v>9188828</v>
      </c>
      <c r="AX56" s="747">
        <v>10493643</v>
      </c>
      <c r="AY56" s="747">
        <v>9958260</v>
      </c>
      <c r="AZ56" s="747">
        <v>11153300</v>
      </c>
      <c r="BA56" s="747">
        <v>12522609</v>
      </c>
      <c r="BB56" s="747">
        <v>10595101</v>
      </c>
      <c r="BC56" s="747">
        <v>10890679</v>
      </c>
    </row>
    <row r="57" spans="1:55">
      <c r="A57" s="733">
        <v>227</v>
      </c>
      <c r="B57" s="737" t="s">
        <v>367</v>
      </c>
      <c r="C57" s="747">
        <v>433181</v>
      </c>
      <c r="D57" s="747">
        <v>508076</v>
      </c>
      <c r="E57" s="747">
        <v>586820</v>
      </c>
      <c r="F57" s="747">
        <v>910123</v>
      </c>
      <c r="G57" s="747">
        <v>868369</v>
      </c>
      <c r="H57" s="747">
        <v>1169121</v>
      </c>
      <c r="I57" s="747">
        <v>1310955</v>
      </c>
      <c r="J57" s="747">
        <v>1416063</v>
      </c>
      <c r="K57" s="747">
        <v>1619394</v>
      </c>
      <c r="L57" s="747">
        <v>1850142</v>
      </c>
      <c r="M57" s="747">
        <v>1949381</v>
      </c>
      <c r="N57" s="747">
        <v>2165692</v>
      </c>
      <c r="O57" s="747">
        <v>2105223</v>
      </c>
      <c r="P57" s="747">
        <v>2103531</v>
      </c>
      <c r="Q57" s="747">
        <v>2479753</v>
      </c>
      <c r="R57" s="747">
        <v>2496447</v>
      </c>
      <c r="S57" s="747">
        <v>2659699</v>
      </c>
      <c r="T57" s="747">
        <v>2668134</v>
      </c>
      <c r="U57" s="747">
        <v>3046830</v>
      </c>
      <c r="V57" s="747">
        <v>3325764</v>
      </c>
      <c r="W57" s="747">
        <v>3554446</v>
      </c>
      <c r="X57" s="747">
        <v>3787120</v>
      </c>
      <c r="Y57" s="747">
        <v>3868008</v>
      </c>
      <c r="Z57" s="747">
        <v>3838160</v>
      </c>
      <c r="AA57" s="747">
        <v>3620335</v>
      </c>
      <c r="AB57" s="747">
        <v>4128023</v>
      </c>
      <c r="AC57" s="747">
        <v>3802099</v>
      </c>
      <c r="AD57" s="747">
        <v>4252592</v>
      </c>
      <c r="AE57" s="747">
        <v>3831506</v>
      </c>
      <c r="AF57" s="747">
        <v>2017792</v>
      </c>
      <c r="AG57" s="747">
        <v>1992110</v>
      </c>
      <c r="AH57" s="747">
        <v>3410669</v>
      </c>
      <c r="AI57" s="747">
        <v>3308187</v>
      </c>
      <c r="AJ57" s="747">
        <v>3304993</v>
      </c>
      <c r="AK57" s="747">
        <v>3303386</v>
      </c>
      <c r="AL57" s="747">
        <v>3284916</v>
      </c>
      <c r="AM57" s="747">
        <v>3327258</v>
      </c>
      <c r="AN57" s="747">
        <v>3489548</v>
      </c>
      <c r="AO57" s="747">
        <v>3119358</v>
      </c>
      <c r="AP57" s="747">
        <v>2676697</v>
      </c>
      <c r="AQ57" s="747">
        <v>2626372</v>
      </c>
      <c r="AR57" s="747">
        <v>2670735</v>
      </c>
      <c r="AS57" s="747">
        <v>2692461</v>
      </c>
      <c r="AT57" s="747">
        <v>2659149</v>
      </c>
      <c r="AU57" s="747">
        <v>2528311</v>
      </c>
      <c r="AV57" s="747">
        <v>2328782</v>
      </c>
      <c r="AW57" s="747">
        <v>2314061</v>
      </c>
      <c r="AX57" s="747">
        <v>2245429</v>
      </c>
      <c r="AY57" s="747">
        <v>2443692</v>
      </c>
      <c r="AZ57" s="747">
        <v>2580639</v>
      </c>
      <c r="BA57" s="747">
        <v>2095277</v>
      </c>
      <c r="BB57" s="747">
        <v>2569333</v>
      </c>
      <c r="BC57" s="747">
        <v>2769104</v>
      </c>
    </row>
    <row r="58" spans="1:55">
      <c r="A58" s="733">
        <v>229</v>
      </c>
      <c r="B58" s="737" t="s">
        <v>368</v>
      </c>
      <c r="C58" s="747">
        <v>1342735</v>
      </c>
      <c r="D58" s="747">
        <v>1729731</v>
      </c>
      <c r="E58" s="747">
        <v>1811857</v>
      </c>
      <c r="F58" s="747">
        <v>2300399</v>
      </c>
      <c r="G58" s="747">
        <v>3691374</v>
      </c>
      <c r="H58" s="747">
        <v>4432979</v>
      </c>
      <c r="I58" s="747">
        <v>4793791</v>
      </c>
      <c r="J58" s="747">
        <v>5137563</v>
      </c>
      <c r="K58" s="747">
        <v>5728139</v>
      </c>
      <c r="L58" s="747">
        <v>5623191</v>
      </c>
      <c r="M58" s="747">
        <v>6558483</v>
      </c>
      <c r="N58" s="747">
        <v>7540047</v>
      </c>
      <c r="O58" s="747">
        <v>7220247</v>
      </c>
      <c r="P58" s="747">
        <v>7266683</v>
      </c>
      <c r="Q58" s="747">
        <v>8160632</v>
      </c>
      <c r="R58" s="747">
        <v>9353647</v>
      </c>
      <c r="S58" s="747">
        <v>9264168</v>
      </c>
      <c r="T58" s="747">
        <v>9312048</v>
      </c>
      <c r="U58" s="747">
        <v>10211281</v>
      </c>
      <c r="V58" s="747">
        <v>10572774</v>
      </c>
      <c r="W58" s="747">
        <v>11239498</v>
      </c>
      <c r="X58" s="747">
        <v>12609673</v>
      </c>
      <c r="Y58" s="747">
        <v>13607453</v>
      </c>
      <c r="Z58" s="747">
        <v>13809635</v>
      </c>
      <c r="AA58" s="747">
        <v>13773181</v>
      </c>
      <c r="AB58" s="747">
        <v>14378233</v>
      </c>
      <c r="AC58" s="747">
        <v>13299510</v>
      </c>
      <c r="AD58" s="747">
        <v>13419184</v>
      </c>
      <c r="AE58" s="747">
        <v>13117524</v>
      </c>
      <c r="AF58" s="747">
        <v>12399807</v>
      </c>
      <c r="AG58" s="747">
        <v>12324330</v>
      </c>
      <c r="AH58" s="747">
        <v>11269685</v>
      </c>
      <c r="AI58" s="747">
        <v>12348521</v>
      </c>
      <c r="AJ58" s="747">
        <v>13430325</v>
      </c>
      <c r="AK58" s="747">
        <v>12358652</v>
      </c>
      <c r="AL58" s="747">
        <v>12559986</v>
      </c>
      <c r="AM58" s="747">
        <v>13248419</v>
      </c>
      <c r="AN58" s="747">
        <v>13836832</v>
      </c>
      <c r="AO58" s="747">
        <v>14505447</v>
      </c>
      <c r="AP58" s="747">
        <v>12394392</v>
      </c>
      <c r="AQ58" s="747">
        <v>12823673</v>
      </c>
      <c r="AR58" s="747">
        <v>13765886</v>
      </c>
      <c r="AS58" s="747">
        <v>13336615</v>
      </c>
      <c r="AT58" s="747">
        <v>13120682</v>
      </c>
      <c r="AU58" s="747">
        <v>11958195</v>
      </c>
      <c r="AV58" s="747">
        <v>13240037</v>
      </c>
      <c r="AW58" s="747">
        <v>14599029</v>
      </c>
      <c r="AX58" s="747">
        <v>14728193</v>
      </c>
      <c r="AY58" s="747">
        <v>14854621</v>
      </c>
      <c r="AZ58" s="747">
        <v>15196901</v>
      </c>
      <c r="BA58" s="747">
        <v>15990985</v>
      </c>
      <c r="BB58" s="747">
        <v>15640297</v>
      </c>
      <c r="BC58" s="747">
        <v>14371505</v>
      </c>
    </row>
    <row r="59" spans="1:55">
      <c r="A59" s="733">
        <v>464</v>
      </c>
      <c r="B59" s="737" t="s">
        <v>212</v>
      </c>
      <c r="C59" s="747">
        <v>1116616</v>
      </c>
      <c r="D59" s="747">
        <v>745458</v>
      </c>
      <c r="E59" s="747">
        <v>1403276</v>
      </c>
      <c r="F59" s="747">
        <v>1564601</v>
      </c>
      <c r="G59" s="747">
        <v>1314698</v>
      </c>
      <c r="H59" s="747">
        <v>2304773</v>
      </c>
      <c r="I59" s="747">
        <v>2218433</v>
      </c>
      <c r="J59" s="747">
        <v>1772247</v>
      </c>
      <c r="K59" s="747">
        <v>2196043</v>
      </c>
      <c r="L59" s="747">
        <v>1734781</v>
      </c>
      <c r="M59" s="747">
        <v>2241612</v>
      </c>
      <c r="N59" s="747">
        <v>2943512</v>
      </c>
      <c r="O59" s="747">
        <v>3462603</v>
      </c>
      <c r="P59" s="747">
        <v>2978986</v>
      </c>
      <c r="Q59" s="747">
        <v>3555719</v>
      </c>
      <c r="R59" s="747">
        <v>4737215</v>
      </c>
      <c r="S59" s="747">
        <v>4809452</v>
      </c>
      <c r="T59" s="747">
        <v>6202113</v>
      </c>
      <c r="U59" s="747">
        <v>6993715</v>
      </c>
      <c r="V59" s="747">
        <v>8682714</v>
      </c>
      <c r="W59" s="747">
        <v>5003412</v>
      </c>
      <c r="X59" s="747">
        <v>4430929</v>
      </c>
      <c r="Y59" s="747">
        <v>3464229</v>
      </c>
      <c r="Z59" s="747">
        <v>4662765</v>
      </c>
      <c r="AA59" s="747">
        <v>6189035</v>
      </c>
      <c r="AB59" s="747">
        <v>5651404</v>
      </c>
      <c r="AC59" s="747">
        <v>6435384</v>
      </c>
      <c r="AD59" s="747">
        <v>7206240</v>
      </c>
      <c r="AE59" s="747">
        <v>7212694</v>
      </c>
      <c r="AF59" s="747">
        <v>567889</v>
      </c>
      <c r="AG59" s="747">
        <v>612274</v>
      </c>
      <c r="AH59" s="747">
        <v>5771126</v>
      </c>
      <c r="AI59" s="747">
        <v>6539518</v>
      </c>
      <c r="AJ59" s="747">
        <v>5792892</v>
      </c>
      <c r="AK59" s="747">
        <v>4904054</v>
      </c>
      <c r="AL59" s="747">
        <v>4572559</v>
      </c>
      <c r="AM59" s="747">
        <v>4912008</v>
      </c>
      <c r="AN59" s="747">
        <v>4811937</v>
      </c>
      <c r="AO59" s="747">
        <v>3785386</v>
      </c>
      <c r="AP59" s="747">
        <v>2607176</v>
      </c>
      <c r="AQ59" s="747">
        <v>3118296</v>
      </c>
      <c r="AR59" s="747">
        <v>3676728</v>
      </c>
      <c r="AS59" s="747">
        <v>2887666</v>
      </c>
      <c r="AT59" s="747">
        <v>624529</v>
      </c>
      <c r="AU59" s="747">
        <v>3209702</v>
      </c>
      <c r="AV59" s="747">
        <v>-2464828</v>
      </c>
      <c r="AW59" s="747">
        <v>-283235</v>
      </c>
      <c r="AX59" s="747">
        <v>1677351</v>
      </c>
      <c r="AY59" s="747">
        <v>1948749</v>
      </c>
      <c r="AZ59" s="747">
        <v>1359685</v>
      </c>
      <c r="BA59" s="747">
        <v>2355166</v>
      </c>
      <c r="BB59" s="747">
        <v>5338993</v>
      </c>
      <c r="BC59" s="747">
        <v>2118682</v>
      </c>
    </row>
    <row r="60" spans="1:55">
      <c r="A60" s="733">
        <v>481</v>
      </c>
      <c r="B60" s="737" t="s">
        <v>214</v>
      </c>
      <c r="C60" s="747">
        <v>81612</v>
      </c>
      <c r="D60" s="747">
        <v>100183</v>
      </c>
      <c r="E60" s="747">
        <v>116521</v>
      </c>
      <c r="F60" s="747">
        <v>202260</v>
      </c>
      <c r="G60" s="747">
        <v>262986</v>
      </c>
      <c r="H60" s="747">
        <v>285580</v>
      </c>
      <c r="I60" s="747">
        <v>304088</v>
      </c>
      <c r="J60" s="747">
        <v>404895</v>
      </c>
      <c r="K60" s="747">
        <v>459879</v>
      </c>
      <c r="L60" s="747">
        <v>443831</v>
      </c>
      <c r="M60" s="747">
        <v>485239</v>
      </c>
      <c r="N60" s="747">
        <v>574412</v>
      </c>
      <c r="O60" s="747">
        <v>526639</v>
      </c>
      <c r="P60" s="747">
        <v>552173</v>
      </c>
      <c r="Q60" s="747">
        <v>627679</v>
      </c>
      <c r="R60" s="747">
        <v>618236</v>
      </c>
      <c r="S60" s="747">
        <v>619569</v>
      </c>
      <c r="T60" s="747">
        <v>732325</v>
      </c>
      <c r="U60" s="747">
        <v>807484</v>
      </c>
      <c r="V60" s="747">
        <v>881697</v>
      </c>
      <c r="W60" s="747">
        <v>947995</v>
      </c>
      <c r="X60" s="747">
        <v>907128</v>
      </c>
      <c r="Y60" s="747">
        <v>916500</v>
      </c>
      <c r="Z60" s="747">
        <v>936991</v>
      </c>
      <c r="AA60" s="747">
        <v>863103</v>
      </c>
      <c r="AB60" s="747">
        <v>959891</v>
      </c>
      <c r="AC60" s="747">
        <v>1028518</v>
      </c>
      <c r="AD60" s="747">
        <v>955160</v>
      </c>
      <c r="AE60" s="747">
        <v>844234</v>
      </c>
      <c r="AF60" s="747">
        <v>7793088</v>
      </c>
      <c r="AG60" s="747">
        <v>8311116</v>
      </c>
      <c r="AH60" s="747">
        <v>786740</v>
      </c>
      <c r="AI60" s="747">
        <v>768470</v>
      </c>
      <c r="AJ60" s="747">
        <v>661436</v>
      </c>
      <c r="AK60" s="747">
        <v>861433</v>
      </c>
      <c r="AL60" s="747">
        <v>841505</v>
      </c>
      <c r="AM60" s="747">
        <v>673743</v>
      </c>
      <c r="AN60" s="747">
        <v>680072</v>
      </c>
      <c r="AO60" s="747">
        <v>813278</v>
      </c>
      <c r="AP60" s="747">
        <v>891609</v>
      </c>
      <c r="AQ60" s="747">
        <v>910921</v>
      </c>
      <c r="AR60" s="747">
        <v>594980</v>
      </c>
      <c r="AS60" s="747">
        <v>653804</v>
      </c>
      <c r="AT60" s="747">
        <v>646514</v>
      </c>
      <c r="AU60" s="747">
        <v>1023750</v>
      </c>
      <c r="AV60" s="747">
        <v>880806</v>
      </c>
      <c r="AW60" s="747">
        <v>1259849</v>
      </c>
      <c r="AX60" s="747">
        <v>1105767</v>
      </c>
      <c r="AY60" s="747">
        <v>1209305</v>
      </c>
      <c r="AZ60" s="747">
        <v>1312778</v>
      </c>
      <c r="BA60" s="747">
        <v>1148645</v>
      </c>
      <c r="BB60" s="747">
        <v>1646231</v>
      </c>
      <c r="BC60" s="747">
        <v>1488498</v>
      </c>
    </row>
    <row r="61" spans="1:55">
      <c r="A61" s="733">
        <v>501</v>
      </c>
      <c r="B61" s="737" t="s">
        <v>369</v>
      </c>
      <c r="C61" s="747">
        <v>97314</v>
      </c>
      <c r="D61" s="747">
        <v>148113</v>
      </c>
      <c r="E61" s="747">
        <v>161882</v>
      </c>
      <c r="F61" s="747">
        <v>194696</v>
      </c>
      <c r="G61" s="747">
        <v>291404</v>
      </c>
      <c r="H61" s="747">
        <v>284470</v>
      </c>
      <c r="I61" s="747">
        <v>407729</v>
      </c>
      <c r="J61" s="747">
        <v>541378</v>
      </c>
      <c r="K61" s="747">
        <v>564055</v>
      </c>
      <c r="L61" s="747">
        <v>618886</v>
      </c>
      <c r="M61" s="747">
        <v>864859</v>
      </c>
      <c r="N61" s="747">
        <v>639107</v>
      </c>
      <c r="O61" s="747">
        <v>672055</v>
      </c>
      <c r="P61" s="747">
        <v>619183</v>
      </c>
      <c r="Q61" s="747">
        <v>904401</v>
      </c>
      <c r="R61" s="747">
        <v>796440</v>
      </c>
      <c r="S61" s="747">
        <v>1048738</v>
      </c>
      <c r="T61" s="747">
        <v>1006610</v>
      </c>
      <c r="U61" s="747">
        <v>1254002</v>
      </c>
      <c r="V61" s="747">
        <v>1384276</v>
      </c>
      <c r="W61" s="747">
        <v>1142882</v>
      </c>
      <c r="X61" s="747">
        <v>1667688</v>
      </c>
      <c r="Y61" s="747">
        <v>1391431</v>
      </c>
      <c r="Z61" s="747">
        <v>1443529</v>
      </c>
      <c r="AA61" s="747">
        <v>1682805</v>
      </c>
      <c r="AB61" s="747">
        <v>1584796</v>
      </c>
      <c r="AC61" s="747">
        <v>1674907</v>
      </c>
      <c r="AD61" s="747">
        <v>1665324</v>
      </c>
      <c r="AE61" s="747">
        <v>1588190</v>
      </c>
      <c r="AF61" s="747">
        <v>2179633</v>
      </c>
      <c r="AG61" s="747">
        <v>2217670</v>
      </c>
      <c r="AH61" s="747">
        <v>1526511</v>
      </c>
      <c r="AI61" s="747">
        <v>1529570</v>
      </c>
      <c r="AJ61" s="747">
        <v>1536613</v>
      </c>
      <c r="AK61" s="747">
        <v>1759777</v>
      </c>
      <c r="AL61" s="747">
        <v>1272788</v>
      </c>
      <c r="AM61" s="747">
        <v>1335112</v>
      </c>
      <c r="AN61" s="747">
        <v>1290141</v>
      </c>
      <c r="AO61" s="747">
        <v>1309795</v>
      </c>
      <c r="AP61" s="747">
        <v>1102375</v>
      </c>
      <c r="AQ61" s="747">
        <v>1345820</v>
      </c>
      <c r="AR61" s="747">
        <v>1110394</v>
      </c>
      <c r="AS61" s="747">
        <v>1017836</v>
      </c>
      <c r="AT61" s="747">
        <v>1042014</v>
      </c>
      <c r="AU61" s="747">
        <v>1104669</v>
      </c>
      <c r="AV61" s="747">
        <v>1182322</v>
      </c>
      <c r="AW61" s="747">
        <v>1171258</v>
      </c>
      <c r="AX61" s="747">
        <v>1252736</v>
      </c>
      <c r="AY61" s="747">
        <v>1413750</v>
      </c>
      <c r="AZ61" s="747">
        <v>1404915</v>
      </c>
      <c r="BA61" s="747">
        <v>1046678</v>
      </c>
      <c r="BB61" s="747">
        <v>1044598</v>
      </c>
      <c r="BC61" s="747">
        <v>1056560</v>
      </c>
    </row>
    <row r="62" spans="1:55">
      <c r="A62" s="730"/>
      <c r="B62" s="741" t="s">
        <v>224</v>
      </c>
      <c r="C62" s="746">
        <f t="shared" ref="C62:L62" si="36">SUM(C63:C67)</f>
        <v>1548829</v>
      </c>
      <c r="D62" s="746">
        <f t="shared" si="36"/>
        <v>1823752</v>
      </c>
      <c r="E62" s="746">
        <f t="shared" si="36"/>
        <v>1946566</v>
      </c>
      <c r="F62" s="746">
        <f t="shared" si="36"/>
        <v>2704756</v>
      </c>
      <c r="G62" s="746">
        <f t="shared" si="36"/>
        <v>3369728</v>
      </c>
      <c r="H62" s="746">
        <f t="shared" si="36"/>
        <v>5212594</v>
      </c>
      <c r="I62" s="746">
        <f t="shared" si="36"/>
        <v>5714067</v>
      </c>
      <c r="J62" s="746">
        <f t="shared" si="36"/>
        <v>5464329</v>
      </c>
      <c r="K62" s="746">
        <f t="shared" si="36"/>
        <v>6279034</v>
      </c>
      <c r="L62" s="746">
        <f t="shared" si="36"/>
        <v>7030754</v>
      </c>
      <c r="M62" s="746">
        <f>SUM(M63:M67)</f>
        <v>7787454</v>
      </c>
      <c r="N62" s="746">
        <f t="shared" ref="N62:BC62" si="37">SUM(N63:N67)</f>
        <v>8542559</v>
      </c>
      <c r="O62" s="746">
        <f t="shared" si="37"/>
        <v>8211878</v>
      </c>
      <c r="P62" s="746">
        <f t="shared" si="37"/>
        <v>8551263</v>
      </c>
      <c r="Q62" s="746">
        <f t="shared" si="37"/>
        <v>9498548</v>
      </c>
      <c r="R62" s="746">
        <f t="shared" si="37"/>
        <v>10009151</v>
      </c>
      <c r="S62" s="746">
        <f t="shared" si="37"/>
        <v>11093014</v>
      </c>
      <c r="T62" s="746">
        <f t="shared" si="37"/>
        <v>10881008</v>
      </c>
      <c r="U62" s="746">
        <f t="shared" si="37"/>
        <v>12258469</v>
      </c>
      <c r="V62" s="746">
        <f t="shared" si="37"/>
        <v>12683580</v>
      </c>
      <c r="W62" s="746">
        <f t="shared" si="37"/>
        <v>14354641</v>
      </c>
      <c r="X62" s="746">
        <f t="shared" si="37"/>
        <v>16025443</v>
      </c>
      <c r="Y62" s="746">
        <f t="shared" si="37"/>
        <v>16119910</v>
      </c>
      <c r="Z62" s="746">
        <f t="shared" si="37"/>
        <v>15387535</v>
      </c>
      <c r="AA62" s="746">
        <f t="shared" si="37"/>
        <v>15296362</v>
      </c>
      <c r="AB62" s="746">
        <f t="shared" si="37"/>
        <v>15931830</v>
      </c>
      <c r="AC62" s="746">
        <f t="shared" si="37"/>
        <v>16611987</v>
      </c>
      <c r="AD62" s="746">
        <f t="shared" si="37"/>
        <v>17356635</v>
      </c>
      <c r="AE62" s="746">
        <f t="shared" si="37"/>
        <v>16148437</v>
      </c>
      <c r="AF62" s="746">
        <f t="shared" si="37"/>
        <v>15886482</v>
      </c>
      <c r="AG62" s="746">
        <f t="shared" si="37"/>
        <v>15381435</v>
      </c>
      <c r="AH62" s="746">
        <f t="shared" si="37"/>
        <v>13758439</v>
      </c>
      <c r="AI62" s="746">
        <f t="shared" si="37"/>
        <v>12370860</v>
      </c>
      <c r="AJ62" s="746">
        <f t="shared" si="37"/>
        <v>11549410</v>
      </c>
      <c r="AK62" s="746">
        <f t="shared" si="37"/>
        <v>11872854</v>
      </c>
      <c r="AL62" s="746">
        <f t="shared" si="37"/>
        <v>11601991</v>
      </c>
      <c r="AM62" s="746">
        <f t="shared" si="37"/>
        <v>11068408</v>
      </c>
      <c r="AN62" s="746">
        <f t="shared" si="37"/>
        <v>11421454</v>
      </c>
      <c r="AO62" s="746">
        <f t="shared" si="37"/>
        <v>11473445</v>
      </c>
      <c r="AP62" s="746">
        <f t="shared" si="37"/>
        <v>9602919</v>
      </c>
      <c r="AQ62" s="746">
        <f t="shared" si="37"/>
        <v>9676156</v>
      </c>
      <c r="AR62" s="746">
        <f t="shared" si="37"/>
        <v>9730916</v>
      </c>
      <c r="AS62" s="746">
        <f t="shared" si="37"/>
        <v>11920454</v>
      </c>
      <c r="AT62" s="746">
        <f t="shared" si="37"/>
        <v>10958663</v>
      </c>
      <c r="AU62" s="746">
        <f t="shared" si="37"/>
        <v>11290710</v>
      </c>
      <c r="AV62" s="746">
        <f t="shared" si="37"/>
        <v>12354788</v>
      </c>
      <c r="AW62" s="746">
        <f t="shared" si="37"/>
        <v>10979814</v>
      </c>
      <c r="AX62" s="746">
        <f t="shared" si="37"/>
        <v>12113050</v>
      </c>
      <c r="AY62" s="746">
        <f t="shared" si="37"/>
        <v>11650617</v>
      </c>
      <c r="AZ62" s="746">
        <f t="shared" si="37"/>
        <v>12095986</v>
      </c>
      <c r="BA62" s="746">
        <f t="shared" si="37"/>
        <v>16464072</v>
      </c>
      <c r="BB62" s="746">
        <f t="shared" si="37"/>
        <v>12411395</v>
      </c>
      <c r="BC62" s="746">
        <f t="shared" si="37"/>
        <v>10348889</v>
      </c>
    </row>
    <row r="63" spans="1:55">
      <c r="A63" s="739">
        <v>209</v>
      </c>
      <c r="B63" s="742" t="s">
        <v>370</v>
      </c>
      <c r="C63" s="747">
        <v>744781</v>
      </c>
      <c r="D63" s="747">
        <v>824766</v>
      </c>
      <c r="E63" s="747">
        <v>812584</v>
      </c>
      <c r="F63" s="747">
        <v>1113899</v>
      </c>
      <c r="G63" s="747">
        <v>1281191</v>
      </c>
      <c r="H63" s="747">
        <v>2183808</v>
      </c>
      <c r="I63" s="747">
        <v>2497180</v>
      </c>
      <c r="J63" s="747">
        <v>2280035</v>
      </c>
      <c r="K63" s="747">
        <v>2446355</v>
      </c>
      <c r="L63" s="747">
        <v>2980560</v>
      </c>
      <c r="M63" s="747">
        <v>3255986</v>
      </c>
      <c r="N63" s="747">
        <v>3714819</v>
      </c>
      <c r="O63" s="747">
        <v>3295162</v>
      </c>
      <c r="P63" s="747">
        <v>3510220</v>
      </c>
      <c r="Q63" s="747">
        <v>3931368</v>
      </c>
      <c r="R63" s="747">
        <v>4363969</v>
      </c>
      <c r="S63" s="747">
        <v>4285623</v>
      </c>
      <c r="T63" s="747">
        <v>4342240</v>
      </c>
      <c r="U63" s="747">
        <v>4747791</v>
      </c>
      <c r="V63" s="747">
        <v>5300435</v>
      </c>
      <c r="W63" s="747">
        <v>5932961</v>
      </c>
      <c r="X63" s="747">
        <v>6787471</v>
      </c>
      <c r="Y63" s="747">
        <v>6871394</v>
      </c>
      <c r="Z63" s="747">
        <v>6633485</v>
      </c>
      <c r="AA63" s="747">
        <v>6555890</v>
      </c>
      <c r="AB63" s="747">
        <v>6277613</v>
      </c>
      <c r="AC63" s="747">
        <v>6515589</v>
      </c>
      <c r="AD63" s="747">
        <v>6429806</v>
      </c>
      <c r="AE63" s="747">
        <v>6168491</v>
      </c>
      <c r="AF63" s="747">
        <v>7168404</v>
      </c>
      <c r="AG63" s="747">
        <v>7042998</v>
      </c>
      <c r="AH63" s="747">
        <v>5428182</v>
      </c>
      <c r="AI63" s="747">
        <v>5034221</v>
      </c>
      <c r="AJ63" s="747">
        <v>4918053</v>
      </c>
      <c r="AK63" s="747">
        <v>5019694</v>
      </c>
      <c r="AL63" s="747">
        <v>4805758</v>
      </c>
      <c r="AM63" s="747">
        <v>4617120</v>
      </c>
      <c r="AN63" s="747">
        <v>4529417</v>
      </c>
      <c r="AO63" s="747">
        <v>4935042</v>
      </c>
      <c r="AP63" s="747">
        <v>4284964</v>
      </c>
      <c r="AQ63" s="747">
        <v>4555326</v>
      </c>
      <c r="AR63" s="747">
        <v>4291362</v>
      </c>
      <c r="AS63" s="747">
        <v>5553858</v>
      </c>
      <c r="AT63" s="747">
        <v>5433229</v>
      </c>
      <c r="AU63" s="747">
        <v>5187916</v>
      </c>
      <c r="AV63" s="747">
        <v>5759910</v>
      </c>
      <c r="AW63" s="747">
        <v>5558983</v>
      </c>
      <c r="AX63" s="747">
        <v>5475763</v>
      </c>
      <c r="AY63" s="747">
        <v>5417631</v>
      </c>
      <c r="AZ63" s="747">
        <v>5570657</v>
      </c>
      <c r="BA63" s="747">
        <v>5446229</v>
      </c>
      <c r="BB63" s="747">
        <v>5279478</v>
      </c>
      <c r="BC63" s="747">
        <v>4412902</v>
      </c>
    </row>
    <row r="64" spans="1:55">
      <c r="A64" s="733">
        <v>222</v>
      </c>
      <c r="B64" s="737" t="s">
        <v>371</v>
      </c>
      <c r="C64" s="747">
        <v>130713</v>
      </c>
      <c r="D64" s="747">
        <v>177168</v>
      </c>
      <c r="E64" s="747">
        <v>271262</v>
      </c>
      <c r="F64" s="747">
        <v>470365</v>
      </c>
      <c r="G64" s="747">
        <v>460558</v>
      </c>
      <c r="H64" s="747">
        <v>780634</v>
      </c>
      <c r="I64" s="747">
        <v>907998</v>
      </c>
      <c r="J64" s="747">
        <v>1004941</v>
      </c>
      <c r="K64" s="747">
        <v>1141461</v>
      </c>
      <c r="L64" s="747">
        <v>1048897</v>
      </c>
      <c r="M64" s="747">
        <v>1167829</v>
      </c>
      <c r="N64" s="747">
        <v>1182372</v>
      </c>
      <c r="O64" s="747">
        <v>1121018</v>
      </c>
      <c r="P64" s="747">
        <v>1406903</v>
      </c>
      <c r="Q64" s="747">
        <v>1649721</v>
      </c>
      <c r="R64" s="747">
        <v>1578951</v>
      </c>
      <c r="S64" s="747">
        <v>1516536</v>
      </c>
      <c r="T64" s="747">
        <v>1916706</v>
      </c>
      <c r="U64" s="747">
        <v>2010257</v>
      </c>
      <c r="V64" s="747">
        <v>2048285</v>
      </c>
      <c r="W64" s="747">
        <v>2130087</v>
      </c>
      <c r="X64" s="747">
        <v>2452167</v>
      </c>
      <c r="Y64" s="747">
        <v>2725961</v>
      </c>
      <c r="Z64" s="747">
        <v>2091626</v>
      </c>
      <c r="AA64" s="747">
        <v>2298813</v>
      </c>
      <c r="AB64" s="747">
        <v>2410443</v>
      </c>
      <c r="AC64" s="747">
        <v>2815565</v>
      </c>
      <c r="AD64" s="747">
        <v>3089532</v>
      </c>
      <c r="AE64" s="747">
        <v>2878657</v>
      </c>
      <c r="AF64" s="747">
        <v>2895896</v>
      </c>
      <c r="AG64" s="747">
        <v>2182570</v>
      </c>
      <c r="AH64" s="747">
        <v>1777487</v>
      </c>
      <c r="AI64" s="747">
        <v>1743750</v>
      </c>
      <c r="AJ64" s="747">
        <v>1368033</v>
      </c>
      <c r="AK64" s="747">
        <v>1409138</v>
      </c>
      <c r="AL64" s="747">
        <v>1555672</v>
      </c>
      <c r="AM64" s="747">
        <v>1847512</v>
      </c>
      <c r="AN64" s="747">
        <v>1454457</v>
      </c>
      <c r="AO64" s="747">
        <v>1920923</v>
      </c>
      <c r="AP64" s="747">
        <v>966489</v>
      </c>
      <c r="AQ64" s="747">
        <v>1124170</v>
      </c>
      <c r="AR64" s="747">
        <v>1617826</v>
      </c>
      <c r="AS64" s="747">
        <v>2304308</v>
      </c>
      <c r="AT64" s="747">
        <v>1548114</v>
      </c>
      <c r="AU64" s="747">
        <v>2185049</v>
      </c>
      <c r="AV64" s="747">
        <v>1421334</v>
      </c>
      <c r="AW64" s="747">
        <v>1151055</v>
      </c>
      <c r="AX64" s="747">
        <v>1450811</v>
      </c>
      <c r="AY64" s="747">
        <v>1310376</v>
      </c>
      <c r="AZ64" s="747">
        <v>1318173</v>
      </c>
      <c r="BA64" s="747">
        <v>1083165</v>
      </c>
      <c r="BB64" s="747">
        <v>1441913</v>
      </c>
      <c r="BC64" s="747">
        <v>1725161</v>
      </c>
    </row>
    <row r="65" spans="1:55">
      <c r="A65" s="733">
        <v>225</v>
      </c>
      <c r="B65" s="737" t="s">
        <v>372</v>
      </c>
      <c r="C65" s="747">
        <v>554440</v>
      </c>
      <c r="D65" s="747">
        <v>665659</v>
      </c>
      <c r="E65" s="747">
        <v>671885</v>
      </c>
      <c r="F65" s="747">
        <v>847689</v>
      </c>
      <c r="G65" s="747">
        <v>1287348</v>
      </c>
      <c r="H65" s="747">
        <v>1456024</v>
      </c>
      <c r="I65" s="747">
        <v>1495060</v>
      </c>
      <c r="J65" s="747">
        <v>1202269</v>
      </c>
      <c r="K65" s="747">
        <v>1700952</v>
      </c>
      <c r="L65" s="747">
        <v>1952665</v>
      </c>
      <c r="M65" s="747">
        <v>2181285</v>
      </c>
      <c r="N65" s="747">
        <v>2341420</v>
      </c>
      <c r="O65" s="747">
        <v>2330355</v>
      </c>
      <c r="P65" s="747">
        <v>2189627</v>
      </c>
      <c r="Q65" s="747">
        <v>2309681</v>
      </c>
      <c r="R65" s="747">
        <v>2357007</v>
      </c>
      <c r="S65" s="747">
        <v>3236166</v>
      </c>
      <c r="T65" s="747">
        <v>2926439</v>
      </c>
      <c r="U65" s="747">
        <v>3617565</v>
      </c>
      <c r="V65" s="747">
        <v>3502022</v>
      </c>
      <c r="W65" s="747">
        <v>4263140</v>
      </c>
      <c r="X65" s="747">
        <v>4735237</v>
      </c>
      <c r="Y65" s="747">
        <v>4397967</v>
      </c>
      <c r="Z65" s="747">
        <v>4431676</v>
      </c>
      <c r="AA65" s="747">
        <v>4477170</v>
      </c>
      <c r="AB65" s="747">
        <v>5150260</v>
      </c>
      <c r="AC65" s="747">
        <v>5383925</v>
      </c>
      <c r="AD65" s="747">
        <v>5943628</v>
      </c>
      <c r="AE65" s="747">
        <v>5274110</v>
      </c>
      <c r="AF65" s="747">
        <v>4908234</v>
      </c>
      <c r="AG65" s="747">
        <v>5221798</v>
      </c>
      <c r="AH65" s="747">
        <v>5019382</v>
      </c>
      <c r="AI65" s="747">
        <v>4118329</v>
      </c>
      <c r="AJ65" s="747">
        <v>3910954</v>
      </c>
      <c r="AK65" s="747">
        <v>4067556</v>
      </c>
      <c r="AL65" s="747">
        <v>3871287</v>
      </c>
      <c r="AM65" s="747">
        <v>3280113</v>
      </c>
      <c r="AN65" s="747">
        <v>4127543</v>
      </c>
      <c r="AO65" s="747">
        <v>3362810</v>
      </c>
      <c r="AP65" s="747">
        <v>3159270</v>
      </c>
      <c r="AQ65" s="747">
        <v>2812705</v>
      </c>
      <c r="AR65" s="747">
        <v>2904047</v>
      </c>
      <c r="AS65" s="747">
        <v>2935370</v>
      </c>
      <c r="AT65" s="747">
        <v>2929366</v>
      </c>
      <c r="AU65" s="747">
        <v>2843799</v>
      </c>
      <c r="AV65" s="747">
        <v>3278490</v>
      </c>
      <c r="AW65" s="747">
        <v>3326730</v>
      </c>
      <c r="AX65" s="747">
        <v>3838912</v>
      </c>
      <c r="AY65" s="747">
        <v>3634291</v>
      </c>
      <c r="AZ65" s="747">
        <v>3774721</v>
      </c>
      <c r="BA65" s="747">
        <v>8616064</v>
      </c>
      <c r="BB65" s="747">
        <v>4398615</v>
      </c>
      <c r="BC65" s="747">
        <v>3007753</v>
      </c>
    </row>
    <row r="66" spans="1:55">
      <c r="A66" s="733">
        <v>585</v>
      </c>
      <c r="B66" s="737" t="s">
        <v>373</v>
      </c>
      <c r="C66" s="747">
        <v>68024</v>
      </c>
      <c r="D66" s="747">
        <v>108410</v>
      </c>
      <c r="E66" s="747">
        <v>125579</v>
      </c>
      <c r="F66" s="747">
        <v>187057</v>
      </c>
      <c r="G66" s="747">
        <v>215267</v>
      </c>
      <c r="H66" s="747">
        <v>558363</v>
      </c>
      <c r="I66" s="747">
        <v>536588</v>
      </c>
      <c r="J66" s="747">
        <v>697591</v>
      </c>
      <c r="K66" s="747">
        <v>675288</v>
      </c>
      <c r="L66" s="747">
        <v>717817</v>
      </c>
      <c r="M66" s="747">
        <v>829570</v>
      </c>
      <c r="N66" s="747">
        <v>898774</v>
      </c>
      <c r="O66" s="747">
        <v>967270</v>
      </c>
      <c r="P66" s="747">
        <v>1009342</v>
      </c>
      <c r="Q66" s="747">
        <v>1141028</v>
      </c>
      <c r="R66" s="747">
        <v>1161922</v>
      </c>
      <c r="S66" s="747">
        <v>1529223</v>
      </c>
      <c r="T66" s="747">
        <v>1190945</v>
      </c>
      <c r="U66" s="747">
        <v>1321429</v>
      </c>
      <c r="V66" s="747">
        <v>1297336</v>
      </c>
      <c r="W66" s="747">
        <v>1396317</v>
      </c>
      <c r="X66" s="747">
        <v>1410984</v>
      </c>
      <c r="Y66" s="747">
        <v>1440353</v>
      </c>
      <c r="Z66" s="747">
        <v>1566944</v>
      </c>
      <c r="AA66" s="747">
        <v>1346831</v>
      </c>
      <c r="AB66" s="747">
        <v>1500005</v>
      </c>
      <c r="AC66" s="747">
        <v>1299833</v>
      </c>
      <c r="AD66" s="747">
        <v>1315404</v>
      </c>
      <c r="AE66" s="747">
        <v>1270911</v>
      </c>
      <c r="AF66" s="747">
        <v>689448</v>
      </c>
      <c r="AG66" s="747">
        <v>711389</v>
      </c>
      <c r="AH66" s="747">
        <v>1029392</v>
      </c>
      <c r="AI66" s="747">
        <v>993207</v>
      </c>
      <c r="AJ66" s="747">
        <v>903576</v>
      </c>
      <c r="AK66" s="747">
        <v>943225</v>
      </c>
      <c r="AL66" s="747">
        <v>961203</v>
      </c>
      <c r="AM66" s="747">
        <v>902069</v>
      </c>
      <c r="AN66" s="747">
        <v>875808</v>
      </c>
      <c r="AO66" s="747">
        <v>866365</v>
      </c>
      <c r="AP66" s="747">
        <v>807983</v>
      </c>
      <c r="AQ66" s="747">
        <v>789091</v>
      </c>
      <c r="AR66" s="747">
        <v>575916</v>
      </c>
      <c r="AS66" s="747">
        <v>807205</v>
      </c>
      <c r="AT66" s="747">
        <v>691393</v>
      </c>
      <c r="AU66" s="747">
        <v>733607</v>
      </c>
      <c r="AV66" s="747">
        <v>596039</v>
      </c>
      <c r="AW66" s="747">
        <v>736318</v>
      </c>
      <c r="AX66" s="747">
        <v>850881</v>
      </c>
      <c r="AY66" s="747">
        <v>635997</v>
      </c>
      <c r="AZ66" s="747">
        <v>782466</v>
      </c>
      <c r="BA66" s="747">
        <v>760133</v>
      </c>
      <c r="BB66" s="747">
        <v>752347</v>
      </c>
      <c r="BC66" s="747">
        <v>833865</v>
      </c>
    </row>
    <row r="67" spans="1:55">
      <c r="A67" s="733">
        <v>586</v>
      </c>
      <c r="B67" s="737" t="s">
        <v>374</v>
      </c>
      <c r="C67" s="747">
        <v>50871</v>
      </c>
      <c r="D67" s="747">
        <v>47749</v>
      </c>
      <c r="E67" s="747">
        <v>65256</v>
      </c>
      <c r="F67" s="747">
        <v>85746</v>
      </c>
      <c r="G67" s="747">
        <v>125364</v>
      </c>
      <c r="H67" s="747">
        <v>233765</v>
      </c>
      <c r="I67" s="747">
        <v>277241</v>
      </c>
      <c r="J67" s="747">
        <v>279493</v>
      </c>
      <c r="K67" s="747">
        <v>314978</v>
      </c>
      <c r="L67" s="747">
        <v>330815</v>
      </c>
      <c r="M67" s="747">
        <v>352784</v>
      </c>
      <c r="N67" s="747">
        <v>405174</v>
      </c>
      <c r="O67" s="747">
        <v>498073</v>
      </c>
      <c r="P67" s="747">
        <v>435171</v>
      </c>
      <c r="Q67" s="747">
        <v>466750</v>
      </c>
      <c r="R67" s="747">
        <v>547302</v>
      </c>
      <c r="S67" s="747">
        <v>525466</v>
      </c>
      <c r="T67" s="747">
        <v>504678</v>
      </c>
      <c r="U67" s="747">
        <v>561427</v>
      </c>
      <c r="V67" s="747">
        <v>535502</v>
      </c>
      <c r="W67" s="747">
        <v>632136</v>
      </c>
      <c r="X67" s="747">
        <v>639584</v>
      </c>
      <c r="Y67" s="747">
        <v>684235</v>
      </c>
      <c r="Z67" s="747">
        <v>663804</v>
      </c>
      <c r="AA67" s="747">
        <v>617658</v>
      </c>
      <c r="AB67" s="747">
        <v>593509</v>
      </c>
      <c r="AC67" s="747">
        <v>597075</v>
      </c>
      <c r="AD67" s="747">
        <v>578265</v>
      </c>
      <c r="AE67" s="747">
        <v>556268</v>
      </c>
      <c r="AF67" s="747">
        <v>224500</v>
      </c>
      <c r="AG67" s="747">
        <v>222680</v>
      </c>
      <c r="AH67" s="747">
        <v>503996</v>
      </c>
      <c r="AI67" s="747">
        <v>481353</v>
      </c>
      <c r="AJ67" s="747">
        <v>448794</v>
      </c>
      <c r="AK67" s="747">
        <v>433241</v>
      </c>
      <c r="AL67" s="747">
        <v>408071</v>
      </c>
      <c r="AM67" s="747">
        <v>421594</v>
      </c>
      <c r="AN67" s="747">
        <v>434229</v>
      </c>
      <c r="AO67" s="747">
        <v>388305</v>
      </c>
      <c r="AP67" s="747">
        <v>384213</v>
      </c>
      <c r="AQ67" s="747">
        <v>394864</v>
      </c>
      <c r="AR67" s="747">
        <v>341765</v>
      </c>
      <c r="AS67" s="747">
        <v>319713</v>
      </c>
      <c r="AT67" s="747">
        <v>356561</v>
      </c>
      <c r="AU67" s="747">
        <v>340339</v>
      </c>
      <c r="AV67" s="747">
        <v>1299015</v>
      </c>
      <c r="AW67" s="747">
        <v>206728</v>
      </c>
      <c r="AX67" s="747">
        <v>496683</v>
      </c>
      <c r="AY67" s="747">
        <v>652322</v>
      </c>
      <c r="AZ67" s="747">
        <v>649969</v>
      </c>
      <c r="BA67" s="747">
        <v>558481</v>
      </c>
      <c r="BB67" s="747">
        <v>539042</v>
      </c>
      <c r="BC67" s="747">
        <v>369208</v>
      </c>
    </row>
    <row r="68" spans="1:55">
      <c r="A68" s="730"/>
      <c r="B68" s="743" t="s">
        <v>269</v>
      </c>
      <c r="C68" s="746">
        <f t="shared" ref="C68:L68" si="38">SUM(C69:C70)</f>
        <v>790398</v>
      </c>
      <c r="D68" s="746">
        <f t="shared" si="38"/>
        <v>785744</v>
      </c>
      <c r="E68" s="746">
        <f t="shared" si="38"/>
        <v>943188</v>
      </c>
      <c r="F68" s="746">
        <f t="shared" si="38"/>
        <v>1565907</v>
      </c>
      <c r="G68" s="746">
        <f t="shared" si="38"/>
        <v>1857089</v>
      </c>
      <c r="H68" s="746">
        <f t="shared" si="38"/>
        <v>3188936</v>
      </c>
      <c r="I68" s="746">
        <f t="shared" si="38"/>
        <v>3611032</v>
      </c>
      <c r="J68" s="746">
        <f t="shared" si="38"/>
        <v>3921595</v>
      </c>
      <c r="K68" s="746">
        <f t="shared" si="38"/>
        <v>4391180</v>
      </c>
      <c r="L68" s="746">
        <f t="shared" si="38"/>
        <v>5464837</v>
      </c>
      <c r="M68" s="746">
        <f>SUM(M69:M70)</f>
        <v>6135001</v>
      </c>
      <c r="N68" s="746">
        <f t="shared" ref="N68:BC68" si="39">SUM(N69:N70)</f>
        <v>7182975</v>
      </c>
      <c r="O68" s="746">
        <f t="shared" si="39"/>
        <v>6771305</v>
      </c>
      <c r="P68" s="746">
        <f t="shared" si="39"/>
        <v>6855972</v>
      </c>
      <c r="Q68" s="746">
        <f t="shared" si="39"/>
        <v>7292843</v>
      </c>
      <c r="R68" s="746">
        <f t="shared" si="39"/>
        <v>7569892</v>
      </c>
      <c r="S68" s="746">
        <f t="shared" si="39"/>
        <v>8595673</v>
      </c>
      <c r="T68" s="746">
        <f t="shared" si="39"/>
        <v>9018126</v>
      </c>
      <c r="U68" s="746">
        <f t="shared" si="39"/>
        <v>8836960</v>
      </c>
      <c r="V68" s="746">
        <f t="shared" si="39"/>
        <v>13349903</v>
      </c>
      <c r="W68" s="746">
        <f t="shared" si="39"/>
        <v>13154232</v>
      </c>
      <c r="X68" s="746">
        <f t="shared" si="39"/>
        <v>14970185</v>
      </c>
      <c r="Y68" s="746">
        <f t="shared" si="39"/>
        <v>15260061</v>
      </c>
      <c r="Z68" s="746">
        <f t="shared" si="39"/>
        <v>12837280</v>
      </c>
      <c r="AA68" s="746">
        <f t="shared" si="39"/>
        <v>12892626</v>
      </c>
      <c r="AB68" s="746">
        <f t="shared" si="39"/>
        <v>13489738</v>
      </c>
      <c r="AC68" s="746">
        <f t="shared" si="39"/>
        <v>16382866</v>
      </c>
      <c r="AD68" s="746">
        <f t="shared" si="39"/>
        <v>11932857</v>
      </c>
      <c r="AE68" s="746">
        <f t="shared" si="39"/>
        <v>10579554</v>
      </c>
      <c r="AF68" s="746">
        <f t="shared" si="39"/>
        <v>8305950</v>
      </c>
      <c r="AG68" s="746">
        <f t="shared" si="39"/>
        <v>8854334</v>
      </c>
      <c r="AH68" s="746">
        <f t="shared" si="39"/>
        <v>12623693</v>
      </c>
      <c r="AI68" s="746">
        <f t="shared" si="39"/>
        <v>12321186</v>
      </c>
      <c r="AJ68" s="746">
        <f t="shared" si="39"/>
        <v>13255846</v>
      </c>
      <c r="AK68" s="746">
        <f t="shared" si="39"/>
        <v>11959810</v>
      </c>
      <c r="AL68" s="746">
        <f t="shared" si="39"/>
        <v>12918245</v>
      </c>
      <c r="AM68" s="746">
        <f t="shared" si="39"/>
        <v>12436061</v>
      </c>
      <c r="AN68" s="746">
        <f t="shared" si="39"/>
        <v>14803068</v>
      </c>
      <c r="AO68" s="746">
        <f t="shared" si="39"/>
        <v>12491690</v>
      </c>
      <c r="AP68" s="746">
        <f t="shared" si="39"/>
        <v>10779511</v>
      </c>
      <c r="AQ68" s="746">
        <f t="shared" si="39"/>
        <v>10409977</v>
      </c>
      <c r="AR68" s="746">
        <f t="shared" si="39"/>
        <v>13480354</v>
      </c>
      <c r="AS68" s="746">
        <f t="shared" si="39"/>
        <v>2026935</v>
      </c>
      <c r="AT68" s="746">
        <f t="shared" si="39"/>
        <v>10112610</v>
      </c>
      <c r="AU68" s="746">
        <f t="shared" si="39"/>
        <v>10645479</v>
      </c>
      <c r="AV68" s="746">
        <f t="shared" si="39"/>
        <v>11729418</v>
      </c>
      <c r="AW68" s="746">
        <f t="shared" si="39"/>
        <v>11561678</v>
      </c>
      <c r="AX68" s="746">
        <f t="shared" si="39"/>
        <v>12397603</v>
      </c>
      <c r="AY68" s="746">
        <f t="shared" si="39"/>
        <v>13234223</v>
      </c>
      <c r="AZ68" s="746">
        <f t="shared" si="39"/>
        <v>17612598</v>
      </c>
      <c r="BA68" s="746">
        <f t="shared" si="39"/>
        <v>18133597</v>
      </c>
      <c r="BB68" s="746">
        <f t="shared" si="39"/>
        <v>18182246</v>
      </c>
      <c r="BC68" s="746">
        <f t="shared" si="39"/>
        <v>16830155</v>
      </c>
    </row>
    <row r="69" spans="1:55">
      <c r="A69" s="733">
        <v>221</v>
      </c>
      <c r="B69" s="737" t="s">
        <v>375</v>
      </c>
      <c r="C69" s="747">
        <v>226441</v>
      </c>
      <c r="D69" s="747">
        <v>156889</v>
      </c>
      <c r="E69" s="747">
        <v>184114</v>
      </c>
      <c r="F69" s="747">
        <v>285351</v>
      </c>
      <c r="G69" s="747">
        <v>328202</v>
      </c>
      <c r="H69" s="747">
        <v>608770</v>
      </c>
      <c r="I69" s="747">
        <v>810875</v>
      </c>
      <c r="J69" s="747">
        <v>950533</v>
      </c>
      <c r="K69" s="747">
        <v>1308652</v>
      </c>
      <c r="L69" s="747">
        <v>1618198</v>
      </c>
      <c r="M69" s="747">
        <v>1673573</v>
      </c>
      <c r="N69" s="747">
        <v>2216331</v>
      </c>
      <c r="O69" s="747">
        <v>2192716</v>
      </c>
      <c r="P69" s="747">
        <v>2091141</v>
      </c>
      <c r="Q69" s="747">
        <v>2189033</v>
      </c>
      <c r="R69" s="747">
        <v>2477318</v>
      </c>
      <c r="S69" s="747">
        <v>2532392</v>
      </c>
      <c r="T69" s="747">
        <v>2549217</v>
      </c>
      <c r="U69" s="747">
        <v>2172488</v>
      </c>
      <c r="V69" s="747">
        <v>5457631</v>
      </c>
      <c r="W69" s="747">
        <v>5397604</v>
      </c>
      <c r="X69" s="747">
        <v>5610381</v>
      </c>
      <c r="Y69" s="747">
        <v>6813912</v>
      </c>
      <c r="Z69" s="747">
        <v>5117065</v>
      </c>
      <c r="AA69" s="747">
        <v>5294178</v>
      </c>
      <c r="AB69" s="747">
        <v>5512376</v>
      </c>
      <c r="AC69" s="747">
        <v>7991439</v>
      </c>
      <c r="AD69" s="747">
        <v>3686337</v>
      </c>
      <c r="AE69" s="747">
        <v>2381956</v>
      </c>
      <c r="AF69" s="747">
        <v>1834154</v>
      </c>
      <c r="AG69" s="747">
        <v>1994062</v>
      </c>
      <c r="AH69" s="747">
        <v>4271684</v>
      </c>
      <c r="AI69" s="747">
        <v>4044794</v>
      </c>
      <c r="AJ69" s="747">
        <v>5175896</v>
      </c>
      <c r="AK69" s="747">
        <v>3308015</v>
      </c>
      <c r="AL69" s="747">
        <v>4342887</v>
      </c>
      <c r="AM69" s="747">
        <v>4760316</v>
      </c>
      <c r="AN69" s="747">
        <v>5167771</v>
      </c>
      <c r="AO69" s="747">
        <v>4617365</v>
      </c>
      <c r="AP69" s="747">
        <v>3880750</v>
      </c>
      <c r="AQ69" s="747">
        <v>3855423</v>
      </c>
      <c r="AR69" s="747">
        <v>4496743</v>
      </c>
      <c r="AS69" s="747">
        <v>-6591487</v>
      </c>
      <c r="AT69" s="747">
        <v>2661778</v>
      </c>
      <c r="AU69" s="747">
        <v>3688267</v>
      </c>
      <c r="AV69" s="747">
        <v>4186701</v>
      </c>
      <c r="AW69" s="747">
        <v>4757987</v>
      </c>
      <c r="AX69" s="747">
        <v>4838899</v>
      </c>
      <c r="AY69" s="747">
        <v>5725292</v>
      </c>
      <c r="AZ69" s="747">
        <v>9205502</v>
      </c>
      <c r="BA69" s="747">
        <v>10121403</v>
      </c>
      <c r="BB69" s="747">
        <v>9024564</v>
      </c>
      <c r="BC69" s="747">
        <v>8229600</v>
      </c>
    </row>
    <row r="70" spans="1:55">
      <c r="A70" s="733">
        <v>223</v>
      </c>
      <c r="B70" s="737" t="s">
        <v>376</v>
      </c>
      <c r="C70" s="747">
        <v>563957</v>
      </c>
      <c r="D70" s="747">
        <v>628855</v>
      </c>
      <c r="E70" s="747">
        <v>759074</v>
      </c>
      <c r="F70" s="747">
        <v>1280556</v>
      </c>
      <c r="G70" s="747">
        <v>1528887</v>
      </c>
      <c r="H70" s="747">
        <v>2580166</v>
      </c>
      <c r="I70" s="747">
        <v>2800157</v>
      </c>
      <c r="J70" s="747">
        <v>2971062</v>
      </c>
      <c r="K70" s="747">
        <v>3082528</v>
      </c>
      <c r="L70" s="747">
        <v>3846639</v>
      </c>
      <c r="M70" s="747">
        <v>4461428</v>
      </c>
      <c r="N70" s="747">
        <v>4966644</v>
      </c>
      <c r="O70" s="747">
        <v>4578589</v>
      </c>
      <c r="P70" s="747">
        <v>4764831</v>
      </c>
      <c r="Q70" s="747">
        <v>5103810</v>
      </c>
      <c r="R70" s="747">
        <v>5092574</v>
      </c>
      <c r="S70" s="747">
        <v>6063281</v>
      </c>
      <c r="T70" s="747">
        <v>6468909</v>
      </c>
      <c r="U70" s="747">
        <v>6664472</v>
      </c>
      <c r="V70" s="747">
        <v>7892272</v>
      </c>
      <c r="W70" s="747">
        <v>7756628</v>
      </c>
      <c r="X70" s="747">
        <v>9359804</v>
      </c>
      <c r="Y70" s="747">
        <v>8446149</v>
      </c>
      <c r="Z70" s="747">
        <v>7720215</v>
      </c>
      <c r="AA70" s="747">
        <v>7598448</v>
      </c>
      <c r="AB70" s="747">
        <v>7977362</v>
      </c>
      <c r="AC70" s="747">
        <v>8391427</v>
      </c>
      <c r="AD70" s="747">
        <v>8246520</v>
      </c>
      <c r="AE70" s="747">
        <v>8197598</v>
      </c>
      <c r="AF70" s="747">
        <v>6471796</v>
      </c>
      <c r="AG70" s="747">
        <v>6860272</v>
      </c>
      <c r="AH70" s="747">
        <v>8352009</v>
      </c>
      <c r="AI70" s="747">
        <v>8276392</v>
      </c>
      <c r="AJ70" s="747">
        <v>8079950</v>
      </c>
      <c r="AK70" s="747">
        <v>8651795</v>
      </c>
      <c r="AL70" s="747">
        <v>8575358</v>
      </c>
      <c r="AM70" s="747">
        <v>7675745</v>
      </c>
      <c r="AN70" s="747">
        <v>9635297</v>
      </c>
      <c r="AO70" s="747">
        <v>7874325</v>
      </c>
      <c r="AP70" s="747">
        <v>6898761</v>
      </c>
      <c r="AQ70" s="747">
        <v>6554554</v>
      </c>
      <c r="AR70" s="747">
        <v>8983611</v>
      </c>
      <c r="AS70" s="747">
        <v>8618422</v>
      </c>
      <c r="AT70" s="747">
        <v>7450832</v>
      </c>
      <c r="AU70" s="747">
        <v>6957212</v>
      </c>
      <c r="AV70" s="747">
        <v>7542717</v>
      </c>
      <c r="AW70" s="747">
        <v>6803691</v>
      </c>
      <c r="AX70" s="747">
        <v>7558704</v>
      </c>
      <c r="AY70" s="747">
        <v>7508931</v>
      </c>
      <c r="AZ70" s="747">
        <v>8407096</v>
      </c>
      <c r="BA70" s="747">
        <v>8012194</v>
      </c>
      <c r="BB70" s="747">
        <v>9157682</v>
      </c>
      <c r="BC70" s="747">
        <v>8600555</v>
      </c>
    </row>
    <row r="71" spans="1:55">
      <c r="A71" s="730"/>
      <c r="B71" s="744" t="s">
        <v>284</v>
      </c>
      <c r="C71" s="746">
        <f t="shared" ref="C71:L71" si="40">SUM(C72:C74)</f>
        <v>2338658</v>
      </c>
      <c r="D71" s="746">
        <f t="shared" si="40"/>
        <v>1737228</v>
      </c>
      <c r="E71" s="746">
        <f t="shared" si="40"/>
        <v>1817607</v>
      </c>
      <c r="F71" s="746">
        <f t="shared" si="40"/>
        <v>2474455</v>
      </c>
      <c r="G71" s="746">
        <f t="shared" si="40"/>
        <v>3451407</v>
      </c>
      <c r="H71" s="746">
        <f t="shared" si="40"/>
        <v>4548342</v>
      </c>
      <c r="I71" s="746">
        <f t="shared" si="40"/>
        <v>5096934</v>
      </c>
      <c r="J71" s="746">
        <f t="shared" si="40"/>
        <v>5364278</v>
      </c>
      <c r="K71" s="746">
        <f t="shared" si="40"/>
        <v>5825197</v>
      </c>
      <c r="L71" s="746">
        <f t="shared" si="40"/>
        <v>6696449</v>
      </c>
      <c r="M71" s="746">
        <f>SUM(M72:M74)</f>
        <v>7208928</v>
      </c>
      <c r="N71" s="746">
        <f t="shared" ref="N71:BC71" si="41">SUM(N72:N74)</f>
        <v>7081853</v>
      </c>
      <c r="O71" s="746">
        <f t="shared" si="41"/>
        <v>8019183</v>
      </c>
      <c r="P71" s="746">
        <f t="shared" si="41"/>
        <v>8759001</v>
      </c>
      <c r="Q71" s="746">
        <f t="shared" si="41"/>
        <v>9351879</v>
      </c>
      <c r="R71" s="746">
        <f t="shared" si="41"/>
        <v>10016660</v>
      </c>
      <c r="S71" s="746">
        <f t="shared" si="41"/>
        <v>9139618</v>
      </c>
      <c r="T71" s="746">
        <f t="shared" si="41"/>
        <v>10380434</v>
      </c>
      <c r="U71" s="746">
        <f t="shared" si="41"/>
        <v>11874629</v>
      </c>
      <c r="V71" s="746">
        <f t="shared" si="41"/>
        <v>12760493</v>
      </c>
      <c r="W71" s="746">
        <f t="shared" si="41"/>
        <v>13044992</v>
      </c>
      <c r="X71" s="746">
        <f t="shared" si="41"/>
        <v>14851117</v>
      </c>
      <c r="Y71" s="746">
        <f t="shared" si="41"/>
        <v>15062337</v>
      </c>
      <c r="Z71" s="746">
        <f t="shared" si="41"/>
        <v>14809866</v>
      </c>
      <c r="AA71" s="746">
        <f t="shared" si="41"/>
        <v>15585207</v>
      </c>
      <c r="AB71" s="746">
        <f t="shared" si="41"/>
        <v>15936168</v>
      </c>
      <c r="AC71" s="746">
        <f t="shared" si="41"/>
        <v>15492817</v>
      </c>
      <c r="AD71" s="746">
        <f t="shared" si="41"/>
        <v>17437798</v>
      </c>
      <c r="AE71" s="746">
        <f t="shared" si="41"/>
        <v>16749765</v>
      </c>
      <c r="AF71" s="746">
        <f t="shared" si="41"/>
        <v>18099897</v>
      </c>
      <c r="AG71" s="746">
        <f t="shared" si="41"/>
        <v>18612731</v>
      </c>
      <c r="AH71" s="746">
        <f t="shared" si="41"/>
        <v>15727572</v>
      </c>
      <c r="AI71" s="746">
        <f t="shared" si="41"/>
        <v>14494933</v>
      </c>
      <c r="AJ71" s="746">
        <f t="shared" si="41"/>
        <v>11595604</v>
      </c>
      <c r="AK71" s="746">
        <f t="shared" si="41"/>
        <v>10576545</v>
      </c>
      <c r="AL71" s="746">
        <f t="shared" si="41"/>
        <v>10115786</v>
      </c>
      <c r="AM71" s="746">
        <f t="shared" si="41"/>
        <v>10114296</v>
      </c>
      <c r="AN71" s="746">
        <f t="shared" si="41"/>
        <v>9614580</v>
      </c>
      <c r="AO71" s="746">
        <f t="shared" si="41"/>
        <v>9382494</v>
      </c>
      <c r="AP71" s="746">
        <f t="shared" si="41"/>
        <v>7802051</v>
      </c>
      <c r="AQ71" s="746">
        <f t="shared" si="41"/>
        <v>8616542</v>
      </c>
      <c r="AR71" s="746">
        <f t="shared" si="41"/>
        <v>8276050</v>
      </c>
      <c r="AS71" s="746">
        <f t="shared" si="41"/>
        <v>7708435</v>
      </c>
      <c r="AT71" s="746">
        <f t="shared" si="41"/>
        <v>7410209</v>
      </c>
      <c r="AU71" s="746">
        <f t="shared" si="41"/>
        <v>6667750</v>
      </c>
      <c r="AV71" s="746">
        <f t="shared" si="41"/>
        <v>15821186</v>
      </c>
      <c r="AW71" s="746">
        <f t="shared" si="41"/>
        <v>6747155</v>
      </c>
      <c r="AX71" s="746">
        <f t="shared" si="41"/>
        <v>6749025</v>
      </c>
      <c r="AY71" s="746">
        <f t="shared" si="41"/>
        <v>6925838</v>
      </c>
      <c r="AZ71" s="746">
        <f t="shared" si="41"/>
        <v>8078538</v>
      </c>
      <c r="BA71" s="746">
        <f t="shared" si="41"/>
        <v>7213195</v>
      </c>
      <c r="BB71" s="746">
        <f t="shared" si="41"/>
        <v>7005175</v>
      </c>
      <c r="BC71" s="746">
        <f t="shared" si="41"/>
        <v>8716546</v>
      </c>
    </row>
    <row r="72" spans="1:55">
      <c r="A72" s="739">
        <v>205</v>
      </c>
      <c r="B72" s="745" t="s">
        <v>377</v>
      </c>
      <c r="C72" s="747">
        <v>693730</v>
      </c>
      <c r="D72" s="747">
        <v>670147</v>
      </c>
      <c r="E72" s="747">
        <v>670065</v>
      </c>
      <c r="F72" s="747">
        <v>777939</v>
      </c>
      <c r="G72" s="747">
        <v>1108665</v>
      </c>
      <c r="H72" s="747">
        <v>1361590</v>
      </c>
      <c r="I72" s="747">
        <v>1518577</v>
      </c>
      <c r="J72" s="747">
        <v>1426959</v>
      </c>
      <c r="K72" s="747">
        <v>1746177</v>
      </c>
      <c r="L72" s="747">
        <v>2071586</v>
      </c>
      <c r="M72" s="747">
        <v>2192094</v>
      </c>
      <c r="N72" s="747">
        <v>2225476</v>
      </c>
      <c r="O72" s="747">
        <v>2710703</v>
      </c>
      <c r="P72" s="747">
        <v>3078459</v>
      </c>
      <c r="Q72" s="747">
        <v>3881443</v>
      </c>
      <c r="R72" s="747">
        <v>4182771</v>
      </c>
      <c r="S72" s="747">
        <v>3765486</v>
      </c>
      <c r="T72" s="747">
        <v>4450977</v>
      </c>
      <c r="U72" s="747">
        <v>5708318</v>
      </c>
      <c r="V72" s="747">
        <v>6240223</v>
      </c>
      <c r="W72" s="747">
        <v>6371050</v>
      </c>
      <c r="X72" s="747">
        <v>7736214</v>
      </c>
      <c r="Y72" s="747">
        <v>7528522</v>
      </c>
      <c r="Z72" s="747">
        <v>7306506</v>
      </c>
      <c r="AA72" s="747">
        <v>8117553</v>
      </c>
      <c r="AB72" s="747">
        <v>8129411</v>
      </c>
      <c r="AC72" s="747">
        <v>7663643</v>
      </c>
      <c r="AD72" s="747">
        <v>9828967</v>
      </c>
      <c r="AE72" s="747">
        <v>9223186</v>
      </c>
      <c r="AF72" s="747">
        <v>9348970</v>
      </c>
      <c r="AG72" s="747">
        <v>9932785</v>
      </c>
      <c r="AH72" s="747">
        <v>9313585</v>
      </c>
      <c r="AI72" s="747">
        <v>8438777</v>
      </c>
      <c r="AJ72" s="747">
        <v>5168955</v>
      </c>
      <c r="AK72" s="747">
        <v>4473700</v>
      </c>
      <c r="AL72" s="747">
        <v>4422244</v>
      </c>
      <c r="AM72" s="747">
        <v>4424973</v>
      </c>
      <c r="AN72" s="747">
        <v>4191681</v>
      </c>
      <c r="AO72" s="747">
        <v>4091384</v>
      </c>
      <c r="AP72" s="747">
        <v>3072712</v>
      </c>
      <c r="AQ72" s="747">
        <v>3506588</v>
      </c>
      <c r="AR72" s="747">
        <v>3025004</v>
      </c>
      <c r="AS72" s="747">
        <v>3042045</v>
      </c>
      <c r="AT72" s="747">
        <v>2804048</v>
      </c>
      <c r="AU72" s="747">
        <v>2259366</v>
      </c>
      <c r="AV72" s="747">
        <v>11312612</v>
      </c>
      <c r="AW72" s="747">
        <v>1970937</v>
      </c>
      <c r="AX72" s="747">
        <v>1664183</v>
      </c>
      <c r="AY72" s="747">
        <v>1842752</v>
      </c>
      <c r="AZ72" s="747">
        <v>2245339</v>
      </c>
      <c r="BA72" s="747">
        <v>1795365</v>
      </c>
      <c r="BB72" s="747">
        <v>2016795</v>
      </c>
      <c r="BC72" s="747">
        <v>3166459</v>
      </c>
    </row>
    <row r="73" spans="1:55">
      <c r="A73" s="733">
        <v>224</v>
      </c>
      <c r="B73" s="737" t="s">
        <v>378</v>
      </c>
      <c r="C73" s="747">
        <v>727567</v>
      </c>
      <c r="D73" s="747">
        <v>696456</v>
      </c>
      <c r="E73" s="747">
        <v>731739</v>
      </c>
      <c r="F73" s="747">
        <v>1184707</v>
      </c>
      <c r="G73" s="747">
        <v>1591588</v>
      </c>
      <c r="H73" s="747">
        <v>1928588</v>
      </c>
      <c r="I73" s="747">
        <v>2176598</v>
      </c>
      <c r="J73" s="747">
        <v>2295441</v>
      </c>
      <c r="K73" s="747">
        <v>2302325</v>
      </c>
      <c r="L73" s="747">
        <v>2569852</v>
      </c>
      <c r="M73" s="747">
        <v>2760438</v>
      </c>
      <c r="N73" s="747">
        <v>2608380</v>
      </c>
      <c r="O73" s="747">
        <v>2936367</v>
      </c>
      <c r="P73" s="747">
        <v>3083856</v>
      </c>
      <c r="Q73" s="747">
        <v>2975448</v>
      </c>
      <c r="R73" s="747">
        <v>3262086</v>
      </c>
      <c r="S73" s="747">
        <v>3072922</v>
      </c>
      <c r="T73" s="747">
        <v>3506475</v>
      </c>
      <c r="U73" s="747">
        <v>3535454</v>
      </c>
      <c r="V73" s="747">
        <v>3908822</v>
      </c>
      <c r="W73" s="747">
        <v>4032140</v>
      </c>
      <c r="X73" s="747">
        <v>4248640</v>
      </c>
      <c r="Y73" s="747">
        <v>4565205</v>
      </c>
      <c r="Z73" s="747">
        <v>4526697</v>
      </c>
      <c r="AA73" s="747">
        <v>4492462</v>
      </c>
      <c r="AB73" s="747">
        <v>4389204</v>
      </c>
      <c r="AC73" s="747">
        <v>4345603</v>
      </c>
      <c r="AD73" s="747">
        <v>4250478</v>
      </c>
      <c r="AE73" s="747">
        <v>4295502</v>
      </c>
      <c r="AF73" s="747">
        <v>4784014</v>
      </c>
      <c r="AG73" s="747">
        <v>5016246</v>
      </c>
      <c r="AH73" s="747">
        <v>3533435</v>
      </c>
      <c r="AI73" s="747">
        <v>3515123</v>
      </c>
      <c r="AJ73" s="747">
        <v>3634062</v>
      </c>
      <c r="AK73" s="747">
        <v>3503513</v>
      </c>
      <c r="AL73" s="747">
        <v>3272781</v>
      </c>
      <c r="AM73" s="747">
        <v>3095478</v>
      </c>
      <c r="AN73" s="747">
        <v>2787885</v>
      </c>
      <c r="AO73" s="747">
        <v>2709926</v>
      </c>
      <c r="AP73" s="747">
        <v>2181549</v>
      </c>
      <c r="AQ73" s="747">
        <v>2608932</v>
      </c>
      <c r="AR73" s="747">
        <v>2985739</v>
      </c>
      <c r="AS73" s="747">
        <v>2204453</v>
      </c>
      <c r="AT73" s="747">
        <v>2301242</v>
      </c>
      <c r="AU73" s="747">
        <v>2265615</v>
      </c>
      <c r="AV73" s="747">
        <v>2774042</v>
      </c>
      <c r="AW73" s="747">
        <v>2370748</v>
      </c>
      <c r="AX73" s="747">
        <v>2540478</v>
      </c>
      <c r="AY73" s="747">
        <v>2645495</v>
      </c>
      <c r="AZ73" s="747">
        <v>2971417</v>
      </c>
      <c r="BA73" s="747">
        <v>2755566</v>
      </c>
      <c r="BB73" s="747">
        <v>2243154</v>
      </c>
      <c r="BC73" s="747">
        <v>2285266</v>
      </c>
    </row>
    <row r="74" spans="1:55">
      <c r="A74" s="733">
        <v>226</v>
      </c>
      <c r="B74" s="737" t="s">
        <v>379</v>
      </c>
      <c r="C74" s="747">
        <v>917361</v>
      </c>
      <c r="D74" s="747">
        <v>370625</v>
      </c>
      <c r="E74" s="747">
        <v>415803</v>
      </c>
      <c r="F74" s="747">
        <v>511809</v>
      </c>
      <c r="G74" s="747">
        <v>751154</v>
      </c>
      <c r="H74" s="747">
        <v>1258164</v>
      </c>
      <c r="I74" s="747">
        <v>1401759</v>
      </c>
      <c r="J74" s="747">
        <v>1641878</v>
      </c>
      <c r="K74" s="747">
        <v>1776695</v>
      </c>
      <c r="L74" s="747">
        <v>2055011</v>
      </c>
      <c r="M74" s="747">
        <v>2256396</v>
      </c>
      <c r="N74" s="747">
        <v>2247997</v>
      </c>
      <c r="O74" s="747">
        <v>2372113</v>
      </c>
      <c r="P74" s="747">
        <v>2596686</v>
      </c>
      <c r="Q74" s="747">
        <v>2494988</v>
      </c>
      <c r="R74" s="747">
        <v>2571803</v>
      </c>
      <c r="S74" s="747">
        <v>2301210</v>
      </c>
      <c r="T74" s="747">
        <v>2422982</v>
      </c>
      <c r="U74" s="747">
        <v>2630857</v>
      </c>
      <c r="V74" s="747">
        <v>2611448</v>
      </c>
      <c r="W74" s="747">
        <v>2641802</v>
      </c>
      <c r="X74" s="747">
        <v>2866263</v>
      </c>
      <c r="Y74" s="747">
        <v>2968610</v>
      </c>
      <c r="Z74" s="747">
        <v>2976663</v>
      </c>
      <c r="AA74" s="747">
        <v>2975192</v>
      </c>
      <c r="AB74" s="747">
        <v>3417553</v>
      </c>
      <c r="AC74" s="747">
        <v>3483571</v>
      </c>
      <c r="AD74" s="747">
        <v>3358353</v>
      </c>
      <c r="AE74" s="747">
        <v>3231077</v>
      </c>
      <c r="AF74" s="747">
        <v>3966913</v>
      </c>
      <c r="AG74" s="747">
        <v>3663700</v>
      </c>
      <c r="AH74" s="747">
        <v>2880552</v>
      </c>
      <c r="AI74" s="747">
        <v>2541033</v>
      </c>
      <c r="AJ74" s="747">
        <v>2792587</v>
      </c>
      <c r="AK74" s="747">
        <v>2599332</v>
      </c>
      <c r="AL74" s="747">
        <v>2420761</v>
      </c>
      <c r="AM74" s="747">
        <v>2593845</v>
      </c>
      <c r="AN74" s="747">
        <v>2635014</v>
      </c>
      <c r="AO74" s="747">
        <v>2581184</v>
      </c>
      <c r="AP74" s="747">
        <v>2547790</v>
      </c>
      <c r="AQ74" s="747">
        <v>2501022</v>
      </c>
      <c r="AR74" s="747">
        <v>2265307</v>
      </c>
      <c r="AS74" s="747">
        <v>2461937</v>
      </c>
      <c r="AT74" s="747">
        <v>2304919</v>
      </c>
      <c r="AU74" s="747">
        <v>2142769</v>
      </c>
      <c r="AV74" s="747">
        <v>1734532</v>
      </c>
      <c r="AW74" s="747">
        <v>2405470</v>
      </c>
      <c r="AX74" s="747">
        <v>2544364</v>
      </c>
      <c r="AY74" s="747">
        <v>2437591</v>
      </c>
      <c r="AZ74" s="747">
        <v>2861782</v>
      </c>
      <c r="BA74" s="747">
        <v>2662264</v>
      </c>
      <c r="BB74" s="747">
        <v>2745226</v>
      </c>
      <c r="BC74" s="747">
        <v>3264821</v>
      </c>
    </row>
    <row r="75" spans="1:55">
      <c r="H75" s="132"/>
      <c r="I75" s="132"/>
      <c r="J75" s="132"/>
      <c r="K75" s="132"/>
      <c r="L75" s="132"/>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66"/>
      <c r="BC75" s="66"/>
    </row>
    <row r="76" spans="1:55">
      <c r="BA76" s="66"/>
      <c r="BC76" s="66"/>
    </row>
    <row r="77" spans="1:55">
      <c r="BA77" s="66"/>
      <c r="BC77" s="66"/>
    </row>
    <row r="78" spans="1:55">
      <c r="BA78" s="66"/>
      <c r="BC78" s="66"/>
    </row>
    <row r="79" spans="1:55">
      <c r="BA79" s="66"/>
      <c r="BC79" s="66"/>
    </row>
    <row r="80" spans="1:55">
      <c r="BA80" s="66"/>
      <c r="BC80" s="66"/>
    </row>
    <row r="81" spans="53:55">
      <c r="BA81" s="66"/>
      <c r="BC81" s="66"/>
    </row>
    <row r="82" spans="53:55">
      <c r="BA82" s="66"/>
      <c r="BC82" s="66"/>
    </row>
    <row r="83" spans="53:55">
      <c r="BA83" s="66"/>
      <c r="BC83" s="66"/>
    </row>
    <row r="84" spans="53:55">
      <c r="BA84" s="66"/>
      <c r="BC84" s="66"/>
    </row>
    <row r="85" spans="53:55">
      <c r="BA85" s="66"/>
      <c r="BC85" s="66"/>
    </row>
    <row r="86" spans="53:55">
      <c r="BA86" s="66"/>
      <c r="BC86" s="66"/>
    </row>
    <row r="87" spans="53:55">
      <c r="BA87" s="66"/>
      <c r="BC87" s="66"/>
    </row>
    <row r="88" spans="53:55">
      <c r="BA88" s="66"/>
      <c r="BC88" s="66"/>
    </row>
    <row r="89" spans="53:55">
      <c r="BA89" s="66"/>
      <c r="BC89" s="66"/>
    </row>
    <row r="90" spans="53:55">
      <c r="BA90" s="66"/>
      <c r="BC90" s="66"/>
    </row>
    <row r="91" spans="53:55">
      <c r="BA91" s="66"/>
      <c r="BC91" s="66"/>
    </row>
    <row r="92" spans="53:55">
      <c r="BA92" s="66"/>
      <c r="BC92" s="66"/>
    </row>
    <row r="93" spans="53:55">
      <c r="BA93" s="66"/>
      <c r="BC93" s="66"/>
    </row>
    <row r="94" spans="53:55">
      <c r="BA94" s="66"/>
      <c r="BC94" s="66"/>
    </row>
    <row r="95" spans="53:55">
      <c r="BA95" s="66"/>
      <c r="BC95" s="66"/>
    </row>
    <row r="96" spans="53:55">
      <c r="BA96" s="66"/>
      <c r="BC96" s="66"/>
    </row>
    <row r="97" spans="53:55">
      <c r="BA97" s="66"/>
      <c r="BC97" s="66"/>
    </row>
    <row r="98" spans="53:55">
      <c r="BA98" s="66"/>
      <c r="BC98" s="66"/>
    </row>
    <row r="99" spans="53:55">
      <c r="BA99" s="66"/>
      <c r="BC99" s="66"/>
    </row>
    <row r="100" spans="53:55">
      <c r="BA100" s="66"/>
      <c r="BC100" s="66"/>
    </row>
    <row r="101" spans="53:55">
      <c r="BA101" s="66"/>
      <c r="BC101" s="66"/>
    </row>
    <row r="102" spans="53:55">
      <c r="BA102" s="66"/>
      <c r="BC102" s="66"/>
    </row>
    <row r="103" spans="53:55">
      <c r="BA103" s="66"/>
      <c r="BC103" s="66"/>
    </row>
    <row r="104" spans="53:55">
      <c r="BA104" s="66"/>
      <c r="BC104" s="66"/>
    </row>
    <row r="105" spans="53:55">
      <c r="BA105" s="66"/>
      <c r="BC105" s="66"/>
    </row>
    <row r="106" spans="53:55">
      <c r="BA106" s="66"/>
      <c r="BC106" s="66"/>
    </row>
    <row r="107" spans="53:55">
      <c r="BA107" s="66"/>
      <c r="BC107" s="66"/>
    </row>
    <row r="108" spans="53:55">
      <c r="BA108" s="66"/>
      <c r="BC108" s="66"/>
    </row>
    <row r="109" spans="53:55">
      <c r="BA109" s="66"/>
      <c r="BC109" s="66"/>
    </row>
    <row r="110" spans="53:55">
      <c r="BA110" s="66"/>
      <c r="BC110" s="66"/>
    </row>
    <row r="111" spans="53:55">
      <c r="BA111" s="66"/>
      <c r="BC111" s="66"/>
    </row>
    <row r="112" spans="53:55">
      <c r="BA112" s="1"/>
      <c r="BC112" s="1"/>
    </row>
    <row r="113" spans="53:55">
      <c r="BA113" s="66"/>
      <c r="BC113" s="66"/>
    </row>
    <row r="114" spans="53:55">
      <c r="BA114" s="66"/>
      <c r="BC114" s="66"/>
    </row>
    <row r="115" spans="53:55">
      <c r="BA115" s="66"/>
      <c r="BC115" s="66"/>
    </row>
    <row r="116" spans="53:55">
      <c r="BA116" s="66"/>
      <c r="BC116" s="66"/>
    </row>
    <row r="117" spans="53:55">
      <c r="BA117" s="66"/>
      <c r="BC117" s="66"/>
    </row>
    <row r="118" spans="53:55">
      <c r="BA118" s="66"/>
      <c r="BC118" s="66"/>
    </row>
    <row r="119" spans="53:55">
      <c r="BA119" s="66"/>
      <c r="BC119" s="66"/>
    </row>
    <row r="120" spans="53:55">
      <c r="BA120" s="66"/>
      <c r="BC120" s="66"/>
    </row>
    <row r="121" spans="53:55">
      <c r="BA121" s="66"/>
      <c r="BC121" s="66"/>
    </row>
    <row r="122" spans="53:55">
      <c r="BA122" s="66"/>
      <c r="BC122" s="66"/>
    </row>
    <row r="123" spans="53:55">
      <c r="BA123" s="66"/>
      <c r="BC123" s="66"/>
    </row>
    <row r="124" spans="53:55">
      <c r="BA124" s="66"/>
      <c r="BC124" s="66"/>
    </row>
    <row r="125" spans="53:55">
      <c r="BA125" s="66"/>
      <c r="BC125" s="66"/>
    </row>
    <row r="126" spans="53:55">
      <c r="BA126" s="66"/>
      <c r="BC126" s="66"/>
    </row>
    <row r="127" spans="53:55">
      <c r="BA127" s="66"/>
      <c r="BC127" s="66"/>
    </row>
    <row r="128" spans="53:55">
      <c r="BA128" s="66"/>
      <c r="BC128" s="66"/>
    </row>
    <row r="129" spans="53:55">
      <c r="BA129" s="66"/>
      <c r="BC129" s="66"/>
    </row>
    <row r="130" spans="53:55">
      <c r="BA130" s="66"/>
      <c r="BC130" s="66"/>
    </row>
    <row r="131" spans="53:55">
      <c r="BA131" s="66"/>
      <c r="BC131" s="66"/>
    </row>
    <row r="132" spans="53:55">
      <c r="BA132" s="66"/>
      <c r="BC132" s="66"/>
    </row>
    <row r="133" spans="53:55">
      <c r="BA133" s="66"/>
      <c r="BC133" s="66"/>
    </row>
    <row r="134" spans="53:55">
      <c r="BA134" s="66"/>
      <c r="BC134" s="66"/>
    </row>
    <row r="135" spans="53:55">
      <c r="BA135" s="66"/>
      <c r="BC135" s="66"/>
    </row>
    <row r="136" spans="53:55">
      <c r="BA136" s="66"/>
      <c r="BC136" s="66"/>
    </row>
    <row r="137" spans="53:55">
      <c r="BA137" s="66"/>
      <c r="BC137" s="66"/>
    </row>
    <row r="138" spans="53:55">
      <c r="BA138" s="66"/>
      <c r="BC138" s="66"/>
    </row>
    <row r="139" spans="53:55">
      <c r="BA139" s="66"/>
      <c r="BC139" s="66"/>
    </row>
    <row r="140" spans="53:55">
      <c r="BA140" s="66"/>
      <c r="BC140" s="66"/>
    </row>
    <row r="141" spans="53:55">
      <c r="BA141" s="66"/>
      <c r="BC141" s="66"/>
    </row>
    <row r="142" spans="53:55">
      <c r="BA142" s="66"/>
      <c r="BC142" s="66"/>
    </row>
    <row r="143" spans="53:55">
      <c r="BA143" s="66"/>
      <c r="BC143" s="66"/>
    </row>
    <row r="144" spans="53:55">
      <c r="BA144" s="66"/>
      <c r="BC144" s="66"/>
    </row>
    <row r="145" spans="53:55">
      <c r="BA145" s="66"/>
      <c r="BC145" s="66"/>
    </row>
    <row r="146" spans="53:55">
      <c r="BA146" s="66"/>
      <c r="BC146" s="66"/>
    </row>
    <row r="147" spans="53:55">
      <c r="BA147" s="66"/>
      <c r="BC147" s="66"/>
    </row>
    <row r="148" spans="53:55">
      <c r="BA148" s="66"/>
      <c r="BC148" s="66"/>
    </row>
    <row r="149" spans="53:55">
      <c r="BA149" s="66"/>
      <c r="BC149" s="66"/>
    </row>
    <row r="150" spans="53:55">
      <c r="BA150" s="66"/>
      <c r="BC150" s="66"/>
    </row>
    <row r="151" spans="53:55">
      <c r="BA151" s="66"/>
      <c r="BC151" s="66"/>
    </row>
    <row r="152" spans="53:55">
      <c r="BA152" s="66"/>
      <c r="BC152" s="66"/>
    </row>
    <row r="153" spans="53:55">
      <c r="BA153" s="66"/>
      <c r="BC153" s="66"/>
    </row>
    <row r="154" spans="53:55">
      <c r="BA154" s="66"/>
      <c r="BC154" s="66"/>
    </row>
    <row r="155" spans="53:55">
      <c r="BA155" s="66"/>
      <c r="BC155" s="66"/>
    </row>
    <row r="156" spans="53:55">
      <c r="BA156" s="66"/>
      <c r="BC156" s="66"/>
    </row>
    <row r="157" spans="53:55">
      <c r="BA157" s="66"/>
      <c r="BC157" s="66"/>
    </row>
    <row r="158" spans="53:55">
      <c r="BA158" s="66"/>
      <c r="BC158" s="66"/>
    </row>
    <row r="159" spans="53:55">
      <c r="BA159" s="66"/>
      <c r="BC159" s="66"/>
    </row>
    <row r="160" spans="53:55">
      <c r="BA160" s="66"/>
      <c r="BC160" s="66"/>
    </row>
    <row r="161" spans="53:55">
      <c r="BA161" s="66"/>
      <c r="BC161" s="66"/>
    </row>
    <row r="162" spans="53:55">
      <c r="BA162" s="66"/>
      <c r="BC162" s="66"/>
    </row>
    <row r="163" spans="53:55">
      <c r="BA163" s="66"/>
      <c r="BC163" s="66"/>
    </row>
    <row r="164" spans="53:55">
      <c r="BA164" s="66"/>
      <c r="BC164" s="66"/>
    </row>
    <row r="165" spans="53:55">
      <c r="BA165" s="66"/>
      <c r="BC165" s="66"/>
    </row>
    <row r="166" spans="53:55">
      <c r="BA166" s="66"/>
      <c r="BC166" s="66"/>
    </row>
    <row r="167" spans="53:55">
      <c r="BA167" s="66"/>
      <c r="BC167" s="66"/>
    </row>
    <row r="168" spans="53:55">
      <c r="BA168" s="66"/>
      <c r="BC168" s="66"/>
    </row>
    <row r="169" spans="53:55">
      <c r="BA169" s="66"/>
      <c r="BC169" s="66"/>
    </row>
    <row r="170" spans="53:55">
      <c r="BA170" s="66"/>
      <c r="BC170" s="66"/>
    </row>
    <row r="171" spans="53:55">
      <c r="BA171" s="66"/>
      <c r="BC171" s="66"/>
    </row>
    <row r="172" spans="53:55">
      <c r="BA172" s="66"/>
      <c r="BC172" s="66"/>
    </row>
    <row r="178" spans="53:55">
      <c r="BA178" s="66"/>
      <c r="BC178" s="66"/>
    </row>
  </sheetData>
  <mergeCells count="1">
    <mergeCell ref="A2:B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5C84-ACEC-44F0-BB42-A9934D1D996B}">
  <sheetPr>
    <tabColor theme="5" tint="0.59999389629810485"/>
  </sheetPr>
  <dimension ref="A1:N69"/>
  <sheetViews>
    <sheetView workbookViewId="0">
      <pane xSplit="3" ySplit="2" topLeftCell="D3" activePane="bottomRight" state="frozen"/>
      <selection pane="topRight" activeCell="D1" sqref="D1"/>
      <selection pane="bottomLeft" activeCell="A3" sqref="A3"/>
      <selection pane="bottomRight" activeCell="G16" sqref="G16"/>
    </sheetView>
  </sheetViews>
  <sheetFormatPr defaultColWidth="9" defaultRowHeight="13"/>
  <cols>
    <col min="1" max="1" width="16.33203125" style="1" customWidth="1"/>
    <col min="2" max="2" width="10.5" style="1" customWidth="1"/>
    <col min="3" max="3" width="6.5" style="1" customWidth="1"/>
    <col min="4" max="10" width="9" style="1" customWidth="1"/>
    <col min="11" max="12" width="9" style="1" hidden="1" customWidth="1"/>
    <col min="13" max="13" width="9" style="1" customWidth="1"/>
    <col min="14" max="14" width="4" style="1" customWidth="1"/>
    <col min="15" max="16384" width="9" style="1"/>
  </cols>
  <sheetData>
    <row r="1" spans="1:14">
      <c r="A1" s="276" t="s">
        <v>1179</v>
      </c>
      <c r="B1" s="14"/>
      <c r="C1" s="14"/>
      <c r="D1" s="310" t="s">
        <v>897</v>
      </c>
      <c r="E1" s="14"/>
      <c r="F1" s="14"/>
      <c r="G1" s="14"/>
      <c r="H1" s="14"/>
      <c r="I1" s="14"/>
      <c r="J1" s="770">
        <f>まとめ1!N1</f>
        <v>45803</v>
      </c>
      <c r="K1" s="14"/>
      <c r="L1" s="14"/>
      <c r="M1" s="14"/>
      <c r="N1" s="14"/>
    </row>
    <row r="2" spans="1:14">
      <c r="A2" s="614" t="s">
        <v>529</v>
      </c>
      <c r="B2" s="366" t="s">
        <v>530</v>
      </c>
      <c r="C2" s="1080" t="s">
        <v>528</v>
      </c>
      <c r="D2" s="272" t="s">
        <v>412</v>
      </c>
      <c r="E2" s="272" t="s">
        <v>413</v>
      </c>
      <c r="F2" s="272" t="s">
        <v>414</v>
      </c>
      <c r="G2" s="272" t="s">
        <v>415</v>
      </c>
      <c r="H2" s="272" t="s">
        <v>416</v>
      </c>
      <c r="I2" s="272" t="s">
        <v>417</v>
      </c>
      <c r="J2" s="272" t="s">
        <v>419</v>
      </c>
      <c r="K2" s="272" t="s">
        <v>420</v>
      </c>
      <c r="L2" s="272" t="s">
        <v>421</v>
      </c>
      <c r="M2" s="1079" t="s">
        <v>1171</v>
      </c>
      <c r="N2" s="14"/>
    </row>
    <row r="3" spans="1:14">
      <c r="A3" s="311" t="s">
        <v>514</v>
      </c>
      <c r="B3" s="318" t="s">
        <v>125</v>
      </c>
      <c r="C3" s="316" t="s">
        <v>515</v>
      </c>
      <c r="D3" s="31">
        <v>303601</v>
      </c>
      <c r="E3" s="31">
        <v>305438</v>
      </c>
      <c r="F3" s="31">
        <v>300637</v>
      </c>
      <c r="G3" s="31">
        <v>294622</v>
      </c>
      <c r="H3" s="31">
        <v>287248</v>
      </c>
      <c r="I3" s="31">
        <v>278846</v>
      </c>
      <c r="J3" s="31">
        <v>269828</v>
      </c>
      <c r="K3" s="31">
        <v>18674.926199428519</v>
      </c>
      <c r="L3" s="31">
        <v>17188.119263925077</v>
      </c>
      <c r="M3" s="1077">
        <f>J3/D3*100</f>
        <v>88.875860092687446</v>
      </c>
      <c r="N3" s="14"/>
    </row>
    <row r="4" spans="1:14">
      <c r="A4" s="311"/>
      <c r="B4" s="318" t="s">
        <v>127</v>
      </c>
      <c r="C4" s="316"/>
      <c r="D4" s="31">
        <v>260878</v>
      </c>
      <c r="E4" s="31">
        <v>253960</v>
      </c>
      <c r="F4" s="31">
        <v>245287</v>
      </c>
      <c r="G4" s="31">
        <v>235190</v>
      </c>
      <c r="H4" s="31">
        <v>224196</v>
      </c>
      <c r="I4" s="31">
        <v>212789</v>
      </c>
      <c r="J4" s="31">
        <v>201317</v>
      </c>
      <c r="K4" s="31">
        <v>26911.278532623404</v>
      </c>
      <c r="L4" s="31">
        <v>24258.694598586415</v>
      </c>
      <c r="M4" s="1077">
        <f t="shared" ref="M4:M44" si="0">J4/D4*100</f>
        <v>77.169021534970369</v>
      </c>
      <c r="N4" s="14"/>
    </row>
    <row r="5" spans="1:14">
      <c r="A5" s="311"/>
      <c r="B5" s="318" t="s">
        <v>129</v>
      </c>
      <c r="C5" s="316"/>
      <c r="D5" s="31">
        <v>87722</v>
      </c>
      <c r="E5" s="31">
        <v>84290</v>
      </c>
      <c r="F5" s="31">
        <v>80306</v>
      </c>
      <c r="G5" s="31">
        <v>75851</v>
      </c>
      <c r="H5" s="31">
        <v>71174</v>
      </c>
      <c r="I5" s="31">
        <v>66453</v>
      </c>
      <c r="J5" s="31">
        <v>61902</v>
      </c>
      <c r="K5" s="31">
        <v>15279.779529543912</v>
      </c>
      <c r="L5" s="31">
        <v>13378.537559014712</v>
      </c>
      <c r="M5" s="1077">
        <f t="shared" si="0"/>
        <v>70.566106563917828</v>
      </c>
      <c r="N5" s="14"/>
    </row>
    <row r="6" spans="1:14">
      <c r="A6" s="311"/>
      <c r="B6" s="318" t="s">
        <v>131</v>
      </c>
      <c r="C6" s="316"/>
      <c r="D6" s="31">
        <v>30268</v>
      </c>
      <c r="E6" s="31">
        <v>29284</v>
      </c>
      <c r="F6" s="31">
        <v>27936</v>
      </c>
      <c r="G6" s="31">
        <v>26371</v>
      </c>
      <c r="H6" s="31">
        <v>24700</v>
      </c>
      <c r="I6" s="31">
        <v>23026</v>
      </c>
      <c r="J6" s="31">
        <v>21446</v>
      </c>
      <c r="K6" s="31">
        <v>45525.990317897609</v>
      </c>
      <c r="L6" s="31">
        <v>41946.092223224659</v>
      </c>
      <c r="M6" s="1077">
        <f t="shared" si="0"/>
        <v>70.853706885159241</v>
      </c>
      <c r="N6" s="14"/>
    </row>
    <row r="7" spans="1:14">
      <c r="A7" s="311"/>
      <c r="B7" s="318" t="s">
        <v>133</v>
      </c>
      <c r="C7" s="316"/>
      <c r="D7" s="31">
        <v>33604</v>
      </c>
      <c r="E7" s="31">
        <v>33294</v>
      </c>
      <c r="F7" s="31">
        <v>32353</v>
      </c>
      <c r="G7" s="31">
        <v>31196</v>
      </c>
      <c r="H7" s="31">
        <v>29952</v>
      </c>
      <c r="I7" s="31">
        <v>28699</v>
      </c>
      <c r="J7" s="31">
        <v>27485</v>
      </c>
      <c r="K7" s="31">
        <v>26186.803366633601</v>
      </c>
      <c r="L7" s="31">
        <v>24901.100048842778</v>
      </c>
      <c r="M7" s="1077">
        <f t="shared" si="0"/>
        <v>81.790858231162957</v>
      </c>
      <c r="N7" s="14"/>
    </row>
    <row r="8" spans="1:14">
      <c r="A8" s="311"/>
      <c r="B8" s="1193" t="s">
        <v>818</v>
      </c>
      <c r="C8" s="1219"/>
      <c r="D8" s="278">
        <f t="shared" ref="D8:L8" si="1">SUM(D3:D7)</f>
        <v>716073</v>
      </c>
      <c r="E8" s="278">
        <f t="shared" si="1"/>
        <v>706266</v>
      </c>
      <c r="F8" s="278">
        <f t="shared" si="1"/>
        <v>686519</v>
      </c>
      <c r="G8" s="278">
        <f t="shared" si="1"/>
        <v>663230</v>
      </c>
      <c r="H8" s="278">
        <f t="shared" si="1"/>
        <v>637270</v>
      </c>
      <c r="I8" s="278">
        <f t="shared" si="1"/>
        <v>609813</v>
      </c>
      <c r="J8" s="278">
        <f t="shared" si="1"/>
        <v>581978</v>
      </c>
      <c r="K8" s="278">
        <f t="shared" si="1"/>
        <v>132578.77794612705</v>
      </c>
      <c r="L8" s="278">
        <f t="shared" si="1"/>
        <v>121672.54369359365</v>
      </c>
      <c r="M8" s="1078">
        <f t="shared" si="0"/>
        <v>81.273557304911648</v>
      </c>
      <c r="N8" s="14"/>
    </row>
    <row r="9" spans="1:14">
      <c r="A9" s="312" t="s">
        <v>516</v>
      </c>
      <c r="B9" s="318" t="s">
        <v>125</v>
      </c>
      <c r="C9" s="315" t="s">
        <v>515</v>
      </c>
      <c r="D9" s="30">
        <v>41159</v>
      </c>
      <c r="E9" s="30">
        <v>41300</v>
      </c>
      <c r="F9" s="30">
        <v>38813</v>
      </c>
      <c r="G9" s="30">
        <v>36180</v>
      </c>
      <c r="H9" s="30">
        <v>35290</v>
      </c>
      <c r="I9" s="30">
        <v>34266</v>
      </c>
      <c r="J9" s="30">
        <v>32637</v>
      </c>
      <c r="K9" s="30">
        <v>1785.1859643652176</v>
      </c>
      <c r="L9" s="30">
        <v>1541.8808907707498</v>
      </c>
      <c r="M9" s="1077">
        <f t="shared" si="0"/>
        <v>79.294929420053933</v>
      </c>
      <c r="N9" s="14"/>
    </row>
    <row r="10" spans="1:14">
      <c r="A10" s="311" t="s">
        <v>524</v>
      </c>
      <c r="B10" s="318" t="s">
        <v>127</v>
      </c>
      <c r="C10" s="316"/>
      <c r="D10" s="31">
        <v>32949</v>
      </c>
      <c r="E10" s="31">
        <v>28973</v>
      </c>
      <c r="F10" s="31">
        <v>25591</v>
      </c>
      <c r="G10" s="31">
        <v>23776</v>
      </c>
      <c r="H10" s="31">
        <v>22769</v>
      </c>
      <c r="I10" s="31">
        <v>21438</v>
      </c>
      <c r="J10" s="31">
        <v>19617</v>
      </c>
      <c r="K10" s="31">
        <v>2074.4830649987034</v>
      </c>
      <c r="L10" s="31">
        <v>1849.8028639559861</v>
      </c>
      <c r="M10" s="1077">
        <f t="shared" si="0"/>
        <v>59.537466994445964</v>
      </c>
      <c r="N10" s="14"/>
    </row>
    <row r="11" spans="1:14">
      <c r="A11" s="311"/>
      <c r="B11" s="318" t="s">
        <v>129</v>
      </c>
      <c r="C11" s="316"/>
      <c r="D11" s="31">
        <v>11181</v>
      </c>
      <c r="E11" s="31">
        <v>9783</v>
      </c>
      <c r="F11" s="31">
        <v>8592</v>
      </c>
      <c r="G11" s="31">
        <v>7760</v>
      </c>
      <c r="H11" s="31">
        <v>7343</v>
      </c>
      <c r="I11" s="31">
        <v>6828</v>
      </c>
      <c r="J11" s="31">
        <v>6190</v>
      </c>
      <c r="K11" s="31">
        <v>1146.0501435797105</v>
      </c>
      <c r="L11" s="31">
        <v>1027.2560849113372</v>
      </c>
      <c r="M11" s="1077">
        <f t="shared" si="0"/>
        <v>55.361774438780074</v>
      </c>
      <c r="N11" s="14"/>
    </row>
    <row r="12" spans="1:14">
      <c r="A12" s="311"/>
      <c r="B12" s="318" t="s">
        <v>131</v>
      </c>
      <c r="C12" s="316"/>
      <c r="D12" s="31">
        <v>3822</v>
      </c>
      <c r="E12" s="31">
        <v>3477</v>
      </c>
      <c r="F12" s="31">
        <v>3017</v>
      </c>
      <c r="G12" s="31">
        <v>2717</v>
      </c>
      <c r="H12" s="31">
        <v>2522</v>
      </c>
      <c r="I12" s="31">
        <v>2359</v>
      </c>
      <c r="J12" s="31">
        <v>2167</v>
      </c>
      <c r="K12" s="31">
        <v>4435.6386174868121</v>
      </c>
      <c r="L12" s="31">
        <v>3985.2940643185875</v>
      </c>
      <c r="M12" s="1077">
        <f t="shared" si="0"/>
        <v>56.698063840920987</v>
      </c>
      <c r="N12" s="14"/>
    </row>
    <row r="13" spans="1:14">
      <c r="A13" s="311"/>
      <c r="B13" s="318" t="s">
        <v>133</v>
      </c>
      <c r="C13" s="316"/>
      <c r="D13" s="31">
        <v>4788</v>
      </c>
      <c r="E13" s="31">
        <v>4609</v>
      </c>
      <c r="F13" s="31">
        <v>4188</v>
      </c>
      <c r="G13" s="31">
        <v>3904</v>
      </c>
      <c r="H13" s="31">
        <v>3756</v>
      </c>
      <c r="I13" s="31">
        <v>3610</v>
      </c>
      <c r="J13" s="31">
        <v>3443</v>
      </c>
      <c r="K13" s="31">
        <v>3364.3256153858024</v>
      </c>
      <c r="L13" s="31">
        <v>3243.0553402306655</v>
      </c>
      <c r="M13" s="1077">
        <f t="shared" si="0"/>
        <v>71.908939014202161</v>
      </c>
      <c r="N13" s="14"/>
    </row>
    <row r="14" spans="1:14">
      <c r="A14" s="313"/>
      <c r="B14" s="1193" t="s">
        <v>818</v>
      </c>
      <c r="C14" s="1219"/>
      <c r="D14" s="278">
        <f t="shared" ref="D14:L14" si="2">SUM(D9:D13)</f>
        <v>93899</v>
      </c>
      <c r="E14" s="278">
        <f t="shared" si="2"/>
        <v>88142</v>
      </c>
      <c r="F14" s="278">
        <f t="shared" si="2"/>
        <v>80201</v>
      </c>
      <c r="G14" s="278">
        <f t="shared" si="2"/>
        <v>74337</v>
      </c>
      <c r="H14" s="278">
        <f t="shared" si="2"/>
        <v>71680</v>
      </c>
      <c r="I14" s="278">
        <f t="shared" si="2"/>
        <v>68501</v>
      </c>
      <c r="J14" s="278">
        <f t="shared" si="2"/>
        <v>64054</v>
      </c>
      <c r="K14" s="278">
        <f t="shared" si="2"/>
        <v>12805.683405816246</v>
      </c>
      <c r="L14" s="278">
        <f t="shared" si="2"/>
        <v>11647.289244187326</v>
      </c>
      <c r="M14" s="1078">
        <f t="shared" si="0"/>
        <v>68.215848944078218</v>
      </c>
      <c r="N14" s="14"/>
    </row>
    <row r="15" spans="1:14">
      <c r="A15" s="311" t="s">
        <v>517</v>
      </c>
      <c r="B15" s="318" t="s">
        <v>125</v>
      </c>
      <c r="C15" s="316" t="s">
        <v>515</v>
      </c>
      <c r="D15" s="31">
        <v>180779</v>
      </c>
      <c r="E15" s="31">
        <v>179611</v>
      </c>
      <c r="F15" s="31">
        <v>175766</v>
      </c>
      <c r="G15" s="31">
        <v>169312</v>
      </c>
      <c r="H15" s="31">
        <v>158144</v>
      </c>
      <c r="I15" s="31">
        <v>149589</v>
      </c>
      <c r="J15" s="31">
        <v>142174</v>
      </c>
      <c r="K15" s="31">
        <v>9368.1984259644996</v>
      </c>
      <c r="L15" s="31">
        <v>8746.8183178977215</v>
      </c>
      <c r="M15" s="1077">
        <f t="shared" si="0"/>
        <v>78.645196621288989</v>
      </c>
      <c r="N15" s="14"/>
    </row>
    <row r="16" spans="1:14">
      <c r="A16" s="311" t="s">
        <v>525</v>
      </c>
      <c r="B16" s="318" t="s">
        <v>127</v>
      </c>
      <c r="C16" s="316"/>
      <c r="D16" s="31">
        <v>154490</v>
      </c>
      <c r="E16" s="31">
        <v>150307</v>
      </c>
      <c r="F16" s="31">
        <v>144249</v>
      </c>
      <c r="G16" s="31">
        <v>134573</v>
      </c>
      <c r="H16" s="31">
        <v>121156</v>
      </c>
      <c r="I16" s="31">
        <v>111509</v>
      </c>
      <c r="J16" s="31">
        <v>103812</v>
      </c>
      <c r="K16" s="31">
        <v>12243.985255871901</v>
      </c>
      <c r="L16" s="31">
        <v>11264.437178935043</v>
      </c>
      <c r="M16" s="1077">
        <f t="shared" si="0"/>
        <v>67.196582303061689</v>
      </c>
      <c r="N16" s="14"/>
    </row>
    <row r="17" spans="1:14">
      <c r="A17" s="311"/>
      <c r="B17" s="318" t="s">
        <v>129</v>
      </c>
      <c r="C17" s="316"/>
      <c r="D17" s="31">
        <v>50753</v>
      </c>
      <c r="E17" s="31">
        <v>48619</v>
      </c>
      <c r="F17" s="31">
        <v>45961</v>
      </c>
      <c r="G17" s="31">
        <v>42514</v>
      </c>
      <c r="H17" s="31">
        <v>37619</v>
      </c>
      <c r="I17" s="31">
        <v>33973</v>
      </c>
      <c r="J17" s="31">
        <v>31033</v>
      </c>
      <c r="K17" s="31">
        <v>6179.4091124021006</v>
      </c>
      <c r="L17" s="31">
        <v>5554.0238443932358</v>
      </c>
      <c r="M17" s="1077">
        <f t="shared" si="0"/>
        <v>61.145153981045453</v>
      </c>
      <c r="N17" s="14"/>
    </row>
    <row r="18" spans="1:14">
      <c r="A18" s="311"/>
      <c r="B18" s="318" t="s">
        <v>131</v>
      </c>
      <c r="C18" s="316"/>
      <c r="D18" s="31">
        <v>16712</v>
      </c>
      <c r="E18" s="31">
        <v>15852</v>
      </c>
      <c r="F18" s="31">
        <v>15112</v>
      </c>
      <c r="G18" s="31">
        <v>14020</v>
      </c>
      <c r="H18" s="31">
        <v>12431</v>
      </c>
      <c r="I18" s="31">
        <v>11187</v>
      </c>
      <c r="J18" s="31">
        <v>10100</v>
      </c>
      <c r="K18" s="31">
        <v>22259.655060123099</v>
      </c>
      <c r="L18" s="31">
        <v>21017.239532367203</v>
      </c>
      <c r="M18" s="1077">
        <f t="shared" si="0"/>
        <v>60.435615126854955</v>
      </c>
      <c r="N18" s="14"/>
    </row>
    <row r="19" spans="1:14">
      <c r="A19" s="311"/>
      <c r="B19" s="318" t="s">
        <v>133</v>
      </c>
      <c r="C19" s="316"/>
      <c r="D19" s="31">
        <v>19549</v>
      </c>
      <c r="E19" s="31">
        <v>19265</v>
      </c>
      <c r="F19" s="31">
        <v>18853</v>
      </c>
      <c r="G19" s="31">
        <v>17910</v>
      </c>
      <c r="H19" s="31">
        <v>16380</v>
      </c>
      <c r="I19" s="31">
        <v>15215</v>
      </c>
      <c r="J19" s="31">
        <v>14277</v>
      </c>
      <c r="K19" s="31">
        <v>13595.2378740814</v>
      </c>
      <c r="L19" s="31">
        <v>13249.096609171269</v>
      </c>
      <c r="M19" s="1077">
        <f t="shared" si="0"/>
        <v>73.031868637781983</v>
      </c>
      <c r="N19" s="14"/>
    </row>
    <row r="20" spans="1:14">
      <c r="A20" s="311"/>
      <c r="B20" s="1193" t="s">
        <v>818</v>
      </c>
      <c r="C20" s="1219"/>
      <c r="D20" s="278">
        <f t="shared" ref="D20:L20" si="3">SUM(D15:D19)</f>
        <v>422283</v>
      </c>
      <c r="E20" s="278">
        <f t="shared" si="3"/>
        <v>413654</v>
      </c>
      <c r="F20" s="278">
        <f t="shared" si="3"/>
        <v>399941</v>
      </c>
      <c r="G20" s="278">
        <f t="shared" si="3"/>
        <v>378329</v>
      </c>
      <c r="H20" s="278">
        <f t="shared" si="3"/>
        <v>345730</v>
      </c>
      <c r="I20" s="278">
        <f t="shared" si="3"/>
        <v>321473</v>
      </c>
      <c r="J20" s="278">
        <f t="shared" si="3"/>
        <v>301396</v>
      </c>
      <c r="K20" s="278">
        <f t="shared" si="3"/>
        <v>63646.485728443004</v>
      </c>
      <c r="L20" s="278">
        <f t="shared" si="3"/>
        <v>59831.615482764471</v>
      </c>
      <c r="M20" s="1078">
        <f t="shared" si="0"/>
        <v>71.372989203922486</v>
      </c>
      <c r="N20" s="14"/>
    </row>
    <row r="21" spans="1:14">
      <c r="A21" s="312" t="s">
        <v>518</v>
      </c>
      <c r="B21" s="318" t="s">
        <v>125</v>
      </c>
      <c r="C21" s="315" t="s">
        <v>515</v>
      </c>
      <c r="D21" s="30">
        <v>81663</v>
      </c>
      <c r="E21" s="38">
        <v>84527</v>
      </c>
      <c r="F21" s="30">
        <v>86058</v>
      </c>
      <c r="G21" s="30">
        <v>89130</v>
      </c>
      <c r="H21" s="30">
        <v>93814</v>
      </c>
      <c r="I21" s="30">
        <v>94991</v>
      </c>
      <c r="J21" s="30">
        <v>95017</v>
      </c>
      <c r="K21" s="30">
        <v>7521.5418090988005</v>
      </c>
      <c r="L21" s="30">
        <v>6899.4200552566053</v>
      </c>
      <c r="M21" s="1077">
        <f t="shared" si="0"/>
        <v>116.35257093175613</v>
      </c>
      <c r="N21" s="14"/>
    </row>
    <row r="22" spans="1:14">
      <c r="A22" s="311" t="s">
        <v>526</v>
      </c>
      <c r="B22" s="318" t="s">
        <v>127</v>
      </c>
      <c r="C22" s="316"/>
      <c r="D22" s="31">
        <v>73439</v>
      </c>
      <c r="E22" s="39">
        <v>74680</v>
      </c>
      <c r="F22" s="31">
        <v>75447</v>
      </c>
      <c r="G22" s="31">
        <v>76841</v>
      </c>
      <c r="H22" s="31">
        <v>80271</v>
      </c>
      <c r="I22" s="31">
        <v>79842</v>
      </c>
      <c r="J22" s="31">
        <v>77888</v>
      </c>
      <c r="K22" s="31">
        <v>12592.8102117528</v>
      </c>
      <c r="L22" s="31">
        <v>11144.454555695385</v>
      </c>
      <c r="M22" s="1077">
        <f t="shared" si="0"/>
        <v>106.0580890262667</v>
      </c>
      <c r="N22" s="14"/>
    </row>
    <row r="23" spans="1:14">
      <c r="A23" s="311"/>
      <c r="B23" s="318" t="s">
        <v>129</v>
      </c>
      <c r="C23" s="316"/>
      <c r="D23" s="31">
        <v>25788</v>
      </c>
      <c r="E23" s="39">
        <v>25888</v>
      </c>
      <c r="F23" s="31">
        <v>25753</v>
      </c>
      <c r="G23" s="31">
        <v>25577</v>
      </c>
      <c r="H23" s="31">
        <v>26212</v>
      </c>
      <c r="I23" s="31">
        <v>25652</v>
      </c>
      <c r="J23" s="31">
        <v>24679</v>
      </c>
      <c r="K23" s="31">
        <v>7954.3202735620998</v>
      </c>
      <c r="L23" s="31">
        <v>6797.2576297101396</v>
      </c>
      <c r="M23" s="1077">
        <f t="shared" si="0"/>
        <v>95.699550178377535</v>
      </c>
      <c r="N23" s="14"/>
    </row>
    <row r="24" spans="1:14">
      <c r="A24" s="311"/>
      <c r="B24" s="318" t="s">
        <v>131</v>
      </c>
      <c r="C24" s="316"/>
      <c r="D24" s="31">
        <v>9734</v>
      </c>
      <c r="E24" s="39">
        <v>9955</v>
      </c>
      <c r="F24" s="31">
        <v>9807</v>
      </c>
      <c r="G24" s="31">
        <v>9634</v>
      </c>
      <c r="H24" s="31">
        <v>9747</v>
      </c>
      <c r="I24" s="31">
        <v>9480</v>
      </c>
      <c r="J24" s="31">
        <v>9179</v>
      </c>
      <c r="K24" s="31">
        <v>18830.696640287701</v>
      </c>
      <c r="L24" s="31">
        <v>16943.558626538874</v>
      </c>
      <c r="M24" s="1077">
        <f t="shared" si="0"/>
        <v>94.298335730429429</v>
      </c>
      <c r="N24" s="14"/>
    </row>
    <row r="25" spans="1:14">
      <c r="A25" s="311"/>
      <c r="B25" s="318" t="s">
        <v>133</v>
      </c>
      <c r="C25" s="316"/>
      <c r="D25" s="31">
        <v>9267</v>
      </c>
      <c r="E25" s="39">
        <v>9420</v>
      </c>
      <c r="F25" s="31">
        <v>9312</v>
      </c>
      <c r="G25" s="31">
        <v>9382</v>
      </c>
      <c r="H25" s="31">
        <v>9816</v>
      </c>
      <c r="I25" s="31">
        <v>9874</v>
      </c>
      <c r="J25" s="31">
        <v>9765</v>
      </c>
      <c r="K25" s="31">
        <v>9227.2398771663993</v>
      </c>
      <c r="L25" s="31">
        <v>8408.9480994408477</v>
      </c>
      <c r="M25" s="1077">
        <f t="shared" si="0"/>
        <v>105.37390741340241</v>
      </c>
      <c r="N25" s="14"/>
    </row>
    <row r="26" spans="1:14">
      <c r="A26" s="313"/>
      <c r="B26" s="1193" t="s">
        <v>818</v>
      </c>
      <c r="C26" s="1219"/>
      <c r="D26" s="278">
        <f t="shared" ref="D26:L26" si="4">SUM(D21:D25)</f>
        <v>199891</v>
      </c>
      <c r="E26" s="278">
        <f t="shared" si="4"/>
        <v>204470</v>
      </c>
      <c r="F26" s="278">
        <f t="shared" si="4"/>
        <v>206377</v>
      </c>
      <c r="G26" s="278">
        <f t="shared" si="4"/>
        <v>210564</v>
      </c>
      <c r="H26" s="278">
        <f t="shared" si="4"/>
        <v>219860</v>
      </c>
      <c r="I26" s="278">
        <f t="shared" si="4"/>
        <v>219839</v>
      </c>
      <c r="J26" s="278">
        <f t="shared" si="4"/>
        <v>216528</v>
      </c>
      <c r="K26" s="278">
        <f t="shared" si="4"/>
        <v>56126.608811867802</v>
      </c>
      <c r="L26" s="278">
        <f t="shared" si="4"/>
        <v>50193.638966641854</v>
      </c>
      <c r="M26" s="1078">
        <f t="shared" si="0"/>
        <v>108.32303605464979</v>
      </c>
      <c r="N26" s="14"/>
    </row>
    <row r="27" spans="1:14">
      <c r="A27" s="312" t="s">
        <v>519</v>
      </c>
      <c r="B27" s="318" t="s">
        <v>125</v>
      </c>
      <c r="C27" s="316" t="s">
        <v>515</v>
      </c>
      <c r="D27" s="30">
        <v>41933</v>
      </c>
      <c r="E27" s="30">
        <v>51361</v>
      </c>
      <c r="F27" s="38">
        <v>52883</v>
      </c>
      <c r="G27" s="30">
        <v>51430</v>
      </c>
      <c r="H27" s="30">
        <v>51417</v>
      </c>
      <c r="I27" s="30">
        <v>53780</v>
      </c>
      <c r="J27" s="30">
        <v>58643</v>
      </c>
      <c r="K27" s="30">
        <v>4990.1924227822001</v>
      </c>
      <c r="L27" s="30">
        <v>4639.3452682417656</v>
      </c>
      <c r="M27" s="1077">
        <f t="shared" si="0"/>
        <v>139.84928338063099</v>
      </c>
      <c r="N27" s="14"/>
    </row>
    <row r="28" spans="1:14">
      <c r="A28" s="311" t="s">
        <v>527</v>
      </c>
      <c r="B28" s="318" t="s">
        <v>127</v>
      </c>
      <c r="C28" s="316"/>
      <c r="D28" s="31">
        <v>36059</v>
      </c>
      <c r="E28" s="31">
        <v>44069</v>
      </c>
      <c r="F28" s="39">
        <v>46975</v>
      </c>
      <c r="G28" s="31">
        <v>45660</v>
      </c>
      <c r="H28" s="31">
        <v>44502</v>
      </c>
      <c r="I28" s="31">
        <v>45267</v>
      </c>
      <c r="J28" s="31">
        <v>49105</v>
      </c>
      <c r="K28" s="31">
        <v>8690.1245717081001</v>
      </c>
      <c r="L28" s="31">
        <v>7838.5830640254835</v>
      </c>
      <c r="M28" s="1077">
        <f t="shared" si="0"/>
        <v>136.17959455337086</v>
      </c>
      <c r="N28" s="14"/>
    </row>
    <row r="29" spans="1:14">
      <c r="A29" s="311"/>
      <c r="B29" s="318" t="s">
        <v>129</v>
      </c>
      <c r="C29" s="316"/>
      <c r="D29" s="31">
        <v>12421</v>
      </c>
      <c r="E29" s="31">
        <v>15352</v>
      </c>
      <c r="F29" s="39">
        <v>16202</v>
      </c>
      <c r="G29" s="31">
        <v>15515</v>
      </c>
      <c r="H29" s="31">
        <v>14825</v>
      </c>
      <c r="I29" s="31">
        <v>14578</v>
      </c>
      <c r="J29" s="31">
        <v>15543</v>
      </c>
      <c r="K29" s="31">
        <v>5418.9302353642997</v>
      </c>
      <c r="L29" s="31">
        <v>4854.5506290299181</v>
      </c>
      <c r="M29" s="1077">
        <f t="shared" si="0"/>
        <v>125.13485226632316</v>
      </c>
      <c r="N29" s="14"/>
    </row>
    <row r="30" spans="1:14">
      <c r="A30" s="311"/>
      <c r="B30" s="318" t="s">
        <v>131</v>
      </c>
      <c r="C30" s="316"/>
      <c r="D30" s="31">
        <v>4650</v>
      </c>
      <c r="E30" s="31">
        <v>6011</v>
      </c>
      <c r="F30" s="39">
        <v>6407</v>
      </c>
      <c r="G30" s="31">
        <v>6186</v>
      </c>
      <c r="H30" s="31">
        <v>5773</v>
      </c>
      <c r="I30" s="31">
        <v>5532</v>
      </c>
      <c r="J30" s="31">
        <v>5791</v>
      </c>
      <c r="K30" s="31">
        <v>12332.737530756502</v>
      </c>
      <c r="L30" s="31">
        <v>11508.620237800384</v>
      </c>
      <c r="M30" s="1077">
        <f t="shared" si="0"/>
        <v>124.53763440860214</v>
      </c>
      <c r="N30" s="14"/>
    </row>
    <row r="31" spans="1:14">
      <c r="A31" s="311"/>
      <c r="B31" s="318" t="s">
        <v>133</v>
      </c>
      <c r="C31" s="316"/>
      <c r="D31" s="31">
        <v>4579</v>
      </c>
      <c r="E31" s="31">
        <v>5682</v>
      </c>
      <c r="F31" s="39">
        <v>5888</v>
      </c>
      <c r="G31" s="31">
        <v>5669</v>
      </c>
      <c r="H31" s="31">
        <v>5387</v>
      </c>
      <c r="I31" s="31">
        <v>5445</v>
      </c>
      <c r="J31" s="31">
        <v>5938</v>
      </c>
      <c r="K31" s="31">
        <v>6155.7612081843999</v>
      </c>
      <c r="L31" s="31">
        <v>5754.0144825581892</v>
      </c>
      <c r="M31" s="1077">
        <f t="shared" si="0"/>
        <v>129.67896920725047</v>
      </c>
      <c r="N31" s="14"/>
    </row>
    <row r="32" spans="1:14">
      <c r="A32" s="313"/>
      <c r="B32" s="1193" t="s">
        <v>818</v>
      </c>
      <c r="C32" s="1219"/>
      <c r="D32" s="278">
        <f t="shared" ref="D32:L32" si="5">SUM(D27:D31)</f>
        <v>99642</v>
      </c>
      <c r="E32" s="278">
        <f t="shared" si="5"/>
        <v>122475</v>
      </c>
      <c r="F32" s="278">
        <f t="shared" si="5"/>
        <v>128355</v>
      </c>
      <c r="G32" s="278">
        <f t="shared" si="5"/>
        <v>124460</v>
      </c>
      <c r="H32" s="278">
        <f t="shared" si="5"/>
        <v>121904</v>
      </c>
      <c r="I32" s="278">
        <f t="shared" si="5"/>
        <v>124602</v>
      </c>
      <c r="J32" s="278">
        <f t="shared" si="5"/>
        <v>135020</v>
      </c>
      <c r="K32" s="278">
        <f t="shared" si="5"/>
        <v>37587.745968795498</v>
      </c>
      <c r="L32" s="278">
        <f t="shared" si="5"/>
        <v>34595.113681655741</v>
      </c>
      <c r="M32" s="1078">
        <f t="shared" si="0"/>
        <v>135.50510828766986</v>
      </c>
    </row>
    <row r="33" spans="1:14" hidden="1">
      <c r="A33" s="312" t="s">
        <v>520</v>
      </c>
      <c r="B33" s="318" t="s">
        <v>125</v>
      </c>
      <c r="C33" s="315" t="s">
        <v>522</v>
      </c>
      <c r="D33" s="30"/>
      <c r="E33" s="30"/>
      <c r="F33" s="30"/>
      <c r="G33" s="30"/>
      <c r="H33" s="30"/>
      <c r="I33" s="30"/>
      <c r="J33" s="30"/>
      <c r="K33" s="30">
        <v>75189.447990181667</v>
      </c>
      <c r="L33" s="30">
        <v>72077.676368849483</v>
      </c>
      <c r="M33" s="1077" t="e">
        <f t="shared" si="0"/>
        <v>#DIV/0!</v>
      </c>
    </row>
    <row r="34" spans="1:14" hidden="1">
      <c r="A34" s="311" t="s">
        <v>531</v>
      </c>
      <c r="B34" s="318" t="s">
        <v>127</v>
      </c>
      <c r="C34" s="316"/>
      <c r="D34" s="31"/>
      <c r="E34" s="31"/>
      <c r="F34" s="31"/>
      <c r="G34" s="31"/>
      <c r="H34" s="31"/>
      <c r="I34" s="31"/>
      <c r="J34" s="31"/>
      <c r="K34" s="31">
        <v>160944.0650592123</v>
      </c>
      <c r="L34" s="31">
        <v>154500.02034028192</v>
      </c>
      <c r="M34" s="1077" t="e">
        <f t="shared" si="0"/>
        <v>#DIV/0!</v>
      </c>
    </row>
    <row r="35" spans="1:14" hidden="1">
      <c r="A35" s="311"/>
      <c r="B35" s="318" t="s">
        <v>129</v>
      </c>
      <c r="C35" s="316"/>
      <c r="D35" s="31"/>
      <c r="E35" s="31"/>
      <c r="F35" s="31"/>
      <c r="G35" s="31"/>
      <c r="H35" s="31"/>
      <c r="I35" s="31"/>
      <c r="J35" s="31"/>
      <c r="K35" s="31">
        <v>68279.739118048645</v>
      </c>
      <c r="L35" s="31">
        <v>65665.844692497907</v>
      </c>
      <c r="M35" s="1077" t="e">
        <f t="shared" si="0"/>
        <v>#DIV/0!</v>
      </c>
    </row>
    <row r="36" spans="1:14" hidden="1">
      <c r="A36" s="311"/>
      <c r="B36" s="318" t="s">
        <v>131</v>
      </c>
      <c r="C36" s="316"/>
      <c r="D36" s="31"/>
      <c r="E36" s="31"/>
      <c r="F36" s="31"/>
      <c r="G36" s="31"/>
      <c r="H36" s="31"/>
      <c r="I36" s="31"/>
      <c r="J36" s="31"/>
      <c r="K36" s="31">
        <v>239539.75062428563</v>
      </c>
      <c r="L36" s="31">
        <v>234090.22999171226</v>
      </c>
      <c r="M36" s="1077" t="e">
        <f t="shared" si="0"/>
        <v>#DIV/0!</v>
      </c>
    </row>
    <row r="37" spans="1:14" hidden="1">
      <c r="A37" s="311"/>
      <c r="B37" s="318" t="s">
        <v>133</v>
      </c>
      <c r="C37" s="316"/>
      <c r="D37" s="31"/>
      <c r="E37" s="31"/>
      <c r="F37" s="31"/>
      <c r="G37" s="31"/>
      <c r="H37" s="31"/>
      <c r="I37" s="31"/>
      <c r="J37" s="31"/>
      <c r="K37" s="31">
        <v>103570.51602648401</v>
      </c>
      <c r="L37" s="31">
        <v>104145.97619001829</v>
      </c>
      <c r="M37" s="1077" t="e">
        <f t="shared" si="0"/>
        <v>#DIV/0!</v>
      </c>
    </row>
    <row r="38" spans="1:14" hidden="1">
      <c r="A38" s="313"/>
      <c r="B38" s="1193" t="s">
        <v>818</v>
      </c>
      <c r="C38" s="1219"/>
      <c r="D38" s="278">
        <f t="shared" ref="D38:L38" si="6">SUM(D33:D37)</f>
        <v>0</v>
      </c>
      <c r="E38" s="278">
        <f t="shared" si="6"/>
        <v>0</v>
      </c>
      <c r="F38" s="278">
        <f t="shared" si="6"/>
        <v>0</v>
      </c>
      <c r="G38" s="278">
        <f t="shared" si="6"/>
        <v>0</v>
      </c>
      <c r="H38" s="278">
        <f t="shared" si="6"/>
        <v>0</v>
      </c>
      <c r="I38" s="278">
        <f t="shared" si="6"/>
        <v>0</v>
      </c>
      <c r="J38" s="278">
        <f t="shared" si="6"/>
        <v>0</v>
      </c>
      <c r="K38" s="278">
        <f t="shared" si="6"/>
        <v>647523.51881821221</v>
      </c>
      <c r="L38" s="278">
        <f t="shared" si="6"/>
        <v>630479.74758335995</v>
      </c>
      <c r="M38" s="1078" t="e">
        <f t="shared" si="0"/>
        <v>#DIV/0!</v>
      </c>
    </row>
    <row r="39" spans="1:14" hidden="1">
      <c r="A39" s="312" t="s">
        <v>521</v>
      </c>
      <c r="B39" s="318" t="s">
        <v>125</v>
      </c>
      <c r="C39" s="316" t="s">
        <v>523</v>
      </c>
      <c r="D39" s="30"/>
      <c r="E39" s="30"/>
      <c r="F39" s="30"/>
      <c r="G39" s="30"/>
      <c r="H39" s="30"/>
      <c r="I39" s="30"/>
      <c r="J39" s="30"/>
      <c r="K39" s="30">
        <v>4410.1705761500907</v>
      </c>
      <c r="L39" s="30">
        <v>4565.8190153646838</v>
      </c>
      <c r="M39" s="1077" t="e">
        <f t="shared" si="0"/>
        <v>#DIV/0!</v>
      </c>
    </row>
    <row r="40" spans="1:14" hidden="1">
      <c r="A40" s="311"/>
      <c r="B40" s="318" t="s">
        <v>127</v>
      </c>
      <c r="C40" s="316"/>
      <c r="D40" s="31"/>
      <c r="E40" s="31"/>
      <c r="F40" s="31"/>
      <c r="G40" s="31"/>
      <c r="H40" s="31"/>
      <c r="I40" s="31"/>
      <c r="J40" s="31"/>
      <c r="K40" s="31">
        <v>4917.3432724020295</v>
      </c>
      <c r="L40" s="31">
        <v>5024.6995771636803</v>
      </c>
      <c r="M40" s="1077" t="e">
        <f t="shared" si="0"/>
        <v>#DIV/0!</v>
      </c>
      <c r="N40" s="14"/>
    </row>
    <row r="41" spans="1:14" hidden="1">
      <c r="A41" s="311"/>
      <c r="B41" s="318" t="s">
        <v>129</v>
      </c>
      <c r="C41" s="316"/>
      <c r="D41" s="31"/>
      <c r="E41" s="31"/>
      <c r="F41" s="31"/>
      <c r="G41" s="31"/>
      <c r="H41" s="31"/>
      <c r="I41" s="31"/>
      <c r="J41" s="31"/>
      <c r="K41" s="31">
        <v>3043.0001956498236</v>
      </c>
      <c r="L41" s="31">
        <v>3145.8322626589752</v>
      </c>
      <c r="M41" s="1077" t="e">
        <f t="shared" si="0"/>
        <v>#DIV/0!</v>
      </c>
      <c r="N41" s="14"/>
    </row>
    <row r="42" spans="1:14" hidden="1">
      <c r="A42" s="311"/>
      <c r="B42" s="318" t="s">
        <v>131</v>
      </c>
      <c r="C42" s="316"/>
      <c r="D42" s="31"/>
      <c r="E42" s="31"/>
      <c r="F42" s="31"/>
      <c r="G42" s="31"/>
      <c r="H42" s="31"/>
      <c r="I42" s="31"/>
      <c r="J42" s="31"/>
      <c r="K42" s="31">
        <v>4227.6103486920138</v>
      </c>
      <c r="L42" s="31">
        <v>4356.0903986906887</v>
      </c>
      <c r="M42" s="1077" t="e">
        <f t="shared" si="0"/>
        <v>#DIV/0!</v>
      </c>
      <c r="N42" s="14"/>
    </row>
    <row r="43" spans="1:14" hidden="1">
      <c r="A43" s="311"/>
      <c r="B43" s="318" t="s">
        <v>133</v>
      </c>
      <c r="C43" s="316"/>
      <c r="D43" s="31"/>
      <c r="E43" s="31"/>
      <c r="F43" s="31"/>
      <c r="G43" s="31"/>
      <c r="H43" s="31"/>
      <c r="I43" s="31"/>
      <c r="J43" s="31"/>
      <c r="K43" s="31">
        <v>3215.0714056594666</v>
      </c>
      <c r="L43" s="31">
        <v>3272.0670076728397</v>
      </c>
      <c r="M43" s="1077" t="e">
        <f t="shared" si="0"/>
        <v>#DIV/0!</v>
      </c>
      <c r="N43" s="14"/>
    </row>
    <row r="44" spans="1:14" ht="13.5" hidden="1" thickBot="1">
      <c r="A44" s="314"/>
      <c r="B44" s="1193" t="s">
        <v>818</v>
      </c>
      <c r="C44" s="1219"/>
      <c r="D44" s="278">
        <v>3427.5385629441735</v>
      </c>
      <c r="E44" s="278">
        <v>3500.4948027403816</v>
      </c>
      <c r="F44" s="278">
        <v>3574.6378613740935</v>
      </c>
      <c r="G44" s="278">
        <v>3639.8137265473115</v>
      </c>
      <c r="H44" s="278">
        <v>3705.0544885523095</v>
      </c>
      <c r="I44" s="278">
        <v>3770.8535415950478</v>
      </c>
      <c r="J44" s="278">
        <v>3858.197992300999</v>
      </c>
      <c r="K44" s="278">
        <v>3966.8993667973159</v>
      </c>
      <c r="L44" s="278">
        <v>4075.1140184540827</v>
      </c>
      <c r="M44" s="1078">
        <f t="shared" si="0"/>
        <v>112.56468516540625</v>
      </c>
      <c r="N44" s="14"/>
    </row>
    <row r="45" spans="1:14">
      <c r="A45" s="14"/>
      <c r="B45" s="14"/>
      <c r="C45" s="14"/>
      <c r="D45" s="14"/>
      <c r="E45" s="14"/>
      <c r="F45" s="14"/>
      <c r="G45" s="14"/>
      <c r="H45" s="14"/>
      <c r="I45" s="14"/>
      <c r="J45" s="14"/>
      <c r="K45" s="14"/>
      <c r="L45" s="14"/>
      <c r="M45" s="14"/>
      <c r="N45" s="14"/>
    </row>
    <row r="46" spans="1:14">
      <c r="D46" s="283"/>
      <c r="E46" s="283"/>
      <c r="F46" s="283"/>
      <c r="G46" s="283"/>
    </row>
    <row r="47" spans="1:14">
      <c r="D47" s="8"/>
      <c r="E47" s="8"/>
      <c r="F47" s="8"/>
      <c r="G47" s="8"/>
    </row>
    <row r="48" spans="1:14">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9" spans="4:7">
      <c r="D59" s="283"/>
      <c r="E59" s="283"/>
      <c r="F59" s="283"/>
      <c r="G59" s="283"/>
    </row>
    <row r="60" spans="4:7">
      <c r="D60" s="10"/>
      <c r="E60" s="10"/>
      <c r="F60" s="10"/>
      <c r="G60" s="10"/>
    </row>
    <row r="61" spans="4:7">
      <c r="D61" s="10"/>
      <c r="E61" s="10"/>
      <c r="F61" s="10"/>
      <c r="G61" s="10"/>
    </row>
    <row r="62" spans="4:7">
      <c r="D62" s="10"/>
      <c r="E62" s="10"/>
      <c r="F62" s="10"/>
      <c r="G62" s="10"/>
    </row>
    <row r="63" spans="4:7">
      <c r="D63" s="10"/>
      <c r="E63" s="10"/>
      <c r="F63" s="10"/>
      <c r="G63" s="10"/>
    </row>
    <row r="64" spans="4:7">
      <c r="D64" s="10"/>
      <c r="E64" s="10"/>
      <c r="F64" s="10"/>
      <c r="G64" s="10"/>
    </row>
    <row r="65" spans="4:7">
      <c r="D65" s="10"/>
      <c r="E65" s="10"/>
      <c r="F65" s="10"/>
      <c r="G65" s="10"/>
    </row>
    <row r="66" spans="4:7">
      <c r="D66" s="10"/>
      <c r="E66" s="10"/>
      <c r="F66" s="10"/>
      <c r="G66" s="10"/>
    </row>
    <row r="67" spans="4:7">
      <c r="D67" s="10"/>
      <c r="E67" s="10"/>
      <c r="F67" s="10"/>
      <c r="G67" s="10"/>
    </row>
    <row r="68" spans="4:7">
      <c r="D68" s="10"/>
      <c r="E68" s="10"/>
      <c r="F68" s="10"/>
      <c r="G68" s="10"/>
    </row>
    <row r="69" spans="4:7">
      <c r="D69" s="10"/>
      <c r="E69" s="10"/>
      <c r="F69" s="10"/>
      <c r="G69" s="10"/>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A6C4-6BE5-4E88-BC24-5BFE5B6F1E32}">
  <dimension ref="A1:EB89"/>
  <sheetViews>
    <sheetView workbookViewId="0">
      <selection activeCell="L16" sqref="L16"/>
    </sheetView>
  </sheetViews>
  <sheetFormatPr defaultRowHeight="13"/>
  <cols>
    <col min="1" max="1" width="3.08203125" style="1" customWidth="1"/>
    <col min="2" max="2" width="19.58203125" style="1" customWidth="1"/>
    <col min="3" max="5" width="8.58203125" style="1" hidden="1" customWidth="1"/>
    <col min="6" max="131" width="8.58203125" style="1" customWidth="1"/>
    <col min="132" max="320" width="8.6640625" style="1"/>
    <col min="321" max="321" width="3.08203125" style="1" customWidth="1"/>
    <col min="322" max="322" width="19.58203125" style="1" customWidth="1"/>
    <col min="323" max="324" width="0" style="1" hidden="1" customWidth="1"/>
    <col min="325" max="325" width="8.5" style="1" bestFit="1" customWidth="1"/>
    <col min="326" max="326" width="8.33203125" style="1" bestFit="1" customWidth="1"/>
    <col min="327" max="335" width="8.1640625" style="1" customWidth="1"/>
    <col min="336" max="375" width="8.33203125" style="1" bestFit="1" customWidth="1"/>
    <col min="376" max="576" width="8.6640625" style="1"/>
    <col min="577" max="577" width="3.08203125" style="1" customWidth="1"/>
    <col min="578" max="578" width="19.58203125" style="1" customWidth="1"/>
    <col min="579" max="580" width="0" style="1" hidden="1" customWidth="1"/>
    <col min="581" max="581" width="8.5" style="1" bestFit="1" customWidth="1"/>
    <col min="582" max="582" width="8.33203125" style="1" bestFit="1" customWidth="1"/>
    <col min="583" max="591" width="8.1640625" style="1" customWidth="1"/>
    <col min="592" max="631" width="8.33203125" style="1" bestFit="1" customWidth="1"/>
    <col min="632" max="832" width="8.6640625" style="1"/>
    <col min="833" max="833" width="3.08203125" style="1" customWidth="1"/>
    <col min="834" max="834" width="19.58203125" style="1" customWidth="1"/>
    <col min="835" max="836" width="0" style="1" hidden="1" customWidth="1"/>
    <col min="837" max="837" width="8.5" style="1" bestFit="1" customWidth="1"/>
    <col min="838" max="838" width="8.33203125" style="1" bestFit="1" customWidth="1"/>
    <col min="839" max="847" width="8.1640625" style="1" customWidth="1"/>
    <col min="848" max="887" width="8.33203125" style="1" bestFit="1" customWidth="1"/>
    <col min="888" max="1088" width="8.6640625" style="1"/>
    <col min="1089" max="1089" width="3.08203125" style="1" customWidth="1"/>
    <col min="1090" max="1090" width="19.58203125" style="1" customWidth="1"/>
    <col min="1091" max="1092" width="0" style="1" hidden="1" customWidth="1"/>
    <col min="1093" max="1093" width="8.5" style="1" bestFit="1" customWidth="1"/>
    <col min="1094" max="1094" width="8.33203125" style="1" bestFit="1" customWidth="1"/>
    <col min="1095" max="1103" width="8.1640625" style="1" customWidth="1"/>
    <col min="1104" max="1143" width="8.33203125" style="1" bestFit="1" customWidth="1"/>
    <col min="1144" max="1344" width="8.6640625" style="1"/>
    <col min="1345" max="1345" width="3.08203125" style="1" customWidth="1"/>
    <col min="1346" max="1346" width="19.58203125" style="1" customWidth="1"/>
    <col min="1347" max="1348" width="0" style="1" hidden="1" customWidth="1"/>
    <col min="1349" max="1349" width="8.5" style="1" bestFit="1" customWidth="1"/>
    <col min="1350" max="1350" width="8.33203125" style="1" bestFit="1" customWidth="1"/>
    <col min="1351" max="1359" width="8.1640625" style="1" customWidth="1"/>
    <col min="1360" max="1399" width="8.33203125" style="1" bestFit="1" customWidth="1"/>
    <col min="1400" max="1600" width="8.6640625" style="1"/>
    <col min="1601" max="1601" width="3.08203125" style="1" customWidth="1"/>
    <col min="1602" max="1602" width="19.58203125" style="1" customWidth="1"/>
    <col min="1603" max="1604" width="0" style="1" hidden="1" customWidth="1"/>
    <col min="1605" max="1605" width="8.5" style="1" bestFit="1" customWidth="1"/>
    <col min="1606" max="1606" width="8.33203125" style="1" bestFit="1" customWidth="1"/>
    <col min="1607" max="1615" width="8.1640625" style="1" customWidth="1"/>
    <col min="1616" max="1655" width="8.33203125" style="1" bestFit="1" customWidth="1"/>
    <col min="1656" max="1856" width="8.6640625" style="1"/>
    <col min="1857" max="1857" width="3.08203125" style="1" customWidth="1"/>
    <col min="1858" max="1858" width="19.58203125" style="1" customWidth="1"/>
    <col min="1859" max="1860" width="0" style="1" hidden="1" customWidth="1"/>
    <col min="1861" max="1861" width="8.5" style="1" bestFit="1" customWidth="1"/>
    <col min="1862" max="1862" width="8.33203125" style="1" bestFit="1" customWidth="1"/>
    <col min="1863" max="1871" width="8.1640625" style="1" customWidth="1"/>
    <col min="1872" max="1911" width="8.33203125" style="1" bestFit="1" customWidth="1"/>
    <col min="1912" max="2112" width="8.6640625" style="1"/>
    <col min="2113" max="2113" width="3.08203125" style="1" customWidth="1"/>
    <col min="2114" max="2114" width="19.58203125" style="1" customWidth="1"/>
    <col min="2115" max="2116" width="0" style="1" hidden="1" customWidth="1"/>
    <col min="2117" max="2117" width="8.5" style="1" bestFit="1" customWidth="1"/>
    <col min="2118" max="2118" width="8.33203125" style="1" bestFit="1" customWidth="1"/>
    <col min="2119" max="2127" width="8.1640625" style="1" customWidth="1"/>
    <col min="2128" max="2167" width="8.33203125" style="1" bestFit="1" customWidth="1"/>
    <col min="2168" max="2368" width="8.6640625" style="1"/>
    <col min="2369" max="2369" width="3.08203125" style="1" customWidth="1"/>
    <col min="2370" max="2370" width="19.58203125" style="1" customWidth="1"/>
    <col min="2371" max="2372" width="0" style="1" hidden="1" customWidth="1"/>
    <col min="2373" max="2373" width="8.5" style="1" bestFit="1" customWidth="1"/>
    <col min="2374" max="2374" width="8.33203125" style="1" bestFit="1" customWidth="1"/>
    <col min="2375" max="2383" width="8.1640625" style="1" customWidth="1"/>
    <col min="2384" max="2423" width="8.33203125" style="1" bestFit="1" customWidth="1"/>
    <col min="2424" max="2624" width="8.6640625" style="1"/>
    <col min="2625" max="2625" width="3.08203125" style="1" customWidth="1"/>
    <col min="2626" max="2626" width="19.58203125" style="1" customWidth="1"/>
    <col min="2627" max="2628" width="0" style="1" hidden="1" customWidth="1"/>
    <col min="2629" max="2629" width="8.5" style="1" bestFit="1" customWidth="1"/>
    <col min="2630" max="2630" width="8.33203125" style="1" bestFit="1" customWidth="1"/>
    <col min="2631" max="2639" width="8.1640625" style="1" customWidth="1"/>
    <col min="2640" max="2679" width="8.33203125" style="1" bestFit="1" customWidth="1"/>
    <col min="2680" max="2880" width="8.6640625" style="1"/>
    <col min="2881" max="2881" width="3.08203125" style="1" customWidth="1"/>
    <col min="2882" max="2882" width="19.58203125" style="1" customWidth="1"/>
    <col min="2883" max="2884" width="0" style="1" hidden="1" customWidth="1"/>
    <col min="2885" max="2885" width="8.5" style="1" bestFit="1" customWidth="1"/>
    <col min="2886" max="2886" width="8.33203125" style="1" bestFit="1" customWidth="1"/>
    <col min="2887" max="2895" width="8.1640625" style="1" customWidth="1"/>
    <col min="2896" max="2935" width="8.33203125" style="1" bestFit="1" customWidth="1"/>
    <col min="2936" max="3136" width="8.6640625" style="1"/>
    <col min="3137" max="3137" width="3.08203125" style="1" customWidth="1"/>
    <col min="3138" max="3138" width="19.58203125" style="1" customWidth="1"/>
    <col min="3139" max="3140" width="0" style="1" hidden="1" customWidth="1"/>
    <col min="3141" max="3141" width="8.5" style="1" bestFit="1" customWidth="1"/>
    <col min="3142" max="3142" width="8.33203125" style="1" bestFit="1" customWidth="1"/>
    <col min="3143" max="3151" width="8.1640625" style="1" customWidth="1"/>
    <col min="3152" max="3191" width="8.33203125" style="1" bestFit="1" customWidth="1"/>
    <col min="3192" max="3392" width="8.6640625" style="1"/>
    <col min="3393" max="3393" width="3.08203125" style="1" customWidth="1"/>
    <col min="3394" max="3394" width="19.58203125" style="1" customWidth="1"/>
    <col min="3395" max="3396" width="0" style="1" hidden="1" customWidth="1"/>
    <col min="3397" max="3397" width="8.5" style="1" bestFit="1" customWidth="1"/>
    <col min="3398" max="3398" width="8.33203125" style="1" bestFit="1" customWidth="1"/>
    <col min="3399" max="3407" width="8.1640625" style="1" customWidth="1"/>
    <col min="3408" max="3447" width="8.33203125" style="1" bestFit="1" customWidth="1"/>
    <col min="3448" max="3648" width="8.6640625" style="1"/>
    <col min="3649" max="3649" width="3.08203125" style="1" customWidth="1"/>
    <col min="3650" max="3650" width="19.58203125" style="1" customWidth="1"/>
    <col min="3651" max="3652" width="0" style="1" hidden="1" customWidth="1"/>
    <col min="3653" max="3653" width="8.5" style="1" bestFit="1" customWidth="1"/>
    <col min="3654" max="3654" width="8.33203125" style="1" bestFit="1" customWidth="1"/>
    <col min="3655" max="3663" width="8.1640625" style="1" customWidth="1"/>
    <col min="3664" max="3703" width="8.33203125" style="1" bestFit="1" customWidth="1"/>
    <col min="3704" max="3904" width="8.6640625" style="1"/>
    <col min="3905" max="3905" width="3.08203125" style="1" customWidth="1"/>
    <col min="3906" max="3906" width="19.58203125" style="1" customWidth="1"/>
    <col min="3907" max="3908" width="0" style="1" hidden="1" customWidth="1"/>
    <col min="3909" max="3909" width="8.5" style="1" bestFit="1" customWidth="1"/>
    <col min="3910" max="3910" width="8.33203125" style="1" bestFit="1" customWidth="1"/>
    <col min="3911" max="3919" width="8.1640625" style="1" customWidth="1"/>
    <col min="3920" max="3959" width="8.33203125" style="1" bestFit="1" customWidth="1"/>
    <col min="3960" max="4160" width="8.6640625" style="1"/>
    <col min="4161" max="4161" width="3.08203125" style="1" customWidth="1"/>
    <col min="4162" max="4162" width="19.58203125" style="1" customWidth="1"/>
    <col min="4163" max="4164" width="0" style="1" hidden="1" customWidth="1"/>
    <col min="4165" max="4165" width="8.5" style="1" bestFit="1" customWidth="1"/>
    <col min="4166" max="4166" width="8.33203125" style="1" bestFit="1" customWidth="1"/>
    <col min="4167" max="4175" width="8.1640625" style="1" customWidth="1"/>
    <col min="4176" max="4215" width="8.33203125" style="1" bestFit="1" customWidth="1"/>
    <col min="4216" max="4416" width="8.6640625" style="1"/>
    <col min="4417" max="4417" width="3.08203125" style="1" customWidth="1"/>
    <col min="4418" max="4418" width="19.58203125" style="1" customWidth="1"/>
    <col min="4419" max="4420" width="0" style="1" hidden="1" customWidth="1"/>
    <col min="4421" max="4421" width="8.5" style="1" bestFit="1" customWidth="1"/>
    <col min="4422" max="4422" width="8.33203125" style="1" bestFit="1" customWidth="1"/>
    <col min="4423" max="4431" width="8.1640625" style="1" customWidth="1"/>
    <col min="4432" max="4471" width="8.33203125" style="1" bestFit="1" customWidth="1"/>
    <col min="4472" max="4672" width="8.6640625" style="1"/>
    <col min="4673" max="4673" width="3.08203125" style="1" customWidth="1"/>
    <col min="4674" max="4674" width="19.58203125" style="1" customWidth="1"/>
    <col min="4675" max="4676" width="0" style="1" hidden="1" customWidth="1"/>
    <col min="4677" max="4677" width="8.5" style="1" bestFit="1" customWidth="1"/>
    <col min="4678" max="4678" width="8.33203125" style="1" bestFit="1" customWidth="1"/>
    <col min="4679" max="4687" width="8.1640625" style="1" customWidth="1"/>
    <col min="4688" max="4727" width="8.33203125" style="1" bestFit="1" customWidth="1"/>
    <col min="4728" max="4928" width="8.6640625" style="1"/>
    <col min="4929" max="4929" width="3.08203125" style="1" customWidth="1"/>
    <col min="4930" max="4930" width="19.58203125" style="1" customWidth="1"/>
    <col min="4931" max="4932" width="0" style="1" hidden="1" customWidth="1"/>
    <col min="4933" max="4933" width="8.5" style="1" bestFit="1" customWidth="1"/>
    <col min="4934" max="4934" width="8.33203125" style="1" bestFit="1" customWidth="1"/>
    <col min="4935" max="4943" width="8.1640625" style="1" customWidth="1"/>
    <col min="4944" max="4983" width="8.33203125" style="1" bestFit="1" customWidth="1"/>
    <col min="4984" max="5184" width="8.6640625" style="1"/>
    <col min="5185" max="5185" width="3.08203125" style="1" customWidth="1"/>
    <col min="5186" max="5186" width="19.58203125" style="1" customWidth="1"/>
    <col min="5187" max="5188" width="0" style="1" hidden="1" customWidth="1"/>
    <col min="5189" max="5189" width="8.5" style="1" bestFit="1" customWidth="1"/>
    <col min="5190" max="5190" width="8.33203125" style="1" bestFit="1" customWidth="1"/>
    <col min="5191" max="5199" width="8.1640625" style="1" customWidth="1"/>
    <col min="5200" max="5239" width="8.33203125" style="1" bestFit="1" customWidth="1"/>
    <col min="5240" max="5440" width="8.6640625" style="1"/>
    <col min="5441" max="5441" width="3.08203125" style="1" customWidth="1"/>
    <col min="5442" max="5442" width="19.58203125" style="1" customWidth="1"/>
    <col min="5443" max="5444" width="0" style="1" hidden="1" customWidth="1"/>
    <col min="5445" max="5445" width="8.5" style="1" bestFit="1" customWidth="1"/>
    <col min="5446" max="5446" width="8.33203125" style="1" bestFit="1" customWidth="1"/>
    <col min="5447" max="5455" width="8.1640625" style="1" customWidth="1"/>
    <col min="5456" max="5495" width="8.33203125" style="1" bestFit="1" customWidth="1"/>
    <col min="5496" max="5696" width="8.6640625" style="1"/>
    <col min="5697" max="5697" width="3.08203125" style="1" customWidth="1"/>
    <col min="5698" max="5698" width="19.58203125" style="1" customWidth="1"/>
    <col min="5699" max="5700" width="0" style="1" hidden="1" customWidth="1"/>
    <col min="5701" max="5701" width="8.5" style="1" bestFit="1" customWidth="1"/>
    <col min="5702" max="5702" width="8.33203125" style="1" bestFit="1" customWidth="1"/>
    <col min="5703" max="5711" width="8.1640625" style="1" customWidth="1"/>
    <col min="5712" max="5751" width="8.33203125" style="1" bestFit="1" customWidth="1"/>
    <col min="5752" max="5952" width="8.6640625" style="1"/>
    <col min="5953" max="5953" width="3.08203125" style="1" customWidth="1"/>
    <col min="5954" max="5954" width="19.58203125" style="1" customWidth="1"/>
    <col min="5955" max="5956" width="0" style="1" hidden="1" customWidth="1"/>
    <col min="5957" max="5957" width="8.5" style="1" bestFit="1" customWidth="1"/>
    <col min="5958" max="5958" width="8.33203125" style="1" bestFit="1" customWidth="1"/>
    <col min="5959" max="5967" width="8.1640625" style="1" customWidth="1"/>
    <col min="5968" max="6007" width="8.33203125" style="1" bestFit="1" customWidth="1"/>
    <col min="6008" max="6208" width="8.6640625" style="1"/>
    <col min="6209" max="6209" width="3.08203125" style="1" customWidth="1"/>
    <col min="6210" max="6210" width="19.58203125" style="1" customWidth="1"/>
    <col min="6211" max="6212" width="0" style="1" hidden="1" customWidth="1"/>
    <col min="6213" max="6213" width="8.5" style="1" bestFit="1" customWidth="1"/>
    <col min="6214" max="6214" width="8.33203125" style="1" bestFit="1" customWidth="1"/>
    <col min="6215" max="6223" width="8.1640625" style="1" customWidth="1"/>
    <col min="6224" max="6263" width="8.33203125" style="1" bestFit="1" customWidth="1"/>
    <col min="6264" max="6464" width="8.6640625" style="1"/>
    <col min="6465" max="6465" width="3.08203125" style="1" customWidth="1"/>
    <col min="6466" max="6466" width="19.58203125" style="1" customWidth="1"/>
    <col min="6467" max="6468" width="0" style="1" hidden="1" customWidth="1"/>
    <col min="6469" max="6469" width="8.5" style="1" bestFit="1" customWidth="1"/>
    <col min="6470" max="6470" width="8.33203125" style="1" bestFit="1" customWidth="1"/>
    <col min="6471" max="6479" width="8.1640625" style="1" customWidth="1"/>
    <col min="6480" max="6519" width="8.33203125" style="1" bestFit="1" customWidth="1"/>
    <col min="6520" max="6720" width="8.6640625" style="1"/>
    <col min="6721" max="6721" width="3.08203125" style="1" customWidth="1"/>
    <col min="6722" max="6722" width="19.58203125" style="1" customWidth="1"/>
    <col min="6723" max="6724" width="0" style="1" hidden="1" customWidth="1"/>
    <col min="6725" max="6725" width="8.5" style="1" bestFit="1" customWidth="1"/>
    <col min="6726" max="6726" width="8.33203125" style="1" bestFit="1" customWidth="1"/>
    <col min="6727" max="6735" width="8.1640625" style="1" customWidth="1"/>
    <col min="6736" max="6775" width="8.33203125" style="1" bestFit="1" customWidth="1"/>
    <col min="6776" max="6976" width="8.6640625" style="1"/>
    <col min="6977" max="6977" width="3.08203125" style="1" customWidth="1"/>
    <col min="6978" max="6978" width="19.58203125" style="1" customWidth="1"/>
    <col min="6979" max="6980" width="0" style="1" hidden="1" customWidth="1"/>
    <col min="6981" max="6981" width="8.5" style="1" bestFit="1" customWidth="1"/>
    <col min="6982" max="6982" width="8.33203125" style="1" bestFit="1" customWidth="1"/>
    <col min="6983" max="6991" width="8.1640625" style="1" customWidth="1"/>
    <col min="6992" max="7031" width="8.33203125" style="1" bestFit="1" customWidth="1"/>
    <col min="7032" max="7232" width="8.6640625" style="1"/>
    <col min="7233" max="7233" width="3.08203125" style="1" customWidth="1"/>
    <col min="7234" max="7234" width="19.58203125" style="1" customWidth="1"/>
    <col min="7235" max="7236" width="0" style="1" hidden="1" customWidth="1"/>
    <col min="7237" max="7237" width="8.5" style="1" bestFit="1" customWidth="1"/>
    <col min="7238" max="7238" width="8.33203125" style="1" bestFit="1" customWidth="1"/>
    <col min="7239" max="7247" width="8.1640625" style="1" customWidth="1"/>
    <col min="7248" max="7287" width="8.33203125" style="1" bestFit="1" customWidth="1"/>
    <col min="7288" max="7488" width="8.6640625" style="1"/>
    <col min="7489" max="7489" width="3.08203125" style="1" customWidth="1"/>
    <col min="7490" max="7490" width="19.58203125" style="1" customWidth="1"/>
    <col min="7491" max="7492" width="0" style="1" hidden="1" customWidth="1"/>
    <col min="7493" max="7493" width="8.5" style="1" bestFit="1" customWidth="1"/>
    <col min="7494" max="7494" width="8.33203125" style="1" bestFit="1" customWidth="1"/>
    <col min="7495" max="7503" width="8.1640625" style="1" customWidth="1"/>
    <col min="7504" max="7543" width="8.33203125" style="1" bestFit="1" customWidth="1"/>
    <col min="7544" max="7744" width="8.6640625" style="1"/>
    <col min="7745" max="7745" width="3.08203125" style="1" customWidth="1"/>
    <col min="7746" max="7746" width="19.58203125" style="1" customWidth="1"/>
    <col min="7747" max="7748" width="0" style="1" hidden="1" customWidth="1"/>
    <col min="7749" max="7749" width="8.5" style="1" bestFit="1" customWidth="1"/>
    <col min="7750" max="7750" width="8.33203125" style="1" bestFit="1" customWidth="1"/>
    <col min="7751" max="7759" width="8.1640625" style="1" customWidth="1"/>
    <col min="7760" max="7799" width="8.33203125" style="1" bestFit="1" customWidth="1"/>
    <col min="7800" max="8000" width="8.6640625" style="1"/>
    <col min="8001" max="8001" width="3.08203125" style="1" customWidth="1"/>
    <col min="8002" max="8002" width="19.58203125" style="1" customWidth="1"/>
    <col min="8003" max="8004" width="0" style="1" hidden="1" customWidth="1"/>
    <col min="8005" max="8005" width="8.5" style="1" bestFit="1" customWidth="1"/>
    <col min="8006" max="8006" width="8.33203125" style="1" bestFit="1" customWidth="1"/>
    <col min="8007" max="8015" width="8.1640625" style="1" customWidth="1"/>
    <col min="8016" max="8055" width="8.33203125" style="1" bestFit="1" customWidth="1"/>
    <col min="8056" max="8256" width="8.6640625" style="1"/>
    <col min="8257" max="8257" width="3.08203125" style="1" customWidth="1"/>
    <col min="8258" max="8258" width="19.58203125" style="1" customWidth="1"/>
    <col min="8259" max="8260" width="0" style="1" hidden="1" customWidth="1"/>
    <col min="8261" max="8261" width="8.5" style="1" bestFit="1" customWidth="1"/>
    <col min="8262" max="8262" width="8.33203125" style="1" bestFit="1" customWidth="1"/>
    <col min="8263" max="8271" width="8.1640625" style="1" customWidth="1"/>
    <col min="8272" max="8311" width="8.33203125" style="1" bestFit="1" customWidth="1"/>
    <col min="8312" max="8512" width="8.6640625" style="1"/>
    <col min="8513" max="8513" width="3.08203125" style="1" customWidth="1"/>
    <col min="8514" max="8514" width="19.58203125" style="1" customWidth="1"/>
    <col min="8515" max="8516" width="0" style="1" hidden="1" customWidth="1"/>
    <col min="8517" max="8517" width="8.5" style="1" bestFit="1" customWidth="1"/>
    <col min="8518" max="8518" width="8.33203125" style="1" bestFit="1" customWidth="1"/>
    <col min="8519" max="8527" width="8.1640625" style="1" customWidth="1"/>
    <col min="8528" max="8567" width="8.33203125" style="1" bestFit="1" customWidth="1"/>
    <col min="8568" max="8768" width="8.6640625" style="1"/>
    <col min="8769" max="8769" width="3.08203125" style="1" customWidth="1"/>
    <col min="8770" max="8770" width="19.58203125" style="1" customWidth="1"/>
    <col min="8771" max="8772" width="0" style="1" hidden="1" customWidth="1"/>
    <col min="8773" max="8773" width="8.5" style="1" bestFit="1" customWidth="1"/>
    <col min="8774" max="8774" width="8.33203125" style="1" bestFit="1" customWidth="1"/>
    <col min="8775" max="8783" width="8.1640625" style="1" customWidth="1"/>
    <col min="8784" max="8823" width="8.33203125" style="1" bestFit="1" customWidth="1"/>
    <col min="8824" max="9024" width="8.6640625" style="1"/>
    <col min="9025" max="9025" width="3.08203125" style="1" customWidth="1"/>
    <col min="9026" max="9026" width="19.58203125" style="1" customWidth="1"/>
    <col min="9027" max="9028" width="0" style="1" hidden="1" customWidth="1"/>
    <col min="9029" max="9029" width="8.5" style="1" bestFit="1" customWidth="1"/>
    <col min="9030" max="9030" width="8.33203125" style="1" bestFit="1" customWidth="1"/>
    <col min="9031" max="9039" width="8.1640625" style="1" customWidth="1"/>
    <col min="9040" max="9079" width="8.33203125" style="1" bestFit="1" customWidth="1"/>
    <col min="9080" max="9280" width="8.6640625" style="1"/>
    <col min="9281" max="9281" width="3.08203125" style="1" customWidth="1"/>
    <col min="9282" max="9282" width="19.58203125" style="1" customWidth="1"/>
    <col min="9283" max="9284" width="0" style="1" hidden="1" customWidth="1"/>
    <col min="9285" max="9285" width="8.5" style="1" bestFit="1" customWidth="1"/>
    <col min="9286" max="9286" width="8.33203125" style="1" bestFit="1" customWidth="1"/>
    <col min="9287" max="9295" width="8.1640625" style="1" customWidth="1"/>
    <col min="9296" max="9335" width="8.33203125" style="1" bestFit="1" customWidth="1"/>
    <col min="9336" max="9536" width="8.6640625" style="1"/>
    <col min="9537" max="9537" width="3.08203125" style="1" customWidth="1"/>
    <col min="9538" max="9538" width="19.58203125" style="1" customWidth="1"/>
    <col min="9539" max="9540" width="0" style="1" hidden="1" customWidth="1"/>
    <col min="9541" max="9541" width="8.5" style="1" bestFit="1" customWidth="1"/>
    <col min="9542" max="9542" width="8.33203125" style="1" bestFit="1" customWidth="1"/>
    <col min="9543" max="9551" width="8.1640625" style="1" customWidth="1"/>
    <col min="9552" max="9591" width="8.33203125" style="1" bestFit="1" customWidth="1"/>
    <col min="9592" max="9792" width="8.6640625" style="1"/>
    <col min="9793" max="9793" width="3.08203125" style="1" customWidth="1"/>
    <col min="9794" max="9794" width="19.58203125" style="1" customWidth="1"/>
    <col min="9795" max="9796" width="0" style="1" hidden="1" customWidth="1"/>
    <col min="9797" max="9797" width="8.5" style="1" bestFit="1" customWidth="1"/>
    <col min="9798" max="9798" width="8.33203125" style="1" bestFit="1" customWidth="1"/>
    <col min="9799" max="9807" width="8.1640625" style="1" customWidth="1"/>
    <col min="9808" max="9847" width="8.33203125" style="1" bestFit="1" customWidth="1"/>
    <col min="9848" max="10048" width="8.6640625" style="1"/>
    <col min="10049" max="10049" width="3.08203125" style="1" customWidth="1"/>
    <col min="10050" max="10050" width="19.58203125" style="1" customWidth="1"/>
    <col min="10051" max="10052" width="0" style="1" hidden="1" customWidth="1"/>
    <col min="10053" max="10053" width="8.5" style="1" bestFit="1" customWidth="1"/>
    <col min="10054" max="10054" width="8.33203125" style="1" bestFit="1" customWidth="1"/>
    <col min="10055" max="10063" width="8.1640625" style="1" customWidth="1"/>
    <col min="10064" max="10103" width="8.33203125" style="1" bestFit="1" customWidth="1"/>
    <col min="10104" max="10304" width="8.6640625" style="1"/>
    <col min="10305" max="10305" width="3.08203125" style="1" customWidth="1"/>
    <col min="10306" max="10306" width="19.58203125" style="1" customWidth="1"/>
    <col min="10307" max="10308" width="0" style="1" hidden="1" customWidth="1"/>
    <col min="10309" max="10309" width="8.5" style="1" bestFit="1" customWidth="1"/>
    <col min="10310" max="10310" width="8.33203125" style="1" bestFit="1" customWidth="1"/>
    <col min="10311" max="10319" width="8.1640625" style="1" customWidth="1"/>
    <col min="10320" max="10359" width="8.33203125" style="1" bestFit="1" customWidth="1"/>
    <col min="10360" max="10560" width="8.6640625" style="1"/>
    <col min="10561" max="10561" width="3.08203125" style="1" customWidth="1"/>
    <col min="10562" max="10562" width="19.58203125" style="1" customWidth="1"/>
    <col min="10563" max="10564" width="0" style="1" hidden="1" customWidth="1"/>
    <col min="10565" max="10565" width="8.5" style="1" bestFit="1" customWidth="1"/>
    <col min="10566" max="10566" width="8.33203125" style="1" bestFit="1" customWidth="1"/>
    <col min="10567" max="10575" width="8.1640625" style="1" customWidth="1"/>
    <col min="10576" max="10615" width="8.33203125" style="1" bestFit="1" customWidth="1"/>
    <col min="10616" max="10816" width="8.6640625" style="1"/>
    <col min="10817" max="10817" width="3.08203125" style="1" customWidth="1"/>
    <col min="10818" max="10818" width="19.58203125" style="1" customWidth="1"/>
    <col min="10819" max="10820" width="0" style="1" hidden="1" customWidth="1"/>
    <col min="10821" max="10821" width="8.5" style="1" bestFit="1" customWidth="1"/>
    <col min="10822" max="10822" width="8.33203125" style="1" bestFit="1" customWidth="1"/>
    <col min="10823" max="10831" width="8.1640625" style="1" customWidth="1"/>
    <col min="10832" max="10871" width="8.33203125" style="1" bestFit="1" customWidth="1"/>
    <col min="10872" max="11072" width="8.6640625" style="1"/>
    <col min="11073" max="11073" width="3.08203125" style="1" customWidth="1"/>
    <col min="11074" max="11074" width="19.58203125" style="1" customWidth="1"/>
    <col min="11075" max="11076" width="0" style="1" hidden="1" customWidth="1"/>
    <col min="11077" max="11077" width="8.5" style="1" bestFit="1" customWidth="1"/>
    <col min="11078" max="11078" width="8.33203125" style="1" bestFit="1" customWidth="1"/>
    <col min="11079" max="11087" width="8.1640625" style="1" customWidth="1"/>
    <col min="11088" max="11127" width="8.33203125" style="1" bestFit="1" customWidth="1"/>
    <col min="11128" max="11328" width="8.6640625" style="1"/>
    <col min="11329" max="11329" width="3.08203125" style="1" customWidth="1"/>
    <col min="11330" max="11330" width="19.58203125" style="1" customWidth="1"/>
    <col min="11331" max="11332" width="0" style="1" hidden="1" customWidth="1"/>
    <col min="11333" max="11333" width="8.5" style="1" bestFit="1" customWidth="1"/>
    <col min="11334" max="11334" width="8.33203125" style="1" bestFit="1" customWidth="1"/>
    <col min="11335" max="11343" width="8.1640625" style="1" customWidth="1"/>
    <col min="11344" max="11383" width="8.33203125" style="1" bestFit="1" customWidth="1"/>
    <col min="11384" max="11584" width="8.6640625" style="1"/>
    <col min="11585" max="11585" width="3.08203125" style="1" customWidth="1"/>
    <col min="11586" max="11586" width="19.58203125" style="1" customWidth="1"/>
    <col min="11587" max="11588" width="0" style="1" hidden="1" customWidth="1"/>
    <col min="11589" max="11589" width="8.5" style="1" bestFit="1" customWidth="1"/>
    <col min="11590" max="11590" width="8.33203125" style="1" bestFit="1" customWidth="1"/>
    <col min="11591" max="11599" width="8.1640625" style="1" customWidth="1"/>
    <col min="11600" max="11639" width="8.33203125" style="1" bestFit="1" customWidth="1"/>
    <col min="11640" max="11840" width="8.6640625" style="1"/>
    <col min="11841" max="11841" width="3.08203125" style="1" customWidth="1"/>
    <col min="11842" max="11842" width="19.58203125" style="1" customWidth="1"/>
    <col min="11843" max="11844" width="0" style="1" hidden="1" customWidth="1"/>
    <col min="11845" max="11845" width="8.5" style="1" bestFit="1" customWidth="1"/>
    <col min="11846" max="11846" width="8.33203125" style="1" bestFit="1" customWidth="1"/>
    <col min="11847" max="11855" width="8.1640625" style="1" customWidth="1"/>
    <col min="11856" max="11895" width="8.33203125" style="1" bestFit="1" customWidth="1"/>
    <col min="11896" max="12096" width="8.6640625" style="1"/>
    <col min="12097" max="12097" width="3.08203125" style="1" customWidth="1"/>
    <col min="12098" max="12098" width="19.58203125" style="1" customWidth="1"/>
    <col min="12099" max="12100" width="0" style="1" hidden="1" customWidth="1"/>
    <col min="12101" max="12101" width="8.5" style="1" bestFit="1" customWidth="1"/>
    <col min="12102" max="12102" width="8.33203125" style="1" bestFit="1" customWidth="1"/>
    <col min="12103" max="12111" width="8.1640625" style="1" customWidth="1"/>
    <col min="12112" max="12151" width="8.33203125" style="1" bestFit="1" customWidth="1"/>
    <col min="12152" max="12352" width="8.6640625" style="1"/>
    <col min="12353" max="12353" width="3.08203125" style="1" customWidth="1"/>
    <col min="12354" max="12354" width="19.58203125" style="1" customWidth="1"/>
    <col min="12355" max="12356" width="0" style="1" hidden="1" customWidth="1"/>
    <col min="12357" max="12357" width="8.5" style="1" bestFit="1" customWidth="1"/>
    <col min="12358" max="12358" width="8.33203125" style="1" bestFit="1" customWidth="1"/>
    <col min="12359" max="12367" width="8.1640625" style="1" customWidth="1"/>
    <col min="12368" max="12407" width="8.33203125" style="1" bestFit="1" customWidth="1"/>
    <col min="12408" max="12608" width="8.6640625" style="1"/>
    <col min="12609" max="12609" width="3.08203125" style="1" customWidth="1"/>
    <col min="12610" max="12610" width="19.58203125" style="1" customWidth="1"/>
    <col min="12611" max="12612" width="0" style="1" hidden="1" customWidth="1"/>
    <col min="12613" max="12613" width="8.5" style="1" bestFit="1" customWidth="1"/>
    <col min="12614" max="12614" width="8.33203125" style="1" bestFit="1" customWidth="1"/>
    <col min="12615" max="12623" width="8.1640625" style="1" customWidth="1"/>
    <col min="12624" max="12663" width="8.33203125" style="1" bestFit="1" customWidth="1"/>
    <col min="12664" max="12864" width="8.6640625" style="1"/>
    <col min="12865" max="12865" width="3.08203125" style="1" customWidth="1"/>
    <col min="12866" max="12866" width="19.58203125" style="1" customWidth="1"/>
    <col min="12867" max="12868" width="0" style="1" hidden="1" customWidth="1"/>
    <col min="12869" max="12869" width="8.5" style="1" bestFit="1" customWidth="1"/>
    <col min="12870" max="12870" width="8.33203125" style="1" bestFit="1" customWidth="1"/>
    <col min="12871" max="12879" width="8.1640625" style="1" customWidth="1"/>
    <col min="12880" max="12919" width="8.33203125" style="1" bestFit="1" customWidth="1"/>
    <col min="12920" max="13120" width="8.6640625" style="1"/>
    <col min="13121" max="13121" width="3.08203125" style="1" customWidth="1"/>
    <col min="13122" max="13122" width="19.58203125" style="1" customWidth="1"/>
    <col min="13123" max="13124" width="0" style="1" hidden="1" customWidth="1"/>
    <col min="13125" max="13125" width="8.5" style="1" bestFit="1" customWidth="1"/>
    <col min="13126" max="13126" width="8.33203125" style="1" bestFit="1" customWidth="1"/>
    <col min="13127" max="13135" width="8.1640625" style="1" customWidth="1"/>
    <col min="13136" max="13175" width="8.33203125" style="1" bestFit="1" customWidth="1"/>
    <col min="13176" max="13376" width="8.6640625" style="1"/>
    <col min="13377" max="13377" width="3.08203125" style="1" customWidth="1"/>
    <col min="13378" max="13378" width="19.58203125" style="1" customWidth="1"/>
    <col min="13379" max="13380" width="0" style="1" hidden="1" customWidth="1"/>
    <col min="13381" max="13381" width="8.5" style="1" bestFit="1" customWidth="1"/>
    <col min="13382" max="13382" width="8.33203125" style="1" bestFit="1" customWidth="1"/>
    <col min="13383" max="13391" width="8.1640625" style="1" customWidth="1"/>
    <col min="13392" max="13431" width="8.33203125" style="1" bestFit="1" customWidth="1"/>
    <col min="13432" max="13632" width="8.6640625" style="1"/>
    <col min="13633" max="13633" width="3.08203125" style="1" customWidth="1"/>
    <col min="13634" max="13634" width="19.58203125" style="1" customWidth="1"/>
    <col min="13635" max="13636" width="0" style="1" hidden="1" customWidth="1"/>
    <col min="13637" max="13637" width="8.5" style="1" bestFit="1" customWidth="1"/>
    <col min="13638" max="13638" width="8.33203125" style="1" bestFit="1" customWidth="1"/>
    <col min="13639" max="13647" width="8.1640625" style="1" customWidth="1"/>
    <col min="13648" max="13687" width="8.33203125" style="1" bestFit="1" customWidth="1"/>
    <col min="13688" max="13888" width="8.6640625" style="1"/>
    <col min="13889" max="13889" width="3.08203125" style="1" customWidth="1"/>
    <col min="13890" max="13890" width="19.58203125" style="1" customWidth="1"/>
    <col min="13891" max="13892" width="0" style="1" hidden="1" customWidth="1"/>
    <col min="13893" max="13893" width="8.5" style="1" bestFit="1" customWidth="1"/>
    <col min="13894" max="13894" width="8.33203125" style="1" bestFit="1" customWidth="1"/>
    <col min="13895" max="13903" width="8.1640625" style="1" customWidth="1"/>
    <col min="13904" max="13943" width="8.33203125" style="1" bestFit="1" customWidth="1"/>
    <col min="13944" max="14144" width="8.6640625" style="1"/>
    <col min="14145" max="14145" width="3.08203125" style="1" customWidth="1"/>
    <col min="14146" max="14146" width="19.58203125" style="1" customWidth="1"/>
    <col min="14147" max="14148" width="0" style="1" hidden="1" customWidth="1"/>
    <col min="14149" max="14149" width="8.5" style="1" bestFit="1" customWidth="1"/>
    <col min="14150" max="14150" width="8.33203125" style="1" bestFit="1" customWidth="1"/>
    <col min="14151" max="14159" width="8.1640625" style="1" customWidth="1"/>
    <col min="14160" max="14199" width="8.33203125" style="1" bestFit="1" customWidth="1"/>
    <col min="14200" max="14400" width="8.6640625" style="1"/>
    <col min="14401" max="14401" width="3.08203125" style="1" customWidth="1"/>
    <col min="14402" max="14402" width="19.58203125" style="1" customWidth="1"/>
    <col min="14403" max="14404" width="0" style="1" hidden="1" customWidth="1"/>
    <col min="14405" max="14405" width="8.5" style="1" bestFit="1" customWidth="1"/>
    <col min="14406" max="14406" width="8.33203125" style="1" bestFit="1" customWidth="1"/>
    <col min="14407" max="14415" width="8.1640625" style="1" customWidth="1"/>
    <col min="14416" max="14455" width="8.33203125" style="1" bestFit="1" customWidth="1"/>
    <col min="14456" max="14656" width="8.6640625" style="1"/>
    <col min="14657" max="14657" width="3.08203125" style="1" customWidth="1"/>
    <col min="14658" max="14658" width="19.58203125" style="1" customWidth="1"/>
    <col min="14659" max="14660" width="0" style="1" hidden="1" customWidth="1"/>
    <col min="14661" max="14661" width="8.5" style="1" bestFit="1" customWidth="1"/>
    <col min="14662" max="14662" width="8.33203125" style="1" bestFit="1" customWidth="1"/>
    <col min="14663" max="14671" width="8.1640625" style="1" customWidth="1"/>
    <col min="14672" max="14711" width="8.33203125" style="1" bestFit="1" customWidth="1"/>
    <col min="14712" max="14912" width="8.6640625" style="1"/>
    <col min="14913" max="14913" width="3.08203125" style="1" customWidth="1"/>
    <col min="14914" max="14914" width="19.58203125" style="1" customWidth="1"/>
    <col min="14915" max="14916" width="0" style="1" hidden="1" customWidth="1"/>
    <col min="14917" max="14917" width="8.5" style="1" bestFit="1" customWidth="1"/>
    <col min="14918" max="14918" width="8.33203125" style="1" bestFit="1" customWidth="1"/>
    <col min="14919" max="14927" width="8.1640625" style="1" customWidth="1"/>
    <col min="14928" max="14967" width="8.33203125" style="1" bestFit="1" customWidth="1"/>
    <col min="14968" max="15168" width="8.6640625" style="1"/>
    <col min="15169" max="15169" width="3.08203125" style="1" customWidth="1"/>
    <col min="15170" max="15170" width="19.58203125" style="1" customWidth="1"/>
    <col min="15171" max="15172" width="0" style="1" hidden="1" customWidth="1"/>
    <col min="15173" max="15173" width="8.5" style="1" bestFit="1" customWidth="1"/>
    <col min="15174" max="15174" width="8.33203125" style="1" bestFit="1" customWidth="1"/>
    <col min="15175" max="15183" width="8.1640625" style="1" customWidth="1"/>
    <col min="15184" max="15223" width="8.33203125" style="1" bestFit="1" customWidth="1"/>
    <col min="15224" max="15424" width="8.6640625" style="1"/>
    <col min="15425" max="15425" width="3.08203125" style="1" customWidth="1"/>
    <col min="15426" max="15426" width="19.58203125" style="1" customWidth="1"/>
    <col min="15427" max="15428" width="0" style="1" hidden="1" customWidth="1"/>
    <col min="15429" max="15429" width="8.5" style="1" bestFit="1" customWidth="1"/>
    <col min="15430" max="15430" width="8.33203125" style="1" bestFit="1" customWidth="1"/>
    <col min="15431" max="15439" width="8.1640625" style="1" customWidth="1"/>
    <col min="15440" max="15479" width="8.33203125" style="1" bestFit="1" customWidth="1"/>
    <col min="15480" max="15680" width="8.6640625" style="1"/>
    <col min="15681" max="15681" width="3.08203125" style="1" customWidth="1"/>
    <col min="15682" max="15682" width="19.58203125" style="1" customWidth="1"/>
    <col min="15683" max="15684" width="0" style="1" hidden="1" customWidth="1"/>
    <col min="15685" max="15685" width="8.5" style="1" bestFit="1" customWidth="1"/>
    <col min="15686" max="15686" width="8.33203125" style="1" bestFit="1" customWidth="1"/>
    <col min="15687" max="15695" width="8.1640625" style="1" customWidth="1"/>
    <col min="15696" max="15735" width="8.33203125" style="1" bestFit="1" customWidth="1"/>
    <col min="15736" max="15936" width="8.6640625" style="1"/>
    <col min="15937" max="15937" width="3.08203125" style="1" customWidth="1"/>
    <col min="15938" max="15938" width="19.58203125" style="1" customWidth="1"/>
    <col min="15939" max="15940" width="0" style="1" hidden="1" customWidth="1"/>
    <col min="15941" max="15941" width="8.5" style="1" bestFit="1" customWidth="1"/>
    <col min="15942" max="15942" width="8.33203125" style="1" bestFit="1" customWidth="1"/>
    <col min="15943" max="15951" width="8.1640625" style="1" customWidth="1"/>
    <col min="15952" max="15991" width="8.33203125" style="1" bestFit="1" customWidth="1"/>
    <col min="15992" max="16192" width="8.6640625" style="1"/>
    <col min="16193" max="16193" width="3.08203125" style="1" customWidth="1"/>
    <col min="16194" max="16194" width="19.58203125" style="1" customWidth="1"/>
    <col min="16195" max="16196" width="0" style="1" hidden="1" customWidth="1"/>
    <col min="16197" max="16197" width="8.5" style="1" bestFit="1" customWidth="1"/>
    <col min="16198" max="16198" width="8.33203125" style="1" bestFit="1" customWidth="1"/>
    <col min="16199" max="16207" width="8.1640625" style="1" customWidth="1"/>
    <col min="16208" max="16247" width="8.33203125" style="1" bestFit="1" customWidth="1"/>
    <col min="16248" max="16384" width="8.6640625" style="1"/>
  </cols>
  <sheetData>
    <row r="1" spans="1:131">
      <c r="A1" s="748" t="s">
        <v>901</v>
      </c>
      <c r="B1" s="748"/>
      <c r="C1" s="14"/>
      <c r="E1" s="769">
        <v>45701</v>
      </c>
      <c r="F1" s="770"/>
      <c r="G1" s="770"/>
      <c r="H1" s="770"/>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row>
    <row r="2" spans="1:131">
      <c r="A2" s="748" t="s">
        <v>314</v>
      </c>
      <c r="B2" s="771" t="s">
        <v>597</v>
      </c>
      <c r="C2" s="14"/>
      <c r="D2" s="14"/>
      <c r="E2" s="14"/>
      <c r="F2" s="14"/>
      <c r="G2" s="14"/>
      <c r="H2" s="14"/>
      <c r="I2" s="14"/>
      <c r="J2" s="14"/>
      <c r="K2" s="14"/>
      <c r="L2" s="14" t="s">
        <v>314</v>
      </c>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t="s">
        <v>388</v>
      </c>
      <c r="DW2" s="14"/>
      <c r="DX2" s="14"/>
      <c r="DY2" s="14"/>
      <c r="DZ2" s="14"/>
      <c r="EA2" s="14"/>
    </row>
    <row r="3" spans="1:131">
      <c r="A3" s="1622" t="s">
        <v>902</v>
      </c>
      <c r="B3" s="1623"/>
      <c r="C3" s="772" t="s">
        <v>598</v>
      </c>
      <c r="D3" s="773"/>
      <c r="E3" s="774"/>
      <c r="F3" s="775" t="s">
        <v>598</v>
      </c>
      <c r="G3" s="776"/>
      <c r="H3" s="777"/>
      <c r="I3" s="362" t="s">
        <v>618</v>
      </c>
      <c r="J3" s="362"/>
      <c r="K3" s="753"/>
      <c r="L3" s="362" t="s">
        <v>441</v>
      </c>
      <c r="M3" s="362"/>
      <c r="N3" s="362"/>
      <c r="O3" s="752" t="s">
        <v>903</v>
      </c>
      <c r="P3" s="362"/>
      <c r="Q3" s="753"/>
      <c r="R3" s="362" t="s">
        <v>904</v>
      </c>
      <c r="S3" s="362"/>
      <c r="T3" s="362"/>
      <c r="U3" s="752" t="s">
        <v>775</v>
      </c>
      <c r="V3" s="362"/>
      <c r="W3" s="753"/>
      <c r="X3" s="362" t="s">
        <v>905</v>
      </c>
      <c r="Y3" s="362"/>
      <c r="Z3" s="362"/>
      <c r="AA3" s="752" t="s">
        <v>906</v>
      </c>
      <c r="AB3" s="362"/>
      <c r="AC3" s="753"/>
      <c r="AD3" s="362" t="s">
        <v>907</v>
      </c>
      <c r="AE3" s="362"/>
      <c r="AF3" s="362"/>
      <c r="AG3" s="752" t="s">
        <v>887</v>
      </c>
      <c r="AH3" s="362"/>
      <c r="AI3" s="753"/>
      <c r="AJ3" s="362" t="s">
        <v>712</v>
      </c>
      <c r="AK3" s="362"/>
      <c r="AL3" s="362"/>
      <c r="AM3" s="752" t="s">
        <v>908</v>
      </c>
      <c r="AN3" s="362"/>
      <c r="AO3" s="753"/>
      <c r="AP3" s="362" t="s">
        <v>888</v>
      </c>
      <c r="AQ3" s="362"/>
      <c r="AR3" s="362"/>
      <c r="AS3" s="752" t="s">
        <v>909</v>
      </c>
      <c r="AT3" s="362"/>
      <c r="AU3" s="753"/>
      <c r="AV3" s="362" t="s">
        <v>910</v>
      </c>
      <c r="AW3" s="362"/>
      <c r="AX3" s="362"/>
      <c r="AY3" s="752" t="s">
        <v>911</v>
      </c>
      <c r="AZ3" s="362"/>
      <c r="BA3" s="753"/>
      <c r="BB3" s="362" t="s">
        <v>912</v>
      </c>
      <c r="BC3" s="362"/>
      <c r="BD3" s="362"/>
      <c r="BE3" s="752" t="s">
        <v>913</v>
      </c>
      <c r="BF3" s="362"/>
      <c r="BG3" s="753"/>
      <c r="BH3" s="362" t="s">
        <v>914</v>
      </c>
      <c r="BI3" s="362"/>
      <c r="BJ3" s="362"/>
      <c r="BK3" s="752" t="s">
        <v>915</v>
      </c>
      <c r="BL3" s="362"/>
      <c r="BM3" s="753"/>
      <c r="BN3" s="362" t="s">
        <v>793</v>
      </c>
      <c r="BO3" s="362"/>
      <c r="BP3" s="362"/>
      <c r="BQ3" s="752" t="s">
        <v>916</v>
      </c>
      <c r="BR3" s="362"/>
      <c r="BS3" s="753"/>
      <c r="BT3" s="362" t="s">
        <v>917</v>
      </c>
      <c r="BU3" s="362"/>
      <c r="BV3" s="362"/>
      <c r="BW3" s="752" t="s">
        <v>918</v>
      </c>
      <c r="BX3" s="362"/>
      <c r="BY3" s="753"/>
      <c r="BZ3" s="362" t="s">
        <v>452</v>
      </c>
      <c r="CA3" s="362"/>
      <c r="CB3" s="362"/>
      <c r="CC3" s="752" t="s">
        <v>919</v>
      </c>
      <c r="CD3" s="362"/>
      <c r="CE3" s="753"/>
      <c r="CF3" s="362" t="s">
        <v>920</v>
      </c>
      <c r="CG3" s="362"/>
      <c r="CH3" s="362"/>
      <c r="CI3" s="752" t="s">
        <v>443</v>
      </c>
      <c r="CJ3" s="362"/>
      <c r="CK3" s="753"/>
      <c r="CL3" s="362" t="s">
        <v>439</v>
      </c>
      <c r="CM3" s="362"/>
      <c r="CN3" s="362"/>
      <c r="CO3" s="752" t="s">
        <v>444</v>
      </c>
      <c r="CP3" s="362"/>
      <c r="CQ3" s="753"/>
      <c r="CR3" s="362" t="s">
        <v>921</v>
      </c>
      <c r="CS3" s="362"/>
      <c r="CT3" s="362"/>
      <c r="CU3" s="752" t="s">
        <v>440</v>
      </c>
      <c r="CV3" s="362"/>
      <c r="CW3" s="753"/>
      <c r="CX3" s="362" t="s">
        <v>922</v>
      </c>
      <c r="CY3" s="362"/>
      <c r="CZ3" s="362"/>
      <c r="DA3" s="752" t="s">
        <v>923</v>
      </c>
      <c r="DB3" s="362"/>
      <c r="DC3" s="753"/>
      <c r="DD3" s="362" t="s">
        <v>924</v>
      </c>
      <c r="DE3" s="362"/>
      <c r="DF3" s="362"/>
      <c r="DG3" s="752" t="s">
        <v>925</v>
      </c>
      <c r="DH3" s="362"/>
      <c r="DI3" s="753"/>
      <c r="DJ3" s="362" t="s">
        <v>442</v>
      </c>
      <c r="DK3" s="362"/>
      <c r="DL3" s="362"/>
      <c r="DM3" s="752" t="s">
        <v>889</v>
      </c>
      <c r="DN3" s="362"/>
      <c r="DO3" s="753"/>
      <c r="DP3" s="362" t="s">
        <v>890</v>
      </c>
      <c r="DQ3" s="362"/>
      <c r="DR3" s="362"/>
      <c r="DS3" s="752" t="s">
        <v>891</v>
      </c>
      <c r="DT3" s="362"/>
      <c r="DU3" s="753"/>
      <c r="DV3" s="362" t="s">
        <v>448</v>
      </c>
      <c r="DW3" s="362"/>
      <c r="DX3" s="362"/>
      <c r="DY3" s="752" t="s">
        <v>926</v>
      </c>
      <c r="DZ3" s="285"/>
      <c r="EA3" s="291"/>
    </row>
    <row r="4" spans="1:131">
      <c r="A4" s="358"/>
      <c r="B4" s="359"/>
      <c r="C4" s="778" t="s">
        <v>892</v>
      </c>
      <c r="D4" s="779" t="s">
        <v>602</v>
      </c>
      <c r="E4" s="780" t="s">
        <v>603</v>
      </c>
      <c r="F4" s="781" t="s">
        <v>892</v>
      </c>
      <c r="G4" s="782" t="s">
        <v>602</v>
      </c>
      <c r="H4" s="783" t="s">
        <v>603</v>
      </c>
      <c r="I4" s="363" t="s">
        <v>892</v>
      </c>
      <c r="J4" s="363" t="s">
        <v>602</v>
      </c>
      <c r="K4" s="755" t="s">
        <v>603</v>
      </c>
      <c r="L4" s="363" t="s">
        <v>892</v>
      </c>
      <c r="M4" s="363" t="s">
        <v>602</v>
      </c>
      <c r="N4" s="363" t="s">
        <v>603</v>
      </c>
      <c r="O4" s="754" t="s">
        <v>892</v>
      </c>
      <c r="P4" s="363" t="s">
        <v>602</v>
      </c>
      <c r="Q4" s="755" t="s">
        <v>603</v>
      </c>
      <c r="R4" s="363" t="s">
        <v>892</v>
      </c>
      <c r="S4" s="363" t="s">
        <v>602</v>
      </c>
      <c r="T4" s="363" t="s">
        <v>603</v>
      </c>
      <c r="U4" s="754" t="s">
        <v>892</v>
      </c>
      <c r="V4" s="363" t="s">
        <v>602</v>
      </c>
      <c r="W4" s="755" t="s">
        <v>603</v>
      </c>
      <c r="X4" s="363" t="s">
        <v>892</v>
      </c>
      <c r="Y4" s="363" t="s">
        <v>602</v>
      </c>
      <c r="Z4" s="363" t="s">
        <v>603</v>
      </c>
      <c r="AA4" s="754" t="s">
        <v>892</v>
      </c>
      <c r="AB4" s="363" t="s">
        <v>602</v>
      </c>
      <c r="AC4" s="755" t="s">
        <v>603</v>
      </c>
      <c r="AD4" s="363" t="s">
        <v>892</v>
      </c>
      <c r="AE4" s="363" t="s">
        <v>602</v>
      </c>
      <c r="AF4" s="363" t="s">
        <v>603</v>
      </c>
      <c r="AG4" s="754" t="s">
        <v>892</v>
      </c>
      <c r="AH4" s="363" t="s">
        <v>602</v>
      </c>
      <c r="AI4" s="755" t="s">
        <v>603</v>
      </c>
      <c r="AJ4" s="363" t="s">
        <v>892</v>
      </c>
      <c r="AK4" s="363" t="s">
        <v>602</v>
      </c>
      <c r="AL4" s="363" t="s">
        <v>603</v>
      </c>
      <c r="AM4" s="754" t="s">
        <v>892</v>
      </c>
      <c r="AN4" s="363" t="s">
        <v>602</v>
      </c>
      <c r="AO4" s="755" t="s">
        <v>603</v>
      </c>
      <c r="AP4" s="363" t="s">
        <v>892</v>
      </c>
      <c r="AQ4" s="363" t="s">
        <v>602</v>
      </c>
      <c r="AR4" s="363" t="s">
        <v>603</v>
      </c>
      <c r="AS4" s="754" t="s">
        <v>892</v>
      </c>
      <c r="AT4" s="363" t="s">
        <v>602</v>
      </c>
      <c r="AU4" s="755" t="s">
        <v>603</v>
      </c>
      <c r="AV4" s="363" t="s">
        <v>892</v>
      </c>
      <c r="AW4" s="363" t="s">
        <v>602</v>
      </c>
      <c r="AX4" s="363" t="s">
        <v>603</v>
      </c>
      <c r="AY4" s="754" t="s">
        <v>892</v>
      </c>
      <c r="AZ4" s="363" t="s">
        <v>602</v>
      </c>
      <c r="BA4" s="755" t="s">
        <v>603</v>
      </c>
      <c r="BB4" s="363" t="s">
        <v>892</v>
      </c>
      <c r="BC4" s="363" t="s">
        <v>602</v>
      </c>
      <c r="BD4" s="363" t="s">
        <v>603</v>
      </c>
      <c r="BE4" s="754" t="s">
        <v>892</v>
      </c>
      <c r="BF4" s="363" t="s">
        <v>602</v>
      </c>
      <c r="BG4" s="755" t="s">
        <v>603</v>
      </c>
      <c r="BH4" s="363" t="s">
        <v>892</v>
      </c>
      <c r="BI4" s="363" t="s">
        <v>602</v>
      </c>
      <c r="BJ4" s="363" t="s">
        <v>603</v>
      </c>
      <c r="BK4" s="754" t="s">
        <v>892</v>
      </c>
      <c r="BL4" s="363" t="s">
        <v>602</v>
      </c>
      <c r="BM4" s="755" t="s">
        <v>603</v>
      </c>
      <c r="BN4" s="363" t="s">
        <v>892</v>
      </c>
      <c r="BO4" s="363" t="s">
        <v>602</v>
      </c>
      <c r="BP4" s="363" t="s">
        <v>603</v>
      </c>
      <c r="BQ4" s="754" t="s">
        <v>892</v>
      </c>
      <c r="BR4" s="363" t="s">
        <v>602</v>
      </c>
      <c r="BS4" s="755" t="s">
        <v>603</v>
      </c>
      <c r="BT4" s="363" t="s">
        <v>892</v>
      </c>
      <c r="BU4" s="363" t="s">
        <v>602</v>
      </c>
      <c r="BV4" s="363" t="s">
        <v>603</v>
      </c>
      <c r="BW4" s="754" t="s">
        <v>892</v>
      </c>
      <c r="BX4" s="363" t="s">
        <v>602</v>
      </c>
      <c r="BY4" s="755" t="s">
        <v>603</v>
      </c>
      <c r="BZ4" s="363" t="s">
        <v>892</v>
      </c>
      <c r="CA4" s="363" t="s">
        <v>602</v>
      </c>
      <c r="CB4" s="363" t="s">
        <v>603</v>
      </c>
      <c r="CC4" s="754" t="s">
        <v>892</v>
      </c>
      <c r="CD4" s="363" t="s">
        <v>602</v>
      </c>
      <c r="CE4" s="755" t="s">
        <v>603</v>
      </c>
      <c r="CF4" s="363" t="s">
        <v>892</v>
      </c>
      <c r="CG4" s="363" t="s">
        <v>602</v>
      </c>
      <c r="CH4" s="363" t="s">
        <v>603</v>
      </c>
      <c r="CI4" s="754" t="s">
        <v>892</v>
      </c>
      <c r="CJ4" s="363" t="s">
        <v>602</v>
      </c>
      <c r="CK4" s="755" t="s">
        <v>603</v>
      </c>
      <c r="CL4" s="363" t="s">
        <v>892</v>
      </c>
      <c r="CM4" s="363" t="s">
        <v>602</v>
      </c>
      <c r="CN4" s="363" t="s">
        <v>603</v>
      </c>
      <c r="CO4" s="754" t="s">
        <v>892</v>
      </c>
      <c r="CP4" s="363" t="s">
        <v>602</v>
      </c>
      <c r="CQ4" s="755" t="s">
        <v>603</v>
      </c>
      <c r="CR4" s="363" t="s">
        <v>892</v>
      </c>
      <c r="CS4" s="363" t="s">
        <v>602</v>
      </c>
      <c r="CT4" s="363" t="s">
        <v>603</v>
      </c>
      <c r="CU4" s="754" t="s">
        <v>892</v>
      </c>
      <c r="CV4" s="363" t="s">
        <v>602</v>
      </c>
      <c r="CW4" s="755" t="s">
        <v>603</v>
      </c>
      <c r="CX4" s="363" t="s">
        <v>892</v>
      </c>
      <c r="CY4" s="363" t="s">
        <v>602</v>
      </c>
      <c r="CZ4" s="363" t="s">
        <v>603</v>
      </c>
      <c r="DA4" s="754" t="s">
        <v>892</v>
      </c>
      <c r="DB4" s="363" t="s">
        <v>602</v>
      </c>
      <c r="DC4" s="755" t="s">
        <v>603</v>
      </c>
      <c r="DD4" s="363" t="s">
        <v>892</v>
      </c>
      <c r="DE4" s="363" t="s">
        <v>602</v>
      </c>
      <c r="DF4" s="363" t="s">
        <v>603</v>
      </c>
      <c r="DG4" s="754" t="s">
        <v>892</v>
      </c>
      <c r="DH4" s="363" t="s">
        <v>602</v>
      </c>
      <c r="DI4" s="755" t="s">
        <v>603</v>
      </c>
      <c r="DJ4" s="363" t="s">
        <v>892</v>
      </c>
      <c r="DK4" s="363" t="s">
        <v>602</v>
      </c>
      <c r="DL4" s="363" t="s">
        <v>603</v>
      </c>
      <c r="DM4" s="754" t="s">
        <v>892</v>
      </c>
      <c r="DN4" s="363" t="s">
        <v>602</v>
      </c>
      <c r="DO4" s="755" t="s">
        <v>603</v>
      </c>
      <c r="DP4" s="363" t="s">
        <v>892</v>
      </c>
      <c r="DQ4" s="363" t="s">
        <v>602</v>
      </c>
      <c r="DR4" s="363" t="s">
        <v>603</v>
      </c>
      <c r="DS4" s="754" t="s">
        <v>892</v>
      </c>
      <c r="DT4" s="363" t="s">
        <v>602</v>
      </c>
      <c r="DU4" s="755" t="s">
        <v>603</v>
      </c>
      <c r="DV4" s="363" t="s">
        <v>892</v>
      </c>
      <c r="DW4" s="363" t="s">
        <v>602</v>
      </c>
      <c r="DX4" s="363" t="s">
        <v>603</v>
      </c>
      <c r="DY4" s="754" t="s">
        <v>892</v>
      </c>
      <c r="DZ4" s="363" t="s">
        <v>602</v>
      </c>
      <c r="EA4" s="755" t="s">
        <v>603</v>
      </c>
    </row>
    <row r="5" spans="1:131">
      <c r="A5" s="360" t="s">
        <v>552</v>
      </c>
      <c r="B5" s="361" t="s">
        <v>927</v>
      </c>
      <c r="C5" s="784">
        <v>52513</v>
      </c>
      <c r="D5" s="785">
        <v>35597</v>
      </c>
      <c r="E5" s="785">
        <v>16916</v>
      </c>
      <c r="F5" s="756">
        <f>G5+H5</f>
        <v>52513</v>
      </c>
      <c r="G5" s="756">
        <f>J5+M5+P5+S5+V5+Y5+AB5+AE5+AH5+AK5+AN5+AQ5+AT5+AW5+AZ5+BC5+BF5+BI5+BL5+BO5+BR5+BU5+BX5+CA5+CD5+CG5+CJ5+CM5+CP5+CS5+CV5+CY5+DB5+DE5+DH5+DK5+DN5+DQ5+DT5+DW5+DZ5</f>
        <v>33748</v>
      </c>
      <c r="H5" s="756">
        <f>K5+N5+Q5+T5+W5+Z5+AC5+AF5+AI5+AL5+AO5+AR5+AU5+AX5+BA5+BD5+BG5+BJ5+BM5+BP5+BS5+BV5+BY5+CB5+CE5+CH5+CK5+CN5+CQ5+CT5+CW5+CZ5+DC5+DF5+DI5+DL5+DO5+DR5+DU5+DX5+EA5</f>
        <v>18765</v>
      </c>
      <c r="I5" s="765">
        <v>6229</v>
      </c>
      <c r="J5" s="756">
        <v>3901</v>
      </c>
      <c r="K5" s="767">
        <f>I5-J5</f>
        <v>2328</v>
      </c>
      <c r="L5" s="756">
        <v>2429</v>
      </c>
      <c r="M5" s="766">
        <v>1623</v>
      </c>
      <c r="N5" s="767">
        <f>L5-M5</f>
        <v>806</v>
      </c>
      <c r="O5" s="757">
        <v>802</v>
      </c>
      <c r="P5" s="766">
        <v>554</v>
      </c>
      <c r="Q5" s="767">
        <f>O5-P5</f>
        <v>248</v>
      </c>
      <c r="R5" s="756">
        <v>1049</v>
      </c>
      <c r="S5" s="766">
        <v>706</v>
      </c>
      <c r="T5" s="767">
        <f>R5-S5</f>
        <v>343</v>
      </c>
      <c r="U5" s="757">
        <v>1044</v>
      </c>
      <c r="V5" s="766">
        <v>714</v>
      </c>
      <c r="W5" s="767">
        <f>U5-V5</f>
        <v>330</v>
      </c>
      <c r="X5" s="756">
        <v>2357</v>
      </c>
      <c r="Y5" s="766">
        <v>1432</v>
      </c>
      <c r="Z5" s="767">
        <f>X5-Y5</f>
        <v>925</v>
      </c>
      <c r="AA5" s="757">
        <v>125</v>
      </c>
      <c r="AB5" s="766">
        <v>99</v>
      </c>
      <c r="AC5" s="767">
        <f>AA5-AB5</f>
        <v>26</v>
      </c>
      <c r="AD5" s="756">
        <v>883</v>
      </c>
      <c r="AE5" s="766">
        <v>602</v>
      </c>
      <c r="AF5" s="767">
        <f>AD5-AE5</f>
        <v>281</v>
      </c>
      <c r="AG5" s="757">
        <v>264</v>
      </c>
      <c r="AH5" s="766">
        <v>176</v>
      </c>
      <c r="AI5" s="767">
        <f>AG5-AH5</f>
        <v>88</v>
      </c>
      <c r="AJ5" s="756">
        <v>2476</v>
      </c>
      <c r="AK5" s="766">
        <v>1720</v>
      </c>
      <c r="AL5" s="767">
        <f>AJ5-AK5</f>
        <v>756</v>
      </c>
      <c r="AM5" s="757">
        <v>1315</v>
      </c>
      <c r="AN5" s="766">
        <v>930</v>
      </c>
      <c r="AO5" s="767">
        <f>AM5-AN5</f>
        <v>385</v>
      </c>
      <c r="AP5" s="756">
        <v>479</v>
      </c>
      <c r="AQ5" s="766">
        <v>284</v>
      </c>
      <c r="AR5" s="767">
        <f>AP5-AQ5</f>
        <v>195</v>
      </c>
      <c r="AS5" s="757">
        <v>509</v>
      </c>
      <c r="AT5" s="766">
        <v>367</v>
      </c>
      <c r="AU5" s="767">
        <f>AS5-AT5</f>
        <v>142</v>
      </c>
      <c r="AV5" s="756">
        <v>1179</v>
      </c>
      <c r="AW5" s="766">
        <v>809</v>
      </c>
      <c r="AX5" s="767">
        <f>AV5-AW5</f>
        <v>370</v>
      </c>
      <c r="AY5" s="757">
        <v>1897</v>
      </c>
      <c r="AZ5" s="766">
        <v>1210</v>
      </c>
      <c r="BA5" s="767">
        <f>AY5-AZ5</f>
        <v>687</v>
      </c>
      <c r="BB5" s="756">
        <v>256</v>
      </c>
      <c r="BC5" s="766">
        <v>186</v>
      </c>
      <c r="BD5" s="767">
        <f>BB5-BC5</f>
        <v>70</v>
      </c>
      <c r="BE5" s="757">
        <v>674</v>
      </c>
      <c r="BF5" s="766">
        <v>458</v>
      </c>
      <c r="BG5" s="767">
        <f>BE5-BF5</f>
        <v>216</v>
      </c>
      <c r="BH5" s="756">
        <v>866</v>
      </c>
      <c r="BI5" s="766">
        <v>588</v>
      </c>
      <c r="BJ5" s="767">
        <f>BH5-BI5</f>
        <v>278</v>
      </c>
      <c r="BK5" s="757">
        <v>1615</v>
      </c>
      <c r="BL5" s="766">
        <v>1049</v>
      </c>
      <c r="BM5" s="767">
        <f>BK5-BL5</f>
        <v>566</v>
      </c>
      <c r="BN5" s="756">
        <v>1055</v>
      </c>
      <c r="BO5" s="766">
        <v>688</v>
      </c>
      <c r="BP5" s="767">
        <f>BN5-BO5</f>
        <v>367</v>
      </c>
      <c r="BQ5" s="757">
        <v>2941</v>
      </c>
      <c r="BR5" s="766">
        <v>1825</v>
      </c>
      <c r="BS5" s="767">
        <f>BQ5-BR5</f>
        <v>1116</v>
      </c>
      <c r="BT5" s="756">
        <v>978</v>
      </c>
      <c r="BU5" s="766">
        <v>630</v>
      </c>
      <c r="BV5" s="767">
        <f>BT5-BU5</f>
        <v>348</v>
      </c>
      <c r="BW5" s="757">
        <v>2912</v>
      </c>
      <c r="BX5" s="766">
        <v>1944</v>
      </c>
      <c r="BY5" s="767">
        <f>BW5-BX5</f>
        <v>968</v>
      </c>
      <c r="BZ5" s="756">
        <v>6503</v>
      </c>
      <c r="CA5" s="766">
        <v>3410</v>
      </c>
      <c r="CB5" s="767">
        <f>BZ5-CA5</f>
        <v>3093</v>
      </c>
      <c r="CC5" s="757">
        <v>870</v>
      </c>
      <c r="CD5" s="766">
        <v>611</v>
      </c>
      <c r="CE5" s="767">
        <f>CC5-CD5</f>
        <v>259</v>
      </c>
      <c r="CF5" s="756">
        <v>2610</v>
      </c>
      <c r="CG5" s="766">
        <v>1600</v>
      </c>
      <c r="CH5" s="767">
        <f>CF5-CG5</f>
        <v>1010</v>
      </c>
      <c r="CI5" s="757">
        <v>731</v>
      </c>
      <c r="CJ5" s="766">
        <v>516</v>
      </c>
      <c r="CK5" s="767">
        <f>CI5-CJ5</f>
        <v>215</v>
      </c>
      <c r="CL5" s="756">
        <v>1259</v>
      </c>
      <c r="CM5" s="766">
        <v>879</v>
      </c>
      <c r="CN5" s="767">
        <f>CL5-CM5</f>
        <v>380</v>
      </c>
      <c r="CO5" s="757">
        <v>1195</v>
      </c>
      <c r="CP5" s="766">
        <v>825</v>
      </c>
      <c r="CQ5" s="767">
        <f>CO5-CP5</f>
        <v>370</v>
      </c>
      <c r="CR5" s="756">
        <v>461</v>
      </c>
      <c r="CS5" s="766">
        <v>298</v>
      </c>
      <c r="CT5" s="767">
        <f>CR5-CS5</f>
        <v>163</v>
      </c>
      <c r="CU5" s="757">
        <v>393</v>
      </c>
      <c r="CV5" s="766">
        <v>312</v>
      </c>
      <c r="CW5" s="767">
        <f>CU5-CV5</f>
        <v>81</v>
      </c>
      <c r="CX5" s="756">
        <v>710</v>
      </c>
      <c r="CY5" s="766">
        <v>474</v>
      </c>
      <c r="CZ5" s="767">
        <f>CX5-CY5</f>
        <v>236</v>
      </c>
      <c r="DA5" s="757">
        <v>89</v>
      </c>
      <c r="DB5" s="766">
        <v>64</v>
      </c>
      <c r="DC5" s="767">
        <f>DA5-DB5</f>
        <v>25</v>
      </c>
      <c r="DD5" s="756">
        <v>233</v>
      </c>
      <c r="DE5" s="766">
        <v>170</v>
      </c>
      <c r="DF5" s="767">
        <f>DD5-DE5</f>
        <v>63</v>
      </c>
      <c r="DG5" s="757">
        <v>251</v>
      </c>
      <c r="DH5" s="766">
        <v>179</v>
      </c>
      <c r="DI5" s="767">
        <f>DG5-DH5</f>
        <v>72</v>
      </c>
      <c r="DJ5" s="756">
        <v>204</v>
      </c>
      <c r="DK5" s="766">
        <v>160</v>
      </c>
      <c r="DL5" s="767">
        <f>DJ5-DK5</f>
        <v>44</v>
      </c>
      <c r="DM5" s="757">
        <v>252</v>
      </c>
      <c r="DN5" s="766">
        <v>168</v>
      </c>
      <c r="DO5" s="767">
        <f>DM5-DN5</f>
        <v>84</v>
      </c>
      <c r="DP5" s="756">
        <v>341</v>
      </c>
      <c r="DQ5" s="766">
        <v>227</v>
      </c>
      <c r="DR5" s="767">
        <f>DP5-DQ5</f>
        <v>114</v>
      </c>
      <c r="DS5" s="757">
        <v>675</v>
      </c>
      <c r="DT5" s="766">
        <v>455</v>
      </c>
      <c r="DU5" s="767">
        <f>DS5-DT5</f>
        <v>220</v>
      </c>
      <c r="DV5" s="756">
        <v>701</v>
      </c>
      <c r="DW5" s="766">
        <v>460</v>
      </c>
      <c r="DX5" s="767">
        <f>DV5-DW5</f>
        <v>241</v>
      </c>
      <c r="DY5" s="757">
        <v>701</v>
      </c>
      <c r="DZ5" s="766">
        <v>445</v>
      </c>
      <c r="EA5" s="767">
        <f>DY5-DZ5</f>
        <v>256</v>
      </c>
    </row>
    <row r="6" spans="1:131">
      <c r="A6" s="360" t="s">
        <v>553</v>
      </c>
      <c r="B6" s="361" t="s">
        <v>928</v>
      </c>
      <c r="C6" s="784">
        <v>2815</v>
      </c>
      <c r="D6" s="785">
        <v>2405</v>
      </c>
      <c r="E6" s="785">
        <v>410</v>
      </c>
      <c r="F6" s="756">
        <f t="shared" ref="F6:F43" si="0">G6+H6</f>
        <v>2815</v>
      </c>
      <c r="G6" s="756">
        <f t="shared" ref="G6:H43" si="1">J6+M6+P6+S6+V6+Y6+AB6+AE6+AH6+AK6+AN6+AQ6+AT6+AW6+AZ6+BC6+BF6+BI6+BL6+BO6+BR6+BU6+BX6+CA6+CD6+CG6+CJ6+CM6+CP6+CS6+CV6+CY6+DB6+DE6+DH6+DK6+DN6+DQ6+DT6+DW6+DZ6</f>
        <v>2476</v>
      </c>
      <c r="H6" s="756">
        <f t="shared" si="1"/>
        <v>339</v>
      </c>
      <c r="I6" s="757">
        <v>155</v>
      </c>
      <c r="J6" s="756">
        <v>125</v>
      </c>
      <c r="K6" s="758">
        <f t="shared" ref="K6:K43" si="2">I6-J6</f>
        <v>30</v>
      </c>
      <c r="L6" s="756">
        <v>206</v>
      </c>
      <c r="M6" s="756">
        <v>177</v>
      </c>
      <c r="N6" s="758">
        <f t="shared" ref="N6:N43" si="3">L6-M6</f>
        <v>29</v>
      </c>
      <c r="O6" s="757">
        <v>12</v>
      </c>
      <c r="P6" s="756">
        <v>5</v>
      </c>
      <c r="Q6" s="758">
        <f t="shared" ref="Q6:Q43" si="4">O6-P6</f>
        <v>7</v>
      </c>
      <c r="R6" s="756">
        <v>39</v>
      </c>
      <c r="S6" s="756">
        <v>39</v>
      </c>
      <c r="T6" s="758">
        <f t="shared" ref="T6:T43" si="5">R6-S6</f>
        <v>0</v>
      </c>
      <c r="U6" s="757">
        <v>54</v>
      </c>
      <c r="V6" s="756">
        <v>44</v>
      </c>
      <c r="W6" s="758">
        <f t="shared" ref="W6:W43" si="6">U6-V6</f>
        <v>10</v>
      </c>
      <c r="X6" s="756">
        <v>12</v>
      </c>
      <c r="Y6" s="756">
        <v>10</v>
      </c>
      <c r="Z6" s="758">
        <f t="shared" ref="Z6:Z43" si="7">X6-Y6</f>
        <v>2</v>
      </c>
      <c r="AA6" s="757">
        <v>12</v>
      </c>
      <c r="AB6" s="756">
        <v>10</v>
      </c>
      <c r="AC6" s="758">
        <f t="shared" ref="AC6:AC43" si="8">AA6-AB6</f>
        <v>2</v>
      </c>
      <c r="AD6" s="756">
        <v>2</v>
      </c>
      <c r="AE6" s="756">
        <v>2</v>
      </c>
      <c r="AF6" s="758">
        <f t="shared" ref="AF6:AF43" si="9">AD6-AE6</f>
        <v>0</v>
      </c>
      <c r="AG6" s="757">
        <v>17</v>
      </c>
      <c r="AH6" s="756">
        <v>15</v>
      </c>
      <c r="AI6" s="758">
        <f t="shared" ref="AI6:AI43" si="10">AG6-AH6</f>
        <v>2</v>
      </c>
      <c r="AJ6" s="756">
        <v>204</v>
      </c>
      <c r="AK6" s="756">
        <v>189</v>
      </c>
      <c r="AL6" s="758">
        <f t="shared" ref="AL6:AL43" si="11">AJ6-AK6</f>
        <v>15</v>
      </c>
      <c r="AM6" s="757">
        <v>15</v>
      </c>
      <c r="AN6" s="756">
        <v>15</v>
      </c>
      <c r="AO6" s="758">
        <f t="shared" ref="AO6:AO43" si="12">AM6-AN6</f>
        <v>0</v>
      </c>
      <c r="AP6" s="756">
        <v>5</v>
      </c>
      <c r="AQ6" s="756">
        <v>5</v>
      </c>
      <c r="AR6" s="758">
        <f t="shared" ref="AR6:AR43" si="13">AP6-AQ6</f>
        <v>0</v>
      </c>
      <c r="AS6" s="757">
        <v>64</v>
      </c>
      <c r="AT6" s="756">
        <v>57</v>
      </c>
      <c r="AU6" s="758">
        <f t="shared" ref="AU6:AU43" si="14">AS6-AT6</f>
        <v>7</v>
      </c>
      <c r="AV6" s="756">
        <v>7</v>
      </c>
      <c r="AW6" s="756">
        <v>7</v>
      </c>
      <c r="AX6" s="758">
        <f t="shared" ref="AX6:AX43" si="15">AV6-AW6</f>
        <v>0</v>
      </c>
      <c r="AY6" s="757">
        <v>12</v>
      </c>
      <c r="AZ6" s="756">
        <v>10</v>
      </c>
      <c r="BA6" s="758">
        <f t="shared" ref="BA6:BA43" si="16">AY6-AZ6</f>
        <v>2</v>
      </c>
      <c r="BB6" s="756">
        <v>7</v>
      </c>
      <c r="BC6" s="756">
        <v>5</v>
      </c>
      <c r="BD6" s="758">
        <f t="shared" ref="BD6:BD43" si="17">BB6-BC6</f>
        <v>2</v>
      </c>
      <c r="BE6" s="757">
        <v>27</v>
      </c>
      <c r="BF6" s="756">
        <v>22</v>
      </c>
      <c r="BG6" s="758">
        <f t="shared" ref="BG6:BG43" si="18">BE6-BF6</f>
        <v>5</v>
      </c>
      <c r="BH6" s="756">
        <v>15</v>
      </c>
      <c r="BI6" s="756">
        <v>15</v>
      </c>
      <c r="BJ6" s="758">
        <f t="shared" ref="BJ6:BJ43" si="19">BH6-BI6</f>
        <v>0</v>
      </c>
      <c r="BK6" s="757">
        <v>17</v>
      </c>
      <c r="BL6" s="756">
        <v>15</v>
      </c>
      <c r="BM6" s="758">
        <f t="shared" ref="BM6:BM43" si="20">BK6-BL6</f>
        <v>2</v>
      </c>
      <c r="BN6" s="756">
        <v>27</v>
      </c>
      <c r="BO6" s="756">
        <v>22</v>
      </c>
      <c r="BP6" s="758">
        <f t="shared" ref="BP6:BP43" si="21">BN6-BO6</f>
        <v>5</v>
      </c>
      <c r="BQ6" s="757">
        <v>76</v>
      </c>
      <c r="BR6" s="756">
        <v>66</v>
      </c>
      <c r="BS6" s="758">
        <f t="shared" ref="BS6:BS43" si="22">BQ6-BR6</f>
        <v>10</v>
      </c>
      <c r="BT6" s="756">
        <v>223</v>
      </c>
      <c r="BU6" s="756">
        <v>211</v>
      </c>
      <c r="BV6" s="758">
        <f t="shared" ref="BV6:BV43" si="23">BT6-BU6</f>
        <v>12</v>
      </c>
      <c r="BW6" s="757">
        <v>263</v>
      </c>
      <c r="BX6" s="756">
        <v>241</v>
      </c>
      <c r="BY6" s="758">
        <f t="shared" ref="BY6:BY43" si="24">BW6-BX6</f>
        <v>22</v>
      </c>
      <c r="BZ6" s="756">
        <v>20</v>
      </c>
      <c r="CA6" s="756">
        <v>18</v>
      </c>
      <c r="CB6" s="758">
        <f t="shared" ref="CB6:CB43" si="25">BZ6-CA6</f>
        <v>2</v>
      </c>
      <c r="CC6" s="757">
        <v>238</v>
      </c>
      <c r="CD6" s="756">
        <v>201</v>
      </c>
      <c r="CE6" s="758">
        <f t="shared" ref="CE6:CE43" si="26">CC6-CD6</f>
        <v>37</v>
      </c>
      <c r="CF6" s="756">
        <v>2</v>
      </c>
      <c r="CG6" s="756">
        <v>2</v>
      </c>
      <c r="CH6" s="758">
        <f t="shared" ref="CH6:CH43" si="27">CF6-CG6</f>
        <v>0</v>
      </c>
      <c r="CI6" s="757">
        <v>510</v>
      </c>
      <c r="CJ6" s="756">
        <v>434</v>
      </c>
      <c r="CK6" s="758">
        <f t="shared" ref="CK6:CK43" si="28">CI6-CJ6</f>
        <v>76</v>
      </c>
      <c r="CL6" s="756">
        <v>12</v>
      </c>
      <c r="CM6" s="756">
        <v>10</v>
      </c>
      <c r="CN6" s="758">
        <f t="shared" ref="CN6:CN43" si="29">CL6-CM6</f>
        <v>2</v>
      </c>
      <c r="CO6" s="757">
        <v>39</v>
      </c>
      <c r="CP6" s="756">
        <v>34</v>
      </c>
      <c r="CQ6" s="758">
        <f t="shared" ref="CQ6:CQ43" si="30">CO6-CP6</f>
        <v>5</v>
      </c>
      <c r="CR6" s="756">
        <v>12</v>
      </c>
      <c r="CS6" s="756">
        <v>12</v>
      </c>
      <c r="CT6" s="758">
        <f t="shared" ref="CT6:CT43" si="31">CR6-CS6</f>
        <v>0</v>
      </c>
      <c r="CU6" s="757">
        <v>142</v>
      </c>
      <c r="CV6" s="756">
        <v>130</v>
      </c>
      <c r="CW6" s="758">
        <f t="shared" ref="CW6:CW43" si="32">CU6-CV6</f>
        <v>12</v>
      </c>
      <c r="CX6" s="756">
        <v>0</v>
      </c>
      <c r="CY6" s="756">
        <v>0</v>
      </c>
      <c r="CZ6" s="758">
        <f t="shared" ref="CZ6:CZ43" si="33">CX6-CY6</f>
        <v>0</v>
      </c>
      <c r="DA6" s="757">
        <v>0</v>
      </c>
      <c r="DB6" s="756">
        <v>0</v>
      </c>
      <c r="DC6" s="758">
        <f t="shared" ref="DC6:DC43" si="34">DA6-DB6</f>
        <v>0</v>
      </c>
      <c r="DD6" s="756">
        <v>25</v>
      </c>
      <c r="DE6" s="756">
        <v>20</v>
      </c>
      <c r="DF6" s="758">
        <f t="shared" ref="DF6:DF43" si="35">DD6-DE6</f>
        <v>5</v>
      </c>
      <c r="DG6" s="757">
        <v>17</v>
      </c>
      <c r="DH6" s="756">
        <v>15</v>
      </c>
      <c r="DI6" s="758">
        <f t="shared" ref="DI6:DI43" si="36">DG6-DH6</f>
        <v>2</v>
      </c>
      <c r="DJ6" s="756">
        <v>96</v>
      </c>
      <c r="DK6" s="756">
        <v>86</v>
      </c>
      <c r="DL6" s="758">
        <f t="shared" ref="DL6:DL43" si="37">DJ6-DK6</f>
        <v>10</v>
      </c>
      <c r="DM6" s="757">
        <v>12</v>
      </c>
      <c r="DN6" s="756">
        <v>12</v>
      </c>
      <c r="DO6" s="758">
        <f t="shared" ref="DO6:DO43" si="38">DM6-DN6</f>
        <v>0</v>
      </c>
      <c r="DP6" s="756">
        <v>20</v>
      </c>
      <c r="DQ6" s="756">
        <v>18</v>
      </c>
      <c r="DR6" s="758">
        <f t="shared" ref="DR6:DR43" si="39">DP6-DQ6</f>
        <v>2</v>
      </c>
      <c r="DS6" s="757">
        <v>37</v>
      </c>
      <c r="DT6" s="756">
        <v>35</v>
      </c>
      <c r="DU6" s="758">
        <f t="shared" ref="DU6:DU43" si="40">DS6-DT6</f>
        <v>2</v>
      </c>
      <c r="DV6" s="756">
        <v>91</v>
      </c>
      <c r="DW6" s="756">
        <v>76</v>
      </c>
      <c r="DX6" s="758">
        <f t="shared" ref="DX6:DX43" si="41">DV6-DW6</f>
        <v>15</v>
      </c>
      <c r="DY6" s="757">
        <v>71</v>
      </c>
      <c r="DZ6" s="756">
        <v>66</v>
      </c>
      <c r="EA6" s="758">
        <f t="shared" ref="EA6:EA43" si="42">DY6-DZ6</f>
        <v>5</v>
      </c>
    </row>
    <row r="7" spans="1:131">
      <c r="A7" s="360" t="s">
        <v>554</v>
      </c>
      <c r="B7" s="361" t="s">
        <v>929</v>
      </c>
      <c r="C7" s="784">
        <v>4840</v>
      </c>
      <c r="D7" s="785">
        <v>4468</v>
      </c>
      <c r="E7" s="785">
        <v>372</v>
      </c>
      <c r="F7" s="756">
        <f t="shared" si="0"/>
        <v>4840</v>
      </c>
      <c r="G7" s="756">
        <f t="shared" si="1"/>
        <v>4021</v>
      </c>
      <c r="H7" s="756">
        <f t="shared" si="1"/>
        <v>819</v>
      </c>
      <c r="I7" s="757">
        <v>332</v>
      </c>
      <c r="J7" s="756">
        <v>266</v>
      </c>
      <c r="K7" s="758">
        <f t="shared" si="2"/>
        <v>66</v>
      </c>
      <c r="L7" s="756">
        <v>664</v>
      </c>
      <c r="M7" s="756">
        <v>627</v>
      </c>
      <c r="N7" s="758">
        <f t="shared" si="3"/>
        <v>37</v>
      </c>
      <c r="O7" s="757">
        <v>10</v>
      </c>
      <c r="P7" s="756">
        <v>8</v>
      </c>
      <c r="Q7" s="758">
        <f t="shared" si="4"/>
        <v>2</v>
      </c>
      <c r="R7" s="756">
        <v>613</v>
      </c>
      <c r="S7" s="756">
        <v>521</v>
      </c>
      <c r="T7" s="758">
        <f t="shared" si="5"/>
        <v>92</v>
      </c>
      <c r="U7" s="757">
        <v>8</v>
      </c>
      <c r="V7" s="756">
        <v>6</v>
      </c>
      <c r="W7" s="758">
        <f t="shared" si="6"/>
        <v>2</v>
      </c>
      <c r="X7" s="756">
        <v>334</v>
      </c>
      <c r="Y7" s="756">
        <v>262</v>
      </c>
      <c r="Z7" s="758">
        <f t="shared" si="7"/>
        <v>72</v>
      </c>
      <c r="AA7" s="757">
        <v>7</v>
      </c>
      <c r="AB7" s="756">
        <v>7</v>
      </c>
      <c r="AC7" s="758">
        <f t="shared" si="8"/>
        <v>0</v>
      </c>
      <c r="AD7" s="756">
        <v>3</v>
      </c>
      <c r="AE7" s="756">
        <v>3</v>
      </c>
      <c r="AF7" s="758">
        <f t="shared" si="9"/>
        <v>0</v>
      </c>
      <c r="AG7" s="757">
        <v>87</v>
      </c>
      <c r="AH7" s="756">
        <v>44</v>
      </c>
      <c r="AI7" s="758">
        <f t="shared" si="10"/>
        <v>43</v>
      </c>
      <c r="AJ7" s="756">
        <v>206</v>
      </c>
      <c r="AK7" s="756">
        <v>179</v>
      </c>
      <c r="AL7" s="758">
        <f t="shared" si="11"/>
        <v>27</v>
      </c>
      <c r="AM7" s="757">
        <v>35</v>
      </c>
      <c r="AN7" s="756">
        <v>27</v>
      </c>
      <c r="AO7" s="758">
        <f t="shared" si="12"/>
        <v>8</v>
      </c>
      <c r="AP7" s="756">
        <v>109</v>
      </c>
      <c r="AQ7" s="756">
        <v>73</v>
      </c>
      <c r="AR7" s="758">
        <f t="shared" si="13"/>
        <v>36</v>
      </c>
      <c r="AS7" s="757">
        <v>0</v>
      </c>
      <c r="AT7" s="756">
        <v>0</v>
      </c>
      <c r="AU7" s="758">
        <f t="shared" si="14"/>
        <v>0</v>
      </c>
      <c r="AV7" s="756">
        <v>1</v>
      </c>
      <c r="AW7" s="756">
        <v>1</v>
      </c>
      <c r="AX7" s="758">
        <f t="shared" si="15"/>
        <v>0</v>
      </c>
      <c r="AY7" s="757">
        <v>4</v>
      </c>
      <c r="AZ7" s="756">
        <v>3</v>
      </c>
      <c r="BA7" s="758">
        <f t="shared" si="16"/>
        <v>1</v>
      </c>
      <c r="BB7" s="756">
        <v>53</v>
      </c>
      <c r="BC7" s="756">
        <v>46</v>
      </c>
      <c r="BD7" s="758">
        <f t="shared" si="17"/>
        <v>7</v>
      </c>
      <c r="BE7" s="757">
        <v>1</v>
      </c>
      <c r="BF7" s="756">
        <v>0</v>
      </c>
      <c r="BG7" s="758">
        <f t="shared" si="18"/>
        <v>1</v>
      </c>
      <c r="BH7" s="756">
        <v>1</v>
      </c>
      <c r="BI7" s="756">
        <v>1</v>
      </c>
      <c r="BJ7" s="758">
        <f t="shared" si="19"/>
        <v>0</v>
      </c>
      <c r="BK7" s="757">
        <v>3</v>
      </c>
      <c r="BL7" s="756">
        <v>1</v>
      </c>
      <c r="BM7" s="758">
        <f t="shared" si="20"/>
        <v>2</v>
      </c>
      <c r="BN7" s="756">
        <v>1</v>
      </c>
      <c r="BO7" s="756">
        <v>0</v>
      </c>
      <c r="BP7" s="758">
        <f t="shared" si="21"/>
        <v>1</v>
      </c>
      <c r="BQ7" s="757">
        <v>4</v>
      </c>
      <c r="BR7" s="756">
        <v>2</v>
      </c>
      <c r="BS7" s="758">
        <f t="shared" si="22"/>
        <v>2</v>
      </c>
      <c r="BT7" s="756">
        <v>3</v>
      </c>
      <c r="BU7" s="756">
        <v>3</v>
      </c>
      <c r="BV7" s="758">
        <f t="shared" si="23"/>
        <v>0</v>
      </c>
      <c r="BW7" s="757">
        <v>5</v>
      </c>
      <c r="BX7" s="756">
        <v>2</v>
      </c>
      <c r="BY7" s="758">
        <f t="shared" si="24"/>
        <v>3</v>
      </c>
      <c r="BZ7" s="756">
        <v>443</v>
      </c>
      <c r="CA7" s="756">
        <v>358</v>
      </c>
      <c r="CB7" s="758">
        <f t="shared" si="25"/>
        <v>85</v>
      </c>
      <c r="CC7" s="757">
        <v>2</v>
      </c>
      <c r="CD7" s="756">
        <v>0</v>
      </c>
      <c r="CE7" s="758">
        <f t="shared" si="26"/>
        <v>2</v>
      </c>
      <c r="CF7" s="756">
        <v>1166</v>
      </c>
      <c r="CG7" s="756">
        <v>988</v>
      </c>
      <c r="CH7" s="758">
        <f t="shared" si="27"/>
        <v>178</v>
      </c>
      <c r="CI7" s="757">
        <v>10</v>
      </c>
      <c r="CJ7" s="756">
        <v>3</v>
      </c>
      <c r="CK7" s="758">
        <f t="shared" si="28"/>
        <v>7</v>
      </c>
      <c r="CL7" s="756">
        <v>2</v>
      </c>
      <c r="CM7" s="756">
        <v>1</v>
      </c>
      <c r="CN7" s="758">
        <f t="shared" si="29"/>
        <v>1</v>
      </c>
      <c r="CO7" s="757">
        <v>188</v>
      </c>
      <c r="CP7" s="756">
        <v>136</v>
      </c>
      <c r="CQ7" s="758">
        <f t="shared" si="30"/>
        <v>52</v>
      </c>
      <c r="CR7" s="756">
        <v>0</v>
      </c>
      <c r="CS7" s="756">
        <v>0</v>
      </c>
      <c r="CT7" s="758">
        <f t="shared" si="31"/>
        <v>0</v>
      </c>
      <c r="CU7" s="757">
        <v>1</v>
      </c>
      <c r="CV7" s="756">
        <v>1</v>
      </c>
      <c r="CW7" s="758">
        <f t="shared" si="32"/>
        <v>0</v>
      </c>
      <c r="CX7" s="756">
        <v>2</v>
      </c>
      <c r="CY7" s="756">
        <v>2</v>
      </c>
      <c r="CZ7" s="758">
        <f t="shared" si="33"/>
        <v>0</v>
      </c>
      <c r="DA7" s="757">
        <v>25</v>
      </c>
      <c r="DB7" s="756">
        <v>20</v>
      </c>
      <c r="DC7" s="758">
        <f t="shared" si="34"/>
        <v>5</v>
      </c>
      <c r="DD7" s="756">
        <v>0</v>
      </c>
      <c r="DE7" s="756">
        <v>0</v>
      </c>
      <c r="DF7" s="758">
        <f t="shared" si="35"/>
        <v>0</v>
      </c>
      <c r="DG7" s="757">
        <v>1</v>
      </c>
      <c r="DH7" s="756">
        <v>0</v>
      </c>
      <c r="DI7" s="758">
        <f t="shared" si="36"/>
        <v>1</v>
      </c>
      <c r="DJ7" s="756">
        <v>0</v>
      </c>
      <c r="DK7" s="756">
        <v>0</v>
      </c>
      <c r="DL7" s="758">
        <f t="shared" si="37"/>
        <v>0</v>
      </c>
      <c r="DM7" s="757">
        <v>2</v>
      </c>
      <c r="DN7" s="756">
        <v>0</v>
      </c>
      <c r="DO7" s="758">
        <f t="shared" si="38"/>
        <v>2</v>
      </c>
      <c r="DP7" s="756">
        <v>2</v>
      </c>
      <c r="DQ7" s="756">
        <v>2</v>
      </c>
      <c r="DR7" s="758">
        <f t="shared" si="39"/>
        <v>0</v>
      </c>
      <c r="DS7" s="757">
        <v>0</v>
      </c>
      <c r="DT7" s="756">
        <v>0</v>
      </c>
      <c r="DU7" s="758">
        <f t="shared" si="40"/>
        <v>0</v>
      </c>
      <c r="DV7" s="756">
        <v>268</v>
      </c>
      <c r="DW7" s="756">
        <v>218</v>
      </c>
      <c r="DX7" s="758">
        <f t="shared" si="41"/>
        <v>50</v>
      </c>
      <c r="DY7" s="757">
        <v>244</v>
      </c>
      <c r="DZ7" s="756">
        <v>210</v>
      </c>
      <c r="EA7" s="758">
        <f t="shared" si="42"/>
        <v>34</v>
      </c>
    </row>
    <row r="8" spans="1:131">
      <c r="A8" s="360" t="s">
        <v>555</v>
      </c>
      <c r="B8" s="361" t="s">
        <v>587</v>
      </c>
      <c r="C8" s="784">
        <v>268</v>
      </c>
      <c r="D8" s="785">
        <v>236</v>
      </c>
      <c r="E8" s="785">
        <v>32</v>
      </c>
      <c r="F8" s="756">
        <f t="shared" si="0"/>
        <v>268</v>
      </c>
      <c r="G8" s="756">
        <f t="shared" si="1"/>
        <v>216</v>
      </c>
      <c r="H8" s="756">
        <f t="shared" si="1"/>
        <v>52</v>
      </c>
      <c r="I8" s="757">
        <v>4</v>
      </c>
      <c r="J8" s="756">
        <v>3</v>
      </c>
      <c r="K8" s="758">
        <f t="shared" si="2"/>
        <v>1</v>
      </c>
      <c r="L8" s="756">
        <v>96</v>
      </c>
      <c r="M8" s="756">
        <v>72</v>
      </c>
      <c r="N8" s="758">
        <f t="shared" si="3"/>
        <v>24</v>
      </c>
      <c r="O8" s="757">
        <v>0</v>
      </c>
      <c r="P8" s="756">
        <v>0</v>
      </c>
      <c r="Q8" s="758">
        <f t="shared" si="4"/>
        <v>0</v>
      </c>
      <c r="R8" s="756">
        <v>0</v>
      </c>
      <c r="S8" s="756">
        <v>0</v>
      </c>
      <c r="T8" s="758">
        <f t="shared" si="5"/>
        <v>0</v>
      </c>
      <c r="U8" s="757">
        <v>11</v>
      </c>
      <c r="V8" s="756">
        <v>10</v>
      </c>
      <c r="W8" s="758">
        <f t="shared" si="6"/>
        <v>1</v>
      </c>
      <c r="X8" s="756">
        <v>2</v>
      </c>
      <c r="Y8" s="756">
        <v>2</v>
      </c>
      <c r="Z8" s="758">
        <f t="shared" si="7"/>
        <v>0</v>
      </c>
      <c r="AA8" s="757">
        <v>0</v>
      </c>
      <c r="AB8" s="756">
        <v>0</v>
      </c>
      <c r="AC8" s="758">
        <f t="shared" si="8"/>
        <v>0</v>
      </c>
      <c r="AD8" s="756">
        <v>0</v>
      </c>
      <c r="AE8" s="756">
        <v>0</v>
      </c>
      <c r="AF8" s="758">
        <f t="shared" si="9"/>
        <v>0</v>
      </c>
      <c r="AG8" s="757">
        <v>0</v>
      </c>
      <c r="AH8" s="756">
        <v>0</v>
      </c>
      <c r="AI8" s="758">
        <f t="shared" si="10"/>
        <v>0</v>
      </c>
      <c r="AJ8" s="756">
        <v>0</v>
      </c>
      <c r="AK8" s="756">
        <v>0</v>
      </c>
      <c r="AL8" s="758">
        <f t="shared" si="11"/>
        <v>0</v>
      </c>
      <c r="AM8" s="757">
        <v>0</v>
      </c>
      <c r="AN8" s="756">
        <v>0</v>
      </c>
      <c r="AO8" s="758">
        <f t="shared" si="12"/>
        <v>0</v>
      </c>
      <c r="AP8" s="756">
        <v>28</v>
      </c>
      <c r="AQ8" s="756">
        <v>23</v>
      </c>
      <c r="AR8" s="758">
        <f t="shared" si="13"/>
        <v>5</v>
      </c>
      <c r="AS8" s="757">
        <v>0</v>
      </c>
      <c r="AT8" s="756">
        <v>0</v>
      </c>
      <c r="AU8" s="758">
        <f t="shared" si="14"/>
        <v>0</v>
      </c>
      <c r="AV8" s="756">
        <v>0</v>
      </c>
      <c r="AW8" s="756">
        <v>0</v>
      </c>
      <c r="AX8" s="758">
        <f t="shared" si="15"/>
        <v>0</v>
      </c>
      <c r="AY8" s="757">
        <v>0</v>
      </c>
      <c r="AZ8" s="756">
        <v>0</v>
      </c>
      <c r="BA8" s="758">
        <f t="shared" si="16"/>
        <v>0</v>
      </c>
      <c r="BB8" s="756">
        <v>13</v>
      </c>
      <c r="BC8" s="756">
        <v>11</v>
      </c>
      <c r="BD8" s="758">
        <f t="shared" si="17"/>
        <v>2</v>
      </c>
      <c r="BE8" s="757">
        <v>0</v>
      </c>
      <c r="BF8" s="756">
        <v>0</v>
      </c>
      <c r="BG8" s="758">
        <f t="shared" si="18"/>
        <v>0</v>
      </c>
      <c r="BH8" s="756">
        <v>4</v>
      </c>
      <c r="BI8" s="756">
        <v>2</v>
      </c>
      <c r="BJ8" s="758">
        <f t="shared" si="19"/>
        <v>2</v>
      </c>
      <c r="BK8" s="757">
        <v>0</v>
      </c>
      <c r="BL8" s="756">
        <v>0</v>
      </c>
      <c r="BM8" s="758">
        <f t="shared" si="20"/>
        <v>0</v>
      </c>
      <c r="BN8" s="756">
        <v>0</v>
      </c>
      <c r="BO8" s="756">
        <v>0</v>
      </c>
      <c r="BP8" s="758">
        <f t="shared" si="21"/>
        <v>0</v>
      </c>
      <c r="BQ8" s="757">
        <v>0</v>
      </c>
      <c r="BR8" s="756">
        <v>0</v>
      </c>
      <c r="BS8" s="758">
        <f t="shared" si="22"/>
        <v>0</v>
      </c>
      <c r="BT8" s="756">
        <v>16</v>
      </c>
      <c r="BU8" s="756">
        <v>11</v>
      </c>
      <c r="BV8" s="758">
        <f t="shared" si="23"/>
        <v>5</v>
      </c>
      <c r="BW8" s="757">
        <v>6</v>
      </c>
      <c r="BX8" s="756">
        <v>5</v>
      </c>
      <c r="BY8" s="758">
        <f t="shared" si="24"/>
        <v>1</v>
      </c>
      <c r="BZ8" s="756">
        <v>0</v>
      </c>
      <c r="CA8" s="756">
        <v>0</v>
      </c>
      <c r="CB8" s="758">
        <f t="shared" si="25"/>
        <v>0</v>
      </c>
      <c r="CC8" s="757">
        <v>0</v>
      </c>
      <c r="CD8" s="756">
        <v>0</v>
      </c>
      <c r="CE8" s="758">
        <f t="shared" si="26"/>
        <v>0</v>
      </c>
      <c r="CF8" s="756">
        <v>0</v>
      </c>
      <c r="CG8" s="756">
        <v>0</v>
      </c>
      <c r="CH8" s="758">
        <f t="shared" si="27"/>
        <v>0</v>
      </c>
      <c r="CI8" s="757">
        <v>0</v>
      </c>
      <c r="CJ8" s="756">
        <v>0</v>
      </c>
      <c r="CK8" s="758">
        <f t="shared" si="28"/>
        <v>0</v>
      </c>
      <c r="CL8" s="756">
        <v>57</v>
      </c>
      <c r="CM8" s="756">
        <v>50</v>
      </c>
      <c r="CN8" s="758">
        <f t="shared" si="29"/>
        <v>7</v>
      </c>
      <c r="CO8" s="757">
        <v>0</v>
      </c>
      <c r="CP8" s="756">
        <v>0</v>
      </c>
      <c r="CQ8" s="758">
        <f t="shared" si="30"/>
        <v>0</v>
      </c>
      <c r="CR8" s="756">
        <v>0</v>
      </c>
      <c r="CS8" s="756">
        <v>0</v>
      </c>
      <c r="CT8" s="758">
        <f t="shared" si="31"/>
        <v>0</v>
      </c>
      <c r="CU8" s="757">
        <v>0</v>
      </c>
      <c r="CV8" s="756">
        <v>0</v>
      </c>
      <c r="CW8" s="758">
        <f t="shared" si="32"/>
        <v>0</v>
      </c>
      <c r="CX8" s="756">
        <v>0</v>
      </c>
      <c r="CY8" s="756">
        <v>0</v>
      </c>
      <c r="CZ8" s="758">
        <f t="shared" si="33"/>
        <v>0</v>
      </c>
      <c r="DA8" s="757">
        <v>0</v>
      </c>
      <c r="DB8" s="756">
        <v>0</v>
      </c>
      <c r="DC8" s="758">
        <f t="shared" si="34"/>
        <v>0</v>
      </c>
      <c r="DD8" s="756">
        <v>5</v>
      </c>
      <c r="DE8" s="756">
        <v>4</v>
      </c>
      <c r="DF8" s="758">
        <f t="shared" si="35"/>
        <v>1</v>
      </c>
      <c r="DG8" s="757">
        <v>0</v>
      </c>
      <c r="DH8" s="756">
        <v>0</v>
      </c>
      <c r="DI8" s="758">
        <f t="shared" si="36"/>
        <v>0</v>
      </c>
      <c r="DJ8" s="756">
        <v>19</v>
      </c>
      <c r="DK8" s="756">
        <v>16</v>
      </c>
      <c r="DL8" s="758">
        <f t="shared" si="37"/>
        <v>3</v>
      </c>
      <c r="DM8" s="757">
        <v>0</v>
      </c>
      <c r="DN8" s="756">
        <v>0</v>
      </c>
      <c r="DO8" s="758">
        <f t="shared" si="38"/>
        <v>0</v>
      </c>
      <c r="DP8" s="756">
        <v>0</v>
      </c>
      <c r="DQ8" s="756">
        <v>0</v>
      </c>
      <c r="DR8" s="758">
        <f t="shared" si="39"/>
        <v>0</v>
      </c>
      <c r="DS8" s="757">
        <v>0</v>
      </c>
      <c r="DT8" s="756">
        <v>0</v>
      </c>
      <c r="DU8" s="758">
        <f t="shared" si="40"/>
        <v>0</v>
      </c>
      <c r="DV8" s="756">
        <v>7</v>
      </c>
      <c r="DW8" s="756">
        <v>7</v>
      </c>
      <c r="DX8" s="758">
        <f t="shared" si="41"/>
        <v>0</v>
      </c>
      <c r="DY8" s="757">
        <v>0</v>
      </c>
      <c r="DZ8" s="756">
        <v>0</v>
      </c>
      <c r="EA8" s="758">
        <f t="shared" si="42"/>
        <v>0</v>
      </c>
    </row>
    <row r="9" spans="1:131">
      <c r="A9" s="360" t="s">
        <v>556</v>
      </c>
      <c r="B9" s="361" t="s">
        <v>588</v>
      </c>
      <c r="C9" s="784">
        <v>73064</v>
      </c>
      <c r="D9" s="785">
        <v>36155</v>
      </c>
      <c r="E9" s="785">
        <v>36909</v>
      </c>
      <c r="F9" s="756">
        <f t="shared" si="0"/>
        <v>73064</v>
      </c>
      <c r="G9" s="756">
        <f t="shared" si="1"/>
        <v>34992</v>
      </c>
      <c r="H9" s="756">
        <f t="shared" si="1"/>
        <v>38072</v>
      </c>
      <c r="I9" s="757">
        <v>24321</v>
      </c>
      <c r="J9" s="756">
        <v>11987</v>
      </c>
      <c r="K9" s="758">
        <f t="shared" si="2"/>
        <v>12334</v>
      </c>
      <c r="L9" s="756">
        <v>5979</v>
      </c>
      <c r="M9" s="756">
        <v>2720</v>
      </c>
      <c r="N9" s="758">
        <f t="shared" si="3"/>
        <v>3259</v>
      </c>
      <c r="O9" s="757">
        <v>2154</v>
      </c>
      <c r="P9" s="756">
        <v>1019</v>
      </c>
      <c r="Q9" s="758">
        <f t="shared" si="4"/>
        <v>1135</v>
      </c>
      <c r="R9" s="756">
        <v>2123</v>
      </c>
      <c r="S9" s="756">
        <v>1131</v>
      </c>
      <c r="T9" s="758">
        <f t="shared" si="5"/>
        <v>992</v>
      </c>
      <c r="U9" s="757">
        <v>5698</v>
      </c>
      <c r="V9" s="756">
        <v>3116</v>
      </c>
      <c r="W9" s="758">
        <f t="shared" si="6"/>
        <v>2582</v>
      </c>
      <c r="X9" s="756">
        <v>198</v>
      </c>
      <c r="Y9" s="756">
        <v>92</v>
      </c>
      <c r="Z9" s="758">
        <f t="shared" si="7"/>
        <v>106</v>
      </c>
      <c r="AA9" s="757">
        <v>110</v>
      </c>
      <c r="AB9" s="756">
        <v>52</v>
      </c>
      <c r="AC9" s="758">
        <f t="shared" si="8"/>
        <v>58</v>
      </c>
      <c r="AD9" s="756">
        <v>3178</v>
      </c>
      <c r="AE9" s="756">
        <v>1728</v>
      </c>
      <c r="AF9" s="758">
        <f t="shared" si="9"/>
        <v>1450</v>
      </c>
      <c r="AG9" s="757">
        <v>554</v>
      </c>
      <c r="AH9" s="756">
        <v>221</v>
      </c>
      <c r="AI9" s="758">
        <f t="shared" si="10"/>
        <v>333</v>
      </c>
      <c r="AJ9" s="756">
        <v>663</v>
      </c>
      <c r="AK9" s="756">
        <v>332</v>
      </c>
      <c r="AL9" s="758">
        <f t="shared" si="11"/>
        <v>331</v>
      </c>
      <c r="AM9" s="757">
        <v>2865</v>
      </c>
      <c r="AN9" s="756">
        <v>1147</v>
      </c>
      <c r="AO9" s="758">
        <f t="shared" si="12"/>
        <v>1718</v>
      </c>
      <c r="AP9" s="756">
        <v>241</v>
      </c>
      <c r="AQ9" s="756">
        <v>92</v>
      </c>
      <c r="AR9" s="758">
        <f t="shared" si="13"/>
        <v>149</v>
      </c>
      <c r="AS9" s="757">
        <v>236</v>
      </c>
      <c r="AT9" s="756">
        <v>147</v>
      </c>
      <c r="AU9" s="758">
        <f t="shared" si="14"/>
        <v>89</v>
      </c>
      <c r="AV9" s="756">
        <v>2050</v>
      </c>
      <c r="AW9" s="756">
        <v>709</v>
      </c>
      <c r="AX9" s="758">
        <f t="shared" si="15"/>
        <v>1341</v>
      </c>
      <c r="AY9" s="757">
        <v>1667</v>
      </c>
      <c r="AZ9" s="756">
        <v>754</v>
      </c>
      <c r="BA9" s="758">
        <f t="shared" si="16"/>
        <v>913</v>
      </c>
      <c r="BB9" s="756">
        <v>978</v>
      </c>
      <c r="BC9" s="756">
        <v>531</v>
      </c>
      <c r="BD9" s="758">
        <f t="shared" si="17"/>
        <v>447</v>
      </c>
      <c r="BE9" s="757">
        <v>181</v>
      </c>
      <c r="BF9" s="756">
        <v>77</v>
      </c>
      <c r="BG9" s="758">
        <f t="shared" si="18"/>
        <v>104</v>
      </c>
      <c r="BH9" s="756">
        <v>2919</v>
      </c>
      <c r="BI9" s="756">
        <v>1359</v>
      </c>
      <c r="BJ9" s="758">
        <f t="shared" si="19"/>
        <v>1560</v>
      </c>
      <c r="BK9" s="757">
        <v>1064</v>
      </c>
      <c r="BL9" s="756">
        <v>436</v>
      </c>
      <c r="BM9" s="758">
        <f t="shared" si="20"/>
        <v>628</v>
      </c>
      <c r="BN9" s="756">
        <v>688</v>
      </c>
      <c r="BO9" s="756">
        <v>287</v>
      </c>
      <c r="BP9" s="758">
        <f t="shared" si="21"/>
        <v>401</v>
      </c>
      <c r="BQ9" s="757">
        <v>691</v>
      </c>
      <c r="BR9" s="756">
        <v>375</v>
      </c>
      <c r="BS9" s="758">
        <f t="shared" si="22"/>
        <v>316</v>
      </c>
      <c r="BT9" s="756">
        <v>235</v>
      </c>
      <c r="BU9" s="756">
        <v>123</v>
      </c>
      <c r="BV9" s="758">
        <f t="shared" si="23"/>
        <v>112</v>
      </c>
      <c r="BW9" s="757">
        <v>921</v>
      </c>
      <c r="BX9" s="756">
        <v>391</v>
      </c>
      <c r="BY9" s="758">
        <f t="shared" si="24"/>
        <v>530</v>
      </c>
      <c r="BZ9" s="756">
        <v>926</v>
      </c>
      <c r="CA9" s="756">
        <v>557</v>
      </c>
      <c r="CB9" s="758">
        <f t="shared" si="25"/>
        <v>369</v>
      </c>
      <c r="CC9" s="757">
        <v>598</v>
      </c>
      <c r="CD9" s="756">
        <v>321</v>
      </c>
      <c r="CE9" s="758">
        <f t="shared" si="26"/>
        <v>277</v>
      </c>
      <c r="CF9" s="756">
        <v>1196</v>
      </c>
      <c r="CG9" s="756">
        <v>695</v>
      </c>
      <c r="CH9" s="758">
        <f t="shared" si="27"/>
        <v>501</v>
      </c>
      <c r="CI9" s="757">
        <v>2088</v>
      </c>
      <c r="CJ9" s="756">
        <v>870</v>
      </c>
      <c r="CK9" s="758">
        <f t="shared" si="28"/>
        <v>1218</v>
      </c>
      <c r="CL9" s="756">
        <v>679</v>
      </c>
      <c r="CM9" s="756">
        <v>295</v>
      </c>
      <c r="CN9" s="758">
        <f t="shared" si="29"/>
        <v>384</v>
      </c>
      <c r="CO9" s="757">
        <v>3026</v>
      </c>
      <c r="CP9" s="756">
        <v>1393</v>
      </c>
      <c r="CQ9" s="758">
        <f t="shared" si="30"/>
        <v>1633</v>
      </c>
      <c r="CR9" s="756">
        <v>35</v>
      </c>
      <c r="CS9" s="756">
        <v>14</v>
      </c>
      <c r="CT9" s="758">
        <f t="shared" si="31"/>
        <v>21</v>
      </c>
      <c r="CU9" s="757">
        <v>366</v>
      </c>
      <c r="CV9" s="756">
        <v>157</v>
      </c>
      <c r="CW9" s="758">
        <f t="shared" si="32"/>
        <v>209</v>
      </c>
      <c r="CX9" s="756">
        <v>1789</v>
      </c>
      <c r="CY9" s="756">
        <v>684</v>
      </c>
      <c r="CZ9" s="758">
        <f t="shared" si="33"/>
        <v>1105</v>
      </c>
      <c r="DA9" s="757">
        <v>32</v>
      </c>
      <c r="DB9" s="756">
        <v>18</v>
      </c>
      <c r="DC9" s="758">
        <f t="shared" si="34"/>
        <v>14</v>
      </c>
      <c r="DD9" s="756">
        <v>10</v>
      </c>
      <c r="DE9" s="756">
        <v>5</v>
      </c>
      <c r="DF9" s="758">
        <f t="shared" si="35"/>
        <v>5</v>
      </c>
      <c r="DG9" s="757">
        <v>258</v>
      </c>
      <c r="DH9" s="756">
        <v>140</v>
      </c>
      <c r="DI9" s="758">
        <f t="shared" si="36"/>
        <v>118</v>
      </c>
      <c r="DJ9" s="756">
        <v>314</v>
      </c>
      <c r="DK9" s="756">
        <v>181</v>
      </c>
      <c r="DL9" s="758">
        <f t="shared" si="37"/>
        <v>133</v>
      </c>
      <c r="DM9" s="757">
        <v>329</v>
      </c>
      <c r="DN9" s="756">
        <v>130</v>
      </c>
      <c r="DO9" s="758">
        <f t="shared" si="38"/>
        <v>199</v>
      </c>
      <c r="DP9" s="756">
        <v>152</v>
      </c>
      <c r="DQ9" s="756">
        <v>78</v>
      </c>
      <c r="DR9" s="758">
        <f t="shared" si="39"/>
        <v>74</v>
      </c>
      <c r="DS9" s="757">
        <v>228</v>
      </c>
      <c r="DT9" s="756">
        <v>76</v>
      </c>
      <c r="DU9" s="758">
        <f t="shared" si="40"/>
        <v>152</v>
      </c>
      <c r="DV9" s="756">
        <v>866</v>
      </c>
      <c r="DW9" s="756">
        <v>357</v>
      </c>
      <c r="DX9" s="758">
        <f t="shared" si="41"/>
        <v>509</v>
      </c>
      <c r="DY9" s="757">
        <v>458</v>
      </c>
      <c r="DZ9" s="756">
        <v>195</v>
      </c>
      <c r="EA9" s="758">
        <f t="shared" si="42"/>
        <v>263</v>
      </c>
    </row>
    <row r="10" spans="1:131">
      <c r="A10" s="360" t="s">
        <v>557</v>
      </c>
      <c r="B10" s="361" t="s">
        <v>930</v>
      </c>
      <c r="C10" s="784">
        <v>10581</v>
      </c>
      <c r="D10" s="785">
        <v>4839</v>
      </c>
      <c r="E10" s="785">
        <v>5742</v>
      </c>
      <c r="F10" s="756">
        <f t="shared" si="0"/>
        <v>10581</v>
      </c>
      <c r="G10" s="756">
        <f t="shared" si="1"/>
        <v>4802</v>
      </c>
      <c r="H10" s="756">
        <f t="shared" si="1"/>
        <v>5779</v>
      </c>
      <c r="I10" s="757">
        <v>771</v>
      </c>
      <c r="J10" s="756">
        <v>371</v>
      </c>
      <c r="K10" s="758">
        <f t="shared" si="2"/>
        <v>400</v>
      </c>
      <c r="L10" s="756">
        <v>1067</v>
      </c>
      <c r="M10" s="756">
        <v>627</v>
      </c>
      <c r="N10" s="758">
        <f t="shared" si="3"/>
        <v>440</v>
      </c>
      <c r="O10" s="757">
        <v>226</v>
      </c>
      <c r="P10" s="756">
        <v>69</v>
      </c>
      <c r="Q10" s="758">
        <f t="shared" si="4"/>
        <v>157</v>
      </c>
      <c r="R10" s="756">
        <v>88</v>
      </c>
      <c r="S10" s="756">
        <v>38</v>
      </c>
      <c r="T10" s="758">
        <f t="shared" si="5"/>
        <v>50</v>
      </c>
      <c r="U10" s="757">
        <v>305</v>
      </c>
      <c r="V10" s="756">
        <v>114</v>
      </c>
      <c r="W10" s="758">
        <f t="shared" si="6"/>
        <v>191</v>
      </c>
      <c r="X10" s="756">
        <v>142</v>
      </c>
      <c r="Y10" s="756">
        <v>125</v>
      </c>
      <c r="Z10" s="758">
        <f t="shared" si="7"/>
        <v>17</v>
      </c>
      <c r="AA10" s="757">
        <v>48</v>
      </c>
      <c r="AB10" s="756">
        <v>20</v>
      </c>
      <c r="AC10" s="758">
        <f t="shared" si="8"/>
        <v>28</v>
      </c>
      <c r="AD10" s="756">
        <v>333</v>
      </c>
      <c r="AE10" s="756">
        <v>204</v>
      </c>
      <c r="AF10" s="758">
        <f t="shared" si="9"/>
        <v>129</v>
      </c>
      <c r="AG10" s="757">
        <v>58</v>
      </c>
      <c r="AH10" s="756">
        <v>19</v>
      </c>
      <c r="AI10" s="758">
        <f t="shared" si="10"/>
        <v>39</v>
      </c>
      <c r="AJ10" s="756">
        <v>329</v>
      </c>
      <c r="AK10" s="756">
        <v>89</v>
      </c>
      <c r="AL10" s="758">
        <f t="shared" si="11"/>
        <v>240</v>
      </c>
      <c r="AM10" s="757">
        <v>1092</v>
      </c>
      <c r="AN10" s="756">
        <v>457</v>
      </c>
      <c r="AO10" s="758">
        <f t="shared" si="12"/>
        <v>635</v>
      </c>
      <c r="AP10" s="756">
        <v>218</v>
      </c>
      <c r="AQ10" s="756">
        <v>124</v>
      </c>
      <c r="AR10" s="758">
        <f t="shared" si="13"/>
        <v>94</v>
      </c>
      <c r="AS10" s="757">
        <v>1439</v>
      </c>
      <c r="AT10" s="756">
        <v>680</v>
      </c>
      <c r="AU10" s="758">
        <f t="shared" si="14"/>
        <v>759</v>
      </c>
      <c r="AV10" s="756">
        <v>218</v>
      </c>
      <c r="AW10" s="756">
        <v>138</v>
      </c>
      <c r="AX10" s="758">
        <f t="shared" si="15"/>
        <v>80</v>
      </c>
      <c r="AY10" s="757">
        <v>127</v>
      </c>
      <c r="AZ10" s="756">
        <v>40</v>
      </c>
      <c r="BA10" s="758">
        <f t="shared" si="16"/>
        <v>87</v>
      </c>
      <c r="BB10" s="756">
        <v>244</v>
      </c>
      <c r="BC10" s="756">
        <v>70</v>
      </c>
      <c r="BD10" s="758">
        <f t="shared" si="17"/>
        <v>174</v>
      </c>
      <c r="BE10" s="757">
        <v>55</v>
      </c>
      <c r="BF10" s="756">
        <v>20</v>
      </c>
      <c r="BG10" s="758">
        <f t="shared" si="18"/>
        <v>35</v>
      </c>
      <c r="BH10" s="756">
        <v>379</v>
      </c>
      <c r="BI10" s="756">
        <v>143</v>
      </c>
      <c r="BJ10" s="758">
        <f t="shared" si="19"/>
        <v>236</v>
      </c>
      <c r="BK10" s="757">
        <v>55</v>
      </c>
      <c r="BL10" s="756">
        <v>15</v>
      </c>
      <c r="BM10" s="758">
        <f t="shared" si="20"/>
        <v>40</v>
      </c>
      <c r="BN10" s="756">
        <v>256</v>
      </c>
      <c r="BO10" s="756">
        <v>70</v>
      </c>
      <c r="BP10" s="758">
        <f t="shared" si="21"/>
        <v>186</v>
      </c>
      <c r="BQ10" s="757">
        <v>51</v>
      </c>
      <c r="BR10" s="756">
        <v>39</v>
      </c>
      <c r="BS10" s="758">
        <f t="shared" si="22"/>
        <v>12</v>
      </c>
      <c r="BT10" s="756">
        <v>79</v>
      </c>
      <c r="BU10" s="756">
        <v>22</v>
      </c>
      <c r="BV10" s="758">
        <f t="shared" si="23"/>
        <v>57</v>
      </c>
      <c r="BW10" s="757">
        <v>404</v>
      </c>
      <c r="BX10" s="756">
        <v>176</v>
      </c>
      <c r="BY10" s="758">
        <f t="shared" si="24"/>
        <v>228</v>
      </c>
      <c r="BZ10" s="756">
        <v>75</v>
      </c>
      <c r="CA10" s="756">
        <v>32</v>
      </c>
      <c r="CB10" s="758">
        <f t="shared" si="25"/>
        <v>43</v>
      </c>
      <c r="CC10" s="757">
        <v>293</v>
      </c>
      <c r="CD10" s="756">
        <v>69</v>
      </c>
      <c r="CE10" s="758">
        <f t="shared" si="26"/>
        <v>224</v>
      </c>
      <c r="CF10" s="756">
        <v>47</v>
      </c>
      <c r="CG10" s="756">
        <v>36</v>
      </c>
      <c r="CH10" s="758">
        <f t="shared" si="27"/>
        <v>11</v>
      </c>
      <c r="CI10" s="757">
        <v>181</v>
      </c>
      <c r="CJ10" s="756">
        <v>49</v>
      </c>
      <c r="CK10" s="758">
        <f t="shared" si="28"/>
        <v>132</v>
      </c>
      <c r="CL10" s="756">
        <v>275</v>
      </c>
      <c r="CM10" s="756">
        <v>124</v>
      </c>
      <c r="CN10" s="758">
        <f t="shared" si="29"/>
        <v>151</v>
      </c>
      <c r="CO10" s="757">
        <v>145</v>
      </c>
      <c r="CP10" s="756">
        <v>33</v>
      </c>
      <c r="CQ10" s="758">
        <f t="shared" si="30"/>
        <v>112</v>
      </c>
      <c r="CR10" s="756">
        <v>9</v>
      </c>
      <c r="CS10" s="756">
        <v>3</v>
      </c>
      <c r="CT10" s="758">
        <f t="shared" si="31"/>
        <v>6</v>
      </c>
      <c r="CU10" s="757">
        <v>760</v>
      </c>
      <c r="CV10" s="756">
        <v>463</v>
      </c>
      <c r="CW10" s="758">
        <f t="shared" si="32"/>
        <v>297</v>
      </c>
      <c r="CX10" s="756">
        <v>69</v>
      </c>
      <c r="CY10" s="756">
        <v>18</v>
      </c>
      <c r="CZ10" s="758">
        <f t="shared" si="33"/>
        <v>51</v>
      </c>
      <c r="DA10" s="757">
        <v>204</v>
      </c>
      <c r="DB10" s="756">
        <v>167</v>
      </c>
      <c r="DC10" s="758">
        <f t="shared" si="34"/>
        <v>37</v>
      </c>
      <c r="DD10" s="756">
        <v>35</v>
      </c>
      <c r="DE10" s="756">
        <v>8</v>
      </c>
      <c r="DF10" s="758">
        <f t="shared" si="35"/>
        <v>27</v>
      </c>
      <c r="DG10" s="757">
        <v>113</v>
      </c>
      <c r="DH10" s="756">
        <v>30</v>
      </c>
      <c r="DI10" s="758">
        <f t="shared" si="36"/>
        <v>83</v>
      </c>
      <c r="DJ10" s="756">
        <v>69</v>
      </c>
      <c r="DK10" s="756">
        <v>8</v>
      </c>
      <c r="DL10" s="758">
        <f t="shared" si="37"/>
        <v>61</v>
      </c>
      <c r="DM10" s="757">
        <v>40</v>
      </c>
      <c r="DN10" s="756">
        <v>31</v>
      </c>
      <c r="DO10" s="758">
        <f t="shared" si="38"/>
        <v>9</v>
      </c>
      <c r="DP10" s="756">
        <v>18</v>
      </c>
      <c r="DQ10" s="756">
        <v>6</v>
      </c>
      <c r="DR10" s="758">
        <f t="shared" si="39"/>
        <v>12</v>
      </c>
      <c r="DS10" s="757">
        <v>80</v>
      </c>
      <c r="DT10" s="756">
        <v>19</v>
      </c>
      <c r="DU10" s="758">
        <f t="shared" si="40"/>
        <v>61</v>
      </c>
      <c r="DV10" s="756">
        <v>143</v>
      </c>
      <c r="DW10" s="756">
        <v>28</v>
      </c>
      <c r="DX10" s="758">
        <f t="shared" si="41"/>
        <v>115</v>
      </c>
      <c r="DY10" s="757">
        <v>41</v>
      </c>
      <c r="DZ10" s="756">
        <v>8</v>
      </c>
      <c r="EA10" s="758">
        <f t="shared" si="42"/>
        <v>33</v>
      </c>
    </row>
    <row r="11" spans="1:131">
      <c r="A11" s="360" t="s">
        <v>558</v>
      </c>
      <c r="B11" s="361" t="s">
        <v>589</v>
      </c>
      <c r="C11" s="784">
        <v>16373</v>
      </c>
      <c r="D11" s="785">
        <v>12567</v>
      </c>
      <c r="E11" s="785">
        <v>3806</v>
      </c>
      <c r="F11" s="756">
        <f t="shared" si="0"/>
        <v>16373</v>
      </c>
      <c r="G11" s="756">
        <f t="shared" si="1"/>
        <v>12207</v>
      </c>
      <c r="H11" s="756">
        <f t="shared" si="1"/>
        <v>4166</v>
      </c>
      <c r="I11" s="757">
        <v>1517</v>
      </c>
      <c r="J11" s="756">
        <v>1147</v>
      </c>
      <c r="K11" s="758">
        <f t="shared" si="2"/>
        <v>370</v>
      </c>
      <c r="L11" s="756">
        <v>1796</v>
      </c>
      <c r="M11" s="756">
        <v>1222</v>
      </c>
      <c r="N11" s="758">
        <f t="shared" si="3"/>
        <v>574</v>
      </c>
      <c r="O11" s="757">
        <v>1520</v>
      </c>
      <c r="P11" s="756">
        <v>1169</v>
      </c>
      <c r="Q11" s="758">
        <f t="shared" si="4"/>
        <v>351</v>
      </c>
      <c r="R11" s="756">
        <v>584</v>
      </c>
      <c r="S11" s="756">
        <v>496</v>
      </c>
      <c r="T11" s="758">
        <f t="shared" si="5"/>
        <v>88</v>
      </c>
      <c r="U11" s="757">
        <v>351</v>
      </c>
      <c r="V11" s="756">
        <v>216</v>
      </c>
      <c r="W11" s="758">
        <f t="shared" si="6"/>
        <v>135</v>
      </c>
      <c r="X11" s="756">
        <v>30</v>
      </c>
      <c r="Y11" s="756">
        <v>17</v>
      </c>
      <c r="Z11" s="758">
        <f t="shared" si="7"/>
        <v>13</v>
      </c>
      <c r="AA11" s="757">
        <v>8</v>
      </c>
      <c r="AB11" s="756">
        <v>6</v>
      </c>
      <c r="AC11" s="758">
        <f t="shared" si="8"/>
        <v>2</v>
      </c>
      <c r="AD11" s="756">
        <v>749</v>
      </c>
      <c r="AE11" s="756">
        <v>595</v>
      </c>
      <c r="AF11" s="758">
        <f t="shared" si="9"/>
        <v>154</v>
      </c>
      <c r="AG11" s="757">
        <v>74</v>
      </c>
      <c r="AH11" s="756">
        <v>58</v>
      </c>
      <c r="AI11" s="758">
        <f t="shared" si="10"/>
        <v>16</v>
      </c>
      <c r="AJ11" s="756">
        <v>370</v>
      </c>
      <c r="AK11" s="756">
        <v>251</v>
      </c>
      <c r="AL11" s="758">
        <f t="shared" si="11"/>
        <v>119</v>
      </c>
      <c r="AM11" s="757">
        <v>537</v>
      </c>
      <c r="AN11" s="756">
        <v>337</v>
      </c>
      <c r="AO11" s="758">
        <f t="shared" si="12"/>
        <v>200</v>
      </c>
      <c r="AP11" s="756">
        <v>137</v>
      </c>
      <c r="AQ11" s="756">
        <v>102</v>
      </c>
      <c r="AR11" s="758">
        <f t="shared" si="13"/>
        <v>35</v>
      </c>
      <c r="AS11" s="757">
        <v>133</v>
      </c>
      <c r="AT11" s="756">
        <v>99</v>
      </c>
      <c r="AU11" s="758">
        <f t="shared" si="14"/>
        <v>34</v>
      </c>
      <c r="AV11" s="756">
        <v>29</v>
      </c>
      <c r="AW11" s="756">
        <v>20</v>
      </c>
      <c r="AX11" s="758">
        <f t="shared" si="15"/>
        <v>9</v>
      </c>
      <c r="AY11" s="757">
        <v>795</v>
      </c>
      <c r="AZ11" s="756">
        <v>642</v>
      </c>
      <c r="BA11" s="758">
        <f t="shared" si="16"/>
        <v>153</v>
      </c>
      <c r="BB11" s="756">
        <v>645</v>
      </c>
      <c r="BC11" s="756">
        <v>564</v>
      </c>
      <c r="BD11" s="758">
        <f t="shared" si="17"/>
        <v>81</v>
      </c>
      <c r="BE11" s="757">
        <v>84</v>
      </c>
      <c r="BF11" s="756">
        <v>61</v>
      </c>
      <c r="BG11" s="758">
        <f t="shared" si="18"/>
        <v>23</v>
      </c>
      <c r="BH11" s="756">
        <v>442</v>
      </c>
      <c r="BI11" s="756">
        <v>298</v>
      </c>
      <c r="BJ11" s="758">
        <f t="shared" si="19"/>
        <v>144</v>
      </c>
      <c r="BK11" s="757">
        <v>376</v>
      </c>
      <c r="BL11" s="756">
        <v>317</v>
      </c>
      <c r="BM11" s="758">
        <f t="shared" si="20"/>
        <v>59</v>
      </c>
      <c r="BN11" s="756">
        <v>575</v>
      </c>
      <c r="BO11" s="756">
        <v>411</v>
      </c>
      <c r="BP11" s="758">
        <f t="shared" si="21"/>
        <v>164</v>
      </c>
      <c r="BQ11" s="757">
        <v>254</v>
      </c>
      <c r="BR11" s="756">
        <v>142</v>
      </c>
      <c r="BS11" s="758">
        <f t="shared" si="22"/>
        <v>112</v>
      </c>
      <c r="BT11" s="756">
        <v>70</v>
      </c>
      <c r="BU11" s="756">
        <v>58</v>
      </c>
      <c r="BV11" s="758">
        <f t="shared" si="23"/>
        <v>12</v>
      </c>
      <c r="BW11" s="757">
        <v>1353</v>
      </c>
      <c r="BX11" s="756">
        <v>1056</v>
      </c>
      <c r="BY11" s="758">
        <f t="shared" si="24"/>
        <v>297</v>
      </c>
      <c r="BZ11" s="756">
        <v>92</v>
      </c>
      <c r="CA11" s="756">
        <v>68</v>
      </c>
      <c r="CB11" s="758">
        <f t="shared" si="25"/>
        <v>24</v>
      </c>
      <c r="CC11" s="757">
        <v>96</v>
      </c>
      <c r="CD11" s="756">
        <v>82</v>
      </c>
      <c r="CE11" s="758">
        <f t="shared" si="26"/>
        <v>14</v>
      </c>
      <c r="CF11" s="756">
        <v>48</v>
      </c>
      <c r="CG11" s="756">
        <v>25</v>
      </c>
      <c r="CH11" s="758">
        <f t="shared" si="27"/>
        <v>23</v>
      </c>
      <c r="CI11" s="757">
        <v>548</v>
      </c>
      <c r="CJ11" s="756">
        <v>422</v>
      </c>
      <c r="CK11" s="758">
        <f t="shared" si="28"/>
        <v>126</v>
      </c>
      <c r="CL11" s="756">
        <v>862</v>
      </c>
      <c r="CM11" s="756">
        <v>677</v>
      </c>
      <c r="CN11" s="758">
        <f t="shared" si="29"/>
        <v>185</v>
      </c>
      <c r="CO11" s="757">
        <v>1123</v>
      </c>
      <c r="CP11" s="756">
        <v>862</v>
      </c>
      <c r="CQ11" s="758">
        <f t="shared" si="30"/>
        <v>261</v>
      </c>
      <c r="CR11" s="756">
        <v>1</v>
      </c>
      <c r="CS11" s="756">
        <v>0</v>
      </c>
      <c r="CT11" s="758">
        <f t="shared" si="31"/>
        <v>1</v>
      </c>
      <c r="CU11" s="757">
        <v>169</v>
      </c>
      <c r="CV11" s="756">
        <v>124</v>
      </c>
      <c r="CW11" s="758">
        <f t="shared" si="32"/>
        <v>45</v>
      </c>
      <c r="CX11" s="756">
        <v>369</v>
      </c>
      <c r="CY11" s="756">
        <v>273</v>
      </c>
      <c r="CZ11" s="758">
        <f t="shared" si="33"/>
        <v>96</v>
      </c>
      <c r="DA11" s="757">
        <v>48</v>
      </c>
      <c r="DB11" s="756">
        <v>40</v>
      </c>
      <c r="DC11" s="758">
        <f t="shared" si="34"/>
        <v>8</v>
      </c>
      <c r="DD11" s="756">
        <v>30</v>
      </c>
      <c r="DE11" s="756">
        <v>22</v>
      </c>
      <c r="DF11" s="758">
        <f t="shared" si="35"/>
        <v>8</v>
      </c>
      <c r="DG11" s="757">
        <v>284</v>
      </c>
      <c r="DH11" s="756">
        <v>145</v>
      </c>
      <c r="DI11" s="758">
        <f t="shared" si="36"/>
        <v>139</v>
      </c>
      <c r="DJ11" s="756">
        <v>145</v>
      </c>
      <c r="DK11" s="756">
        <v>92</v>
      </c>
      <c r="DL11" s="758">
        <f t="shared" si="37"/>
        <v>53</v>
      </c>
      <c r="DM11" s="757">
        <v>33</v>
      </c>
      <c r="DN11" s="756">
        <v>15</v>
      </c>
      <c r="DO11" s="758">
        <f t="shared" si="38"/>
        <v>18</v>
      </c>
      <c r="DP11" s="756">
        <v>26</v>
      </c>
      <c r="DQ11" s="756">
        <v>20</v>
      </c>
      <c r="DR11" s="758">
        <f t="shared" si="39"/>
        <v>6</v>
      </c>
      <c r="DS11" s="757">
        <v>46</v>
      </c>
      <c r="DT11" s="756">
        <v>38</v>
      </c>
      <c r="DU11" s="758">
        <f t="shared" si="40"/>
        <v>8</v>
      </c>
      <c r="DV11" s="756">
        <v>22</v>
      </c>
      <c r="DW11" s="756">
        <v>16</v>
      </c>
      <c r="DX11" s="758">
        <f t="shared" si="41"/>
        <v>6</v>
      </c>
      <c r="DY11" s="757">
        <v>2</v>
      </c>
      <c r="DZ11" s="756">
        <v>2</v>
      </c>
      <c r="EA11" s="758">
        <f t="shared" si="42"/>
        <v>0</v>
      </c>
    </row>
    <row r="12" spans="1:131">
      <c r="A12" s="360" t="s">
        <v>559</v>
      </c>
      <c r="B12" s="361" t="s">
        <v>931</v>
      </c>
      <c r="C12" s="784">
        <v>26780</v>
      </c>
      <c r="D12" s="785">
        <v>20703</v>
      </c>
      <c r="E12" s="785">
        <v>6077</v>
      </c>
      <c r="F12" s="756">
        <f t="shared" si="0"/>
        <v>26780</v>
      </c>
      <c r="G12" s="756">
        <f t="shared" si="1"/>
        <v>19850</v>
      </c>
      <c r="H12" s="756">
        <f t="shared" si="1"/>
        <v>6930</v>
      </c>
      <c r="I12" s="757">
        <v>3732</v>
      </c>
      <c r="J12" s="756">
        <v>2289</v>
      </c>
      <c r="K12" s="758">
        <f t="shared" si="2"/>
        <v>1443</v>
      </c>
      <c r="L12" s="756">
        <v>3915</v>
      </c>
      <c r="M12" s="756">
        <v>3464</v>
      </c>
      <c r="N12" s="758">
        <f t="shared" si="3"/>
        <v>451</v>
      </c>
      <c r="O12" s="757">
        <v>3956</v>
      </c>
      <c r="P12" s="756">
        <v>2937</v>
      </c>
      <c r="Q12" s="758">
        <f t="shared" si="4"/>
        <v>1019</v>
      </c>
      <c r="R12" s="756">
        <v>585</v>
      </c>
      <c r="S12" s="756">
        <v>310</v>
      </c>
      <c r="T12" s="758">
        <f t="shared" si="5"/>
        <v>275</v>
      </c>
      <c r="U12" s="757">
        <v>758</v>
      </c>
      <c r="V12" s="756">
        <v>349</v>
      </c>
      <c r="W12" s="758">
        <f t="shared" si="6"/>
        <v>409</v>
      </c>
      <c r="X12" s="756">
        <v>67</v>
      </c>
      <c r="Y12" s="756">
        <v>53</v>
      </c>
      <c r="Z12" s="758">
        <f t="shared" si="7"/>
        <v>14</v>
      </c>
      <c r="AA12" s="757">
        <v>119</v>
      </c>
      <c r="AB12" s="756">
        <v>64</v>
      </c>
      <c r="AC12" s="758">
        <f t="shared" si="8"/>
        <v>55</v>
      </c>
      <c r="AD12" s="756">
        <v>840</v>
      </c>
      <c r="AE12" s="756">
        <v>663</v>
      </c>
      <c r="AF12" s="758">
        <f t="shared" si="9"/>
        <v>177</v>
      </c>
      <c r="AG12" s="757">
        <v>133</v>
      </c>
      <c r="AH12" s="756">
        <v>127</v>
      </c>
      <c r="AI12" s="758">
        <f t="shared" si="10"/>
        <v>6</v>
      </c>
      <c r="AJ12" s="756">
        <v>112</v>
      </c>
      <c r="AK12" s="756">
        <v>68</v>
      </c>
      <c r="AL12" s="758">
        <f t="shared" si="11"/>
        <v>44</v>
      </c>
      <c r="AM12" s="757">
        <v>464</v>
      </c>
      <c r="AN12" s="756">
        <v>354</v>
      </c>
      <c r="AO12" s="758">
        <f t="shared" si="12"/>
        <v>110</v>
      </c>
      <c r="AP12" s="756">
        <v>1854</v>
      </c>
      <c r="AQ12" s="756">
        <v>1352</v>
      </c>
      <c r="AR12" s="758">
        <f t="shared" si="13"/>
        <v>502</v>
      </c>
      <c r="AS12" s="757">
        <v>12</v>
      </c>
      <c r="AT12" s="756">
        <v>9</v>
      </c>
      <c r="AU12" s="758">
        <f t="shared" si="14"/>
        <v>3</v>
      </c>
      <c r="AV12" s="756">
        <v>19</v>
      </c>
      <c r="AW12" s="756">
        <v>16</v>
      </c>
      <c r="AX12" s="758">
        <f t="shared" si="15"/>
        <v>3</v>
      </c>
      <c r="AY12" s="757">
        <v>357</v>
      </c>
      <c r="AZ12" s="756">
        <v>156</v>
      </c>
      <c r="BA12" s="758">
        <f t="shared" si="16"/>
        <v>201</v>
      </c>
      <c r="BB12" s="756">
        <v>2056</v>
      </c>
      <c r="BC12" s="756">
        <v>1842</v>
      </c>
      <c r="BD12" s="758">
        <f t="shared" si="17"/>
        <v>214</v>
      </c>
      <c r="BE12" s="757">
        <v>120</v>
      </c>
      <c r="BF12" s="756">
        <v>112</v>
      </c>
      <c r="BG12" s="758">
        <f t="shared" si="18"/>
        <v>8</v>
      </c>
      <c r="BH12" s="756">
        <v>490</v>
      </c>
      <c r="BI12" s="756">
        <v>360</v>
      </c>
      <c r="BJ12" s="758">
        <f t="shared" si="19"/>
        <v>130</v>
      </c>
      <c r="BK12" s="757">
        <v>1658</v>
      </c>
      <c r="BL12" s="756">
        <v>1031</v>
      </c>
      <c r="BM12" s="758">
        <f t="shared" si="20"/>
        <v>627</v>
      </c>
      <c r="BN12" s="756">
        <v>31</v>
      </c>
      <c r="BO12" s="756">
        <v>28</v>
      </c>
      <c r="BP12" s="758">
        <f t="shared" si="21"/>
        <v>3</v>
      </c>
      <c r="BQ12" s="757">
        <v>307</v>
      </c>
      <c r="BR12" s="756">
        <v>154</v>
      </c>
      <c r="BS12" s="758">
        <f t="shared" si="22"/>
        <v>153</v>
      </c>
      <c r="BT12" s="756">
        <v>67</v>
      </c>
      <c r="BU12" s="756">
        <v>40</v>
      </c>
      <c r="BV12" s="758">
        <f t="shared" si="23"/>
        <v>27</v>
      </c>
      <c r="BW12" s="757">
        <v>594</v>
      </c>
      <c r="BX12" s="756">
        <v>435</v>
      </c>
      <c r="BY12" s="758">
        <f t="shared" si="24"/>
        <v>159</v>
      </c>
      <c r="BZ12" s="756">
        <v>7</v>
      </c>
      <c r="CA12" s="756">
        <v>4</v>
      </c>
      <c r="CB12" s="758">
        <f t="shared" si="25"/>
        <v>3</v>
      </c>
      <c r="CC12" s="757">
        <v>109</v>
      </c>
      <c r="CD12" s="756">
        <v>98</v>
      </c>
      <c r="CE12" s="758">
        <f t="shared" si="26"/>
        <v>11</v>
      </c>
      <c r="CF12" s="756">
        <v>158</v>
      </c>
      <c r="CG12" s="756">
        <v>70</v>
      </c>
      <c r="CH12" s="758">
        <f t="shared" si="27"/>
        <v>88</v>
      </c>
      <c r="CI12" s="757">
        <v>48</v>
      </c>
      <c r="CJ12" s="756">
        <v>36</v>
      </c>
      <c r="CK12" s="758">
        <f t="shared" si="28"/>
        <v>12</v>
      </c>
      <c r="CL12" s="756">
        <v>344</v>
      </c>
      <c r="CM12" s="756">
        <v>262</v>
      </c>
      <c r="CN12" s="758">
        <f t="shared" si="29"/>
        <v>82</v>
      </c>
      <c r="CO12" s="757">
        <v>1639</v>
      </c>
      <c r="CP12" s="756">
        <v>1429</v>
      </c>
      <c r="CQ12" s="758">
        <f t="shared" si="30"/>
        <v>210</v>
      </c>
      <c r="CR12" s="756">
        <v>45</v>
      </c>
      <c r="CS12" s="756">
        <v>21</v>
      </c>
      <c r="CT12" s="758">
        <f t="shared" si="31"/>
        <v>24</v>
      </c>
      <c r="CU12" s="757">
        <v>6</v>
      </c>
      <c r="CV12" s="756">
        <v>5</v>
      </c>
      <c r="CW12" s="758">
        <f t="shared" si="32"/>
        <v>1</v>
      </c>
      <c r="CX12" s="756">
        <v>149</v>
      </c>
      <c r="CY12" s="756">
        <v>119</v>
      </c>
      <c r="CZ12" s="758">
        <f t="shared" si="33"/>
        <v>30</v>
      </c>
      <c r="DA12" s="757">
        <v>1147</v>
      </c>
      <c r="DB12" s="756">
        <v>1039</v>
      </c>
      <c r="DC12" s="758">
        <f t="shared" si="34"/>
        <v>108</v>
      </c>
      <c r="DD12" s="756">
        <v>64</v>
      </c>
      <c r="DE12" s="756">
        <v>49</v>
      </c>
      <c r="DF12" s="758">
        <f t="shared" si="35"/>
        <v>15</v>
      </c>
      <c r="DG12" s="757">
        <v>730</v>
      </c>
      <c r="DH12" s="756">
        <v>440</v>
      </c>
      <c r="DI12" s="758">
        <f t="shared" si="36"/>
        <v>290</v>
      </c>
      <c r="DJ12" s="756">
        <v>33</v>
      </c>
      <c r="DK12" s="756">
        <v>27</v>
      </c>
      <c r="DL12" s="758">
        <f t="shared" si="37"/>
        <v>6</v>
      </c>
      <c r="DM12" s="757">
        <v>7</v>
      </c>
      <c r="DN12" s="756">
        <v>6</v>
      </c>
      <c r="DO12" s="758">
        <f t="shared" si="38"/>
        <v>1</v>
      </c>
      <c r="DP12" s="756">
        <v>48</v>
      </c>
      <c r="DQ12" s="756">
        <v>32</v>
      </c>
      <c r="DR12" s="758">
        <f t="shared" si="39"/>
        <v>16</v>
      </c>
      <c r="DS12" s="757">
        <v>0</v>
      </c>
      <c r="DT12" s="756">
        <v>0</v>
      </c>
      <c r="DU12" s="758">
        <f t="shared" si="40"/>
        <v>0</v>
      </c>
      <c r="DV12" s="756">
        <v>0</v>
      </c>
      <c r="DW12" s="756">
        <v>0</v>
      </c>
      <c r="DX12" s="758">
        <f t="shared" si="41"/>
        <v>0</v>
      </c>
      <c r="DY12" s="757">
        <v>0</v>
      </c>
      <c r="DZ12" s="756">
        <v>0</v>
      </c>
      <c r="EA12" s="758">
        <f t="shared" si="42"/>
        <v>0</v>
      </c>
    </row>
    <row r="13" spans="1:131">
      <c r="A13" s="360" t="s">
        <v>560</v>
      </c>
      <c r="B13" s="361" t="s">
        <v>932</v>
      </c>
      <c r="C13" s="784">
        <v>1419</v>
      </c>
      <c r="D13" s="785">
        <v>1240</v>
      </c>
      <c r="E13" s="785">
        <v>179</v>
      </c>
      <c r="F13" s="756">
        <f t="shared" si="0"/>
        <v>1419</v>
      </c>
      <c r="G13" s="756">
        <f t="shared" si="1"/>
        <v>1185</v>
      </c>
      <c r="H13" s="756">
        <f t="shared" si="1"/>
        <v>234</v>
      </c>
      <c r="I13" s="757">
        <v>409</v>
      </c>
      <c r="J13" s="756">
        <v>332</v>
      </c>
      <c r="K13" s="758">
        <f t="shared" si="2"/>
        <v>77</v>
      </c>
      <c r="L13" s="756">
        <v>197</v>
      </c>
      <c r="M13" s="756">
        <v>149</v>
      </c>
      <c r="N13" s="758">
        <f t="shared" si="3"/>
        <v>48</v>
      </c>
      <c r="O13" s="757">
        <v>108</v>
      </c>
      <c r="P13" s="756">
        <v>84</v>
      </c>
      <c r="Q13" s="758">
        <f t="shared" si="4"/>
        <v>24</v>
      </c>
      <c r="R13" s="756">
        <v>13</v>
      </c>
      <c r="S13" s="756">
        <v>12</v>
      </c>
      <c r="T13" s="758">
        <f t="shared" si="5"/>
        <v>1</v>
      </c>
      <c r="U13" s="757">
        <v>17</v>
      </c>
      <c r="V13" s="756">
        <v>15</v>
      </c>
      <c r="W13" s="758">
        <f t="shared" si="6"/>
        <v>2</v>
      </c>
      <c r="X13" s="756">
        <v>0</v>
      </c>
      <c r="Y13" s="756">
        <v>0</v>
      </c>
      <c r="Z13" s="758">
        <f t="shared" si="7"/>
        <v>0</v>
      </c>
      <c r="AA13" s="757">
        <v>0</v>
      </c>
      <c r="AB13" s="756">
        <v>0</v>
      </c>
      <c r="AC13" s="758">
        <f t="shared" si="8"/>
        <v>0</v>
      </c>
      <c r="AD13" s="756">
        <v>5</v>
      </c>
      <c r="AE13" s="756">
        <v>5</v>
      </c>
      <c r="AF13" s="758">
        <f t="shared" si="9"/>
        <v>0</v>
      </c>
      <c r="AG13" s="757">
        <v>0</v>
      </c>
      <c r="AH13" s="756">
        <v>0</v>
      </c>
      <c r="AI13" s="758">
        <f t="shared" si="10"/>
        <v>0</v>
      </c>
      <c r="AJ13" s="756">
        <v>8</v>
      </c>
      <c r="AK13" s="756">
        <v>7</v>
      </c>
      <c r="AL13" s="758">
        <f t="shared" si="11"/>
        <v>1</v>
      </c>
      <c r="AM13" s="757">
        <v>360</v>
      </c>
      <c r="AN13" s="756">
        <v>344</v>
      </c>
      <c r="AO13" s="758">
        <f t="shared" si="12"/>
        <v>16</v>
      </c>
      <c r="AP13" s="756">
        <v>99</v>
      </c>
      <c r="AQ13" s="756">
        <v>88</v>
      </c>
      <c r="AR13" s="758">
        <f t="shared" si="13"/>
        <v>11</v>
      </c>
      <c r="AS13" s="757">
        <v>13</v>
      </c>
      <c r="AT13" s="756">
        <v>9</v>
      </c>
      <c r="AU13" s="758">
        <f t="shared" si="14"/>
        <v>4</v>
      </c>
      <c r="AV13" s="756">
        <v>5</v>
      </c>
      <c r="AW13" s="756">
        <v>4</v>
      </c>
      <c r="AX13" s="758">
        <f t="shared" si="15"/>
        <v>1</v>
      </c>
      <c r="AY13" s="757">
        <v>27</v>
      </c>
      <c r="AZ13" s="756">
        <v>21</v>
      </c>
      <c r="BA13" s="758">
        <f t="shared" si="16"/>
        <v>6</v>
      </c>
      <c r="BB13" s="756">
        <v>0</v>
      </c>
      <c r="BC13" s="756">
        <v>0</v>
      </c>
      <c r="BD13" s="758">
        <f t="shared" si="17"/>
        <v>0</v>
      </c>
      <c r="BE13" s="757">
        <v>0</v>
      </c>
      <c r="BF13" s="756">
        <v>0</v>
      </c>
      <c r="BG13" s="758">
        <f t="shared" si="18"/>
        <v>0</v>
      </c>
      <c r="BH13" s="756">
        <v>26</v>
      </c>
      <c r="BI13" s="756">
        <v>21</v>
      </c>
      <c r="BJ13" s="758">
        <f t="shared" si="19"/>
        <v>5</v>
      </c>
      <c r="BK13" s="757">
        <v>40</v>
      </c>
      <c r="BL13" s="756">
        <v>12</v>
      </c>
      <c r="BM13" s="758">
        <f t="shared" si="20"/>
        <v>28</v>
      </c>
      <c r="BN13" s="756">
        <v>0</v>
      </c>
      <c r="BO13" s="756">
        <v>0</v>
      </c>
      <c r="BP13" s="758">
        <f t="shared" si="21"/>
        <v>0</v>
      </c>
      <c r="BQ13" s="757">
        <v>0</v>
      </c>
      <c r="BR13" s="756">
        <v>0</v>
      </c>
      <c r="BS13" s="758">
        <f t="shared" si="22"/>
        <v>0</v>
      </c>
      <c r="BT13" s="756">
        <v>4</v>
      </c>
      <c r="BU13" s="756">
        <v>3</v>
      </c>
      <c r="BV13" s="758">
        <f t="shared" si="23"/>
        <v>1</v>
      </c>
      <c r="BW13" s="757">
        <v>0</v>
      </c>
      <c r="BX13" s="756">
        <v>0</v>
      </c>
      <c r="BY13" s="758">
        <f t="shared" si="24"/>
        <v>0</v>
      </c>
      <c r="BZ13" s="756">
        <v>0</v>
      </c>
      <c r="CA13" s="756">
        <v>0</v>
      </c>
      <c r="CB13" s="758">
        <f t="shared" si="25"/>
        <v>0</v>
      </c>
      <c r="CC13" s="757">
        <v>6</v>
      </c>
      <c r="CD13" s="756">
        <v>5</v>
      </c>
      <c r="CE13" s="758">
        <f t="shared" si="26"/>
        <v>1</v>
      </c>
      <c r="CF13" s="756">
        <v>10</v>
      </c>
      <c r="CG13" s="756">
        <v>9</v>
      </c>
      <c r="CH13" s="758">
        <f t="shared" si="27"/>
        <v>1</v>
      </c>
      <c r="CI13" s="757">
        <v>24</v>
      </c>
      <c r="CJ13" s="756">
        <v>22</v>
      </c>
      <c r="CK13" s="758">
        <f t="shared" si="28"/>
        <v>2</v>
      </c>
      <c r="CL13" s="756">
        <v>6</v>
      </c>
      <c r="CM13" s="756">
        <v>5</v>
      </c>
      <c r="CN13" s="758">
        <f t="shared" si="29"/>
        <v>1</v>
      </c>
      <c r="CO13" s="757">
        <v>0</v>
      </c>
      <c r="CP13" s="756">
        <v>0</v>
      </c>
      <c r="CQ13" s="758">
        <f t="shared" si="30"/>
        <v>0</v>
      </c>
      <c r="CR13" s="756">
        <v>0</v>
      </c>
      <c r="CS13" s="756">
        <v>0</v>
      </c>
      <c r="CT13" s="758">
        <f t="shared" si="31"/>
        <v>0</v>
      </c>
      <c r="CU13" s="757">
        <v>0</v>
      </c>
      <c r="CV13" s="756">
        <v>0</v>
      </c>
      <c r="CW13" s="758">
        <f t="shared" si="32"/>
        <v>0</v>
      </c>
      <c r="CX13" s="756">
        <v>0</v>
      </c>
      <c r="CY13" s="756">
        <v>0</v>
      </c>
      <c r="CZ13" s="758">
        <f t="shared" si="33"/>
        <v>0</v>
      </c>
      <c r="DA13" s="757">
        <v>0</v>
      </c>
      <c r="DB13" s="756">
        <v>0</v>
      </c>
      <c r="DC13" s="758">
        <f t="shared" si="34"/>
        <v>0</v>
      </c>
      <c r="DD13" s="756">
        <v>0</v>
      </c>
      <c r="DE13" s="756">
        <v>0</v>
      </c>
      <c r="DF13" s="758">
        <f t="shared" si="35"/>
        <v>0</v>
      </c>
      <c r="DG13" s="757">
        <v>0</v>
      </c>
      <c r="DH13" s="756">
        <v>0</v>
      </c>
      <c r="DI13" s="758">
        <f t="shared" si="36"/>
        <v>0</v>
      </c>
      <c r="DJ13" s="756">
        <v>14</v>
      </c>
      <c r="DK13" s="756">
        <v>13</v>
      </c>
      <c r="DL13" s="758">
        <f t="shared" si="37"/>
        <v>1</v>
      </c>
      <c r="DM13" s="757">
        <v>23</v>
      </c>
      <c r="DN13" s="756">
        <v>21</v>
      </c>
      <c r="DO13" s="758">
        <f t="shared" si="38"/>
        <v>2</v>
      </c>
      <c r="DP13" s="756">
        <v>0</v>
      </c>
      <c r="DQ13" s="756">
        <v>0</v>
      </c>
      <c r="DR13" s="758">
        <f t="shared" si="39"/>
        <v>0</v>
      </c>
      <c r="DS13" s="757">
        <v>0</v>
      </c>
      <c r="DT13" s="756">
        <v>0</v>
      </c>
      <c r="DU13" s="758">
        <f t="shared" si="40"/>
        <v>0</v>
      </c>
      <c r="DV13" s="756">
        <v>0</v>
      </c>
      <c r="DW13" s="756">
        <v>0</v>
      </c>
      <c r="DX13" s="758">
        <f t="shared" si="41"/>
        <v>0</v>
      </c>
      <c r="DY13" s="757">
        <v>5</v>
      </c>
      <c r="DZ13" s="756">
        <v>4</v>
      </c>
      <c r="EA13" s="758">
        <f t="shared" si="42"/>
        <v>1</v>
      </c>
    </row>
    <row r="14" spans="1:131">
      <c r="A14" s="360" t="s">
        <v>561</v>
      </c>
      <c r="B14" s="361" t="s">
        <v>933</v>
      </c>
      <c r="C14" s="784">
        <v>26350</v>
      </c>
      <c r="D14" s="785">
        <v>18654</v>
      </c>
      <c r="E14" s="785">
        <v>7696</v>
      </c>
      <c r="F14" s="756">
        <f t="shared" si="0"/>
        <v>26350</v>
      </c>
      <c r="G14" s="756">
        <f t="shared" si="1"/>
        <v>18022</v>
      </c>
      <c r="H14" s="756">
        <f t="shared" si="1"/>
        <v>8328</v>
      </c>
      <c r="I14" s="757">
        <v>5494</v>
      </c>
      <c r="J14" s="756">
        <v>3703</v>
      </c>
      <c r="K14" s="758">
        <f t="shared" si="2"/>
        <v>1791</v>
      </c>
      <c r="L14" s="756">
        <v>2628</v>
      </c>
      <c r="M14" s="756">
        <v>1684</v>
      </c>
      <c r="N14" s="758">
        <f t="shared" si="3"/>
        <v>944</v>
      </c>
      <c r="O14" s="757">
        <v>2593</v>
      </c>
      <c r="P14" s="756">
        <v>1958</v>
      </c>
      <c r="Q14" s="758">
        <f t="shared" si="4"/>
        <v>635</v>
      </c>
      <c r="R14" s="756">
        <v>1044</v>
      </c>
      <c r="S14" s="756">
        <v>733</v>
      </c>
      <c r="T14" s="758">
        <f t="shared" si="5"/>
        <v>311</v>
      </c>
      <c r="U14" s="757">
        <v>300</v>
      </c>
      <c r="V14" s="756">
        <v>197</v>
      </c>
      <c r="W14" s="758">
        <f t="shared" si="6"/>
        <v>103</v>
      </c>
      <c r="X14" s="756">
        <v>31</v>
      </c>
      <c r="Y14" s="756">
        <v>19</v>
      </c>
      <c r="Z14" s="758">
        <f t="shared" si="7"/>
        <v>12</v>
      </c>
      <c r="AA14" s="757">
        <v>11</v>
      </c>
      <c r="AB14" s="756">
        <v>9</v>
      </c>
      <c r="AC14" s="758">
        <f t="shared" si="8"/>
        <v>2</v>
      </c>
      <c r="AD14" s="756">
        <v>953</v>
      </c>
      <c r="AE14" s="756">
        <v>642</v>
      </c>
      <c r="AF14" s="758">
        <f t="shared" si="9"/>
        <v>311</v>
      </c>
      <c r="AG14" s="757">
        <v>17</v>
      </c>
      <c r="AH14" s="756">
        <v>10</v>
      </c>
      <c r="AI14" s="758">
        <f t="shared" si="10"/>
        <v>7</v>
      </c>
      <c r="AJ14" s="756">
        <v>998</v>
      </c>
      <c r="AK14" s="756">
        <v>675</v>
      </c>
      <c r="AL14" s="758">
        <f t="shared" si="11"/>
        <v>323</v>
      </c>
      <c r="AM14" s="757">
        <v>1510</v>
      </c>
      <c r="AN14" s="756">
        <v>1121</v>
      </c>
      <c r="AO14" s="758">
        <f t="shared" si="12"/>
        <v>389</v>
      </c>
      <c r="AP14" s="756">
        <v>216</v>
      </c>
      <c r="AQ14" s="756">
        <v>185</v>
      </c>
      <c r="AR14" s="758">
        <f t="shared" si="13"/>
        <v>31</v>
      </c>
      <c r="AS14" s="757">
        <v>233</v>
      </c>
      <c r="AT14" s="756">
        <v>165</v>
      </c>
      <c r="AU14" s="758">
        <f t="shared" si="14"/>
        <v>68</v>
      </c>
      <c r="AV14" s="756">
        <v>134</v>
      </c>
      <c r="AW14" s="756">
        <v>103</v>
      </c>
      <c r="AX14" s="758">
        <f t="shared" si="15"/>
        <v>31</v>
      </c>
      <c r="AY14" s="757">
        <v>411</v>
      </c>
      <c r="AZ14" s="756">
        <v>277</v>
      </c>
      <c r="BA14" s="758">
        <f t="shared" si="16"/>
        <v>134</v>
      </c>
      <c r="BB14" s="756">
        <v>289</v>
      </c>
      <c r="BC14" s="756">
        <v>130</v>
      </c>
      <c r="BD14" s="758">
        <f t="shared" si="17"/>
        <v>159</v>
      </c>
      <c r="BE14" s="757">
        <v>124</v>
      </c>
      <c r="BF14" s="756">
        <v>85</v>
      </c>
      <c r="BG14" s="758">
        <f t="shared" si="18"/>
        <v>39</v>
      </c>
      <c r="BH14" s="756">
        <v>630</v>
      </c>
      <c r="BI14" s="756">
        <v>479</v>
      </c>
      <c r="BJ14" s="758">
        <f t="shared" si="19"/>
        <v>151</v>
      </c>
      <c r="BK14" s="757">
        <v>1032</v>
      </c>
      <c r="BL14" s="756">
        <v>750</v>
      </c>
      <c r="BM14" s="758">
        <f t="shared" si="20"/>
        <v>282</v>
      </c>
      <c r="BN14" s="756">
        <v>1609</v>
      </c>
      <c r="BO14" s="756">
        <v>1051</v>
      </c>
      <c r="BP14" s="758">
        <f t="shared" si="21"/>
        <v>558</v>
      </c>
      <c r="BQ14" s="757">
        <v>483</v>
      </c>
      <c r="BR14" s="756">
        <v>298</v>
      </c>
      <c r="BS14" s="758">
        <f t="shared" si="22"/>
        <v>185</v>
      </c>
      <c r="BT14" s="756">
        <v>8</v>
      </c>
      <c r="BU14" s="756">
        <v>7</v>
      </c>
      <c r="BV14" s="758">
        <f t="shared" si="23"/>
        <v>1</v>
      </c>
      <c r="BW14" s="757">
        <v>957</v>
      </c>
      <c r="BX14" s="756">
        <v>582</v>
      </c>
      <c r="BY14" s="758">
        <f t="shared" si="24"/>
        <v>375</v>
      </c>
      <c r="BZ14" s="756">
        <v>49</v>
      </c>
      <c r="CA14" s="756">
        <v>39</v>
      </c>
      <c r="CB14" s="758">
        <f t="shared" si="25"/>
        <v>10</v>
      </c>
      <c r="CC14" s="757">
        <v>251</v>
      </c>
      <c r="CD14" s="756">
        <v>199</v>
      </c>
      <c r="CE14" s="758">
        <f t="shared" si="26"/>
        <v>52</v>
      </c>
      <c r="CF14" s="756">
        <v>69</v>
      </c>
      <c r="CG14" s="756">
        <v>38</v>
      </c>
      <c r="CH14" s="758">
        <f t="shared" si="27"/>
        <v>31</v>
      </c>
      <c r="CI14" s="757">
        <v>215</v>
      </c>
      <c r="CJ14" s="756">
        <v>130</v>
      </c>
      <c r="CK14" s="758">
        <f t="shared" si="28"/>
        <v>85</v>
      </c>
      <c r="CL14" s="756">
        <v>596</v>
      </c>
      <c r="CM14" s="756">
        <v>407</v>
      </c>
      <c r="CN14" s="758">
        <f t="shared" si="29"/>
        <v>189</v>
      </c>
      <c r="CO14" s="757">
        <v>1249</v>
      </c>
      <c r="CP14" s="756">
        <v>968</v>
      </c>
      <c r="CQ14" s="758">
        <f t="shared" si="30"/>
        <v>281</v>
      </c>
      <c r="CR14" s="756">
        <v>127</v>
      </c>
      <c r="CS14" s="756">
        <v>58</v>
      </c>
      <c r="CT14" s="758">
        <f t="shared" si="31"/>
        <v>69</v>
      </c>
      <c r="CU14" s="757">
        <v>237</v>
      </c>
      <c r="CV14" s="756">
        <v>108</v>
      </c>
      <c r="CW14" s="758">
        <f t="shared" si="32"/>
        <v>129</v>
      </c>
      <c r="CX14" s="756">
        <v>932</v>
      </c>
      <c r="CY14" s="756">
        <v>635</v>
      </c>
      <c r="CZ14" s="758">
        <f t="shared" si="33"/>
        <v>297</v>
      </c>
      <c r="DA14" s="757">
        <v>1</v>
      </c>
      <c r="DB14" s="756">
        <v>1</v>
      </c>
      <c r="DC14" s="758">
        <f t="shared" si="34"/>
        <v>0</v>
      </c>
      <c r="DD14" s="756">
        <v>266</v>
      </c>
      <c r="DE14" s="756">
        <v>144</v>
      </c>
      <c r="DF14" s="758">
        <f t="shared" si="35"/>
        <v>122</v>
      </c>
      <c r="DG14" s="757">
        <v>254</v>
      </c>
      <c r="DH14" s="756">
        <v>152</v>
      </c>
      <c r="DI14" s="758">
        <f t="shared" si="36"/>
        <v>102</v>
      </c>
      <c r="DJ14" s="756">
        <v>13</v>
      </c>
      <c r="DK14" s="756">
        <v>3</v>
      </c>
      <c r="DL14" s="758">
        <f t="shared" si="37"/>
        <v>10</v>
      </c>
      <c r="DM14" s="757">
        <v>81</v>
      </c>
      <c r="DN14" s="756">
        <v>54</v>
      </c>
      <c r="DO14" s="758">
        <f t="shared" si="38"/>
        <v>27</v>
      </c>
      <c r="DP14" s="756">
        <v>302</v>
      </c>
      <c r="DQ14" s="756">
        <v>220</v>
      </c>
      <c r="DR14" s="758">
        <f t="shared" si="39"/>
        <v>82</v>
      </c>
      <c r="DS14" s="757">
        <v>0</v>
      </c>
      <c r="DT14" s="756">
        <v>0</v>
      </c>
      <c r="DU14" s="758">
        <f t="shared" si="40"/>
        <v>0</v>
      </c>
      <c r="DV14" s="756">
        <v>0</v>
      </c>
      <c r="DW14" s="756">
        <v>0</v>
      </c>
      <c r="DX14" s="758">
        <f t="shared" si="41"/>
        <v>0</v>
      </c>
      <c r="DY14" s="757">
        <v>3</v>
      </c>
      <c r="DZ14" s="756">
        <v>3</v>
      </c>
      <c r="EA14" s="758">
        <f t="shared" si="42"/>
        <v>0</v>
      </c>
    </row>
    <row r="15" spans="1:131">
      <c r="A15" s="360" t="s">
        <v>562</v>
      </c>
      <c r="B15" s="361" t="s">
        <v>934</v>
      </c>
      <c r="C15" s="784">
        <v>10820</v>
      </c>
      <c r="D15" s="785">
        <v>9042</v>
      </c>
      <c r="E15" s="785">
        <v>1778</v>
      </c>
      <c r="F15" s="756">
        <f t="shared" si="0"/>
        <v>10820</v>
      </c>
      <c r="G15" s="756">
        <f t="shared" si="1"/>
        <v>8772</v>
      </c>
      <c r="H15" s="756">
        <f t="shared" si="1"/>
        <v>2048</v>
      </c>
      <c r="I15" s="757">
        <v>1160</v>
      </c>
      <c r="J15" s="756">
        <v>962</v>
      </c>
      <c r="K15" s="758">
        <f t="shared" si="2"/>
        <v>198</v>
      </c>
      <c r="L15" s="756">
        <v>1150</v>
      </c>
      <c r="M15" s="756">
        <v>906</v>
      </c>
      <c r="N15" s="758">
        <f t="shared" si="3"/>
        <v>244</v>
      </c>
      <c r="O15" s="757">
        <v>1269</v>
      </c>
      <c r="P15" s="756">
        <v>989</v>
      </c>
      <c r="Q15" s="758">
        <f t="shared" si="4"/>
        <v>280</v>
      </c>
      <c r="R15" s="756">
        <v>266</v>
      </c>
      <c r="S15" s="756">
        <v>235</v>
      </c>
      <c r="T15" s="758">
        <f t="shared" si="5"/>
        <v>31</v>
      </c>
      <c r="U15" s="757">
        <v>201</v>
      </c>
      <c r="V15" s="756">
        <v>163</v>
      </c>
      <c r="W15" s="758">
        <f t="shared" si="6"/>
        <v>38</v>
      </c>
      <c r="X15" s="756">
        <v>65</v>
      </c>
      <c r="Y15" s="756">
        <v>40</v>
      </c>
      <c r="Z15" s="758">
        <f t="shared" si="7"/>
        <v>25</v>
      </c>
      <c r="AA15" s="757">
        <v>14</v>
      </c>
      <c r="AB15" s="756">
        <v>4</v>
      </c>
      <c r="AC15" s="758">
        <f t="shared" si="8"/>
        <v>10</v>
      </c>
      <c r="AD15" s="756">
        <v>178</v>
      </c>
      <c r="AE15" s="756">
        <v>144</v>
      </c>
      <c r="AF15" s="758">
        <f t="shared" si="9"/>
        <v>34</v>
      </c>
      <c r="AG15" s="757">
        <v>32</v>
      </c>
      <c r="AH15" s="756">
        <v>24</v>
      </c>
      <c r="AI15" s="758">
        <f t="shared" si="10"/>
        <v>8</v>
      </c>
      <c r="AJ15" s="756">
        <v>180</v>
      </c>
      <c r="AK15" s="756">
        <v>143</v>
      </c>
      <c r="AL15" s="758">
        <f t="shared" si="11"/>
        <v>37</v>
      </c>
      <c r="AM15" s="757">
        <v>365</v>
      </c>
      <c r="AN15" s="756">
        <v>281</v>
      </c>
      <c r="AO15" s="758">
        <f t="shared" si="12"/>
        <v>84</v>
      </c>
      <c r="AP15" s="756">
        <v>569</v>
      </c>
      <c r="AQ15" s="756">
        <v>507</v>
      </c>
      <c r="AR15" s="758">
        <f t="shared" si="13"/>
        <v>62</v>
      </c>
      <c r="AS15" s="757">
        <v>186</v>
      </c>
      <c r="AT15" s="756">
        <v>142</v>
      </c>
      <c r="AU15" s="758">
        <f t="shared" si="14"/>
        <v>44</v>
      </c>
      <c r="AV15" s="756">
        <v>24</v>
      </c>
      <c r="AW15" s="756">
        <v>19</v>
      </c>
      <c r="AX15" s="758">
        <f t="shared" si="15"/>
        <v>5</v>
      </c>
      <c r="AY15" s="757">
        <v>65</v>
      </c>
      <c r="AZ15" s="756">
        <v>56</v>
      </c>
      <c r="BA15" s="758">
        <f t="shared" si="16"/>
        <v>9</v>
      </c>
      <c r="BB15" s="756">
        <v>1469</v>
      </c>
      <c r="BC15" s="756">
        <v>1329</v>
      </c>
      <c r="BD15" s="758">
        <f t="shared" si="17"/>
        <v>140</v>
      </c>
      <c r="BE15" s="757">
        <v>93</v>
      </c>
      <c r="BF15" s="756">
        <v>72</v>
      </c>
      <c r="BG15" s="758">
        <f t="shared" si="18"/>
        <v>21</v>
      </c>
      <c r="BH15" s="756">
        <v>358</v>
      </c>
      <c r="BI15" s="756">
        <v>293</v>
      </c>
      <c r="BJ15" s="758">
        <f t="shared" si="19"/>
        <v>65</v>
      </c>
      <c r="BK15" s="757">
        <v>58</v>
      </c>
      <c r="BL15" s="756">
        <v>33</v>
      </c>
      <c r="BM15" s="758">
        <f t="shared" si="20"/>
        <v>25</v>
      </c>
      <c r="BN15" s="756">
        <v>352</v>
      </c>
      <c r="BO15" s="756">
        <v>285</v>
      </c>
      <c r="BP15" s="758">
        <f t="shared" si="21"/>
        <v>67</v>
      </c>
      <c r="BQ15" s="757">
        <v>153</v>
      </c>
      <c r="BR15" s="756">
        <v>92</v>
      </c>
      <c r="BS15" s="758">
        <f t="shared" si="22"/>
        <v>61</v>
      </c>
      <c r="BT15" s="756">
        <v>82</v>
      </c>
      <c r="BU15" s="756">
        <v>67</v>
      </c>
      <c r="BV15" s="758">
        <f t="shared" si="23"/>
        <v>15</v>
      </c>
      <c r="BW15" s="757">
        <v>372</v>
      </c>
      <c r="BX15" s="756">
        <v>206</v>
      </c>
      <c r="BY15" s="758">
        <f t="shared" si="24"/>
        <v>166</v>
      </c>
      <c r="BZ15" s="756">
        <v>688</v>
      </c>
      <c r="CA15" s="756">
        <v>519</v>
      </c>
      <c r="CB15" s="758">
        <f t="shared" si="25"/>
        <v>169</v>
      </c>
      <c r="CC15" s="757">
        <v>72</v>
      </c>
      <c r="CD15" s="756">
        <v>63</v>
      </c>
      <c r="CE15" s="758">
        <f t="shared" si="26"/>
        <v>9</v>
      </c>
      <c r="CF15" s="756">
        <v>213</v>
      </c>
      <c r="CG15" s="756">
        <v>180</v>
      </c>
      <c r="CH15" s="758">
        <f t="shared" si="27"/>
        <v>33</v>
      </c>
      <c r="CI15" s="757">
        <v>76</v>
      </c>
      <c r="CJ15" s="756">
        <v>55</v>
      </c>
      <c r="CK15" s="758">
        <f t="shared" si="28"/>
        <v>21</v>
      </c>
      <c r="CL15" s="756">
        <v>267</v>
      </c>
      <c r="CM15" s="756">
        <v>220</v>
      </c>
      <c r="CN15" s="758">
        <f t="shared" si="29"/>
        <v>47</v>
      </c>
      <c r="CO15" s="757">
        <v>79</v>
      </c>
      <c r="CP15" s="756">
        <v>60</v>
      </c>
      <c r="CQ15" s="758">
        <f t="shared" si="30"/>
        <v>19</v>
      </c>
      <c r="CR15" s="756">
        <v>31</v>
      </c>
      <c r="CS15" s="756">
        <v>29</v>
      </c>
      <c r="CT15" s="758">
        <f t="shared" si="31"/>
        <v>2</v>
      </c>
      <c r="CU15" s="757">
        <v>49</v>
      </c>
      <c r="CV15" s="756">
        <v>42</v>
      </c>
      <c r="CW15" s="758">
        <f t="shared" si="32"/>
        <v>7</v>
      </c>
      <c r="CX15" s="756">
        <v>24</v>
      </c>
      <c r="CY15" s="756">
        <v>16</v>
      </c>
      <c r="CZ15" s="758">
        <f t="shared" si="33"/>
        <v>8</v>
      </c>
      <c r="DA15" s="757">
        <v>379</v>
      </c>
      <c r="DB15" s="756">
        <v>360</v>
      </c>
      <c r="DC15" s="758">
        <f t="shared" si="34"/>
        <v>19</v>
      </c>
      <c r="DD15" s="756">
        <v>80</v>
      </c>
      <c r="DE15" s="756">
        <v>75</v>
      </c>
      <c r="DF15" s="758">
        <f t="shared" si="35"/>
        <v>5</v>
      </c>
      <c r="DG15" s="757">
        <v>22</v>
      </c>
      <c r="DH15" s="756">
        <v>11</v>
      </c>
      <c r="DI15" s="758">
        <f t="shared" si="36"/>
        <v>11</v>
      </c>
      <c r="DJ15" s="756">
        <v>40</v>
      </c>
      <c r="DK15" s="756">
        <v>36</v>
      </c>
      <c r="DL15" s="758">
        <f t="shared" si="37"/>
        <v>4</v>
      </c>
      <c r="DM15" s="757">
        <v>5</v>
      </c>
      <c r="DN15" s="756">
        <v>3</v>
      </c>
      <c r="DO15" s="758">
        <f t="shared" si="38"/>
        <v>2</v>
      </c>
      <c r="DP15" s="756">
        <v>13</v>
      </c>
      <c r="DQ15" s="756">
        <v>12</v>
      </c>
      <c r="DR15" s="758">
        <f t="shared" si="39"/>
        <v>1</v>
      </c>
      <c r="DS15" s="757">
        <v>56</v>
      </c>
      <c r="DT15" s="756">
        <v>38</v>
      </c>
      <c r="DU15" s="758">
        <f t="shared" si="40"/>
        <v>18</v>
      </c>
      <c r="DV15" s="756">
        <v>38</v>
      </c>
      <c r="DW15" s="756">
        <v>37</v>
      </c>
      <c r="DX15" s="758">
        <f t="shared" si="41"/>
        <v>1</v>
      </c>
      <c r="DY15" s="757">
        <v>27</v>
      </c>
      <c r="DZ15" s="756">
        <v>24</v>
      </c>
      <c r="EA15" s="758">
        <f t="shared" si="42"/>
        <v>3</v>
      </c>
    </row>
    <row r="16" spans="1:131">
      <c r="A16" s="360" t="s">
        <v>563</v>
      </c>
      <c r="B16" s="361" t="s">
        <v>935</v>
      </c>
      <c r="C16" s="784">
        <v>27572</v>
      </c>
      <c r="D16" s="785">
        <v>25664</v>
      </c>
      <c r="E16" s="785">
        <v>1908</v>
      </c>
      <c r="F16" s="756">
        <f t="shared" si="0"/>
        <v>27572</v>
      </c>
      <c r="G16" s="756">
        <f t="shared" si="1"/>
        <v>24651</v>
      </c>
      <c r="H16" s="756">
        <f t="shared" si="1"/>
        <v>2921</v>
      </c>
      <c r="I16" s="757">
        <v>3792</v>
      </c>
      <c r="J16" s="756">
        <v>3302</v>
      </c>
      <c r="K16" s="758">
        <f t="shared" si="2"/>
        <v>490</v>
      </c>
      <c r="L16" s="756">
        <v>6432</v>
      </c>
      <c r="M16" s="756">
        <v>5773</v>
      </c>
      <c r="N16" s="758">
        <f t="shared" si="3"/>
        <v>659</v>
      </c>
      <c r="O16" s="757">
        <v>5040</v>
      </c>
      <c r="P16" s="756">
        <v>4633</v>
      </c>
      <c r="Q16" s="758">
        <f t="shared" si="4"/>
        <v>407</v>
      </c>
      <c r="R16" s="756">
        <v>109</v>
      </c>
      <c r="S16" s="756">
        <v>86</v>
      </c>
      <c r="T16" s="758">
        <f t="shared" si="5"/>
        <v>23</v>
      </c>
      <c r="U16" s="757">
        <v>249</v>
      </c>
      <c r="V16" s="756">
        <v>184</v>
      </c>
      <c r="W16" s="758">
        <f t="shared" si="6"/>
        <v>65</v>
      </c>
      <c r="X16" s="756">
        <v>28</v>
      </c>
      <c r="Y16" s="756">
        <v>22</v>
      </c>
      <c r="Z16" s="758">
        <f t="shared" si="7"/>
        <v>6</v>
      </c>
      <c r="AA16" s="757">
        <v>0</v>
      </c>
      <c r="AB16" s="756">
        <v>0</v>
      </c>
      <c r="AC16" s="758">
        <f t="shared" si="8"/>
        <v>0</v>
      </c>
      <c r="AD16" s="756">
        <v>2869</v>
      </c>
      <c r="AE16" s="756">
        <v>2476</v>
      </c>
      <c r="AF16" s="758">
        <f t="shared" si="9"/>
        <v>393</v>
      </c>
      <c r="AG16" s="757">
        <v>91</v>
      </c>
      <c r="AH16" s="756">
        <v>75</v>
      </c>
      <c r="AI16" s="758">
        <f t="shared" si="10"/>
        <v>16</v>
      </c>
      <c r="AJ16" s="756">
        <v>35</v>
      </c>
      <c r="AK16" s="756">
        <v>32</v>
      </c>
      <c r="AL16" s="758">
        <f t="shared" si="11"/>
        <v>3</v>
      </c>
      <c r="AM16" s="757">
        <v>4847</v>
      </c>
      <c r="AN16" s="756">
        <v>4580</v>
      </c>
      <c r="AO16" s="758">
        <f t="shared" si="12"/>
        <v>267</v>
      </c>
      <c r="AP16" s="756">
        <v>125</v>
      </c>
      <c r="AQ16" s="756">
        <v>107</v>
      </c>
      <c r="AR16" s="758">
        <f t="shared" si="13"/>
        <v>18</v>
      </c>
      <c r="AS16" s="757">
        <v>71</v>
      </c>
      <c r="AT16" s="756">
        <v>30</v>
      </c>
      <c r="AU16" s="758">
        <f t="shared" si="14"/>
        <v>41</v>
      </c>
      <c r="AV16" s="756">
        <v>0</v>
      </c>
      <c r="AW16" s="756">
        <v>0</v>
      </c>
      <c r="AX16" s="758">
        <f t="shared" si="15"/>
        <v>0</v>
      </c>
      <c r="AY16" s="757">
        <v>196</v>
      </c>
      <c r="AZ16" s="756">
        <v>179</v>
      </c>
      <c r="BA16" s="758">
        <f t="shared" si="16"/>
        <v>17</v>
      </c>
      <c r="BB16" s="756">
        <v>265</v>
      </c>
      <c r="BC16" s="756">
        <v>242</v>
      </c>
      <c r="BD16" s="758">
        <f t="shared" si="17"/>
        <v>23</v>
      </c>
      <c r="BE16" s="757">
        <v>127</v>
      </c>
      <c r="BF16" s="756">
        <v>110</v>
      </c>
      <c r="BG16" s="758">
        <f t="shared" si="18"/>
        <v>17</v>
      </c>
      <c r="BH16" s="756">
        <v>827</v>
      </c>
      <c r="BI16" s="756">
        <v>732</v>
      </c>
      <c r="BJ16" s="758">
        <f t="shared" si="19"/>
        <v>95</v>
      </c>
      <c r="BK16" s="757">
        <v>85</v>
      </c>
      <c r="BL16" s="756">
        <v>73</v>
      </c>
      <c r="BM16" s="758">
        <f t="shared" si="20"/>
        <v>12</v>
      </c>
      <c r="BN16" s="756">
        <v>794</v>
      </c>
      <c r="BO16" s="756">
        <v>669</v>
      </c>
      <c r="BP16" s="758">
        <f t="shared" si="21"/>
        <v>125</v>
      </c>
      <c r="BQ16" s="757">
        <v>65</v>
      </c>
      <c r="BR16" s="756">
        <v>52</v>
      </c>
      <c r="BS16" s="758">
        <f t="shared" si="22"/>
        <v>13</v>
      </c>
      <c r="BT16" s="756">
        <v>9</v>
      </c>
      <c r="BU16" s="756">
        <v>7</v>
      </c>
      <c r="BV16" s="758">
        <f t="shared" si="23"/>
        <v>2</v>
      </c>
      <c r="BW16" s="757">
        <v>74</v>
      </c>
      <c r="BX16" s="756">
        <v>68</v>
      </c>
      <c r="BY16" s="758">
        <f t="shared" si="24"/>
        <v>6</v>
      </c>
      <c r="BZ16" s="756">
        <v>2</v>
      </c>
      <c r="CA16" s="756">
        <v>2</v>
      </c>
      <c r="CB16" s="758">
        <f t="shared" si="25"/>
        <v>0</v>
      </c>
      <c r="CC16" s="757">
        <v>90</v>
      </c>
      <c r="CD16" s="756">
        <v>77</v>
      </c>
      <c r="CE16" s="758">
        <f t="shared" si="26"/>
        <v>13</v>
      </c>
      <c r="CF16" s="756">
        <v>27</v>
      </c>
      <c r="CG16" s="756">
        <v>23</v>
      </c>
      <c r="CH16" s="758">
        <f t="shared" si="27"/>
        <v>4</v>
      </c>
      <c r="CI16" s="757">
        <v>42</v>
      </c>
      <c r="CJ16" s="756">
        <v>39</v>
      </c>
      <c r="CK16" s="758">
        <f t="shared" si="28"/>
        <v>3</v>
      </c>
      <c r="CL16" s="756">
        <v>45</v>
      </c>
      <c r="CM16" s="756">
        <v>40</v>
      </c>
      <c r="CN16" s="758">
        <f t="shared" si="29"/>
        <v>5</v>
      </c>
      <c r="CO16" s="757">
        <v>248</v>
      </c>
      <c r="CP16" s="756">
        <v>197</v>
      </c>
      <c r="CQ16" s="758">
        <f t="shared" si="30"/>
        <v>51</v>
      </c>
      <c r="CR16" s="756">
        <v>15</v>
      </c>
      <c r="CS16" s="756">
        <v>15</v>
      </c>
      <c r="CT16" s="758">
        <f t="shared" si="31"/>
        <v>0</v>
      </c>
      <c r="CU16" s="757">
        <v>20</v>
      </c>
      <c r="CV16" s="756">
        <v>16</v>
      </c>
      <c r="CW16" s="758">
        <f t="shared" si="32"/>
        <v>4</v>
      </c>
      <c r="CX16" s="756">
        <v>212</v>
      </c>
      <c r="CY16" s="756">
        <v>163</v>
      </c>
      <c r="CZ16" s="758">
        <f t="shared" si="33"/>
        <v>49</v>
      </c>
      <c r="DA16" s="757">
        <v>316</v>
      </c>
      <c r="DB16" s="756">
        <v>285</v>
      </c>
      <c r="DC16" s="758">
        <f t="shared" si="34"/>
        <v>31</v>
      </c>
      <c r="DD16" s="756">
        <v>10</v>
      </c>
      <c r="DE16" s="756">
        <v>6</v>
      </c>
      <c r="DF16" s="758">
        <f t="shared" si="35"/>
        <v>4</v>
      </c>
      <c r="DG16" s="757">
        <v>169</v>
      </c>
      <c r="DH16" s="756">
        <v>144</v>
      </c>
      <c r="DI16" s="758">
        <f t="shared" si="36"/>
        <v>25</v>
      </c>
      <c r="DJ16" s="756">
        <v>4</v>
      </c>
      <c r="DK16" s="756">
        <v>3</v>
      </c>
      <c r="DL16" s="758">
        <f t="shared" si="37"/>
        <v>1</v>
      </c>
      <c r="DM16" s="757">
        <v>140</v>
      </c>
      <c r="DN16" s="756">
        <v>118</v>
      </c>
      <c r="DO16" s="758">
        <f t="shared" si="38"/>
        <v>22</v>
      </c>
      <c r="DP16" s="756">
        <v>3</v>
      </c>
      <c r="DQ16" s="756">
        <v>2</v>
      </c>
      <c r="DR16" s="758">
        <f t="shared" si="39"/>
        <v>1</v>
      </c>
      <c r="DS16" s="757">
        <v>99</v>
      </c>
      <c r="DT16" s="756">
        <v>89</v>
      </c>
      <c r="DU16" s="758">
        <f t="shared" si="40"/>
        <v>10</v>
      </c>
      <c r="DV16" s="756">
        <v>0</v>
      </c>
      <c r="DW16" s="756">
        <v>0</v>
      </c>
      <c r="DX16" s="758">
        <f t="shared" si="41"/>
        <v>0</v>
      </c>
      <c r="DY16" s="757">
        <v>0</v>
      </c>
      <c r="DZ16" s="756">
        <v>0</v>
      </c>
      <c r="EA16" s="758">
        <f t="shared" si="42"/>
        <v>0</v>
      </c>
    </row>
    <row r="17" spans="1:131">
      <c r="A17" s="360" t="s">
        <v>564</v>
      </c>
      <c r="B17" s="361" t="s">
        <v>936</v>
      </c>
      <c r="C17" s="784">
        <v>7691</v>
      </c>
      <c r="D17" s="785">
        <v>6340</v>
      </c>
      <c r="E17" s="785">
        <v>1351</v>
      </c>
      <c r="F17" s="756">
        <f t="shared" si="0"/>
        <v>7691</v>
      </c>
      <c r="G17" s="756">
        <f t="shared" si="1"/>
        <v>6105</v>
      </c>
      <c r="H17" s="756">
        <f t="shared" si="1"/>
        <v>1586</v>
      </c>
      <c r="I17" s="757">
        <v>1663</v>
      </c>
      <c r="J17" s="756">
        <v>1401</v>
      </c>
      <c r="K17" s="758">
        <f t="shared" si="2"/>
        <v>262</v>
      </c>
      <c r="L17" s="756">
        <v>737</v>
      </c>
      <c r="M17" s="756">
        <v>453</v>
      </c>
      <c r="N17" s="758">
        <f t="shared" si="3"/>
        <v>284</v>
      </c>
      <c r="O17" s="757">
        <v>1838</v>
      </c>
      <c r="P17" s="756">
        <v>1507</v>
      </c>
      <c r="Q17" s="758">
        <f t="shared" si="4"/>
        <v>331</v>
      </c>
      <c r="R17" s="756">
        <v>415</v>
      </c>
      <c r="S17" s="756">
        <v>322</v>
      </c>
      <c r="T17" s="758">
        <f t="shared" si="5"/>
        <v>93</v>
      </c>
      <c r="U17" s="757">
        <v>70</v>
      </c>
      <c r="V17" s="756">
        <v>68</v>
      </c>
      <c r="W17" s="758">
        <f t="shared" si="6"/>
        <v>2</v>
      </c>
      <c r="X17" s="756">
        <v>7</v>
      </c>
      <c r="Y17" s="756">
        <v>6</v>
      </c>
      <c r="Z17" s="758">
        <f t="shared" si="7"/>
        <v>1</v>
      </c>
      <c r="AA17" s="757">
        <v>0</v>
      </c>
      <c r="AB17" s="756">
        <v>0</v>
      </c>
      <c r="AC17" s="758">
        <f t="shared" si="8"/>
        <v>0</v>
      </c>
      <c r="AD17" s="756">
        <v>16</v>
      </c>
      <c r="AE17" s="756">
        <v>15</v>
      </c>
      <c r="AF17" s="758">
        <f t="shared" si="9"/>
        <v>1</v>
      </c>
      <c r="AG17" s="757">
        <v>91</v>
      </c>
      <c r="AH17" s="756">
        <v>69</v>
      </c>
      <c r="AI17" s="758">
        <f t="shared" si="10"/>
        <v>22</v>
      </c>
      <c r="AJ17" s="756">
        <v>117</v>
      </c>
      <c r="AK17" s="756">
        <v>98</v>
      </c>
      <c r="AL17" s="758">
        <f t="shared" si="11"/>
        <v>19</v>
      </c>
      <c r="AM17" s="757">
        <v>326</v>
      </c>
      <c r="AN17" s="756">
        <v>290</v>
      </c>
      <c r="AO17" s="758">
        <f t="shared" si="12"/>
        <v>36</v>
      </c>
      <c r="AP17" s="756">
        <v>17</v>
      </c>
      <c r="AQ17" s="756">
        <v>15</v>
      </c>
      <c r="AR17" s="758">
        <f t="shared" si="13"/>
        <v>2</v>
      </c>
      <c r="AS17" s="757">
        <v>15</v>
      </c>
      <c r="AT17" s="756">
        <v>13</v>
      </c>
      <c r="AU17" s="758">
        <f t="shared" si="14"/>
        <v>2</v>
      </c>
      <c r="AV17" s="756">
        <v>24</v>
      </c>
      <c r="AW17" s="756">
        <v>19</v>
      </c>
      <c r="AX17" s="758">
        <f t="shared" si="15"/>
        <v>5</v>
      </c>
      <c r="AY17" s="757">
        <v>109</v>
      </c>
      <c r="AZ17" s="756">
        <v>76</v>
      </c>
      <c r="BA17" s="758">
        <f t="shared" si="16"/>
        <v>33</v>
      </c>
      <c r="BB17" s="756">
        <v>223</v>
      </c>
      <c r="BC17" s="756">
        <v>194</v>
      </c>
      <c r="BD17" s="758">
        <f t="shared" si="17"/>
        <v>29</v>
      </c>
      <c r="BE17" s="757">
        <v>86</v>
      </c>
      <c r="BF17" s="756">
        <v>64</v>
      </c>
      <c r="BG17" s="758">
        <f t="shared" si="18"/>
        <v>22</v>
      </c>
      <c r="BH17" s="756">
        <v>86</v>
      </c>
      <c r="BI17" s="756">
        <v>66</v>
      </c>
      <c r="BJ17" s="758">
        <f t="shared" si="19"/>
        <v>20</v>
      </c>
      <c r="BK17" s="757">
        <v>341</v>
      </c>
      <c r="BL17" s="756">
        <v>247</v>
      </c>
      <c r="BM17" s="758">
        <f t="shared" si="20"/>
        <v>94</v>
      </c>
      <c r="BN17" s="756">
        <v>105</v>
      </c>
      <c r="BO17" s="756">
        <v>71</v>
      </c>
      <c r="BP17" s="758">
        <f t="shared" si="21"/>
        <v>34</v>
      </c>
      <c r="BQ17" s="757">
        <v>5</v>
      </c>
      <c r="BR17" s="756">
        <v>3</v>
      </c>
      <c r="BS17" s="758">
        <f t="shared" si="22"/>
        <v>2</v>
      </c>
      <c r="BT17" s="756">
        <v>124</v>
      </c>
      <c r="BU17" s="756">
        <v>98</v>
      </c>
      <c r="BV17" s="758">
        <f t="shared" si="23"/>
        <v>26</v>
      </c>
      <c r="BW17" s="757">
        <v>250</v>
      </c>
      <c r="BX17" s="756">
        <v>202</v>
      </c>
      <c r="BY17" s="758">
        <f t="shared" si="24"/>
        <v>48</v>
      </c>
      <c r="BZ17" s="756">
        <v>0</v>
      </c>
      <c r="CA17" s="756">
        <v>0</v>
      </c>
      <c r="CB17" s="758">
        <f t="shared" si="25"/>
        <v>0</v>
      </c>
      <c r="CC17" s="757">
        <v>107</v>
      </c>
      <c r="CD17" s="756">
        <v>79</v>
      </c>
      <c r="CE17" s="758">
        <f t="shared" si="26"/>
        <v>28</v>
      </c>
      <c r="CF17" s="756">
        <v>0</v>
      </c>
      <c r="CG17" s="756">
        <v>0</v>
      </c>
      <c r="CH17" s="758">
        <f t="shared" si="27"/>
        <v>0</v>
      </c>
      <c r="CI17" s="757">
        <v>33</v>
      </c>
      <c r="CJ17" s="756">
        <v>30</v>
      </c>
      <c r="CK17" s="758">
        <f t="shared" si="28"/>
        <v>3</v>
      </c>
      <c r="CL17" s="756">
        <v>345</v>
      </c>
      <c r="CM17" s="756">
        <v>294</v>
      </c>
      <c r="CN17" s="758">
        <f t="shared" si="29"/>
        <v>51</v>
      </c>
      <c r="CO17" s="757">
        <v>99</v>
      </c>
      <c r="CP17" s="756">
        <v>74</v>
      </c>
      <c r="CQ17" s="758">
        <f t="shared" si="30"/>
        <v>25</v>
      </c>
      <c r="CR17" s="756">
        <v>0</v>
      </c>
      <c r="CS17" s="756">
        <v>0</v>
      </c>
      <c r="CT17" s="758">
        <f t="shared" si="31"/>
        <v>0</v>
      </c>
      <c r="CU17" s="757">
        <v>238</v>
      </c>
      <c r="CV17" s="756">
        <v>192</v>
      </c>
      <c r="CW17" s="758">
        <f t="shared" si="32"/>
        <v>46</v>
      </c>
      <c r="CX17" s="756">
        <v>70</v>
      </c>
      <c r="CY17" s="756">
        <v>37</v>
      </c>
      <c r="CZ17" s="758">
        <f t="shared" si="33"/>
        <v>33</v>
      </c>
      <c r="DA17" s="757">
        <v>0</v>
      </c>
      <c r="DB17" s="756">
        <v>0</v>
      </c>
      <c r="DC17" s="758">
        <f t="shared" si="34"/>
        <v>0</v>
      </c>
      <c r="DD17" s="756">
        <v>15</v>
      </c>
      <c r="DE17" s="756">
        <v>12</v>
      </c>
      <c r="DF17" s="758">
        <f t="shared" si="35"/>
        <v>3</v>
      </c>
      <c r="DG17" s="757">
        <v>49</v>
      </c>
      <c r="DH17" s="756">
        <v>37</v>
      </c>
      <c r="DI17" s="758">
        <f t="shared" si="36"/>
        <v>12</v>
      </c>
      <c r="DJ17" s="756">
        <v>17</v>
      </c>
      <c r="DK17" s="756">
        <v>16</v>
      </c>
      <c r="DL17" s="758">
        <f t="shared" si="37"/>
        <v>1</v>
      </c>
      <c r="DM17" s="757">
        <v>3</v>
      </c>
      <c r="DN17" s="756">
        <v>1</v>
      </c>
      <c r="DO17" s="758">
        <f t="shared" si="38"/>
        <v>2</v>
      </c>
      <c r="DP17" s="756">
        <v>0</v>
      </c>
      <c r="DQ17" s="756">
        <v>0</v>
      </c>
      <c r="DR17" s="758">
        <f t="shared" si="39"/>
        <v>0</v>
      </c>
      <c r="DS17" s="757">
        <v>28</v>
      </c>
      <c r="DT17" s="756">
        <v>25</v>
      </c>
      <c r="DU17" s="758">
        <f t="shared" si="40"/>
        <v>3</v>
      </c>
      <c r="DV17" s="756">
        <v>22</v>
      </c>
      <c r="DW17" s="756">
        <v>11</v>
      </c>
      <c r="DX17" s="758">
        <f t="shared" si="41"/>
        <v>11</v>
      </c>
      <c r="DY17" s="757">
        <v>0</v>
      </c>
      <c r="DZ17" s="756">
        <v>0</v>
      </c>
      <c r="EA17" s="758">
        <f t="shared" si="42"/>
        <v>0</v>
      </c>
    </row>
    <row r="18" spans="1:131">
      <c r="A18" s="360" t="s">
        <v>565</v>
      </c>
      <c r="B18" s="361" t="s">
        <v>937</v>
      </c>
      <c r="C18" s="784">
        <v>38812</v>
      </c>
      <c r="D18" s="785">
        <v>30655</v>
      </c>
      <c r="E18" s="785">
        <v>8157</v>
      </c>
      <c r="F18" s="756">
        <f t="shared" si="0"/>
        <v>38812</v>
      </c>
      <c r="G18" s="756">
        <f t="shared" si="1"/>
        <v>29720</v>
      </c>
      <c r="H18" s="756">
        <f t="shared" si="1"/>
        <v>9092</v>
      </c>
      <c r="I18" s="757">
        <v>4592</v>
      </c>
      <c r="J18" s="756">
        <v>3712</v>
      </c>
      <c r="K18" s="758">
        <f t="shared" si="2"/>
        <v>880</v>
      </c>
      <c r="L18" s="756">
        <v>4755</v>
      </c>
      <c r="M18" s="756">
        <v>3695</v>
      </c>
      <c r="N18" s="758">
        <f t="shared" si="3"/>
        <v>1060</v>
      </c>
      <c r="O18" s="757">
        <v>5353</v>
      </c>
      <c r="P18" s="756">
        <v>4189</v>
      </c>
      <c r="Q18" s="758">
        <f t="shared" si="4"/>
        <v>1164</v>
      </c>
      <c r="R18" s="756">
        <v>2967</v>
      </c>
      <c r="S18" s="756">
        <v>2115</v>
      </c>
      <c r="T18" s="758">
        <f t="shared" si="5"/>
        <v>852</v>
      </c>
      <c r="U18" s="757">
        <v>258</v>
      </c>
      <c r="V18" s="756">
        <v>196</v>
      </c>
      <c r="W18" s="758">
        <f t="shared" si="6"/>
        <v>62</v>
      </c>
      <c r="X18" s="756">
        <v>170</v>
      </c>
      <c r="Y18" s="756">
        <v>147</v>
      </c>
      <c r="Z18" s="758">
        <f t="shared" si="7"/>
        <v>23</v>
      </c>
      <c r="AA18" s="757">
        <v>0</v>
      </c>
      <c r="AB18" s="756">
        <v>0</v>
      </c>
      <c r="AC18" s="758">
        <f t="shared" si="8"/>
        <v>0</v>
      </c>
      <c r="AD18" s="756">
        <v>1422</v>
      </c>
      <c r="AE18" s="756">
        <v>1118</v>
      </c>
      <c r="AF18" s="758">
        <f t="shared" si="9"/>
        <v>304</v>
      </c>
      <c r="AG18" s="757">
        <v>220</v>
      </c>
      <c r="AH18" s="756">
        <v>176</v>
      </c>
      <c r="AI18" s="758">
        <f t="shared" si="10"/>
        <v>44</v>
      </c>
      <c r="AJ18" s="756">
        <v>568</v>
      </c>
      <c r="AK18" s="756">
        <v>418</v>
      </c>
      <c r="AL18" s="758">
        <f t="shared" si="11"/>
        <v>150</v>
      </c>
      <c r="AM18" s="757">
        <v>1161</v>
      </c>
      <c r="AN18" s="756">
        <v>877</v>
      </c>
      <c r="AO18" s="758">
        <f t="shared" si="12"/>
        <v>284</v>
      </c>
      <c r="AP18" s="756">
        <v>394</v>
      </c>
      <c r="AQ18" s="756">
        <v>354</v>
      </c>
      <c r="AR18" s="758">
        <f t="shared" si="13"/>
        <v>40</v>
      </c>
      <c r="AS18" s="757">
        <v>729</v>
      </c>
      <c r="AT18" s="756">
        <v>527</v>
      </c>
      <c r="AU18" s="758">
        <f t="shared" si="14"/>
        <v>202</v>
      </c>
      <c r="AV18" s="756">
        <v>196</v>
      </c>
      <c r="AW18" s="756">
        <v>166</v>
      </c>
      <c r="AX18" s="758">
        <f t="shared" si="15"/>
        <v>30</v>
      </c>
      <c r="AY18" s="757">
        <v>2636</v>
      </c>
      <c r="AZ18" s="756">
        <v>1868</v>
      </c>
      <c r="BA18" s="758">
        <f t="shared" si="16"/>
        <v>768</v>
      </c>
      <c r="BB18" s="756">
        <v>851</v>
      </c>
      <c r="BC18" s="756">
        <v>689</v>
      </c>
      <c r="BD18" s="758">
        <f t="shared" si="17"/>
        <v>162</v>
      </c>
      <c r="BE18" s="757">
        <v>471</v>
      </c>
      <c r="BF18" s="756">
        <v>373</v>
      </c>
      <c r="BG18" s="758">
        <f t="shared" si="18"/>
        <v>98</v>
      </c>
      <c r="BH18" s="756">
        <v>1796</v>
      </c>
      <c r="BI18" s="756">
        <v>1362</v>
      </c>
      <c r="BJ18" s="758">
        <f t="shared" si="19"/>
        <v>434</v>
      </c>
      <c r="BK18" s="757">
        <v>713</v>
      </c>
      <c r="BL18" s="756">
        <v>575</v>
      </c>
      <c r="BM18" s="758">
        <f t="shared" si="20"/>
        <v>138</v>
      </c>
      <c r="BN18" s="756">
        <v>2009</v>
      </c>
      <c r="BO18" s="756">
        <v>1515</v>
      </c>
      <c r="BP18" s="758">
        <f t="shared" si="21"/>
        <v>494</v>
      </c>
      <c r="BQ18" s="757">
        <v>376</v>
      </c>
      <c r="BR18" s="756">
        <v>279</v>
      </c>
      <c r="BS18" s="758">
        <f t="shared" si="22"/>
        <v>97</v>
      </c>
      <c r="BT18" s="756">
        <v>209</v>
      </c>
      <c r="BU18" s="756">
        <v>153</v>
      </c>
      <c r="BV18" s="758">
        <f t="shared" si="23"/>
        <v>56</v>
      </c>
      <c r="BW18" s="757">
        <v>780</v>
      </c>
      <c r="BX18" s="756">
        <v>663</v>
      </c>
      <c r="BY18" s="758">
        <f t="shared" si="24"/>
        <v>117</v>
      </c>
      <c r="BZ18" s="756">
        <v>147</v>
      </c>
      <c r="CA18" s="756">
        <v>112</v>
      </c>
      <c r="CB18" s="758">
        <f t="shared" si="25"/>
        <v>35</v>
      </c>
      <c r="CC18" s="757">
        <v>1215</v>
      </c>
      <c r="CD18" s="756">
        <v>758</v>
      </c>
      <c r="CE18" s="758">
        <f t="shared" si="26"/>
        <v>457</v>
      </c>
      <c r="CF18" s="756">
        <v>52</v>
      </c>
      <c r="CG18" s="756">
        <v>43</v>
      </c>
      <c r="CH18" s="758">
        <f t="shared" si="27"/>
        <v>9</v>
      </c>
      <c r="CI18" s="757">
        <v>282</v>
      </c>
      <c r="CJ18" s="756">
        <v>216</v>
      </c>
      <c r="CK18" s="758">
        <f t="shared" si="28"/>
        <v>66</v>
      </c>
      <c r="CL18" s="756">
        <v>701</v>
      </c>
      <c r="CM18" s="756">
        <v>566</v>
      </c>
      <c r="CN18" s="758">
        <f t="shared" si="29"/>
        <v>135</v>
      </c>
      <c r="CO18" s="757">
        <v>461</v>
      </c>
      <c r="CP18" s="756">
        <v>365</v>
      </c>
      <c r="CQ18" s="758">
        <f t="shared" si="30"/>
        <v>96</v>
      </c>
      <c r="CR18" s="756">
        <v>87</v>
      </c>
      <c r="CS18" s="756">
        <v>68</v>
      </c>
      <c r="CT18" s="758">
        <f t="shared" si="31"/>
        <v>19</v>
      </c>
      <c r="CU18" s="757">
        <v>387</v>
      </c>
      <c r="CV18" s="756">
        <v>266</v>
      </c>
      <c r="CW18" s="758">
        <f t="shared" si="32"/>
        <v>121</v>
      </c>
      <c r="CX18" s="756">
        <v>817</v>
      </c>
      <c r="CY18" s="756">
        <v>603</v>
      </c>
      <c r="CZ18" s="758">
        <f t="shared" si="33"/>
        <v>214</v>
      </c>
      <c r="DA18" s="757">
        <v>317</v>
      </c>
      <c r="DB18" s="756">
        <v>253</v>
      </c>
      <c r="DC18" s="758">
        <f t="shared" si="34"/>
        <v>64</v>
      </c>
      <c r="DD18" s="756">
        <v>364</v>
      </c>
      <c r="DE18" s="756">
        <v>297</v>
      </c>
      <c r="DF18" s="758">
        <f t="shared" si="35"/>
        <v>67</v>
      </c>
      <c r="DG18" s="757">
        <v>897</v>
      </c>
      <c r="DH18" s="756">
        <v>627</v>
      </c>
      <c r="DI18" s="758">
        <f t="shared" si="36"/>
        <v>270</v>
      </c>
      <c r="DJ18" s="756">
        <v>31</v>
      </c>
      <c r="DK18" s="756">
        <v>28</v>
      </c>
      <c r="DL18" s="758">
        <f t="shared" si="37"/>
        <v>3</v>
      </c>
      <c r="DM18" s="757">
        <v>118</v>
      </c>
      <c r="DN18" s="756">
        <v>82</v>
      </c>
      <c r="DO18" s="758">
        <f t="shared" si="38"/>
        <v>36</v>
      </c>
      <c r="DP18" s="756">
        <v>73</v>
      </c>
      <c r="DQ18" s="756">
        <v>67</v>
      </c>
      <c r="DR18" s="758">
        <f t="shared" si="39"/>
        <v>6</v>
      </c>
      <c r="DS18" s="757">
        <v>206</v>
      </c>
      <c r="DT18" s="756">
        <v>179</v>
      </c>
      <c r="DU18" s="758">
        <f t="shared" si="40"/>
        <v>27</v>
      </c>
      <c r="DV18" s="756">
        <v>24</v>
      </c>
      <c r="DW18" s="756">
        <v>17</v>
      </c>
      <c r="DX18" s="758">
        <f t="shared" si="41"/>
        <v>7</v>
      </c>
      <c r="DY18" s="757">
        <v>7</v>
      </c>
      <c r="DZ18" s="756">
        <v>6</v>
      </c>
      <c r="EA18" s="758">
        <f t="shared" si="42"/>
        <v>1</v>
      </c>
    </row>
    <row r="19" spans="1:131">
      <c r="A19" s="360" t="s">
        <v>566</v>
      </c>
      <c r="B19" s="361" t="s">
        <v>590</v>
      </c>
      <c r="C19" s="784">
        <v>30162</v>
      </c>
      <c r="D19" s="785">
        <v>26491</v>
      </c>
      <c r="E19" s="785">
        <v>3671</v>
      </c>
      <c r="F19" s="756">
        <f t="shared" si="0"/>
        <v>30162</v>
      </c>
      <c r="G19" s="756">
        <f t="shared" si="1"/>
        <v>25453</v>
      </c>
      <c r="H19" s="756">
        <f t="shared" si="1"/>
        <v>4709</v>
      </c>
      <c r="I19" s="757">
        <v>8901</v>
      </c>
      <c r="J19" s="756">
        <v>7500</v>
      </c>
      <c r="K19" s="758">
        <f t="shared" si="2"/>
        <v>1401</v>
      </c>
      <c r="L19" s="756">
        <v>2682</v>
      </c>
      <c r="M19" s="756">
        <v>2146</v>
      </c>
      <c r="N19" s="758">
        <f t="shared" si="3"/>
        <v>536</v>
      </c>
      <c r="O19" s="757">
        <v>2645</v>
      </c>
      <c r="P19" s="756">
        <v>2218</v>
      </c>
      <c r="Q19" s="758">
        <f t="shared" si="4"/>
        <v>427</v>
      </c>
      <c r="R19" s="756">
        <v>822</v>
      </c>
      <c r="S19" s="756">
        <v>707</v>
      </c>
      <c r="T19" s="758">
        <f t="shared" si="5"/>
        <v>115</v>
      </c>
      <c r="U19" s="757">
        <v>366</v>
      </c>
      <c r="V19" s="756">
        <v>262</v>
      </c>
      <c r="W19" s="758">
        <f t="shared" si="6"/>
        <v>104</v>
      </c>
      <c r="X19" s="756">
        <v>95</v>
      </c>
      <c r="Y19" s="756">
        <v>82</v>
      </c>
      <c r="Z19" s="758">
        <f t="shared" si="7"/>
        <v>13</v>
      </c>
      <c r="AA19" s="757">
        <v>2</v>
      </c>
      <c r="AB19" s="756">
        <v>1</v>
      </c>
      <c r="AC19" s="758">
        <f t="shared" si="8"/>
        <v>1</v>
      </c>
      <c r="AD19" s="756">
        <v>359</v>
      </c>
      <c r="AE19" s="756">
        <v>302</v>
      </c>
      <c r="AF19" s="758">
        <f t="shared" si="9"/>
        <v>57</v>
      </c>
      <c r="AG19" s="757">
        <v>700</v>
      </c>
      <c r="AH19" s="756">
        <v>634</v>
      </c>
      <c r="AI19" s="758">
        <f t="shared" si="10"/>
        <v>66</v>
      </c>
      <c r="AJ19" s="756">
        <v>177</v>
      </c>
      <c r="AK19" s="756">
        <v>149</v>
      </c>
      <c r="AL19" s="758">
        <f t="shared" si="11"/>
        <v>28</v>
      </c>
      <c r="AM19" s="757">
        <v>1471</v>
      </c>
      <c r="AN19" s="756">
        <v>1192</v>
      </c>
      <c r="AO19" s="758">
        <f t="shared" si="12"/>
        <v>279</v>
      </c>
      <c r="AP19" s="756">
        <v>52</v>
      </c>
      <c r="AQ19" s="756">
        <v>41</v>
      </c>
      <c r="AR19" s="758">
        <f t="shared" si="13"/>
        <v>11</v>
      </c>
      <c r="AS19" s="757">
        <v>55</v>
      </c>
      <c r="AT19" s="756">
        <v>38</v>
      </c>
      <c r="AU19" s="758">
        <f t="shared" si="14"/>
        <v>17</v>
      </c>
      <c r="AV19" s="756">
        <v>275</v>
      </c>
      <c r="AW19" s="756">
        <v>248</v>
      </c>
      <c r="AX19" s="758">
        <f t="shared" si="15"/>
        <v>27</v>
      </c>
      <c r="AY19" s="757">
        <v>300</v>
      </c>
      <c r="AZ19" s="756">
        <v>237</v>
      </c>
      <c r="BA19" s="758">
        <f t="shared" si="16"/>
        <v>63</v>
      </c>
      <c r="BB19" s="756">
        <v>5158</v>
      </c>
      <c r="BC19" s="756">
        <v>4739</v>
      </c>
      <c r="BD19" s="758">
        <f t="shared" si="17"/>
        <v>419</v>
      </c>
      <c r="BE19" s="757">
        <v>156</v>
      </c>
      <c r="BF19" s="756">
        <v>121</v>
      </c>
      <c r="BG19" s="758">
        <f t="shared" si="18"/>
        <v>35</v>
      </c>
      <c r="BH19" s="756">
        <v>709</v>
      </c>
      <c r="BI19" s="756">
        <v>605</v>
      </c>
      <c r="BJ19" s="758">
        <f t="shared" si="19"/>
        <v>104</v>
      </c>
      <c r="BK19" s="757">
        <v>339</v>
      </c>
      <c r="BL19" s="756">
        <v>286</v>
      </c>
      <c r="BM19" s="758">
        <f t="shared" si="20"/>
        <v>53</v>
      </c>
      <c r="BN19" s="756">
        <v>1686</v>
      </c>
      <c r="BO19" s="756">
        <v>1283</v>
      </c>
      <c r="BP19" s="758">
        <f t="shared" si="21"/>
        <v>403</v>
      </c>
      <c r="BQ19" s="757">
        <v>72</v>
      </c>
      <c r="BR19" s="756">
        <v>57</v>
      </c>
      <c r="BS19" s="758">
        <f t="shared" si="22"/>
        <v>15</v>
      </c>
      <c r="BT19" s="756">
        <v>48</v>
      </c>
      <c r="BU19" s="756">
        <v>31</v>
      </c>
      <c r="BV19" s="758">
        <f t="shared" si="23"/>
        <v>17</v>
      </c>
      <c r="BW19" s="757">
        <v>168</v>
      </c>
      <c r="BX19" s="756">
        <v>132</v>
      </c>
      <c r="BY19" s="758">
        <f t="shared" si="24"/>
        <v>36</v>
      </c>
      <c r="BZ19" s="756">
        <v>109</v>
      </c>
      <c r="CA19" s="756">
        <v>99</v>
      </c>
      <c r="CB19" s="758">
        <f t="shared" si="25"/>
        <v>10</v>
      </c>
      <c r="CC19" s="757">
        <v>175</v>
      </c>
      <c r="CD19" s="756">
        <v>136</v>
      </c>
      <c r="CE19" s="758">
        <f t="shared" si="26"/>
        <v>39</v>
      </c>
      <c r="CF19" s="756">
        <v>5</v>
      </c>
      <c r="CG19" s="756">
        <v>4</v>
      </c>
      <c r="CH19" s="758">
        <f t="shared" si="27"/>
        <v>1</v>
      </c>
      <c r="CI19" s="757">
        <v>75</v>
      </c>
      <c r="CJ19" s="756">
        <v>61</v>
      </c>
      <c r="CK19" s="758">
        <f t="shared" si="28"/>
        <v>14</v>
      </c>
      <c r="CL19" s="756">
        <v>577</v>
      </c>
      <c r="CM19" s="756">
        <v>477</v>
      </c>
      <c r="CN19" s="758">
        <f t="shared" si="29"/>
        <v>100</v>
      </c>
      <c r="CO19" s="757">
        <v>775</v>
      </c>
      <c r="CP19" s="756">
        <v>647</v>
      </c>
      <c r="CQ19" s="758">
        <f t="shared" si="30"/>
        <v>128</v>
      </c>
      <c r="CR19" s="756">
        <v>0</v>
      </c>
      <c r="CS19" s="756">
        <v>0</v>
      </c>
      <c r="CT19" s="758">
        <f t="shared" si="31"/>
        <v>0</v>
      </c>
      <c r="CU19" s="757">
        <v>81</v>
      </c>
      <c r="CV19" s="756">
        <v>65</v>
      </c>
      <c r="CW19" s="758">
        <f t="shared" si="32"/>
        <v>16</v>
      </c>
      <c r="CX19" s="756">
        <v>165</v>
      </c>
      <c r="CY19" s="756">
        <v>142</v>
      </c>
      <c r="CZ19" s="758">
        <f t="shared" si="33"/>
        <v>23</v>
      </c>
      <c r="DA19" s="757">
        <v>602</v>
      </c>
      <c r="DB19" s="756">
        <v>514</v>
      </c>
      <c r="DC19" s="758">
        <f t="shared" si="34"/>
        <v>88</v>
      </c>
      <c r="DD19" s="756">
        <v>109</v>
      </c>
      <c r="DE19" s="756">
        <v>86</v>
      </c>
      <c r="DF19" s="758">
        <f t="shared" si="35"/>
        <v>23</v>
      </c>
      <c r="DG19" s="757">
        <v>34</v>
      </c>
      <c r="DH19" s="756">
        <v>23</v>
      </c>
      <c r="DI19" s="758">
        <f t="shared" si="36"/>
        <v>11</v>
      </c>
      <c r="DJ19" s="756">
        <v>58</v>
      </c>
      <c r="DK19" s="756">
        <v>52</v>
      </c>
      <c r="DL19" s="758">
        <f t="shared" si="37"/>
        <v>6</v>
      </c>
      <c r="DM19" s="757">
        <v>59</v>
      </c>
      <c r="DN19" s="756">
        <v>52</v>
      </c>
      <c r="DO19" s="758">
        <f t="shared" si="38"/>
        <v>7</v>
      </c>
      <c r="DP19" s="756">
        <v>2</v>
      </c>
      <c r="DQ19" s="756">
        <v>1</v>
      </c>
      <c r="DR19" s="758">
        <f t="shared" si="39"/>
        <v>1</v>
      </c>
      <c r="DS19" s="757">
        <v>85</v>
      </c>
      <c r="DT19" s="756">
        <v>71</v>
      </c>
      <c r="DU19" s="758">
        <f t="shared" si="40"/>
        <v>14</v>
      </c>
      <c r="DV19" s="756">
        <v>8</v>
      </c>
      <c r="DW19" s="756">
        <v>8</v>
      </c>
      <c r="DX19" s="758">
        <f t="shared" si="41"/>
        <v>0</v>
      </c>
      <c r="DY19" s="757">
        <v>5</v>
      </c>
      <c r="DZ19" s="756">
        <v>4</v>
      </c>
      <c r="EA19" s="758">
        <f t="shared" si="42"/>
        <v>1</v>
      </c>
    </row>
    <row r="20" spans="1:131">
      <c r="A20" s="360" t="s">
        <v>567</v>
      </c>
      <c r="B20" s="361" t="s">
        <v>591</v>
      </c>
      <c r="C20" s="784">
        <v>34303</v>
      </c>
      <c r="D20" s="785">
        <v>29995</v>
      </c>
      <c r="E20" s="785">
        <v>4308</v>
      </c>
      <c r="F20" s="756">
        <f t="shared" si="0"/>
        <v>34303</v>
      </c>
      <c r="G20" s="756">
        <f t="shared" si="1"/>
        <v>28841</v>
      </c>
      <c r="H20" s="756">
        <f t="shared" si="1"/>
        <v>5462</v>
      </c>
      <c r="I20" s="757">
        <v>6135</v>
      </c>
      <c r="J20" s="756">
        <v>5068</v>
      </c>
      <c r="K20" s="758">
        <f t="shared" si="2"/>
        <v>1067</v>
      </c>
      <c r="L20" s="756">
        <v>2333</v>
      </c>
      <c r="M20" s="756">
        <v>1954</v>
      </c>
      <c r="N20" s="758">
        <f t="shared" si="3"/>
        <v>379</v>
      </c>
      <c r="O20" s="757">
        <v>3555</v>
      </c>
      <c r="P20" s="756">
        <v>2985</v>
      </c>
      <c r="Q20" s="758">
        <f t="shared" si="4"/>
        <v>570</v>
      </c>
      <c r="R20" s="756">
        <v>5705</v>
      </c>
      <c r="S20" s="756">
        <v>4874</v>
      </c>
      <c r="T20" s="758">
        <f t="shared" si="5"/>
        <v>831</v>
      </c>
      <c r="U20" s="757">
        <v>461</v>
      </c>
      <c r="V20" s="756">
        <v>390</v>
      </c>
      <c r="W20" s="758">
        <f t="shared" si="6"/>
        <v>71</v>
      </c>
      <c r="X20" s="756">
        <v>642</v>
      </c>
      <c r="Y20" s="756">
        <v>509</v>
      </c>
      <c r="Z20" s="758">
        <f t="shared" si="7"/>
        <v>133</v>
      </c>
      <c r="AA20" s="757">
        <v>11</v>
      </c>
      <c r="AB20" s="756">
        <v>8</v>
      </c>
      <c r="AC20" s="758">
        <f t="shared" si="8"/>
        <v>3</v>
      </c>
      <c r="AD20" s="756">
        <v>2429</v>
      </c>
      <c r="AE20" s="756">
        <v>2042</v>
      </c>
      <c r="AF20" s="758">
        <f t="shared" si="9"/>
        <v>387</v>
      </c>
      <c r="AG20" s="757">
        <v>66</v>
      </c>
      <c r="AH20" s="756">
        <v>54</v>
      </c>
      <c r="AI20" s="758">
        <f t="shared" si="10"/>
        <v>12</v>
      </c>
      <c r="AJ20" s="756">
        <v>147</v>
      </c>
      <c r="AK20" s="756">
        <v>127</v>
      </c>
      <c r="AL20" s="758">
        <f t="shared" si="11"/>
        <v>20</v>
      </c>
      <c r="AM20" s="757">
        <v>1744</v>
      </c>
      <c r="AN20" s="756">
        <v>1397</v>
      </c>
      <c r="AO20" s="758">
        <f t="shared" si="12"/>
        <v>347</v>
      </c>
      <c r="AP20" s="756">
        <v>99</v>
      </c>
      <c r="AQ20" s="756">
        <v>83</v>
      </c>
      <c r="AR20" s="758">
        <f t="shared" si="13"/>
        <v>16</v>
      </c>
      <c r="AS20" s="757">
        <v>56</v>
      </c>
      <c r="AT20" s="756">
        <v>40</v>
      </c>
      <c r="AU20" s="758">
        <f t="shared" si="14"/>
        <v>16</v>
      </c>
      <c r="AV20" s="756">
        <v>205</v>
      </c>
      <c r="AW20" s="756">
        <v>192</v>
      </c>
      <c r="AX20" s="758">
        <f t="shared" si="15"/>
        <v>13</v>
      </c>
      <c r="AY20" s="757">
        <v>1219</v>
      </c>
      <c r="AZ20" s="756">
        <v>954</v>
      </c>
      <c r="BA20" s="758">
        <f t="shared" si="16"/>
        <v>265</v>
      </c>
      <c r="BB20" s="756">
        <v>2903</v>
      </c>
      <c r="BC20" s="756">
        <v>2689</v>
      </c>
      <c r="BD20" s="758">
        <f t="shared" si="17"/>
        <v>214</v>
      </c>
      <c r="BE20" s="757">
        <v>510</v>
      </c>
      <c r="BF20" s="756">
        <v>407</v>
      </c>
      <c r="BG20" s="758">
        <f t="shared" si="18"/>
        <v>103</v>
      </c>
      <c r="BH20" s="756">
        <v>399</v>
      </c>
      <c r="BI20" s="756">
        <v>310</v>
      </c>
      <c r="BJ20" s="758">
        <f t="shared" si="19"/>
        <v>89</v>
      </c>
      <c r="BK20" s="757">
        <v>356</v>
      </c>
      <c r="BL20" s="756">
        <v>292</v>
      </c>
      <c r="BM20" s="758">
        <f t="shared" si="20"/>
        <v>64</v>
      </c>
      <c r="BN20" s="756">
        <v>641</v>
      </c>
      <c r="BO20" s="756">
        <v>483</v>
      </c>
      <c r="BP20" s="758">
        <f t="shared" si="21"/>
        <v>158</v>
      </c>
      <c r="BQ20" s="757">
        <v>342</v>
      </c>
      <c r="BR20" s="756">
        <v>218</v>
      </c>
      <c r="BS20" s="758">
        <f t="shared" si="22"/>
        <v>124</v>
      </c>
      <c r="BT20" s="756">
        <v>252</v>
      </c>
      <c r="BU20" s="756">
        <v>217</v>
      </c>
      <c r="BV20" s="758">
        <f t="shared" si="23"/>
        <v>35</v>
      </c>
      <c r="BW20" s="757">
        <v>100</v>
      </c>
      <c r="BX20" s="756">
        <v>78</v>
      </c>
      <c r="BY20" s="758">
        <f t="shared" si="24"/>
        <v>22</v>
      </c>
      <c r="BZ20" s="756">
        <v>242</v>
      </c>
      <c r="CA20" s="756">
        <v>199</v>
      </c>
      <c r="CB20" s="758">
        <f t="shared" si="25"/>
        <v>43</v>
      </c>
      <c r="CC20" s="757">
        <v>320</v>
      </c>
      <c r="CD20" s="756">
        <v>271</v>
      </c>
      <c r="CE20" s="758">
        <f t="shared" si="26"/>
        <v>49</v>
      </c>
      <c r="CF20" s="756">
        <v>359</v>
      </c>
      <c r="CG20" s="756">
        <v>300</v>
      </c>
      <c r="CH20" s="758">
        <f t="shared" si="27"/>
        <v>59</v>
      </c>
      <c r="CI20" s="757">
        <v>66</v>
      </c>
      <c r="CJ20" s="756">
        <v>42</v>
      </c>
      <c r="CK20" s="758">
        <f t="shared" si="28"/>
        <v>24</v>
      </c>
      <c r="CL20" s="756">
        <v>629</v>
      </c>
      <c r="CM20" s="756">
        <v>572</v>
      </c>
      <c r="CN20" s="758">
        <f t="shared" si="29"/>
        <v>57</v>
      </c>
      <c r="CO20" s="757">
        <v>252</v>
      </c>
      <c r="CP20" s="756">
        <v>213</v>
      </c>
      <c r="CQ20" s="758">
        <f t="shared" si="30"/>
        <v>39</v>
      </c>
      <c r="CR20" s="756">
        <v>9</v>
      </c>
      <c r="CS20" s="756">
        <v>8</v>
      </c>
      <c r="CT20" s="758">
        <f t="shared" si="31"/>
        <v>1</v>
      </c>
      <c r="CU20" s="757">
        <v>274</v>
      </c>
      <c r="CV20" s="756">
        <v>229</v>
      </c>
      <c r="CW20" s="758">
        <f t="shared" si="32"/>
        <v>45</v>
      </c>
      <c r="CX20" s="756">
        <v>883</v>
      </c>
      <c r="CY20" s="756">
        <v>792</v>
      </c>
      <c r="CZ20" s="758">
        <f t="shared" si="33"/>
        <v>91</v>
      </c>
      <c r="DA20" s="757">
        <v>585</v>
      </c>
      <c r="DB20" s="756">
        <v>530</v>
      </c>
      <c r="DC20" s="758">
        <f t="shared" si="34"/>
        <v>55</v>
      </c>
      <c r="DD20" s="756">
        <v>117</v>
      </c>
      <c r="DE20" s="756">
        <v>96</v>
      </c>
      <c r="DF20" s="758">
        <f t="shared" si="35"/>
        <v>21</v>
      </c>
      <c r="DG20" s="757">
        <v>177</v>
      </c>
      <c r="DH20" s="756">
        <v>149</v>
      </c>
      <c r="DI20" s="758">
        <f t="shared" si="36"/>
        <v>28</v>
      </c>
      <c r="DJ20" s="756">
        <v>2</v>
      </c>
      <c r="DK20" s="756">
        <v>2</v>
      </c>
      <c r="DL20" s="758">
        <f t="shared" si="37"/>
        <v>0</v>
      </c>
      <c r="DM20" s="757">
        <v>47</v>
      </c>
      <c r="DN20" s="756">
        <v>40</v>
      </c>
      <c r="DO20" s="758">
        <f t="shared" si="38"/>
        <v>7</v>
      </c>
      <c r="DP20" s="756">
        <v>1</v>
      </c>
      <c r="DQ20" s="756">
        <v>1</v>
      </c>
      <c r="DR20" s="758">
        <f t="shared" si="39"/>
        <v>0</v>
      </c>
      <c r="DS20" s="757">
        <v>17</v>
      </c>
      <c r="DT20" s="756">
        <v>16</v>
      </c>
      <c r="DU20" s="758">
        <f t="shared" si="40"/>
        <v>1</v>
      </c>
      <c r="DV20" s="756">
        <v>13</v>
      </c>
      <c r="DW20" s="756">
        <v>10</v>
      </c>
      <c r="DX20" s="758">
        <f t="shared" si="41"/>
        <v>3</v>
      </c>
      <c r="DY20" s="757">
        <v>0</v>
      </c>
      <c r="DZ20" s="756">
        <v>0</v>
      </c>
      <c r="EA20" s="758">
        <f t="shared" si="42"/>
        <v>0</v>
      </c>
    </row>
    <row r="21" spans="1:131">
      <c r="A21" s="360" t="s">
        <v>568</v>
      </c>
      <c r="B21" s="361" t="s">
        <v>592</v>
      </c>
      <c r="C21" s="784">
        <v>8703</v>
      </c>
      <c r="D21" s="785">
        <v>6573</v>
      </c>
      <c r="E21" s="785">
        <v>2130</v>
      </c>
      <c r="F21" s="756">
        <f t="shared" si="0"/>
        <v>8703</v>
      </c>
      <c r="G21" s="756">
        <f t="shared" si="1"/>
        <v>6302</v>
      </c>
      <c r="H21" s="756">
        <f t="shared" si="1"/>
        <v>2401</v>
      </c>
      <c r="I21" s="757">
        <v>1863</v>
      </c>
      <c r="J21" s="756">
        <v>1511</v>
      </c>
      <c r="K21" s="758">
        <f t="shared" si="2"/>
        <v>352</v>
      </c>
      <c r="L21" s="756">
        <v>2102</v>
      </c>
      <c r="M21" s="756">
        <v>1666</v>
      </c>
      <c r="N21" s="758">
        <f t="shared" si="3"/>
        <v>436</v>
      </c>
      <c r="O21" s="757">
        <v>757</v>
      </c>
      <c r="P21" s="756">
        <v>566</v>
      </c>
      <c r="Q21" s="758">
        <f t="shared" si="4"/>
        <v>191</v>
      </c>
      <c r="R21" s="756">
        <v>680</v>
      </c>
      <c r="S21" s="756">
        <v>545</v>
      </c>
      <c r="T21" s="758">
        <f t="shared" si="5"/>
        <v>135</v>
      </c>
      <c r="U21" s="757">
        <v>732</v>
      </c>
      <c r="V21" s="756">
        <v>515</v>
      </c>
      <c r="W21" s="758">
        <f t="shared" si="6"/>
        <v>217</v>
      </c>
      <c r="X21" s="756">
        <v>10</v>
      </c>
      <c r="Y21" s="756">
        <v>8</v>
      </c>
      <c r="Z21" s="758">
        <f t="shared" si="7"/>
        <v>2</v>
      </c>
      <c r="AA21" s="757">
        <v>0</v>
      </c>
      <c r="AB21" s="756">
        <v>0</v>
      </c>
      <c r="AC21" s="758">
        <f t="shared" si="8"/>
        <v>0</v>
      </c>
      <c r="AD21" s="756">
        <v>48</v>
      </c>
      <c r="AE21" s="756">
        <v>23</v>
      </c>
      <c r="AF21" s="758">
        <f t="shared" si="9"/>
        <v>25</v>
      </c>
      <c r="AG21" s="757">
        <v>25</v>
      </c>
      <c r="AH21" s="756">
        <v>22</v>
      </c>
      <c r="AI21" s="758">
        <f t="shared" si="10"/>
        <v>3</v>
      </c>
      <c r="AJ21" s="756">
        <v>170</v>
      </c>
      <c r="AK21" s="756">
        <v>101</v>
      </c>
      <c r="AL21" s="758">
        <f t="shared" si="11"/>
        <v>69</v>
      </c>
      <c r="AM21" s="757">
        <v>187</v>
      </c>
      <c r="AN21" s="756">
        <v>128</v>
      </c>
      <c r="AO21" s="758">
        <f t="shared" si="12"/>
        <v>59</v>
      </c>
      <c r="AP21" s="756">
        <v>28</v>
      </c>
      <c r="AQ21" s="756">
        <v>16</v>
      </c>
      <c r="AR21" s="758">
        <f t="shared" si="13"/>
        <v>12</v>
      </c>
      <c r="AS21" s="757">
        <v>11</v>
      </c>
      <c r="AT21" s="756">
        <v>6</v>
      </c>
      <c r="AU21" s="758">
        <f t="shared" si="14"/>
        <v>5</v>
      </c>
      <c r="AV21" s="756">
        <v>35</v>
      </c>
      <c r="AW21" s="756">
        <v>23</v>
      </c>
      <c r="AX21" s="758">
        <f t="shared" si="15"/>
        <v>12</v>
      </c>
      <c r="AY21" s="757">
        <v>212</v>
      </c>
      <c r="AZ21" s="756">
        <v>92</v>
      </c>
      <c r="BA21" s="758">
        <f t="shared" si="16"/>
        <v>120</v>
      </c>
      <c r="BB21" s="756">
        <v>31</v>
      </c>
      <c r="BC21" s="756">
        <v>17</v>
      </c>
      <c r="BD21" s="758">
        <f t="shared" si="17"/>
        <v>14</v>
      </c>
      <c r="BE21" s="757">
        <v>78</v>
      </c>
      <c r="BF21" s="756">
        <v>55</v>
      </c>
      <c r="BG21" s="758">
        <f t="shared" si="18"/>
        <v>23</v>
      </c>
      <c r="BH21" s="756">
        <v>8</v>
      </c>
      <c r="BI21" s="756">
        <v>5</v>
      </c>
      <c r="BJ21" s="758">
        <f t="shared" si="19"/>
        <v>3</v>
      </c>
      <c r="BK21" s="757">
        <v>146</v>
      </c>
      <c r="BL21" s="756">
        <v>78</v>
      </c>
      <c r="BM21" s="758">
        <f t="shared" si="20"/>
        <v>68</v>
      </c>
      <c r="BN21" s="756">
        <v>182</v>
      </c>
      <c r="BO21" s="756">
        <v>111</v>
      </c>
      <c r="BP21" s="758">
        <f t="shared" si="21"/>
        <v>71</v>
      </c>
      <c r="BQ21" s="757">
        <v>118</v>
      </c>
      <c r="BR21" s="756">
        <v>50</v>
      </c>
      <c r="BS21" s="758">
        <f t="shared" si="22"/>
        <v>68</v>
      </c>
      <c r="BT21" s="756">
        <v>0</v>
      </c>
      <c r="BU21" s="756">
        <v>0</v>
      </c>
      <c r="BV21" s="758">
        <f t="shared" si="23"/>
        <v>0</v>
      </c>
      <c r="BW21" s="757">
        <v>9</v>
      </c>
      <c r="BX21" s="756">
        <v>2</v>
      </c>
      <c r="BY21" s="758">
        <f t="shared" si="24"/>
        <v>7</v>
      </c>
      <c r="BZ21" s="756">
        <v>52</v>
      </c>
      <c r="CA21" s="756">
        <v>28</v>
      </c>
      <c r="CB21" s="758">
        <f t="shared" si="25"/>
        <v>24</v>
      </c>
      <c r="CC21" s="757">
        <v>75</v>
      </c>
      <c r="CD21" s="756">
        <v>22</v>
      </c>
      <c r="CE21" s="758">
        <f t="shared" si="26"/>
        <v>53</v>
      </c>
      <c r="CF21" s="756">
        <v>51</v>
      </c>
      <c r="CG21" s="756">
        <v>44</v>
      </c>
      <c r="CH21" s="758">
        <f t="shared" si="27"/>
        <v>7</v>
      </c>
      <c r="CI21" s="757">
        <v>117</v>
      </c>
      <c r="CJ21" s="756">
        <v>78</v>
      </c>
      <c r="CK21" s="758">
        <f t="shared" si="28"/>
        <v>39</v>
      </c>
      <c r="CL21" s="756">
        <v>0</v>
      </c>
      <c r="CM21" s="756">
        <v>0</v>
      </c>
      <c r="CN21" s="758">
        <f t="shared" si="29"/>
        <v>0</v>
      </c>
      <c r="CO21" s="757">
        <v>11</v>
      </c>
      <c r="CP21" s="756">
        <v>3</v>
      </c>
      <c r="CQ21" s="758">
        <f t="shared" si="30"/>
        <v>8</v>
      </c>
      <c r="CR21" s="756">
        <v>2</v>
      </c>
      <c r="CS21" s="756">
        <v>1</v>
      </c>
      <c r="CT21" s="758">
        <f t="shared" si="31"/>
        <v>1</v>
      </c>
      <c r="CU21" s="757">
        <v>11</v>
      </c>
      <c r="CV21" s="756">
        <v>2</v>
      </c>
      <c r="CW21" s="758">
        <f t="shared" si="32"/>
        <v>9</v>
      </c>
      <c r="CX21" s="756">
        <v>4</v>
      </c>
      <c r="CY21" s="756">
        <v>4</v>
      </c>
      <c r="CZ21" s="758">
        <f t="shared" si="33"/>
        <v>0</v>
      </c>
      <c r="DA21" s="757">
        <v>104</v>
      </c>
      <c r="DB21" s="756">
        <v>35</v>
      </c>
      <c r="DC21" s="758">
        <f t="shared" si="34"/>
        <v>69</v>
      </c>
      <c r="DD21" s="756">
        <v>176</v>
      </c>
      <c r="DE21" s="756">
        <v>131</v>
      </c>
      <c r="DF21" s="758">
        <f t="shared" si="35"/>
        <v>45</v>
      </c>
      <c r="DG21" s="757">
        <v>543</v>
      </c>
      <c r="DH21" s="756">
        <v>348</v>
      </c>
      <c r="DI21" s="758">
        <f t="shared" si="36"/>
        <v>195</v>
      </c>
      <c r="DJ21" s="756">
        <v>0</v>
      </c>
      <c r="DK21" s="756">
        <v>0</v>
      </c>
      <c r="DL21" s="758">
        <f t="shared" si="37"/>
        <v>0</v>
      </c>
      <c r="DM21" s="757">
        <v>0</v>
      </c>
      <c r="DN21" s="756">
        <v>0</v>
      </c>
      <c r="DO21" s="758">
        <f t="shared" si="38"/>
        <v>0</v>
      </c>
      <c r="DP21" s="756">
        <v>0</v>
      </c>
      <c r="DQ21" s="756">
        <v>0</v>
      </c>
      <c r="DR21" s="758">
        <f t="shared" si="39"/>
        <v>0</v>
      </c>
      <c r="DS21" s="757">
        <v>103</v>
      </c>
      <c r="DT21" s="756">
        <v>48</v>
      </c>
      <c r="DU21" s="758">
        <f t="shared" si="40"/>
        <v>55</v>
      </c>
      <c r="DV21" s="756">
        <v>22</v>
      </c>
      <c r="DW21" s="756">
        <v>18</v>
      </c>
      <c r="DX21" s="758">
        <f t="shared" si="41"/>
        <v>4</v>
      </c>
      <c r="DY21" s="757">
        <v>0</v>
      </c>
      <c r="DZ21" s="756">
        <v>0</v>
      </c>
      <c r="EA21" s="758">
        <f t="shared" si="42"/>
        <v>0</v>
      </c>
    </row>
    <row r="22" spans="1:131">
      <c r="A22" s="360" t="s">
        <v>569</v>
      </c>
      <c r="B22" s="361" t="s">
        <v>938</v>
      </c>
      <c r="C22" s="784">
        <v>11795</v>
      </c>
      <c r="D22" s="785">
        <v>8403</v>
      </c>
      <c r="E22" s="785">
        <v>3392</v>
      </c>
      <c r="F22" s="756">
        <f t="shared" si="0"/>
        <v>11795</v>
      </c>
      <c r="G22" s="756">
        <f t="shared" si="1"/>
        <v>8051</v>
      </c>
      <c r="H22" s="756">
        <f t="shared" si="1"/>
        <v>3744</v>
      </c>
      <c r="I22" s="757">
        <v>933</v>
      </c>
      <c r="J22" s="756">
        <v>603</v>
      </c>
      <c r="K22" s="758">
        <f t="shared" si="2"/>
        <v>330</v>
      </c>
      <c r="L22" s="756">
        <v>1206</v>
      </c>
      <c r="M22" s="756">
        <v>825</v>
      </c>
      <c r="N22" s="758">
        <f t="shared" si="3"/>
        <v>381</v>
      </c>
      <c r="O22" s="757">
        <v>1501</v>
      </c>
      <c r="P22" s="756">
        <v>1050</v>
      </c>
      <c r="Q22" s="758">
        <f t="shared" si="4"/>
        <v>451</v>
      </c>
      <c r="R22" s="756">
        <v>402</v>
      </c>
      <c r="S22" s="756">
        <v>169</v>
      </c>
      <c r="T22" s="758">
        <f t="shared" si="5"/>
        <v>233</v>
      </c>
      <c r="U22" s="757">
        <v>155</v>
      </c>
      <c r="V22" s="756">
        <v>102</v>
      </c>
      <c r="W22" s="758">
        <f t="shared" si="6"/>
        <v>53</v>
      </c>
      <c r="X22" s="756">
        <v>19</v>
      </c>
      <c r="Y22" s="756">
        <v>4</v>
      </c>
      <c r="Z22" s="758">
        <f t="shared" si="7"/>
        <v>15</v>
      </c>
      <c r="AA22" s="757">
        <v>0</v>
      </c>
      <c r="AB22" s="756">
        <v>0</v>
      </c>
      <c r="AC22" s="758">
        <f t="shared" si="8"/>
        <v>0</v>
      </c>
      <c r="AD22" s="756">
        <v>1262</v>
      </c>
      <c r="AE22" s="756">
        <v>804</v>
      </c>
      <c r="AF22" s="758">
        <f t="shared" si="9"/>
        <v>458</v>
      </c>
      <c r="AG22" s="757">
        <v>0</v>
      </c>
      <c r="AH22" s="756">
        <v>0</v>
      </c>
      <c r="AI22" s="758">
        <f t="shared" si="10"/>
        <v>0</v>
      </c>
      <c r="AJ22" s="756">
        <v>556</v>
      </c>
      <c r="AK22" s="756">
        <v>482</v>
      </c>
      <c r="AL22" s="758">
        <f t="shared" si="11"/>
        <v>74</v>
      </c>
      <c r="AM22" s="757">
        <v>333</v>
      </c>
      <c r="AN22" s="756">
        <v>207</v>
      </c>
      <c r="AO22" s="758">
        <f t="shared" si="12"/>
        <v>126</v>
      </c>
      <c r="AP22" s="756">
        <v>24</v>
      </c>
      <c r="AQ22" s="756">
        <v>3</v>
      </c>
      <c r="AR22" s="758">
        <f t="shared" si="13"/>
        <v>21</v>
      </c>
      <c r="AS22" s="757">
        <v>135</v>
      </c>
      <c r="AT22" s="756">
        <v>103</v>
      </c>
      <c r="AU22" s="758">
        <f t="shared" si="14"/>
        <v>32</v>
      </c>
      <c r="AV22" s="756">
        <v>145</v>
      </c>
      <c r="AW22" s="756">
        <v>81</v>
      </c>
      <c r="AX22" s="758">
        <f t="shared" si="15"/>
        <v>64</v>
      </c>
      <c r="AY22" s="757">
        <v>5</v>
      </c>
      <c r="AZ22" s="756">
        <v>5</v>
      </c>
      <c r="BA22" s="758">
        <f t="shared" si="16"/>
        <v>0</v>
      </c>
      <c r="BB22" s="756">
        <v>1</v>
      </c>
      <c r="BC22" s="756">
        <v>1</v>
      </c>
      <c r="BD22" s="758">
        <f t="shared" si="17"/>
        <v>0</v>
      </c>
      <c r="BE22" s="757">
        <v>188</v>
      </c>
      <c r="BF22" s="756">
        <v>140</v>
      </c>
      <c r="BG22" s="758">
        <f t="shared" si="18"/>
        <v>48</v>
      </c>
      <c r="BH22" s="756">
        <v>122</v>
      </c>
      <c r="BI22" s="756">
        <v>26</v>
      </c>
      <c r="BJ22" s="758">
        <f t="shared" si="19"/>
        <v>96</v>
      </c>
      <c r="BK22" s="757">
        <v>83</v>
      </c>
      <c r="BL22" s="756">
        <v>59</v>
      </c>
      <c r="BM22" s="758">
        <f t="shared" si="20"/>
        <v>24</v>
      </c>
      <c r="BN22" s="756">
        <v>84</v>
      </c>
      <c r="BO22" s="756">
        <v>66</v>
      </c>
      <c r="BP22" s="758">
        <f t="shared" si="21"/>
        <v>18</v>
      </c>
      <c r="BQ22" s="757">
        <v>24</v>
      </c>
      <c r="BR22" s="756">
        <v>10</v>
      </c>
      <c r="BS22" s="758">
        <f t="shared" si="22"/>
        <v>14</v>
      </c>
      <c r="BT22" s="756">
        <v>8</v>
      </c>
      <c r="BU22" s="756">
        <v>3</v>
      </c>
      <c r="BV22" s="758">
        <f t="shared" si="23"/>
        <v>5</v>
      </c>
      <c r="BW22" s="757">
        <v>924</v>
      </c>
      <c r="BX22" s="756">
        <v>594</v>
      </c>
      <c r="BY22" s="758">
        <f t="shared" si="24"/>
        <v>330</v>
      </c>
      <c r="BZ22" s="756">
        <v>0</v>
      </c>
      <c r="CA22" s="756">
        <v>0</v>
      </c>
      <c r="CB22" s="758">
        <f t="shared" si="25"/>
        <v>0</v>
      </c>
      <c r="CC22" s="757">
        <v>164</v>
      </c>
      <c r="CD22" s="756">
        <v>64</v>
      </c>
      <c r="CE22" s="758">
        <f t="shared" si="26"/>
        <v>100</v>
      </c>
      <c r="CF22" s="756">
        <v>0</v>
      </c>
      <c r="CG22" s="756">
        <v>0</v>
      </c>
      <c r="CH22" s="758">
        <f t="shared" si="27"/>
        <v>0</v>
      </c>
      <c r="CI22" s="757">
        <v>168</v>
      </c>
      <c r="CJ22" s="756">
        <v>102</v>
      </c>
      <c r="CK22" s="758">
        <f t="shared" si="28"/>
        <v>66</v>
      </c>
      <c r="CL22" s="756">
        <v>464</v>
      </c>
      <c r="CM22" s="756">
        <v>436</v>
      </c>
      <c r="CN22" s="758">
        <f t="shared" si="29"/>
        <v>28</v>
      </c>
      <c r="CO22" s="757">
        <v>668</v>
      </c>
      <c r="CP22" s="756">
        <v>350</v>
      </c>
      <c r="CQ22" s="758">
        <f t="shared" si="30"/>
        <v>318</v>
      </c>
      <c r="CR22" s="756">
        <v>180</v>
      </c>
      <c r="CS22" s="756">
        <v>123</v>
      </c>
      <c r="CT22" s="758">
        <f t="shared" si="31"/>
        <v>57</v>
      </c>
      <c r="CU22" s="757">
        <v>214</v>
      </c>
      <c r="CV22" s="756">
        <v>103</v>
      </c>
      <c r="CW22" s="758">
        <f t="shared" si="32"/>
        <v>111</v>
      </c>
      <c r="CX22" s="756">
        <v>13</v>
      </c>
      <c r="CY22" s="756">
        <v>10</v>
      </c>
      <c r="CZ22" s="758">
        <f t="shared" si="33"/>
        <v>3</v>
      </c>
      <c r="DA22" s="757">
        <v>4</v>
      </c>
      <c r="DB22" s="756">
        <v>4</v>
      </c>
      <c r="DC22" s="758">
        <f t="shared" si="34"/>
        <v>0</v>
      </c>
      <c r="DD22" s="756">
        <v>9</v>
      </c>
      <c r="DE22" s="756">
        <v>8</v>
      </c>
      <c r="DF22" s="758">
        <f t="shared" si="35"/>
        <v>1</v>
      </c>
      <c r="DG22" s="757">
        <v>329</v>
      </c>
      <c r="DH22" s="756">
        <v>243</v>
      </c>
      <c r="DI22" s="758">
        <f t="shared" si="36"/>
        <v>86</v>
      </c>
      <c r="DJ22" s="756">
        <v>0</v>
      </c>
      <c r="DK22" s="756">
        <v>0</v>
      </c>
      <c r="DL22" s="758">
        <f t="shared" si="37"/>
        <v>0</v>
      </c>
      <c r="DM22" s="757">
        <v>1287</v>
      </c>
      <c r="DN22" s="756">
        <v>1147</v>
      </c>
      <c r="DO22" s="758">
        <f t="shared" si="38"/>
        <v>140</v>
      </c>
      <c r="DP22" s="756">
        <v>0</v>
      </c>
      <c r="DQ22" s="756">
        <v>0</v>
      </c>
      <c r="DR22" s="758">
        <f t="shared" si="39"/>
        <v>0</v>
      </c>
      <c r="DS22" s="757">
        <v>161</v>
      </c>
      <c r="DT22" s="756">
        <v>114</v>
      </c>
      <c r="DU22" s="758">
        <f t="shared" si="40"/>
        <v>47</v>
      </c>
      <c r="DV22" s="756">
        <v>24</v>
      </c>
      <c r="DW22" s="756">
        <v>10</v>
      </c>
      <c r="DX22" s="758">
        <f t="shared" si="41"/>
        <v>14</v>
      </c>
      <c r="DY22" s="757">
        <v>0</v>
      </c>
      <c r="DZ22" s="756">
        <v>0</v>
      </c>
      <c r="EA22" s="758">
        <f t="shared" si="42"/>
        <v>0</v>
      </c>
    </row>
    <row r="23" spans="1:131">
      <c r="A23" s="360" t="s">
        <v>570</v>
      </c>
      <c r="B23" s="361" t="s">
        <v>939</v>
      </c>
      <c r="C23" s="784">
        <v>41202</v>
      </c>
      <c r="D23" s="785">
        <v>30548</v>
      </c>
      <c r="E23" s="785">
        <v>10654</v>
      </c>
      <c r="F23" s="756">
        <f t="shared" si="0"/>
        <v>41202</v>
      </c>
      <c r="G23" s="756">
        <f t="shared" si="1"/>
        <v>29314</v>
      </c>
      <c r="H23" s="756">
        <f t="shared" si="1"/>
        <v>11888</v>
      </c>
      <c r="I23" s="757">
        <v>7485</v>
      </c>
      <c r="J23" s="756">
        <v>5948</v>
      </c>
      <c r="K23" s="758">
        <f t="shared" si="2"/>
        <v>1537</v>
      </c>
      <c r="L23" s="756">
        <v>12206</v>
      </c>
      <c r="M23" s="756">
        <v>9449</v>
      </c>
      <c r="N23" s="758">
        <f t="shared" si="3"/>
        <v>2757</v>
      </c>
      <c r="O23" s="757">
        <v>3968</v>
      </c>
      <c r="P23" s="756">
        <v>3077</v>
      </c>
      <c r="Q23" s="758">
        <f t="shared" si="4"/>
        <v>891</v>
      </c>
      <c r="R23" s="756">
        <v>1488</v>
      </c>
      <c r="S23" s="756">
        <v>859</v>
      </c>
      <c r="T23" s="758">
        <f t="shared" si="5"/>
        <v>629</v>
      </c>
      <c r="U23" s="757">
        <v>680</v>
      </c>
      <c r="V23" s="756">
        <v>473</v>
      </c>
      <c r="W23" s="758">
        <f t="shared" si="6"/>
        <v>207</v>
      </c>
      <c r="X23" s="756">
        <v>587</v>
      </c>
      <c r="Y23" s="756">
        <v>307</v>
      </c>
      <c r="Z23" s="758">
        <f t="shared" si="7"/>
        <v>280</v>
      </c>
      <c r="AA23" s="757">
        <v>50</v>
      </c>
      <c r="AB23" s="756">
        <v>31</v>
      </c>
      <c r="AC23" s="758">
        <f t="shared" si="8"/>
        <v>19</v>
      </c>
      <c r="AD23" s="756">
        <v>1277</v>
      </c>
      <c r="AE23" s="756">
        <v>1001</v>
      </c>
      <c r="AF23" s="758">
        <f t="shared" si="9"/>
        <v>276</v>
      </c>
      <c r="AG23" s="757">
        <v>113</v>
      </c>
      <c r="AH23" s="756">
        <v>37</v>
      </c>
      <c r="AI23" s="758">
        <f t="shared" si="10"/>
        <v>76</v>
      </c>
      <c r="AJ23" s="756">
        <v>573</v>
      </c>
      <c r="AK23" s="756">
        <v>330</v>
      </c>
      <c r="AL23" s="758">
        <f t="shared" si="11"/>
        <v>243</v>
      </c>
      <c r="AM23" s="757">
        <v>1197</v>
      </c>
      <c r="AN23" s="756">
        <v>419</v>
      </c>
      <c r="AO23" s="758">
        <f t="shared" si="12"/>
        <v>778</v>
      </c>
      <c r="AP23" s="756">
        <v>649</v>
      </c>
      <c r="AQ23" s="756">
        <v>544</v>
      </c>
      <c r="AR23" s="758">
        <f t="shared" si="13"/>
        <v>105</v>
      </c>
      <c r="AS23" s="757">
        <v>118</v>
      </c>
      <c r="AT23" s="756">
        <v>70</v>
      </c>
      <c r="AU23" s="758">
        <f t="shared" si="14"/>
        <v>48</v>
      </c>
      <c r="AV23" s="756">
        <v>293</v>
      </c>
      <c r="AW23" s="756">
        <v>200</v>
      </c>
      <c r="AX23" s="758">
        <f t="shared" si="15"/>
        <v>93</v>
      </c>
      <c r="AY23" s="757">
        <v>107</v>
      </c>
      <c r="AZ23" s="756">
        <v>54</v>
      </c>
      <c r="BA23" s="758">
        <f t="shared" si="16"/>
        <v>53</v>
      </c>
      <c r="BB23" s="756">
        <v>162</v>
      </c>
      <c r="BC23" s="756">
        <v>132</v>
      </c>
      <c r="BD23" s="758">
        <f t="shared" si="17"/>
        <v>30</v>
      </c>
      <c r="BE23" s="757">
        <v>354</v>
      </c>
      <c r="BF23" s="756">
        <v>138</v>
      </c>
      <c r="BG23" s="758">
        <f t="shared" si="18"/>
        <v>216</v>
      </c>
      <c r="BH23" s="756">
        <v>565</v>
      </c>
      <c r="BI23" s="756">
        <v>411</v>
      </c>
      <c r="BJ23" s="758">
        <f t="shared" si="19"/>
        <v>154</v>
      </c>
      <c r="BK23" s="757">
        <v>667</v>
      </c>
      <c r="BL23" s="756">
        <v>436</v>
      </c>
      <c r="BM23" s="758">
        <f t="shared" si="20"/>
        <v>231</v>
      </c>
      <c r="BN23" s="756">
        <v>864</v>
      </c>
      <c r="BO23" s="756">
        <v>630</v>
      </c>
      <c r="BP23" s="758">
        <f t="shared" si="21"/>
        <v>234</v>
      </c>
      <c r="BQ23" s="757">
        <v>316</v>
      </c>
      <c r="BR23" s="756">
        <v>147</v>
      </c>
      <c r="BS23" s="758">
        <f t="shared" si="22"/>
        <v>169</v>
      </c>
      <c r="BT23" s="756">
        <v>347</v>
      </c>
      <c r="BU23" s="756">
        <v>298</v>
      </c>
      <c r="BV23" s="758">
        <f t="shared" si="23"/>
        <v>49</v>
      </c>
      <c r="BW23" s="757">
        <v>1613</v>
      </c>
      <c r="BX23" s="756">
        <v>1006</v>
      </c>
      <c r="BY23" s="758">
        <f t="shared" si="24"/>
        <v>607</v>
      </c>
      <c r="BZ23" s="756">
        <v>841</v>
      </c>
      <c r="CA23" s="756">
        <v>588</v>
      </c>
      <c r="CB23" s="758">
        <f t="shared" si="25"/>
        <v>253</v>
      </c>
      <c r="CC23" s="757">
        <v>40</v>
      </c>
      <c r="CD23" s="756">
        <v>13</v>
      </c>
      <c r="CE23" s="758">
        <f t="shared" si="26"/>
        <v>27</v>
      </c>
      <c r="CF23" s="756">
        <v>339</v>
      </c>
      <c r="CG23" s="756">
        <v>266</v>
      </c>
      <c r="CH23" s="758">
        <f t="shared" si="27"/>
        <v>73</v>
      </c>
      <c r="CI23" s="757">
        <v>435</v>
      </c>
      <c r="CJ23" s="756">
        <v>214</v>
      </c>
      <c r="CK23" s="758">
        <f t="shared" si="28"/>
        <v>221</v>
      </c>
      <c r="CL23" s="756">
        <v>547</v>
      </c>
      <c r="CM23" s="756">
        <v>303</v>
      </c>
      <c r="CN23" s="758">
        <f t="shared" si="29"/>
        <v>244</v>
      </c>
      <c r="CO23" s="757">
        <v>849</v>
      </c>
      <c r="CP23" s="756">
        <v>705</v>
      </c>
      <c r="CQ23" s="758">
        <f t="shared" si="30"/>
        <v>144</v>
      </c>
      <c r="CR23" s="756">
        <v>6</v>
      </c>
      <c r="CS23" s="756">
        <v>4</v>
      </c>
      <c r="CT23" s="758">
        <f t="shared" si="31"/>
        <v>2</v>
      </c>
      <c r="CU23" s="757">
        <v>414</v>
      </c>
      <c r="CV23" s="756">
        <v>244</v>
      </c>
      <c r="CW23" s="758">
        <f t="shared" si="32"/>
        <v>170</v>
      </c>
      <c r="CX23" s="756">
        <v>56</v>
      </c>
      <c r="CY23" s="756">
        <v>32</v>
      </c>
      <c r="CZ23" s="758">
        <f t="shared" si="33"/>
        <v>24</v>
      </c>
      <c r="DA23" s="757">
        <v>113</v>
      </c>
      <c r="DB23" s="756">
        <v>16</v>
      </c>
      <c r="DC23" s="758">
        <f t="shared" si="34"/>
        <v>97</v>
      </c>
      <c r="DD23" s="756">
        <v>120</v>
      </c>
      <c r="DE23" s="756">
        <v>43</v>
      </c>
      <c r="DF23" s="758">
        <f t="shared" si="35"/>
        <v>77</v>
      </c>
      <c r="DG23" s="757">
        <v>846</v>
      </c>
      <c r="DH23" s="756">
        <v>438</v>
      </c>
      <c r="DI23" s="758">
        <f t="shared" si="36"/>
        <v>408</v>
      </c>
      <c r="DJ23" s="756">
        <v>27</v>
      </c>
      <c r="DK23" s="756">
        <v>5</v>
      </c>
      <c r="DL23" s="758">
        <f t="shared" si="37"/>
        <v>22</v>
      </c>
      <c r="DM23" s="757">
        <v>183</v>
      </c>
      <c r="DN23" s="756">
        <v>75</v>
      </c>
      <c r="DO23" s="758">
        <f t="shared" si="38"/>
        <v>108</v>
      </c>
      <c r="DP23" s="756">
        <v>363</v>
      </c>
      <c r="DQ23" s="756">
        <v>220</v>
      </c>
      <c r="DR23" s="758">
        <f t="shared" si="39"/>
        <v>143</v>
      </c>
      <c r="DS23" s="757">
        <v>223</v>
      </c>
      <c r="DT23" s="756">
        <v>86</v>
      </c>
      <c r="DU23" s="758">
        <f t="shared" si="40"/>
        <v>137</v>
      </c>
      <c r="DV23" s="756">
        <v>90</v>
      </c>
      <c r="DW23" s="756">
        <v>55</v>
      </c>
      <c r="DX23" s="758">
        <f t="shared" si="41"/>
        <v>35</v>
      </c>
      <c r="DY23" s="757">
        <v>31</v>
      </c>
      <c r="DZ23" s="756">
        <v>10</v>
      </c>
      <c r="EA23" s="758">
        <f t="shared" si="42"/>
        <v>21</v>
      </c>
    </row>
    <row r="24" spans="1:131">
      <c r="A24" s="360" t="s">
        <v>571</v>
      </c>
      <c r="B24" s="361" t="s">
        <v>940</v>
      </c>
      <c r="C24" s="784">
        <v>8528</v>
      </c>
      <c r="D24" s="785">
        <v>6199</v>
      </c>
      <c r="E24" s="785">
        <v>2329</v>
      </c>
      <c r="F24" s="756">
        <f t="shared" si="0"/>
        <v>8528</v>
      </c>
      <c r="G24" s="756">
        <f t="shared" si="1"/>
        <v>6078</v>
      </c>
      <c r="H24" s="756">
        <f t="shared" si="1"/>
        <v>2450</v>
      </c>
      <c r="I24" s="757">
        <v>696</v>
      </c>
      <c r="J24" s="756">
        <v>484</v>
      </c>
      <c r="K24" s="758">
        <f t="shared" si="2"/>
        <v>212</v>
      </c>
      <c r="L24" s="756">
        <v>190</v>
      </c>
      <c r="M24" s="756">
        <v>152</v>
      </c>
      <c r="N24" s="758">
        <f t="shared" si="3"/>
        <v>38</v>
      </c>
      <c r="O24" s="757">
        <v>2870</v>
      </c>
      <c r="P24" s="756">
        <v>2343</v>
      </c>
      <c r="Q24" s="758">
        <f t="shared" si="4"/>
        <v>527</v>
      </c>
      <c r="R24" s="756">
        <v>0</v>
      </c>
      <c r="S24" s="756">
        <v>0</v>
      </c>
      <c r="T24" s="758">
        <f t="shared" si="5"/>
        <v>0</v>
      </c>
      <c r="U24" s="757">
        <v>1723</v>
      </c>
      <c r="V24" s="756">
        <v>1277</v>
      </c>
      <c r="W24" s="758">
        <f t="shared" si="6"/>
        <v>446</v>
      </c>
      <c r="X24" s="756">
        <v>0</v>
      </c>
      <c r="Y24" s="756">
        <v>0</v>
      </c>
      <c r="Z24" s="758">
        <f t="shared" si="7"/>
        <v>0</v>
      </c>
      <c r="AA24" s="757">
        <v>0</v>
      </c>
      <c r="AB24" s="756">
        <v>0</v>
      </c>
      <c r="AC24" s="758">
        <f t="shared" si="8"/>
        <v>0</v>
      </c>
      <c r="AD24" s="756">
        <v>588</v>
      </c>
      <c r="AE24" s="756">
        <v>371</v>
      </c>
      <c r="AF24" s="758">
        <f t="shared" si="9"/>
        <v>217</v>
      </c>
      <c r="AG24" s="757">
        <v>0</v>
      </c>
      <c r="AH24" s="756">
        <v>0</v>
      </c>
      <c r="AI24" s="758">
        <f t="shared" si="10"/>
        <v>0</v>
      </c>
      <c r="AJ24" s="756">
        <v>0</v>
      </c>
      <c r="AK24" s="756">
        <v>0</v>
      </c>
      <c r="AL24" s="758">
        <f t="shared" si="11"/>
        <v>0</v>
      </c>
      <c r="AM24" s="757">
        <v>0</v>
      </c>
      <c r="AN24" s="756">
        <v>0</v>
      </c>
      <c r="AO24" s="758">
        <f t="shared" si="12"/>
        <v>0</v>
      </c>
      <c r="AP24" s="756">
        <v>85</v>
      </c>
      <c r="AQ24" s="756">
        <v>62</v>
      </c>
      <c r="AR24" s="758">
        <f t="shared" si="13"/>
        <v>23</v>
      </c>
      <c r="AS24" s="757">
        <v>85</v>
      </c>
      <c r="AT24" s="756">
        <v>38</v>
      </c>
      <c r="AU24" s="758">
        <f t="shared" si="14"/>
        <v>47</v>
      </c>
      <c r="AV24" s="756">
        <v>1</v>
      </c>
      <c r="AW24" s="756">
        <v>1</v>
      </c>
      <c r="AX24" s="758">
        <f t="shared" si="15"/>
        <v>0</v>
      </c>
      <c r="AY24" s="757">
        <v>366</v>
      </c>
      <c r="AZ24" s="756">
        <v>219</v>
      </c>
      <c r="BA24" s="758">
        <f t="shared" si="16"/>
        <v>147</v>
      </c>
      <c r="BB24" s="756">
        <v>0</v>
      </c>
      <c r="BC24" s="756">
        <v>0</v>
      </c>
      <c r="BD24" s="758">
        <f t="shared" si="17"/>
        <v>0</v>
      </c>
      <c r="BE24" s="757">
        <v>36</v>
      </c>
      <c r="BF24" s="756">
        <v>17</v>
      </c>
      <c r="BG24" s="758">
        <f t="shared" si="18"/>
        <v>19</v>
      </c>
      <c r="BH24" s="756">
        <v>9</v>
      </c>
      <c r="BI24" s="756">
        <v>7</v>
      </c>
      <c r="BJ24" s="758">
        <f t="shared" si="19"/>
        <v>2</v>
      </c>
      <c r="BK24" s="757">
        <v>536</v>
      </c>
      <c r="BL24" s="756">
        <v>422</v>
      </c>
      <c r="BM24" s="758">
        <f t="shared" si="20"/>
        <v>114</v>
      </c>
      <c r="BN24" s="756">
        <v>0</v>
      </c>
      <c r="BO24" s="756">
        <v>0</v>
      </c>
      <c r="BP24" s="758">
        <f t="shared" si="21"/>
        <v>0</v>
      </c>
      <c r="BQ24" s="757">
        <v>46</v>
      </c>
      <c r="BR24" s="756">
        <v>37</v>
      </c>
      <c r="BS24" s="758">
        <f t="shared" si="22"/>
        <v>9</v>
      </c>
      <c r="BT24" s="756">
        <v>20</v>
      </c>
      <c r="BU24" s="756">
        <v>2</v>
      </c>
      <c r="BV24" s="758">
        <f t="shared" si="23"/>
        <v>18</v>
      </c>
      <c r="BW24" s="757">
        <v>0</v>
      </c>
      <c r="BX24" s="756">
        <v>0</v>
      </c>
      <c r="BY24" s="758">
        <f t="shared" si="24"/>
        <v>0</v>
      </c>
      <c r="BZ24" s="756">
        <v>0</v>
      </c>
      <c r="CA24" s="756">
        <v>0</v>
      </c>
      <c r="CB24" s="758">
        <f t="shared" si="25"/>
        <v>0</v>
      </c>
      <c r="CC24" s="757">
        <v>2</v>
      </c>
      <c r="CD24" s="756">
        <v>1</v>
      </c>
      <c r="CE24" s="758">
        <f t="shared" si="26"/>
        <v>1</v>
      </c>
      <c r="CF24" s="756">
        <v>0</v>
      </c>
      <c r="CG24" s="756">
        <v>0</v>
      </c>
      <c r="CH24" s="758">
        <f t="shared" si="27"/>
        <v>0</v>
      </c>
      <c r="CI24" s="757">
        <v>0</v>
      </c>
      <c r="CJ24" s="756">
        <v>0</v>
      </c>
      <c r="CK24" s="758">
        <f t="shared" si="28"/>
        <v>0</v>
      </c>
      <c r="CL24" s="756">
        <v>1175</v>
      </c>
      <c r="CM24" s="756">
        <v>602</v>
      </c>
      <c r="CN24" s="758">
        <f t="shared" si="29"/>
        <v>573</v>
      </c>
      <c r="CO24" s="757">
        <v>0</v>
      </c>
      <c r="CP24" s="756">
        <v>0</v>
      </c>
      <c r="CQ24" s="758">
        <f t="shared" si="30"/>
        <v>0</v>
      </c>
      <c r="CR24" s="756">
        <v>14</v>
      </c>
      <c r="CS24" s="756">
        <v>12</v>
      </c>
      <c r="CT24" s="758">
        <f t="shared" si="31"/>
        <v>2</v>
      </c>
      <c r="CU24" s="757">
        <v>0</v>
      </c>
      <c r="CV24" s="756">
        <v>0</v>
      </c>
      <c r="CW24" s="758">
        <f t="shared" si="32"/>
        <v>0</v>
      </c>
      <c r="CX24" s="756">
        <v>40</v>
      </c>
      <c r="CY24" s="756">
        <v>14</v>
      </c>
      <c r="CZ24" s="758">
        <f t="shared" si="33"/>
        <v>26</v>
      </c>
      <c r="DA24" s="757">
        <v>0</v>
      </c>
      <c r="DB24" s="756">
        <v>0</v>
      </c>
      <c r="DC24" s="758">
        <f t="shared" si="34"/>
        <v>0</v>
      </c>
      <c r="DD24" s="756">
        <v>0</v>
      </c>
      <c r="DE24" s="756">
        <v>0</v>
      </c>
      <c r="DF24" s="758">
        <f t="shared" si="35"/>
        <v>0</v>
      </c>
      <c r="DG24" s="757">
        <v>0</v>
      </c>
      <c r="DH24" s="756">
        <v>0</v>
      </c>
      <c r="DI24" s="758">
        <f t="shared" si="36"/>
        <v>0</v>
      </c>
      <c r="DJ24" s="756">
        <v>0</v>
      </c>
      <c r="DK24" s="756">
        <v>0</v>
      </c>
      <c r="DL24" s="758">
        <f t="shared" si="37"/>
        <v>0</v>
      </c>
      <c r="DM24" s="757">
        <v>0</v>
      </c>
      <c r="DN24" s="756">
        <v>0</v>
      </c>
      <c r="DO24" s="758">
        <f t="shared" si="38"/>
        <v>0</v>
      </c>
      <c r="DP24" s="756">
        <v>0</v>
      </c>
      <c r="DQ24" s="756">
        <v>0</v>
      </c>
      <c r="DR24" s="758">
        <f t="shared" si="39"/>
        <v>0</v>
      </c>
      <c r="DS24" s="757">
        <v>0</v>
      </c>
      <c r="DT24" s="756">
        <v>0</v>
      </c>
      <c r="DU24" s="758">
        <f t="shared" si="40"/>
        <v>0</v>
      </c>
      <c r="DV24" s="756">
        <v>0</v>
      </c>
      <c r="DW24" s="756">
        <v>0</v>
      </c>
      <c r="DX24" s="758">
        <f t="shared" si="41"/>
        <v>0</v>
      </c>
      <c r="DY24" s="757">
        <v>46</v>
      </c>
      <c r="DZ24" s="756">
        <v>17</v>
      </c>
      <c r="EA24" s="758">
        <f t="shared" si="42"/>
        <v>29</v>
      </c>
    </row>
    <row r="25" spans="1:131">
      <c r="A25" s="360" t="s">
        <v>572</v>
      </c>
      <c r="B25" s="361" t="s">
        <v>593</v>
      </c>
      <c r="C25" s="784">
        <v>36505</v>
      </c>
      <c r="D25" s="785">
        <v>31992</v>
      </c>
      <c r="E25" s="785">
        <v>4513</v>
      </c>
      <c r="F25" s="756">
        <f t="shared" si="0"/>
        <v>36505</v>
      </c>
      <c r="G25" s="756">
        <f t="shared" si="1"/>
        <v>30743</v>
      </c>
      <c r="H25" s="756">
        <f t="shared" si="1"/>
        <v>5762</v>
      </c>
      <c r="I25" s="757">
        <v>10378</v>
      </c>
      <c r="J25" s="756">
        <v>9355</v>
      </c>
      <c r="K25" s="758">
        <f t="shared" si="2"/>
        <v>1023</v>
      </c>
      <c r="L25" s="756">
        <v>2712</v>
      </c>
      <c r="M25" s="756">
        <v>1844</v>
      </c>
      <c r="N25" s="758">
        <f t="shared" si="3"/>
        <v>868</v>
      </c>
      <c r="O25" s="757">
        <v>3019</v>
      </c>
      <c r="P25" s="756">
        <v>2626</v>
      </c>
      <c r="Q25" s="758">
        <f t="shared" si="4"/>
        <v>393</v>
      </c>
      <c r="R25" s="756">
        <v>7042</v>
      </c>
      <c r="S25" s="756">
        <v>6276</v>
      </c>
      <c r="T25" s="758">
        <f t="shared" si="5"/>
        <v>766</v>
      </c>
      <c r="U25" s="757">
        <v>529</v>
      </c>
      <c r="V25" s="756">
        <v>474</v>
      </c>
      <c r="W25" s="758">
        <f t="shared" si="6"/>
        <v>55</v>
      </c>
      <c r="X25" s="756">
        <v>50</v>
      </c>
      <c r="Y25" s="756">
        <v>40</v>
      </c>
      <c r="Z25" s="758">
        <f t="shared" si="7"/>
        <v>10</v>
      </c>
      <c r="AA25" s="757">
        <v>17</v>
      </c>
      <c r="AB25" s="756">
        <v>11</v>
      </c>
      <c r="AC25" s="758">
        <f t="shared" si="8"/>
        <v>6</v>
      </c>
      <c r="AD25" s="756">
        <v>697</v>
      </c>
      <c r="AE25" s="756">
        <v>545</v>
      </c>
      <c r="AF25" s="758">
        <f t="shared" si="9"/>
        <v>152</v>
      </c>
      <c r="AG25" s="757">
        <v>667</v>
      </c>
      <c r="AH25" s="756">
        <v>603</v>
      </c>
      <c r="AI25" s="758">
        <f t="shared" si="10"/>
        <v>64</v>
      </c>
      <c r="AJ25" s="756">
        <v>435</v>
      </c>
      <c r="AK25" s="756">
        <v>300</v>
      </c>
      <c r="AL25" s="758">
        <f t="shared" si="11"/>
        <v>135</v>
      </c>
      <c r="AM25" s="757">
        <v>488</v>
      </c>
      <c r="AN25" s="756">
        <v>406</v>
      </c>
      <c r="AO25" s="758">
        <f t="shared" si="12"/>
        <v>82</v>
      </c>
      <c r="AP25" s="756">
        <v>88</v>
      </c>
      <c r="AQ25" s="756">
        <v>72</v>
      </c>
      <c r="AR25" s="758">
        <f t="shared" si="13"/>
        <v>16</v>
      </c>
      <c r="AS25" s="757">
        <v>51</v>
      </c>
      <c r="AT25" s="756">
        <v>42</v>
      </c>
      <c r="AU25" s="758">
        <f t="shared" si="14"/>
        <v>9</v>
      </c>
      <c r="AV25" s="756">
        <v>148</v>
      </c>
      <c r="AW25" s="756">
        <v>121</v>
      </c>
      <c r="AX25" s="758">
        <f t="shared" si="15"/>
        <v>27</v>
      </c>
      <c r="AY25" s="757">
        <v>592</v>
      </c>
      <c r="AZ25" s="756">
        <v>511</v>
      </c>
      <c r="BA25" s="758">
        <f t="shared" si="16"/>
        <v>81</v>
      </c>
      <c r="BB25" s="756">
        <v>192</v>
      </c>
      <c r="BC25" s="756">
        <v>185</v>
      </c>
      <c r="BD25" s="758">
        <f t="shared" si="17"/>
        <v>7</v>
      </c>
      <c r="BE25" s="757">
        <v>328</v>
      </c>
      <c r="BF25" s="756">
        <v>255</v>
      </c>
      <c r="BG25" s="758">
        <f t="shared" si="18"/>
        <v>73</v>
      </c>
      <c r="BH25" s="756">
        <v>288</v>
      </c>
      <c r="BI25" s="756">
        <v>235</v>
      </c>
      <c r="BJ25" s="758">
        <f t="shared" si="19"/>
        <v>53</v>
      </c>
      <c r="BK25" s="757">
        <v>3575</v>
      </c>
      <c r="BL25" s="756">
        <v>2786</v>
      </c>
      <c r="BM25" s="758">
        <f t="shared" si="20"/>
        <v>789</v>
      </c>
      <c r="BN25" s="756">
        <v>506</v>
      </c>
      <c r="BO25" s="756">
        <v>346</v>
      </c>
      <c r="BP25" s="758">
        <f t="shared" si="21"/>
        <v>160</v>
      </c>
      <c r="BQ25" s="757">
        <v>621</v>
      </c>
      <c r="BR25" s="756">
        <v>386</v>
      </c>
      <c r="BS25" s="758">
        <f t="shared" si="22"/>
        <v>235</v>
      </c>
      <c r="BT25" s="756">
        <v>78</v>
      </c>
      <c r="BU25" s="756">
        <v>70</v>
      </c>
      <c r="BV25" s="758">
        <f t="shared" si="23"/>
        <v>8</v>
      </c>
      <c r="BW25" s="757">
        <v>573</v>
      </c>
      <c r="BX25" s="756">
        <v>423</v>
      </c>
      <c r="BY25" s="758">
        <f t="shared" si="24"/>
        <v>150</v>
      </c>
      <c r="BZ25" s="756">
        <v>123</v>
      </c>
      <c r="CA25" s="756">
        <v>111</v>
      </c>
      <c r="CB25" s="758">
        <f t="shared" si="25"/>
        <v>12</v>
      </c>
      <c r="CC25" s="757">
        <v>1</v>
      </c>
      <c r="CD25" s="756">
        <v>1</v>
      </c>
      <c r="CE25" s="758">
        <f t="shared" si="26"/>
        <v>0</v>
      </c>
      <c r="CF25" s="756">
        <v>574</v>
      </c>
      <c r="CG25" s="756">
        <v>484</v>
      </c>
      <c r="CH25" s="758">
        <f t="shared" si="27"/>
        <v>90</v>
      </c>
      <c r="CI25" s="757">
        <v>105</v>
      </c>
      <c r="CJ25" s="756">
        <v>63</v>
      </c>
      <c r="CK25" s="758">
        <f t="shared" si="28"/>
        <v>42</v>
      </c>
      <c r="CL25" s="756">
        <v>215</v>
      </c>
      <c r="CM25" s="756">
        <v>189</v>
      </c>
      <c r="CN25" s="758">
        <f t="shared" si="29"/>
        <v>26</v>
      </c>
      <c r="CO25" s="757">
        <v>408</v>
      </c>
      <c r="CP25" s="756">
        <v>287</v>
      </c>
      <c r="CQ25" s="758">
        <f t="shared" si="30"/>
        <v>121</v>
      </c>
      <c r="CR25" s="756">
        <v>0</v>
      </c>
      <c r="CS25" s="756">
        <v>0</v>
      </c>
      <c r="CT25" s="758">
        <f t="shared" si="31"/>
        <v>0</v>
      </c>
      <c r="CU25" s="757">
        <v>33</v>
      </c>
      <c r="CV25" s="756">
        <v>22</v>
      </c>
      <c r="CW25" s="758">
        <f t="shared" si="32"/>
        <v>11</v>
      </c>
      <c r="CX25" s="756">
        <v>644</v>
      </c>
      <c r="CY25" s="756">
        <v>556</v>
      </c>
      <c r="CZ25" s="758">
        <f t="shared" si="33"/>
        <v>88</v>
      </c>
      <c r="DA25" s="757">
        <v>688</v>
      </c>
      <c r="DB25" s="756">
        <v>656</v>
      </c>
      <c r="DC25" s="758">
        <f t="shared" si="34"/>
        <v>32</v>
      </c>
      <c r="DD25" s="756">
        <v>336</v>
      </c>
      <c r="DE25" s="756">
        <v>228</v>
      </c>
      <c r="DF25" s="758">
        <f t="shared" si="35"/>
        <v>108</v>
      </c>
      <c r="DG25" s="757">
        <v>13</v>
      </c>
      <c r="DH25" s="756">
        <v>9</v>
      </c>
      <c r="DI25" s="758">
        <f t="shared" si="36"/>
        <v>4</v>
      </c>
      <c r="DJ25" s="756">
        <v>0</v>
      </c>
      <c r="DK25" s="756">
        <v>0</v>
      </c>
      <c r="DL25" s="758">
        <f t="shared" si="37"/>
        <v>0</v>
      </c>
      <c r="DM25" s="757">
        <v>176</v>
      </c>
      <c r="DN25" s="756">
        <v>140</v>
      </c>
      <c r="DO25" s="758">
        <f t="shared" si="38"/>
        <v>36</v>
      </c>
      <c r="DP25" s="756">
        <v>0</v>
      </c>
      <c r="DQ25" s="756">
        <v>0</v>
      </c>
      <c r="DR25" s="758">
        <f t="shared" si="39"/>
        <v>0</v>
      </c>
      <c r="DS25" s="757">
        <v>5</v>
      </c>
      <c r="DT25" s="756">
        <v>4</v>
      </c>
      <c r="DU25" s="758">
        <f t="shared" si="40"/>
        <v>1</v>
      </c>
      <c r="DV25" s="756">
        <v>104</v>
      </c>
      <c r="DW25" s="756">
        <v>78</v>
      </c>
      <c r="DX25" s="758">
        <f t="shared" si="41"/>
        <v>26</v>
      </c>
      <c r="DY25" s="757">
        <v>6</v>
      </c>
      <c r="DZ25" s="756">
        <v>3</v>
      </c>
      <c r="EA25" s="758">
        <f t="shared" si="42"/>
        <v>3</v>
      </c>
    </row>
    <row r="26" spans="1:131">
      <c r="A26" s="360" t="s">
        <v>573</v>
      </c>
      <c r="B26" s="361" t="s">
        <v>594</v>
      </c>
      <c r="C26" s="784">
        <v>29777</v>
      </c>
      <c r="D26" s="785">
        <v>18238</v>
      </c>
      <c r="E26" s="785">
        <v>11539</v>
      </c>
      <c r="F26" s="756">
        <f t="shared" si="0"/>
        <v>29777</v>
      </c>
      <c r="G26" s="756">
        <f t="shared" si="1"/>
        <v>17872</v>
      </c>
      <c r="H26" s="756">
        <f t="shared" si="1"/>
        <v>11905</v>
      </c>
      <c r="I26" s="757">
        <v>6867</v>
      </c>
      <c r="J26" s="756">
        <v>3870</v>
      </c>
      <c r="K26" s="758">
        <f t="shared" si="2"/>
        <v>2997</v>
      </c>
      <c r="L26" s="756">
        <v>3995</v>
      </c>
      <c r="M26" s="756">
        <v>2603</v>
      </c>
      <c r="N26" s="758">
        <f t="shared" si="3"/>
        <v>1392</v>
      </c>
      <c r="O26" s="757">
        <v>1596</v>
      </c>
      <c r="P26" s="756">
        <v>1116</v>
      </c>
      <c r="Q26" s="758">
        <f t="shared" si="4"/>
        <v>480</v>
      </c>
      <c r="R26" s="756">
        <v>392</v>
      </c>
      <c r="S26" s="756">
        <v>179</v>
      </c>
      <c r="T26" s="758">
        <f t="shared" si="5"/>
        <v>213</v>
      </c>
      <c r="U26" s="757">
        <v>723</v>
      </c>
      <c r="V26" s="756">
        <v>467</v>
      </c>
      <c r="W26" s="758">
        <f t="shared" si="6"/>
        <v>256</v>
      </c>
      <c r="X26" s="756">
        <v>180</v>
      </c>
      <c r="Y26" s="756">
        <v>89</v>
      </c>
      <c r="Z26" s="758">
        <f t="shared" si="7"/>
        <v>91</v>
      </c>
      <c r="AA26" s="757">
        <v>191</v>
      </c>
      <c r="AB26" s="756">
        <v>103</v>
      </c>
      <c r="AC26" s="758">
        <f t="shared" si="8"/>
        <v>88</v>
      </c>
      <c r="AD26" s="756">
        <v>851</v>
      </c>
      <c r="AE26" s="756">
        <v>610</v>
      </c>
      <c r="AF26" s="758">
        <f t="shared" si="9"/>
        <v>241</v>
      </c>
      <c r="AG26" s="757">
        <v>58</v>
      </c>
      <c r="AH26" s="756">
        <v>28</v>
      </c>
      <c r="AI26" s="758">
        <f t="shared" si="10"/>
        <v>30</v>
      </c>
      <c r="AJ26" s="756">
        <v>2224</v>
      </c>
      <c r="AK26" s="756">
        <v>1029</v>
      </c>
      <c r="AL26" s="758">
        <f t="shared" si="11"/>
        <v>1195</v>
      </c>
      <c r="AM26" s="757">
        <v>544</v>
      </c>
      <c r="AN26" s="756">
        <v>292</v>
      </c>
      <c r="AO26" s="758">
        <f t="shared" si="12"/>
        <v>252</v>
      </c>
      <c r="AP26" s="756">
        <v>121</v>
      </c>
      <c r="AQ26" s="756">
        <v>64</v>
      </c>
      <c r="AR26" s="758">
        <f t="shared" si="13"/>
        <v>57</v>
      </c>
      <c r="AS26" s="757">
        <v>692</v>
      </c>
      <c r="AT26" s="756">
        <v>415</v>
      </c>
      <c r="AU26" s="758">
        <f t="shared" si="14"/>
        <v>277</v>
      </c>
      <c r="AV26" s="756">
        <v>91</v>
      </c>
      <c r="AW26" s="756">
        <v>40</v>
      </c>
      <c r="AX26" s="758">
        <f t="shared" si="15"/>
        <v>51</v>
      </c>
      <c r="AY26" s="757">
        <v>453</v>
      </c>
      <c r="AZ26" s="756">
        <v>201</v>
      </c>
      <c r="BA26" s="758">
        <f t="shared" si="16"/>
        <v>252</v>
      </c>
      <c r="BB26" s="756">
        <v>324</v>
      </c>
      <c r="BC26" s="756">
        <v>167</v>
      </c>
      <c r="BD26" s="758">
        <f t="shared" si="17"/>
        <v>157</v>
      </c>
      <c r="BE26" s="757">
        <v>123</v>
      </c>
      <c r="BF26" s="756">
        <v>87</v>
      </c>
      <c r="BG26" s="758">
        <f t="shared" si="18"/>
        <v>36</v>
      </c>
      <c r="BH26" s="756">
        <v>512</v>
      </c>
      <c r="BI26" s="756">
        <v>401</v>
      </c>
      <c r="BJ26" s="758">
        <f t="shared" si="19"/>
        <v>111</v>
      </c>
      <c r="BK26" s="757">
        <v>402</v>
      </c>
      <c r="BL26" s="756">
        <v>275</v>
      </c>
      <c r="BM26" s="758">
        <f t="shared" si="20"/>
        <v>127</v>
      </c>
      <c r="BN26" s="756">
        <v>339</v>
      </c>
      <c r="BO26" s="756">
        <v>205</v>
      </c>
      <c r="BP26" s="758">
        <f t="shared" si="21"/>
        <v>134</v>
      </c>
      <c r="BQ26" s="757">
        <v>617</v>
      </c>
      <c r="BR26" s="756">
        <v>372</v>
      </c>
      <c r="BS26" s="758">
        <f t="shared" si="22"/>
        <v>245</v>
      </c>
      <c r="BT26" s="756">
        <v>503</v>
      </c>
      <c r="BU26" s="756">
        <v>261</v>
      </c>
      <c r="BV26" s="758">
        <f t="shared" si="23"/>
        <v>242</v>
      </c>
      <c r="BW26" s="757">
        <v>959</v>
      </c>
      <c r="BX26" s="756">
        <v>536</v>
      </c>
      <c r="BY26" s="758">
        <f t="shared" si="24"/>
        <v>423</v>
      </c>
      <c r="BZ26" s="756">
        <v>130</v>
      </c>
      <c r="CA26" s="756">
        <v>81</v>
      </c>
      <c r="CB26" s="758">
        <f t="shared" si="25"/>
        <v>49</v>
      </c>
      <c r="CC26" s="757">
        <v>251</v>
      </c>
      <c r="CD26" s="756">
        <v>135</v>
      </c>
      <c r="CE26" s="758">
        <f t="shared" si="26"/>
        <v>116</v>
      </c>
      <c r="CF26" s="756">
        <v>752</v>
      </c>
      <c r="CG26" s="756">
        <v>308</v>
      </c>
      <c r="CH26" s="758">
        <f t="shared" si="27"/>
        <v>444</v>
      </c>
      <c r="CI26" s="757">
        <v>204</v>
      </c>
      <c r="CJ26" s="756">
        <v>115</v>
      </c>
      <c r="CK26" s="758">
        <f t="shared" si="28"/>
        <v>89</v>
      </c>
      <c r="CL26" s="756">
        <v>2018</v>
      </c>
      <c r="CM26" s="756">
        <v>1523</v>
      </c>
      <c r="CN26" s="758">
        <f t="shared" si="29"/>
        <v>495</v>
      </c>
      <c r="CO26" s="757">
        <v>2271</v>
      </c>
      <c r="CP26" s="756">
        <v>1305</v>
      </c>
      <c r="CQ26" s="758">
        <f t="shared" si="30"/>
        <v>966</v>
      </c>
      <c r="CR26" s="756">
        <v>4</v>
      </c>
      <c r="CS26" s="756">
        <v>3</v>
      </c>
      <c r="CT26" s="758">
        <f t="shared" si="31"/>
        <v>1</v>
      </c>
      <c r="CU26" s="757">
        <v>62</v>
      </c>
      <c r="CV26" s="756">
        <v>45</v>
      </c>
      <c r="CW26" s="758">
        <f t="shared" si="32"/>
        <v>17</v>
      </c>
      <c r="CX26" s="756">
        <v>147</v>
      </c>
      <c r="CY26" s="756">
        <v>97</v>
      </c>
      <c r="CZ26" s="758">
        <f t="shared" si="33"/>
        <v>50</v>
      </c>
      <c r="DA26" s="757">
        <v>36</v>
      </c>
      <c r="DB26" s="756">
        <v>19</v>
      </c>
      <c r="DC26" s="758">
        <f t="shared" si="34"/>
        <v>17</v>
      </c>
      <c r="DD26" s="756">
        <v>170</v>
      </c>
      <c r="DE26" s="756">
        <v>108</v>
      </c>
      <c r="DF26" s="758">
        <f t="shared" si="35"/>
        <v>62</v>
      </c>
      <c r="DG26" s="757">
        <v>586</v>
      </c>
      <c r="DH26" s="756">
        <v>512</v>
      </c>
      <c r="DI26" s="758">
        <f t="shared" si="36"/>
        <v>74</v>
      </c>
      <c r="DJ26" s="756">
        <v>57</v>
      </c>
      <c r="DK26" s="756">
        <v>24</v>
      </c>
      <c r="DL26" s="758">
        <f t="shared" si="37"/>
        <v>33</v>
      </c>
      <c r="DM26" s="757">
        <v>168</v>
      </c>
      <c r="DN26" s="756">
        <v>90</v>
      </c>
      <c r="DO26" s="758">
        <f t="shared" si="38"/>
        <v>78</v>
      </c>
      <c r="DP26" s="756">
        <v>89</v>
      </c>
      <c r="DQ26" s="756">
        <v>52</v>
      </c>
      <c r="DR26" s="758">
        <f t="shared" si="39"/>
        <v>37</v>
      </c>
      <c r="DS26" s="757">
        <v>27</v>
      </c>
      <c r="DT26" s="756">
        <v>16</v>
      </c>
      <c r="DU26" s="758">
        <f t="shared" si="40"/>
        <v>11</v>
      </c>
      <c r="DV26" s="756">
        <v>16</v>
      </c>
      <c r="DW26" s="756">
        <v>8</v>
      </c>
      <c r="DX26" s="758">
        <f t="shared" si="41"/>
        <v>8</v>
      </c>
      <c r="DY26" s="757">
        <v>32</v>
      </c>
      <c r="DZ26" s="756">
        <v>21</v>
      </c>
      <c r="EA26" s="758">
        <f t="shared" si="42"/>
        <v>11</v>
      </c>
    </row>
    <row r="27" spans="1:131">
      <c r="A27" s="360" t="s">
        <v>574</v>
      </c>
      <c r="B27" s="361" t="s">
        <v>941</v>
      </c>
      <c r="C27" s="784">
        <v>161860</v>
      </c>
      <c r="D27" s="785">
        <v>135579</v>
      </c>
      <c r="E27" s="785">
        <v>26281</v>
      </c>
      <c r="F27" s="756">
        <f t="shared" si="0"/>
        <v>161860</v>
      </c>
      <c r="G27" s="756">
        <f t="shared" si="1"/>
        <v>127445</v>
      </c>
      <c r="H27" s="756">
        <f t="shared" si="1"/>
        <v>34415</v>
      </c>
      <c r="I27" s="757">
        <v>40795</v>
      </c>
      <c r="J27" s="756">
        <v>32026</v>
      </c>
      <c r="K27" s="758">
        <f t="shared" si="2"/>
        <v>8769</v>
      </c>
      <c r="L27" s="756">
        <v>25171</v>
      </c>
      <c r="M27" s="756">
        <v>20003</v>
      </c>
      <c r="N27" s="758">
        <f t="shared" si="3"/>
        <v>5168</v>
      </c>
      <c r="O27" s="757">
        <v>18619</v>
      </c>
      <c r="P27" s="756">
        <v>15099</v>
      </c>
      <c r="Q27" s="758">
        <f t="shared" si="4"/>
        <v>3520</v>
      </c>
      <c r="R27" s="756">
        <v>4009</v>
      </c>
      <c r="S27" s="756">
        <v>3020</v>
      </c>
      <c r="T27" s="758">
        <f t="shared" si="5"/>
        <v>989</v>
      </c>
      <c r="U27" s="757">
        <v>8507</v>
      </c>
      <c r="V27" s="756">
        <v>6539</v>
      </c>
      <c r="W27" s="758">
        <f t="shared" si="6"/>
        <v>1968</v>
      </c>
      <c r="X27" s="756">
        <v>1732</v>
      </c>
      <c r="Y27" s="756">
        <v>1346</v>
      </c>
      <c r="Z27" s="758">
        <f t="shared" si="7"/>
        <v>386</v>
      </c>
      <c r="AA27" s="757">
        <v>806</v>
      </c>
      <c r="AB27" s="756">
        <v>564</v>
      </c>
      <c r="AC27" s="758">
        <f t="shared" si="8"/>
        <v>242</v>
      </c>
      <c r="AD27" s="756">
        <v>5384</v>
      </c>
      <c r="AE27" s="756">
        <v>4252</v>
      </c>
      <c r="AF27" s="758">
        <f t="shared" si="9"/>
        <v>1132</v>
      </c>
      <c r="AG27" s="757">
        <v>960</v>
      </c>
      <c r="AH27" s="756">
        <v>752</v>
      </c>
      <c r="AI27" s="758">
        <f t="shared" si="10"/>
        <v>208</v>
      </c>
      <c r="AJ27" s="756">
        <v>4151</v>
      </c>
      <c r="AK27" s="756">
        <v>3471</v>
      </c>
      <c r="AL27" s="758">
        <f t="shared" si="11"/>
        <v>680</v>
      </c>
      <c r="AM27" s="757">
        <v>8478</v>
      </c>
      <c r="AN27" s="756">
        <v>6504</v>
      </c>
      <c r="AO27" s="758">
        <f t="shared" si="12"/>
        <v>1974</v>
      </c>
      <c r="AP27" s="756">
        <v>1402</v>
      </c>
      <c r="AQ27" s="756">
        <v>1122</v>
      </c>
      <c r="AR27" s="758">
        <f t="shared" si="13"/>
        <v>280</v>
      </c>
      <c r="AS27" s="757">
        <v>1120</v>
      </c>
      <c r="AT27" s="756">
        <v>857</v>
      </c>
      <c r="AU27" s="758">
        <f t="shared" si="14"/>
        <v>263</v>
      </c>
      <c r="AV27" s="756">
        <v>4089</v>
      </c>
      <c r="AW27" s="756">
        <v>3161</v>
      </c>
      <c r="AX27" s="758">
        <f t="shared" si="15"/>
        <v>928</v>
      </c>
      <c r="AY27" s="757">
        <v>2285</v>
      </c>
      <c r="AZ27" s="756">
        <v>1827</v>
      </c>
      <c r="BA27" s="758">
        <f t="shared" si="16"/>
        <v>458</v>
      </c>
      <c r="BB27" s="756">
        <v>4842</v>
      </c>
      <c r="BC27" s="756">
        <v>3750</v>
      </c>
      <c r="BD27" s="758">
        <f t="shared" si="17"/>
        <v>1092</v>
      </c>
      <c r="BE27" s="757">
        <v>2260</v>
      </c>
      <c r="BF27" s="756">
        <v>1720</v>
      </c>
      <c r="BG27" s="758">
        <f t="shared" si="18"/>
        <v>540</v>
      </c>
      <c r="BH27" s="756">
        <v>1023</v>
      </c>
      <c r="BI27" s="756">
        <v>793</v>
      </c>
      <c r="BJ27" s="758">
        <f t="shared" si="19"/>
        <v>230</v>
      </c>
      <c r="BK27" s="757">
        <v>1342</v>
      </c>
      <c r="BL27" s="756">
        <v>1010</v>
      </c>
      <c r="BM27" s="758">
        <f t="shared" si="20"/>
        <v>332</v>
      </c>
      <c r="BN27" s="756">
        <v>975</v>
      </c>
      <c r="BO27" s="756">
        <v>746</v>
      </c>
      <c r="BP27" s="758">
        <f t="shared" si="21"/>
        <v>229</v>
      </c>
      <c r="BQ27" s="757">
        <v>1284</v>
      </c>
      <c r="BR27" s="756">
        <v>949</v>
      </c>
      <c r="BS27" s="758">
        <f t="shared" si="22"/>
        <v>335</v>
      </c>
      <c r="BT27" s="756">
        <v>1061</v>
      </c>
      <c r="BU27" s="756">
        <v>841</v>
      </c>
      <c r="BV27" s="758">
        <f t="shared" si="23"/>
        <v>220</v>
      </c>
      <c r="BW27" s="757">
        <v>2743</v>
      </c>
      <c r="BX27" s="756">
        <v>2184</v>
      </c>
      <c r="BY27" s="758">
        <f t="shared" si="24"/>
        <v>559</v>
      </c>
      <c r="BZ27" s="756">
        <v>1990</v>
      </c>
      <c r="CA27" s="756">
        <v>1628</v>
      </c>
      <c r="CB27" s="758">
        <f t="shared" si="25"/>
        <v>362</v>
      </c>
      <c r="CC27" s="757">
        <v>1405</v>
      </c>
      <c r="CD27" s="756">
        <v>1111</v>
      </c>
      <c r="CE27" s="758">
        <f t="shared" si="26"/>
        <v>294</v>
      </c>
      <c r="CF27" s="756">
        <v>1566</v>
      </c>
      <c r="CG27" s="756">
        <v>1270</v>
      </c>
      <c r="CH27" s="758">
        <f t="shared" si="27"/>
        <v>296</v>
      </c>
      <c r="CI27" s="757">
        <v>1745</v>
      </c>
      <c r="CJ27" s="756">
        <v>1378</v>
      </c>
      <c r="CK27" s="758">
        <f t="shared" si="28"/>
        <v>367</v>
      </c>
      <c r="CL27" s="756">
        <v>1054</v>
      </c>
      <c r="CM27" s="756">
        <v>797</v>
      </c>
      <c r="CN27" s="758">
        <f t="shared" si="29"/>
        <v>257</v>
      </c>
      <c r="CO27" s="757">
        <v>2108</v>
      </c>
      <c r="CP27" s="756">
        <v>1580</v>
      </c>
      <c r="CQ27" s="758">
        <f t="shared" si="30"/>
        <v>528</v>
      </c>
      <c r="CR27" s="756">
        <v>495</v>
      </c>
      <c r="CS27" s="756">
        <v>377</v>
      </c>
      <c r="CT27" s="758">
        <f t="shared" si="31"/>
        <v>118</v>
      </c>
      <c r="CU27" s="757">
        <v>624</v>
      </c>
      <c r="CV27" s="756">
        <v>501</v>
      </c>
      <c r="CW27" s="758">
        <f t="shared" si="32"/>
        <v>123</v>
      </c>
      <c r="CX27" s="756">
        <v>1057</v>
      </c>
      <c r="CY27" s="756">
        <v>843</v>
      </c>
      <c r="CZ27" s="758">
        <f t="shared" si="33"/>
        <v>214</v>
      </c>
      <c r="DA27" s="757">
        <v>643</v>
      </c>
      <c r="DB27" s="756">
        <v>524</v>
      </c>
      <c r="DC27" s="758">
        <f t="shared" si="34"/>
        <v>119</v>
      </c>
      <c r="DD27" s="756">
        <v>342</v>
      </c>
      <c r="DE27" s="756">
        <v>274</v>
      </c>
      <c r="DF27" s="758">
        <f t="shared" si="35"/>
        <v>68</v>
      </c>
      <c r="DG27" s="757">
        <v>511</v>
      </c>
      <c r="DH27" s="756">
        <v>398</v>
      </c>
      <c r="DI27" s="758">
        <f t="shared" si="36"/>
        <v>113</v>
      </c>
      <c r="DJ27" s="756">
        <v>471</v>
      </c>
      <c r="DK27" s="756">
        <v>370</v>
      </c>
      <c r="DL27" s="758">
        <f t="shared" si="37"/>
        <v>101</v>
      </c>
      <c r="DM27" s="757">
        <v>1416</v>
      </c>
      <c r="DN27" s="756">
        <v>1108</v>
      </c>
      <c r="DO27" s="758">
        <f t="shared" si="38"/>
        <v>308</v>
      </c>
      <c r="DP27" s="756">
        <v>468</v>
      </c>
      <c r="DQ27" s="756">
        <v>354</v>
      </c>
      <c r="DR27" s="758">
        <f t="shared" si="39"/>
        <v>114</v>
      </c>
      <c r="DS27" s="757">
        <v>900</v>
      </c>
      <c r="DT27" s="756">
        <v>708</v>
      </c>
      <c r="DU27" s="758">
        <f t="shared" si="40"/>
        <v>192</v>
      </c>
      <c r="DV27" s="756">
        <v>1101</v>
      </c>
      <c r="DW27" s="756">
        <v>923</v>
      </c>
      <c r="DX27" s="758">
        <f t="shared" si="41"/>
        <v>178</v>
      </c>
      <c r="DY27" s="757">
        <v>926</v>
      </c>
      <c r="DZ27" s="756">
        <v>765</v>
      </c>
      <c r="EA27" s="758">
        <f t="shared" si="42"/>
        <v>161</v>
      </c>
    </row>
    <row r="28" spans="1:131">
      <c r="A28" s="360" t="s">
        <v>575</v>
      </c>
      <c r="B28" s="361" t="s">
        <v>942</v>
      </c>
      <c r="C28" s="784">
        <v>4035</v>
      </c>
      <c r="D28" s="785">
        <v>3639</v>
      </c>
      <c r="E28" s="785">
        <v>396</v>
      </c>
      <c r="F28" s="756">
        <f t="shared" si="0"/>
        <v>4035</v>
      </c>
      <c r="G28" s="756">
        <f t="shared" si="1"/>
        <v>3572</v>
      </c>
      <c r="H28" s="756">
        <f t="shared" si="1"/>
        <v>463</v>
      </c>
      <c r="I28" s="757">
        <v>1984</v>
      </c>
      <c r="J28" s="756">
        <v>1711</v>
      </c>
      <c r="K28" s="758">
        <f t="shared" si="2"/>
        <v>273</v>
      </c>
      <c r="L28" s="756">
        <v>1380</v>
      </c>
      <c r="M28" s="756">
        <v>1281</v>
      </c>
      <c r="N28" s="758">
        <f t="shared" si="3"/>
        <v>99</v>
      </c>
      <c r="O28" s="757">
        <v>34</v>
      </c>
      <c r="P28" s="756">
        <v>29</v>
      </c>
      <c r="Q28" s="758">
        <f t="shared" si="4"/>
        <v>5</v>
      </c>
      <c r="R28" s="756">
        <v>2</v>
      </c>
      <c r="S28" s="756">
        <v>1</v>
      </c>
      <c r="T28" s="758">
        <f t="shared" si="5"/>
        <v>1</v>
      </c>
      <c r="U28" s="757">
        <v>53</v>
      </c>
      <c r="V28" s="756">
        <v>45</v>
      </c>
      <c r="W28" s="758">
        <f t="shared" si="6"/>
        <v>8</v>
      </c>
      <c r="X28" s="756">
        <v>26</v>
      </c>
      <c r="Y28" s="756">
        <v>21</v>
      </c>
      <c r="Z28" s="758">
        <f t="shared" si="7"/>
        <v>5</v>
      </c>
      <c r="AA28" s="757">
        <v>11</v>
      </c>
      <c r="AB28" s="756">
        <v>9</v>
      </c>
      <c r="AC28" s="758">
        <f t="shared" si="8"/>
        <v>2</v>
      </c>
      <c r="AD28" s="756">
        <v>6</v>
      </c>
      <c r="AE28" s="756">
        <v>6</v>
      </c>
      <c r="AF28" s="758">
        <f t="shared" si="9"/>
        <v>0</v>
      </c>
      <c r="AG28" s="757">
        <v>111</v>
      </c>
      <c r="AH28" s="756">
        <v>107</v>
      </c>
      <c r="AI28" s="758">
        <f t="shared" si="10"/>
        <v>4</v>
      </c>
      <c r="AJ28" s="756">
        <v>29</v>
      </c>
      <c r="AK28" s="756">
        <v>24</v>
      </c>
      <c r="AL28" s="758">
        <f t="shared" si="11"/>
        <v>5</v>
      </c>
      <c r="AM28" s="757">
        <v>24</v>
      </c>
      <c r="AN28" s="756">
        <v>14</v>
      </c>
      <c r="AO28" s="758">
        <f t="shared" si="12"/>
        <v>10</v>
      </c>
      <c r="AP28" s="756">
        <v>90</v>
      </c>
      <c r="AQ28" s="756">
        <v>87</v>
      </c>
      <c r="AR28" s="758">
        <f t="shared" si="13"/>
        <v>3</v>
      </c>
      <c r="AS28" s="757">
        <v>8</v>
      </c>
      <c r="AT28" s="756">
        <v>6</v>
      </c>
      <c r="AU28" s="758">
        <f t="shared" si="14"/>
        <v>2</v>
      </c>
      <c r="AV28" s="756">
        <v>4</v>
      </c>
      <c r="AW28" s="756">
        <v>4</v>
      </c>
      <c r="AX28" s="758">
        <f t="shared" si="15"/>
        <v>0</v>
      </c>
      <c r="AY28" s="757">
        <v>23</v>
      </c>
      <c r="AZ28" s="756">
        <v>15</v>
      </c>
      <c r="BA28" s="758">
        <f t="shared" si="16"/>
        <v>8</v>
      </c>
      <c r="BB28" s="756">
        <v>0</v>
      </c>
      <c r="BC28" s="756">
        <v>0</v>
      </c>
      <c r="BD28" s="758">
        <f t="shared" si="17"/>
        <v>0</v>
      </c>
      <c r="BE28" s="757">
        <v>0</v>
      </c>
      <c r="BF28" s="756">
        <v>0</v>
      </c>
      <c r="BG28" s="758">
        <f t="shared" si="18"/>
        <v>0</v>
      </c>
      <c r="BH28" s="756">
        <v>6</v>
      </c>
      <c r="BI28" s="756">
        <v>4</v>
      </c>
      <c r="BJ28" s="758">
        <f t="shared" si="19"/>
        <v>2</v>
      </c>
      <c r="BK28" s="757">
        <v>2</v>
      </c>
      <c r="BL28" s="756">
        <v>1</v>
      </c>
      <c r="BM28" s="758">
        <f t="shared" si="20"/>
        <v>1</v>
      </c>
      <c r="BN28" s="756">
        <v>3</v>
      </c>
      <c r="BO28" s="756">
        <v>1</v>
      </c>
      <c r="BP28" s="758">
        <f t="shared" si="21"/>
        <v>2</v>
      </c>
      <c r="BQ28" s="757">
        <v>34</v>
      </c>
      <c r="BR28" s="756">
        <v>27</v>
      </c>
      <c r="BS28" s="758">
        <f t="shared" si="22"/>
        <v>7</v>
      </c>
      <c r="BT28" s="756">
        <v>0</v>
      </c>
      <c r="BU28" s="756">
        <v>0</v>
      </c>
      <c r="BV28" s="758">
        <f t="shared" si="23"/>
        <v>0</v>
      </c>
      <c r="BW28" s="757">
        <v>9</v>
      </c>
      <c r="BX28" s="756">
        <v>8</v>
      </c>
      <c r="BY28" s="758">
        <f t="shared" si="24"/>
        <v>1</v>
      </c>
      <c r="BZ28" s="756">
        <v>15</v>
      </c>
      <c r="CA28" s="756">
        <v>12</v>
      </c>
      <c r="CB28" s="758">
        <f t="shared" si="25"/>
        <v>3</v>
      </c>
      <c r="CC28" s="757">
        <v>88</v>
      </c>
      <c r="CD28" s="756">
        <v>88</v>
      </c>
      <c r="CE28" s="758">
        <f t="shared" si="26"/>
        <v>0</v>
      </c>
      <c r="CF28" s="756">
        <v>27</v>
      </c>
      <c r="CG28" s="756">
        <v>21</v>
      </c>
      <c r="CH28" s="758">
        <f t="shared" si="27"/>
        <v>6</v>
      </c>
      <c r="CI28" s="757">
        <v>2</v>
      </c>
      <c r="CJ28" s="756">
        <v>2</v>
      </c>
      <c r="CK28" s="758">
        <f t="shared" si="28"/>
        <v>0</v>
      </c>
      <c r="CL28" s="756">
        <v>5</v>
      </c>
      <c r="CM28" s="756">
        <v>3</v>
      </c>
      <c r="CN28" s="758">
        <f t="shared" si="29"/>
        <v>2</v>
      </c>
      <c r="CO28" s="757">
        <v>6</v>
      </c>
      <c r="CP28" s="756">
        <v>6</v>
      </c>
      <c r="CQ28" s="758">
        <f t="shared" si="30"/>
        <v>0</v>
      </c>
      <c r="CR28" s="756">
        <v>0</v>
      </c>
      <c r="CS28" s="756">
        <v>0</v>
      </c>
      <c r="CT28" s="758">
        <f t="shared" si="31"/>
        <v>0</v>
      </c>
      <c r="CU28" s="757">
        <v>5</v>
      </c>
      <c r="CV28" s="756">
        <v>4</v>
      </c>
      <c r="CW28" s="758">
        <f t="shared" si="32"/>
        <v>1</v>
      </c>
      <c r="CX28" s="756">
        <v>13</v>
      </c>
      <c r="CY28" s="756">
        <v>11</v>
      </c>
      <c r="CZ28" s="758">
        <f t="shared" si="33"/>
        <v>2</v>
      </c>
      <c r="DA28" s="757">
        <v>0</v>
      </c>
      <c r="DB28" s="756">
        <v>0</v>
      </c>
      <c r="DC28" s="758">
        <f t="shared" si="34"/>
        <v>0</v>
      </c>
      <c r="DD28" s="756">
        <v>0</v>
      </c>
      <c r="DE28" s="756">
        <v>0</v>
      </c>
      <c r="DF28" s="758">
        <f t="shared" si="35"/>
        <v>0</v>
      </c>
      <c r="DG28" s="757">
        <v>0</v>
      </c>
      <c r="DH28" s="756">
        <v>0</v>
      </c>
      <c r="DI28" s="758">
        <f t="shared" si="36"/>
        <v>0</v>
      </c>
      <c r="DJ28" s="756">
        <v>20</v>
      </c>
      <c r="DK28" s="756">
        <v>19</v>
      </c>
      <c r="DL28" s="758">
        <f t="shared" si="37"/>
        <v>1</v>
      </c>
      <c r="DM28" s="757">
        <v>0</v>
      </c>
      <c r="DN28" s="756">
        <v>0</v>
      </c>
      <c r="DO28" s="758">
        <f t="shared" si="38"/>
        <v>0</v>
      </c>
      <c r="DP28" s="756">
        <v>0</v>
      </c>
      <c r="DQ28" s="756">
        <v>0</v>
      </c>
      <c r="DR28" s="758">
        <f t="shared" si="39"/>
        <v>0</v>
      </c>
      <c r="DS28" s="757">
        <v>15</v>
      </c>
      <c r="DT28" s="756">
        <v>5</v>
      </c>
      <c r="DU28" s="758">
        <f t="shared" si="40"/>
        <v>10</v>
      </c>
      <c r="DV28" s="756">
        <v>0</v>
      </c>
      <c r="DW28" s="756">
        <v>0</v>
      </c>
      <c r="DX28" s="758">
        <f t="shared" si="41"/>
        <v>0</v>
      </c>
      <c r="DY28" s="757">
        <v>0</v>
      </c>
      <c r="DZ28" s="756">
        <v>0</v>
      </c>
      <c r="EA28" s="758">
        <f t="shared" si="42"/>
        <v>0</v>
      </c>
    </row>
    <row r="29" spans="1:131">
      <c r="A29" s="360" t="s">
        <v>576</v>
      </c>
      <c r="B29" s="361" t="s">
        <v>943</v>
      </c>
      <c r="C29" s="784">
        <v>4011</v>
      </c>
      <c r="D29" s="785">
        <v>3631</v>
      </c>
      <c r="E29" s="785">
        <v>380</v>
      </c>
      <c r="F29" s="756">
        <f t="shared" si="0"/>
        <v>4011</v>
      </c>
      <c r="G29" s="756">
        <f t="shared" si="1"/>
        <v>3665</v>
      </c>
      <c r="H29" s="756">
        <f t="shared" si="1"/>
        <v>346</v>
      </c>
      <c r="I29" s="757">
        <v>938</v>
      </c>
      <c r="J29" s="756">
        <v>832</v>
      </c>
      <c r="K29" s="758">
        <f t="shared" si="2"/>
        <v>106</v>
      </c>
      <c r="L29" s="756">
        <v>879</v>
      </c>
      <c r="M29" s="756">
        <v>817</v>
      </c>
      <c r="N29" s="758">
        <f t="shared" si="3"/>
        <v>62</v>
      </c>
      <c r="O29" s="757">
        <v>518</v>
      </c>
      <c r="P29" s="756">
        <v>474</v>
      </c>
      <c r="Q29" s="758">
        <f t="shared" si="4"/>
        <v>44</v>
      </c>
      <c r="R29" s="756">
        <v>139</v>
      </c>
      <c r="S29" s="756">
        <v>139</v>
      </c>
      <c r="T29" s="758">
        <f t="shared" si="5"/>
        <v>0</v>
      </c>
      <c r="U29" s="757">
        <v>154</v>
      </c>
      <c r="V29" s="756">
        <v>133</v>
      </c>
      <c r="W29" s="758">
        <f t="shared" si="6"/>
        <v>21</v>
      </c>
      <c r="X29" s="756">
        <v>0</v>
      </c>
      <c r="Y29" s="756">
        <v>0</v>
      </c>
      <c r="Z29" s="758">
        <f t="shared" si="7"/>
        <v>0</v>
      </c>
      <c r="AA29" s="757">
        <v>18</v>
      </c>
      <c r="AB29" s="756">
        <v>18</v>
      </c>
      <c r="AC29" s="758">
        <f t="shared" si="8"/>
        <v>0</v>
      </c>
      <c r="AD29" s="756">
        <v>0</v>
      </c>
      <c r="AE29" s="756">
        <v>0</v>
      </c>
      <c r="AF29" s="758">
        <f t="shared" si="9"/>
        <v>0</v>
      </c>
      <c r="AG29" s="757">
        <v>0</v>
      </c>
      <c r="AH29" s="756">
        <v>0</v>
      </c>
      <c r="AI29" s="758">
        <f t="shared" si="10"/>
        <v>0</v>
      </c>
      <c r="AJ29" s="756">
        <v>148</v>
      </c>
      <c r="AK29" s="756">
        <v>118</v>
      </c>
      <c r="AL29" s="758">
        <f t="shared" si="11"/>
        <v>30</v>
      </c>
      <c r="AM29" s="757">
        <v>213</v>
      </c>
      <c r="AN29" s="756">
        <v>183</v>
      </c>
      <c r="AO29" s="758">
        <f t="shared" si="12"/>
        <v>30</v>
      </c>
      <c r="AP29" s="756">
        <v>65</v>
      </c>
      <c r="AQ29" s="756">
        <v>62</v>
      </c>
      <c r="AR29" s="758">
        <f t="shared" si="13"/>
        <v>3</v>
      </c>
      <c r="AS29" s="757">
        <v>0</v>
      </c>
      <c r="AT29" s="756">
        <v>0</v>
      </c>
      <c r="AU29" s="758">
        <f t="shared" si="14"/>
        <v>0</v>
      </c>
      <c r="AV29" s="756">
        <v>35</v>
      </c>
      <c r="AW29" s="756">
        <v>32</v>
      </c>
      <c r="AX29" s="758">
        <f t="shared" si="15"/>
        <v>3</v>
      </c>
      <c r="AY29" s="757">
        <v>6</v>
      </c>
      <c r="AZ29" s="756">
        <v>6</v>
      </c>
      <c r="BA29" s="758">
        <f t="shared" si="16"/>
        <v>0</v>
      </c>
      <c r="BB29" s="756">
        <v>86</v>
      </c>
      <c r="BC29" s="756">
        <v>86</v>
      </c>
      <c r="BD29" s="758">
        <f t="shared" si="17"/>
        <v>0</v>
      </c>
      <c r="BE29" s="757">
        <v>12</v>
      </c>
      <c r="BF29" s="756">
        <v>12</v>
      </c>
      <c r="BG29" s="758">
        <f t="shared" si="18"/>
        <v>0</v>
      </c>
      <c r="BH29" s="756">
        <v>219</v>
      </c>
      <c r="BI29" s="756">
        <v>198</v>
      </c>
      <c r="BJ29" s="758">
        <f t="shared" si="19"/>
        <v>21</v>
      </c>
      <c r="BK29" s="757">
        <v>6</v>
      </c>
      <c r="BL29" s="756">
        <v>3</v>
      </c>
      <c r="BM29" s="758">
        <f t="shared" si="20"/>
        <v>3</v>
      </c>
      <c r="BN29" s="756">
        <v>0</v>
      </c>
      <c r="BO29" s="756">
        <v>0</v>
      </c>
      <c r="BP29" s="758">
        <f t="shared" si="21"/>
        <v>0</v>
      </c>
      <c r="BQ29" s="757">
        <v>47</v>
      </c>
      <c r="BR29" s="756">
        <v>41</v>
      </c>
      <c r="BS29" s="758">
        <f t="shared" si="22"/>
        <v>6</v>
      </c>
      <c r="BT29" s="756">
        <v>6</v>
      </c>
      <c r="BU29" s="756">
        <v>6</v>
      </c>
      <c r="BV29" s="758">
        <f t="shared" si="23"/>
        <v>0</v>
      </c>
      <c r="BW29" s="757">
        <v>86</v>
      </c>
      <c r="BX29" s="756">
        <v>86</v>
      </c>
      <c r="BY29" s="758">
        <f t="shared" si="24"/>
        <v>0</v>
      </c>
      <c r="BZ29" s="756">
        <v>148</v>
      </c>
      <c r="CA29" s="756">
        <v>136</v>
      </c>
      <c r="CB29" s="758">
        <f t="shared" si="25"/>
        <v>12</v>
      </c>
      <c r="CC29" s="757">
        <v>6</v>
      </c>
      <c r="CD29" s="756">
        <v>6</v>
      </c>
      <c r="CE29" s="758">
        <f t="shared" si="26"/>
        <v>0</v>
      </c>
      <c r="CF29" s="756">
        <v>80</v>
      </c>
      <c r="CG29" s="756">
        <v>77</v>
      </c>
      <c r="CH29" s="758">
        <f t="shared" si="27"/>
        <v>3</v>
      </c>
      <c r="CI29" s="757">
        <v>80</v>
      </c>
      <c r="CJ29" s="756">
        <v>80</v>
      </c>
      <c r="CK29" s="758">
        <f t="shared" si="28"/>
        <v>0</v>
      </c>
      <c r="CL29" s="756">
        <v>0</v>
      </c>
      <c r="CM29" s="756">
        <v>0</v>
      </c>
      <c r="CN29" s="758">
        <f t="shared" si="29"/>
        <v>0</v>
      </c>
      <c r="CO29" s="757">
        <v>15</v>
      </c>
      <c r="CP29" s="756">
        <v>15</v>
      </c>
      <c r="CQ29" s="758">
        <f t="shared" si="30"/>
        <v>0</v>
      </c>
      <c r="CR29" s="756">
        <v>0</v>
      </c>
      <c r="CS29" s="756">
        <v>0</v>
      </c>
      <c r="CT29" s="758">
        <f t="shared" si="31"/>
        <v>0</v>
      </c>
      <c r="CU29" s="757">
        <v>0</v>
      </c>
      <c r="CV29" s="756">
        <v>0</v>
      </c>
      <c r="CW29" s="758">
        <f t="shared" si="32"/>
        <v>0</v>
      </c>
      <c r="CX29" s="756">
        <v>0</v>
      </c>
      <c r="CY29" s="756">
        <v>0</v>
      </c>
      <c r="CZ29" s="758">
        <f t="shared" si="33"/>
        <v>0</v>
      </c>
      <c r="DA29" s="757">
        <v>30</v>
      </c>
      <c r="DB29" s="756">
        <v>30</v>
      </c>
      <c r="DC29" s="758">
        <f t="shared" si="34"/>
        <v>0</v>
      </c>
      <c r="DD29" s="756">
        <v>0</v>
      </c>
      <c r="DE29" s="756">
        <v>0</v>
      </c>
      <c r="DF29" s="758">
        <f t="shared" si="35"/>
        <v>0</v>
      </c>
      <c r="DG29" s="757">
        <v>0</v>
      </c>
      <c r="DH29" s="756">
        <v>0</v>
      </c>
      <c r="DI29" s="758">
        <f t="shared" si="36"/>
        <v>0</v>
      </c>
      <c r="DJ29" s="756">
        <v>9</v>
      </c>
      <c r="DK29" s="756">
        <v>9</v>
      </c>
      <c r="DL29" s="758">
        <f t="shared" si="37"/>
        <v>0</v>
      </c>
      <c r="DM29" s="757">
        <v>0</v>
      </c>
      <c r="DN29" s="756">
        <v>0</v>
      </c>
      <c r="DO29" s="758">
        <f t="shared" si="38"/>
        <v>0</v>
      </c>
      <c r="DP29" s="756">
        <v>44</v>
      </c>
      <c r="DQ29" s="756">
        <v>44</v>
      </c>
      <c r="DR29" s="758">
        <f t="shared" si="39"/>
        <v>0</v>
      </c>
      <c r="DS29" s="757">
        <v>24</v>
      </c>
      <c r="DT29" s="756">
        <v>22</v>
      </c>
      <c r="DU29" s="758">
        <f t="shared" si="40"/>
        <v>2</v>
      </c>
      <c r="DV29" s="756">
        <v>0</v>
      </c>
      <c r="DW29" s="756">
        <v>0</v>
      </c>
      <c r="DX29" s="758">
        <f t="shared" si="41"/>
        <v>0</v>
      </c>
      <c r="DY29" s="757">
        <v>0</v>
      </c>
      <c r="DZ29" s="756">
        <v>0</v>
      </c>
      <c r="EA29" s="758">
        <f t="shared" si="42"/>
        <v>0</v>
      </c>
    </row>
    <row r="30" spans="1:131">
      <c r="A30" s="360" t="s">
        <v>577</v>
      </c>
      <c r="B30" s="361" t="s">
        <v>944</v>
      </c>
      <c r="C30" s="784">
        <v>19565</v>
      </c>
      <c r="D30" s="785">
        <v>17433</v>
      </c>
      <c r="E30" s="785">
        <v>2132</v>
      </c>
      <c r="F30" s="756">
        <f t="shared" si="0"/>
        <v>19565</v>
      </c>
      <c r="G30" s="756">
        <f t="shared" si="1"/>
        <v>16139</v>
      </c>
      <c r="H30" s="756">
        <f t="shared" si="1"/>
        <v>3426</v>
      </c>
      <c r="I30" s="757">
        <v>4756</v>
      </c>
      <c r="J30" s="756">
        <v>3832</v>
      </c>
      <c r="K30" s="758">
        <f t="shared" si="2"/>
        <v>924</v>
      </c>
      <c r="L30" s="756">
        <v>2998</v>
      </c>
      <c r="M30" s="756">
        <v>2516</v>
      </c>
      <c r="N30" s="758">
        <f t="shared" si="3"/>
        <v>482</v>
      </c>
      <c r="O30" s="757">
        <v>1895</v>
      </c>
      <c r="P30" s="756">
        <v>1582</v>
      </c>
      <c r="Q30" s="758">
        <f t="shared" si="4"/>
        <v>313</v>
      </c>
      <c r="R30" s="756">
        <v>963</v>
      </c>
      <c r="S30" s="756">
        <v>778</v>
      </c>
      <c r="T30" s="758">
        <f t="shared" si="5"/>
        <v>185</v>
      </c>
      <c r="U30" s="757">
        <v>1207</v>
      </c>
      <c r="V30" s="756">
        <v>1063</v>
      </c>
      <c r="W30" s="758">
        <f t="shared" si="6"/>
        <v>144</v>
      </c>
      <c r="X30" s="756">
        <v>155</v>
      </c>
      <c r="Y30" s="756">
        <v>128</v>
      </c>
      <c r="Z30" s="758">
        <f t="shared" si="7"/>
        <v>27</v>
      </c>
      <c r="AA30" s="757">
        <v>155</v>
      </c>
      <c r="AB30" s="756">
        <v>135</v>
      </c>
      <c r="AC30" s="758">
        <f t="shared" si="8"/>
        <v>20</v>
      </c>
      <c r="AD30" s="756">
        <v>421</v>
      </c>
      <c r="AE30" s="756">
        <v>368</v>
      </c>
      <c r="AF30" s="758">
        <f t="shared" si="9"/>
        <v>53</v>
      </c>
      <c r="AG30" s="757">
        <v>12</v>
      </c>
      <c r="AH30" s="756">
        <v>12</v>
      </c>
      <c r="AI30" s="758">
        <f t="shared" si="10"/>
        <v>0</v>
      </c>
      <c r="AJ30" s="756">
        <v>462</v>
      </c>
      <c r="AK30" s="756">
        <v>381</v>
      </c>
      <c r="AL30" s="758">
        <f t="shared" si="11"/>
        <v>81</v>
      </c>
      <c r="AM30" s="757">
        <v>491</v>
      </c>
      <c r="AN30" s="756">
        <v>412</v>
      </c>
      <c r="AO30" s="758">
        <f t="shared" si="12"/>
        <v>79</v>
      </c>
      <c r="AP30" s="756">
        <v>171</v>
      </c>
      <c r="AQ30" s="756">
        <v>132</v>
      </c>
      <c r="AR30" s="758">
        <f t="shared" si="13"/>
        <v>39</v>
      </c>
      <c r="AS30" s="757">
        <v>269</v>
      </c>
      <c r="AT30" s="756">
        <v>226</v>
      </c>
      <c r="AU30" s="758">
        <f t="shared" si="14"/>
        <v>43</v>
      </c>
      <c r="AV30" s="756">
        <v>1162</v>
      </c>
      <c r="AW30" s="756">
        <v>1024</v>
      </c>
      <c r="AX30" s="758">
        <f t="shared" si="15"/>
        <v>138</v>
      </c>
      <c r="AY30" s="757">
        <v>436</v>
      </c>
      <c r="AZ30" s="756">
        <v>381</v>
      </c>
      <c r="BA30" s="758">
        <f t="shared" si="16"/>
        <v>55</v>
      </c>
      <c r="BB30" s="756">
        <v>287</v>
      </c>
      <c r="BC30" s="756">
        <v>197</v>
      </c>
      <c r="BD30" s="758">
        <f t="shared" si="17"/>
        <v>90</v>
      </c>
      <c r="BE30" s="757">
        <v>389</v>
      </c>
      <c r="BF30" s="756">
        <v>334</v>
      </c>
      <c r="BG30" s="758">
        <f t="shared" si="18"/>
        <v>55</v>
      </c>
      <c r="BH30" s="756">
        <v>179</v>
      </c>
      <c r="BI30" s="756">
        <v>144</v>
      </c>
      <c r="BJ30" s="758">
        <f t="shared" si="19"/>
        <v>35</v>
      </c>
      <c r="BK30" s="757">
        <v>242</v>
      </c>
      <c r="BL30" s="756">
        <v>197</v>
      </c>
      <c r="BM30" s="758">
        <f t="shared" si="20"/>
        <v>45</v>
      </c>
      <c r="BN30" s="756">
        <v>181</v>
      </c>
      <c r="BO30" s="756">
        <v>140</v>
      </c>
      <c r="BP30" s="758">
        <f t="shared" si="21"/>
        <v>41</v>
      </c>
      <c r="BQ30" s="757">
        <v>116</v>
      </c>
      <c r="BR30" s="756">
        <v>96</v>
      </c>
      <c r="BS30" s="758">
        <f t="shared" si="22"/>
        <v>20</v>
      </c>
      <c r="BT30" s="756">
        <v>92</v>
      </c>
      <c r="BU30" s="756">
        <v>74</v>
      </c>
      <c r="BV30" s="758">
        <f t="shared" si="23"/>
        <v>18</v>
      </c>
      <c r="BW30" s="757">
        <v>269</v>
      </c>
      <c r="BX30" s="756">
        <v>230</v>
      </c>
      <c r="BY30" s="758">
        <f t="shared" si="24"/>
        <v>39</v>
      </c>
      <c r="BZ30" s="756">
        <v>132</v>
      </c>
      <c r="CA30" s="756">
        <v>110</v>
      </c>
      <c r="CB30" s="758">
        <f t="shared" si="25"/>
        <v>22</v>
      </c>
      <c r="CC30" s="757">
        <v>193</v>
      </c>
      <c r="CD30" s="756">
        <v>156</v>
      </c>
      <c r="CE30" s="758">
        <f t="shared" si="26"/>
        <v>37</v>
      </c>
      <c r="CF30" s="756">
        <v>171</v>
      </c>
      <c r="CG30" s="756">
        <v>138</v>
      </c>
      <c r="CH30" s="758">
        <f t="shared" si="27"/>
        <v>33</v>
      </c>
      <c r="CI30" s="757">
        <v>222</v>
      </c>
      <c r="CJ30" s="756">
        <v>165</v>
      </c>
      <c r="CK30" s="758">
        <f t="shared" si="28"/>
        <v>57</v>
      </c>
      <c r="CL30" s="756">
        <v>61</v>
      </c>
      <c r="CM30" s="756">
        <v>37</v>
      </c>
      <c r="CN30" s="758">
        <f t="shared" si="29"/>
        <v>24</v>
      </c>
      <c r="CO30" s="757">
        <v>466</v>
      </c>
      <c r="CP30" s="756">
        <v>368</v>
      </c>
      <c r="CQ30" s="758">
        <f t="shared" si="30"/>
        <v>98</v>
      </c>
      <c r="CR30" s="756">
        <v>108</v>
      </c>
      <c r="CS30" s="756">
        <v>73</v>
      </c>
      <c r="CT30" s="758">
        <f t="shared" si="31"/>
        <v>35</v>
      </c>
      <c r="CU30" s="757">
        <v>41</v>
      </c>
      <c r="CV30" s="756">
        <v>39</v>
      </c>
      <c r="CW30" s="758">
        <f t="shared" si="32"/>
        <v>2</v>
      </c>
      <c r="CX30" s="756">
        <v>206</v>
      </c>
      <c r="CY30" s="756">
        <v>159</v>
      </c>
      <c r="CZ30" s="758">
        <f t="shared" si="33"/>
        <v>47</v>
      </c>
      <c r="DA30" s="757">
        <v>29</v>
      </c>
      <c r="DB30" s="756">
        <v>23</v>
      </c>
      <c r="DC30" s="758">
        <f t="shared" si="34"/>
        <v>6</v>
      </c>
      <c r="DD30" s="756">
        <v>92</v>
      </c>
      <c r="DE30" s="756">
        <v>69</v>
      </c>
      <c r="DF30" s="758">
        <f t="shared" si="35"/>
        <v>23</v>
      </c>
      <c r="DG30" s="757">
        <v>67</v>
      </c>
      <c r="DH30" s="756">
        <v>51</v>
      </c>
      <c r="DI30" s="758">
        <f t="shared" si="36"/>
        <v>16</v>
      </c>
      <c r="DJ30" s="756">
        <v>41</v>
      </c>
      <c r="DK30" s="756">
        <v>27</v>
      </c>
      <c r="DL30" s="758">
        <f t="shared" si="37"/>
        <v>14</v>
      </c>
      <c r="DM30" s="757">
        <v>114</v>
      </c>
      <c r="DN30" s="756">
        <v>90</v>
      </c>
      <c r="DO30" s="758">
        <f t="shared" si="38"/>
        <v>24</v>
      </c>
      <c r="DP30" s="756">
        <v>39</v>
      </c>
      <c r="DQ30" s="756">
        <v>35</v>
      </c>
      <c r="DR30" s="758">
        <f t="shared" si="39"/>
        <v>4</v>
      </c>
      <c r="DS30" s="757">
        <v>102</v>
      </c>
      <c r="DT30" s="756">
        <v>84</v>
      </c>
      <c r="DU30" s="758">
        <f t="shared" si="40"/>
        <v>18</v>
      </c>
      <c r="DV30" s="756">
        <v>65</v>
      </c>
      <c r="DW30" s="756">
        <v>39</v>
      </c>
      <c r="DX30" s="758">
        <f t="shared" si="41"/>
        <v>26</v>
      </c>
      <c r="DY30" s="757">
        <v>108</v>
      </c>
      <c r="DZ30" s="756">
        <v>94</v>
      </c>
      <c r="EA30" s="758">
        <f t="shared" si="42"/>
        <v>14</v>
      </c>
    </row>
    <row r="31" spans="1:131">
      <c r="A31" s="360" t="s">
        <v>578</v>
      </c>
      <c r="B31" s="361" t="s">
        <v>945</v>
      </c>
      <c r="C31" s="784">
        <v>450446</v>
      </c>
      <c r="D31" s="785">
        <v>281335</v>
      </c>
      <c r="E31" s="785">
        <v>169111</v>
      </c>
      <c r="F31" s="756">
        <f t="shared" si="0"/>
        <v>450446</v>
      </c>
      <c r="G31" s="756">
        <f t="shared" si="1"/>
        <v>206763</v>
      </c>
      <c r="H31" s="756">
        <f t="shared" si="1"/>
        <v>243683</v>
      </c>
      <c r="I31" s="757">
        <v>157510</v>
      </c>
      <c r="J31" s="756">
        <v>75515</v>
      </c>
      <c r="K31" s="758">
        <f t="shared" si="2"/>
        <v>81995</v>
      </c>
      <c r="L31" s="756">
        <v>50061</v>
      </c>
      <c r="M31" s="756">
        <v>23895</v>
      </c>
      <c r="N31" s="758">
        <f t="shared" si="3"/>
        <v>26166</v>
      </c>
      <c r="O31" s="757">
        <v>34851</v>
      </c>
      <c r="P31" s="756">
        <v>16325</v>
      </c>
      <c r="Q31" s="758">
        <f t="shared" si="4"/>
        <v>18526</v>
      </c>
      <c r="R31" s="756">
        <v>18707</v>
      </c>
      <c r="S31" s="756">
        <v>7570</v>
      </c>
      <c r="T31" s="758">
        <f t="shared" si="5"/>
        <v>11137</v>
      </c>
      <c r="U31" s="757">
        <v>34656</v>
      </c>
      <c r="V31" s="756">
        <v>14168</v>
      </c>
      <c r="W31" s="758">
        <f t="shared" si="6"/>
        <v>20488</v>
      </c>
      <c r="X31" s="756">
        <v>3755</v>
      </c>
      <c r="Y31" s="756">
        <v>1814</v>
      </c>
      <c r="Z31" s="758">
        <f t="shared" si="7"/>
        <v>1941</v>
      </c>
      <c r="AA31" s="757">
        <v>5661</v>
      </c>
      <c r="AB31" s="756">
        <v>2237</v>
      </c>
      <c r="AC31" s="758">
        <f t="shared" si="8"/>
        <v>3424</v>
      </c>
      <c r="AD31" s="756">
        <v>14486</v>
      </c>
      <c r="AE31" s="756">
        <v>6215</v>
      </c>
      <c r="AF31" s="758">
        <f t="shared" si="9"/>
        <v>8271</v>
      </c>
      <c r="AG31" s="757">
        <v>1894</v>
      </c>
      <c r="AH31" s="756">
        <v>880</v>
      </c>
      <c r="AI31" s="758">
        <f t="shared" si="10"/>
        <v>1014</v>
      </c>
      <c r="AJ31" s="756">
        <v>7397</v>
      </c>
      <c r="AK31" s="756">
        <v>3878</v>
      </c>
      <c r="AL31" s="758">
        <f t="shared" si="11"/>
        <v>3519</v>
      </c>
      <c r="AM31" s="757">
        <v>18507</v>
      </c>
      <c r="AN31" s="756">
        <v>7972</v>
      </c>
      <c r="AO31" s="758">
        <f t="shared" si="12"/>
        <v>10535</v>
      </c>
      <c r="AP31" s="756">
        <v>3134</v>
      </c>
      <c r="AQ31" s="756">
        <v>1306</v>
      </c>
      <c r="AR31" s="758">
        <f t="shared" si="13"/>
        <v>1828</v>
      </c>
      <c r="AS31" s="757">
        <v>3533</v>
      </c>
      <c r="AT31" s="756">
        <v>1685</v>
      </c>
      <c r="AU31" s="758">
        <f t="shared" si="14"/>
        <v>1848</v>
      </c>
      <c r="AV31" s="756">
        <v>11498</v>
      </c>
      <c r="AW31" s="756">
        <v>4831</v>
      </c>
      <c r="AX31" s="758">
        <f t="shared" si="15"/>
        <v>6667</v>
      </c>
      <c r="AY31" s="757">
        <v>7549</v>
      </c>
      <c r="AZ31" s="756">
        <v>3818</v>
      </c>
      <c r="BA31" s="758">
        <f t="shared" si="16"/>
        <v>3731</v>
      </c>
      <c r="BB31" s="756">
        <v>5342</v>
      </c>
      <c r="BC31" s="756">
        <v>2174</v>
      </c>
      <c r="BD31" s="758">
        <f t="shared" si="17"/>
        <v>3168</v>
      </c>
      <c r="BE31" s="757">
        <v>8986</v>
      </c>
      <c r="BF31" s="756">
        <v>3417</v>
      </c>
      <c r="BG31" s="758">
        <f t="shared" si="18"/>
        <v>5569</v>
      </c>
      <c r="BH31" s="756">
        <v>3889</v>
      </c>
      <c r="BI31" s="756">
        <v>1707</v>
      </c>
      <c r="BJ31" s="758">
        <f t="shared" si="19"/>
        <v>2182</v>
      </c>
      <c r="BK31" s="757">
        <v>7196</v>
      </c>
      <c r="BL31" s="756">
        <v>2913</v>
      </c>
      <c r="BM31" s="758">
        <f t="shared" si="20"/>
        <v>4283</v>
      </c>
      <c r="BN31" s="756">
        <v>3386</v>
      </c>
      <c r="BO31" s="756">
        <v>1435</v>
      </c>
      <c r="BP31" s="758">
        <f t="shared" si="21"/>
        <v>1951</v>
      </c>
      <c r="BQ31" s="757">
        <v>3404</v>
      </c>
      <c r="BR31" s="756">
        <v>1682</v>
      </c>
      <c r="BS31" s="758">
        <f t="shared" si="22"/>
        <v>1722</v>
      </c>
      <c r="BT31" s="756">
        <v>1574</v>
      </c>
      <c r="BU31" s="756">
        <v>865</v>
      </c>
      <c r="BV31" s="758">
        <f t="shared" si="23"/>
        <v>709</v>
      </c>
      <c r="BW31" s="757">
        <v>4521</v>
      </c>
      <c r="BX31" s="756">
        <v>2143</v>
      </c>
      <c r="BY31" s="758">
        <f t="shared" si="24"/>
        <v>2378</v>
      </c>
      <c r="BZ31" s="756">
        <v>4317</v>
      </c>
      <c r="CA31" s="756">
        <v>2169</v>
      </c>
      <c r="CB31" s="758">
        <f t="shared" si="25"/>
        <v>2148</v>
      </c>
      <c r="CC31" s="757">
        <v>2514</v>
      </c>
      <c r="CD31" s="756">
        <v>1205</v>
      </c>
      <c r="CE31" s="758">
        <f t="shared" si="26"/>
        <v>1309</v>
      </c>
      <c r="CF31" s="756">
        <v>3513</v>
      </c>
      <c r="CG31" s="756">
        <v>1731</v>
      </c>
      <c r="CH31" s="758">
        <f t="shared" si="27"/>
        <v>1782</v>
      </c>
      <c r="CI31" s="757">
        <v>2573</v>
      </c>
      <c r="CJ31" s="756">
        <v>1178</v>
      </c>
      <c r="CK31" s="758">
        <f t="shared" si="28"/>
        <v>1395</v>
      </c>
      <c r="CL31" s="756">
        <v>3058</v>
      </c>
      <c r="CM31" s="756">
        <v>1437</v>
      </c>
      <c r="CN31" s="758">
        <f t="shared" si="29"/>
        <v>1621</v>
      </c>
      <c r="CO31" s="757">
        <v>5655</v>
      </c>
      <c r="CP31" s="756">
        <v>2697</v>
      </c>
      <c r="CQ31" s="758">
        <f t="shared" si="30"/>
        <v>2958</v>
      </c>
      <c r="CR31" s="756">
        <v>1992</v>
      </c>
      <c r="CS31" s="756">
        <v>608</v>
      </c>
      <c r="CT31" s="758">
        <f t="shared" si="31"/>
        <v>1384</v>
      </c>
      <c r="CU31" s="757">
        <v>1025</v>
      </c>
      <c r="CV31" s="756">
        <v>470</v>
      </c>
      <c r="CW31" s="758">
        <f t="shared" si="32"/>
        <v>555</v>
      </c>
      <c r="CX31" s="756">
        <v>2581</v>
      </c>
      <c r="CY31" s="756">
        <v>1284</v>
      </c>
      <c r="CZ31" s="758">
        <f t="shared" si="33"/>
        <v>1297</v>
      </c>
      <c r="DA31" s="757">
        <v>1471</v>
      </c>
      <c r="DB31" s="756">
        <v>639</v>
      </c>
      <c r="DC31" s="758">
        <f t="shared" si="34"/>
        <v>832</v>
      </c>
      <c r="DD31" s="756">
        <v>655</v>
      </c>
      <c r="DE31" s="756">
        <v>285</v>
      </c>
      <c r="DF31" s="758">
        <f t="shared" si="35"/>
        <v>370</v>
      </c>
      <c r="DG31" s="757">
        <v>2217</v>
      </c>
      <c r="DH31" s="756">
        <v>1123</v>
      </c>
      <c r="DI31" s="758">
        <f t="shared" si="36"/>
        <v>1094</v>
      </c>
      <c r="DJ31" s="756">
        <v>578</v>
      </c>
      <c r="DK31" s="756">
        <v>248</v>
      </c>
      <c r="DL31" s="758">
        <f t="shared" si="37"/>
        <v>330</v>
      </c>
      <c r="DM31" s="757">
        <v>2869</v>
      </c>
      <c r="DN31" s="756">
        <v>1381</v>
      </c>
      <c r="DO31" s="758">
        <f t="shared" si="38"/>
        <v>1488</v>
      </c>
      <c r="DP31" s="756">
        <v>863</v>
      </c>
      <c r="DQ31" s="756">
        <v>339</v>
      </c>
      <c r="DR31" s="758">
        <f t="shared" si="39"/>
        <v>524</v>
      </c>
      <c r="DS31" s="757">
        <v>1091</v>
      </c>
      <c r="DT31" s="756">
        <v>505</v>
      </c>
      <c r="DU31" s="758">
        <f t="shared" si="40"/>
        <v>586</v>
      </c>
      <c r="DV31" s="756">
        <v>1007</v>
      </c>
      <c r="DW31" s="756">
        <v>545</v>
      </c>
      <c r="DX31" s="758">
        <f t="shared" si="41"/>
        <v>462</v>
      </c>
      <c r="DY31" s="757">
        <v>970</v>
      </c>
      <c r="DZ31" s="756">
        <v>474</v>
      </c>
      <c r="EA31" s="758">
        <f t="shared" si="42"/>
        <v>496</v>
      </c>
    </row>
    <row r="32" spans="1:131">
      <c r="A32" s="360" t="s">
        <v>356</v>
      </c>
      <c r="B32" s="361" t="s">
        <v>946</v>
      </c>
      <c r="C32" s="784">
        <v>47969</v>
      </c>
      <c r="D32" s="785">
        <v>23259</v>
      </c>
      <c r="E32" s="785">
        <v>24710</v>
      </c>
      <c r="F32" s="756">
        <f t="shared" si="0"/>
        <v>47969</v>
      </c>
      <c r="G32" s="756">
        <f t="shared" si="1"/>
        <v>19134</v>
      </c>
      <c r="H32" s="756">
        <f t="shared" si="1"/>
        <v>28835</v>
      </c>
      <c r="I32" s="757">
        <v>19349</v>
      </c>
      <c r="J32" s="756">
        <v>8193</v>
      </c>
      <c r="K32" s="758">
        <f t="shared" si="2"/>
        <v>11156</v>
      </c>
      <c r="L32" s="756">
        <v>6828</v>
      </c>
      <c r="M32" s="756">
        <v>2854</v>
      </c>
      <c r="N32" s="758">
        <f t="shared" si="3"/>
        <v>3974</v>
      </c>
      <c r="O32" s="757">
        <v>3154</v>
      </c>
      <c r="P32" s="756">
        <v>1183</v>
      </c>
      <c r="Q32" s="758">
        <f t="shared" si="4"/>
        <v>1971</v>
      </c>
      <c r="R32" s="756">
        <v>2887</v>
      </c>
      <c r="S32" s="756">
        <v>1051</v>
      </c>
      <c r="T32" s="758">
        <f t="shared" si="5"/>
        <v>1836</v>
      </c>
      <c r="U32" s="757">
        <v>2438</v>
      </c>
      <c r="V32" s="756">
        <v>851</v>
      </c>
      <c r="W32" s="758">
        <f t="shared" si="6"/>
        <v>1587</v>
      </c>
      <c r="X32" s="756">
        <v>667</v>
      </c>
      <c r="Y32" s="756">
        <v>349</v>
      </c>
      <c r="Z32" s="758">
        <f t="shared" si="7"/>
        <v>318</v>
      </c>
      <c r="AA32" s="757">
        <v>694</v>
      </c>
      <c r="AB32" s="756">
        <v>224</v>
      </c>
      <c r="AC32" s="758">
        <f t="shared" si="8"/>
        <v>470</v>
      </c>
      <c r="AD32" s="756">
        <v>924</v>
      </c>
      <c r="AE32" s="756">
        <v>256</v>
      </c>
      <c r="AF32" s="758">
        <f t="shared" si="9"/>
        <v>668</v>
      </c>
      <c r="AG32" s="757">
        <v>211</v>
      </c>
      <c r="AH32" s="756">
        <v>84</v>
      </c>
      <c r="AI32" s="758">
        <f t="shared" si="10"/>
        <v>127</v>
      </c>
      <c r="AJ32" s="756">
        <v>1123</v>
      </c>
      <c r="AK32" s="756">
        <v>544</v>
      </c>
      <c r="AL32" s="758">
        <f t="shared" si="11"/>
        <v>579</v>
      </c>
      <c r="AM32" s="757">
        <v>1789</v>
      </c>
      <c r="AN32" s="756">
        <v>681</v>
      </c>
      <c r="AO32" s="758">
        <f t="shared" si="12"/>
        <v>1108</v>
      </c>
      <c r="AP32" s="756">
        <v>340</v>
      </c>
      <c r="AQ32" s="756">
        <v>115</v>
      </c>
      <c r="AR32" s="758">
        <f t="shared" si="13"/>
        <v>225</v>
      </c>
      <c r="AS32" s="757">
        <v>405</v>
      </c>
      <c r="AT32" s="756">
        <v>146</v>
      </c>
      <c r="AU32" s="758">
        <f t="shared" si="14"/>
        <v>259</v>
      </c>
      <c r="AV32" s="756">
        <v>785</v>
      </c>
      <c r="AW32" s="756">
        <v>209</v>
      </c>
      <c r="AX32" s="758">
        <f t="shared" si="15"/>
        <v>576</v>
      </c>
      <c r="AY32" s="757">
        <v>398</v>
      </c>
      <c r="AZ32" s="756">
        <v>134</v>
      </c>
      <c r="BA32" s="758">
        <f t="shared" si="16"/>
        <v>264</v>
      </c>
      <c r="BB32" s="756">
        <v>499</v>
      </c>
      <c r="BC32" s="756">
        <v>147</v>
      </c>
      <c r="BD32" s="758">
        <f t="shared" si="17"/>
        <v>352</v>
      </c>
      <c r="BE32" s="757">
        <v>1005</v>
      </c>
      <c r="BF32" s="756">
        <v>284</v>
      </c>
      <c r="BG32" s="758">
        <f t="shared" si="18"/>
        <v>721</v>
      </c>
      <c r="BH32" s="756">
        <v>268</v>
      </c>
      <c r="BI32" s="756">
        <v>97</v>
      </c>
      <c r="BJ32" s="758">
        <f t="shared" si="19"/>
        <v>171</v>
      </c>
      <c r="BK32" s="757">
        <v>580</v>
      </c>
      <c r="BL32" s="756">
        <v>203</v>
      </c>
      <c r="BM32" s="758">
        <f t="shared" si="20"/>
        <v>377</v>
      </c>
      <c r="BN32" s="756">
        <v>256</v>
      </c>
      <c r="BO32" s="756">
        <v>90</v>
      </c>
      <c r="BP32" s="758">
        <f t="shared" si="21"/>
        <v>166</v>
      </c>
      <c r="BQ32" s="757">
        <v>214</v>
      </c>
      <c r="BR32" s="756">
        <v>70</v>
      </c>
      <c r="BS32" s="758">
        <f t="shared" si="22"/>
        <v>144</v>
      </c>
      <c r="BT32" s="756">
        <v>163</v>
      </c>
      <c r="BU32" s="756">
        <v>61</v>
      </c>
      <c r="BV32" s="758">
        <f t="shared" si="23"/>
        <v>102</v>
      </c>
      <c r="BW32" s="757">
        <v>260</v>
      </c>
      <c r="BX32" s="756">
        <v>110</v>
      </c>
      <c r="BY32" s="758">
        <f t="shared" si="24"/>
        <v>150</v>
      </c>
      <c r="BZ32" s="756">
        <v>299</v>
      </c>
      <c r="CA32" s="756">
        <v>152</v>
      </c>
      <c r="CB32" s="758">
        <f t="shared" si="25"/>
        <v>147</v>
      </c>
      <c r="CC32" s="757">
        <v>234</v>
      </c>
      <c r="CD32" s="756">
        <v>110</v>
      </c>
      <c r="CE32" s="758">
        <f t="shared" si="26"/>
        <v>124</v>
      </c>
      <c r="CF32" s="756">
        <v>279</v>
      </c>
      <c r="CG32" s="756">
        <v>142</v>
      </c>
      <c r="CH32" s="758">
        <f t="shared" si="27"/>
        <v>137</v>
      </c>
      <c r="CI32" s="757">
        <v>357</v>
      </c>
      <c r="CJ32" s="756">
        <v>132</v>
      </c>
      <c r="CK32" s="758">
        <f t="shared" si="28"/>
        <v>225</v>
      </c>
      <c r="CL32" s="756">
        <v>160</v>
      </c>
      <c r="CM32" s="756">
        <v>97</v>
      </c>
      <c r="CN32" s="758">
        <f t="shared" si="29"/>
        <v>63</v>
      </c>
      <c r="CO32" s="757">
        <v>437</v>
      </c>
      <c r="CP32" s="756">
        <v>154</v>
      </c>
      <c r="CQ32" s="758">
        <f t="shared" si="30"/>
        <v>283</v>
      </c>
      <c r="CR32" s="756">
        <v>55</v>
      </c>
      <c r="CS32" s="756">
        <v>24</v>
      </c>
      <c r="CT32" s="758">
        <f t="shared" si="31"/>
        <v>31</v>
      </c>
      <c r="CU32" s="757">
        <v>56</v>
      </c>
      <c r="CV32" s="756">
        <v>23</v>
      </c>
      <c r="CW32" s="758">
        <f t="shared" si="32"/>
        <v>33</v>
      </c>
      <c r="CX32" s="756">
        <v>57</v>
      </c>
      <c r="CY32" s="756">
        <v>24</v>
      </c>
      <c r="CZ32" s="758">
        <f t="shared" si="33"/>
        <v>33</v>
      </c>
      <c r="DA32" s="757">
        <v>65</v>
      </c>
      <c r="DB32" s="756">
        <v>29</v>
      </c>
      <c r="DC32" s="758">
        <f t="shared" si="34"/>
        <v>36</v>
      </c>
      <c r="DD32" s="756">
        <v>16</v>
      </c>
      <c r="DE32" s="756">
        <v>10</v>
      </c>
      <c r="DF32" s="758">
        <f t="shared" si="35"/>
        <v>6</v>
      </c>
      <c r="DG32" s="757">
        <v>218</v>
      </c>
      <c r="DH32" s="756">
        <v>87</v>
      </c>
      <c r="DI32" s="758">
        <f t="shared" si="36"/>
        <v>131</v>
      </c>
      <c r="DJ32" s="756">
        <v>31</v>
      </c>
      <c r="DK32" s="756">
        <v>14</v>
      </c>
      <c r="DL32" s="758">
        <f t="shared" si="37"/>
        <v>17</v>
      </c>
      <c r="DM32" s="757">
        <v>163</v>
      </c>
      <c r="DN32" s="756">
        <v>68</v>
      </c>
      <c r="DO32" s="758">
        <f t="shared" si="38"/>
        <v>95</v>
      </c>
      <c r="DP32" s="756">
        <v>42</v>
      </c>
      <c r="DQ32" s="756">
        <v>17</v>
      </c>
      <c r="DR32" s="758">
        <f t="shared" si="39"/>
        <v>25</v>
      </c>
      <c r="DS32" s="757">
        <v>90</v>
      </c>
      <c r="DT32" s="756">
        <v>38</v>
      </c>
      <c r="DU32" s="758">
        <f t="shared" si="40"/>
        <v>52</v>
      </c>
      <c r="DV32" s="756">
        <v>86</v>
      </c>
      <c r="DW32" s="756">
        <v>37</v>
      </c>
      <c r="DX32" s="758">
        <f t="shared" si="41"/>
        <v>49</v>
      </c>
      <c r="DY32" s="757">
        <v>87</v>
      </c>
      <c r="DZ32" s="756">
        <v>40</v>
      </c>
      <c r="EA32" s="758">
        <f t="shared" si="42"/>
        <v>47</v>
      </c>
    </row>
    <row r="33" spans="1:132">
      <c r="A33" s="360" t="s">
        <v>579</v>
      </c>
      <c r="B33" s="361" t="s">
        <v>947</v>
      </c>
      <c r="C33" s="784">
        <v>55394</v>
      </c>
      <c r="D33" s="785">
        <v>34691</v>
      </c>
      <c r="E33" s="785">
        <v>20703</v>
      </c>
      <c r="F33" s="756">
        <f t="shared" si="0"/>
        <v>55394</v>
      </c>
      <c r="G33" s="756">
        <f t="shared" si="1"/>
        <v>29787</v>
      </c>
      <c r="H33" s="756">
        <f t="shared" si="1"/>
        <v>25607</v>
      </c>
      <c r="I33" s="757">
        <v>22418</v>
      </c>
      <c r="J33" s="756">
        <v>12885</v>
      </c>
      <c r="K33" s="758">
        <f t="shared" si="2"/>
        <v>9533</v>
      </c>
      <c r="L33" s="756">
        <v>5300</v>
      </c>
      <c r="M33" s="756">
        <v>2704</v>
      </c>
      <c r="N33" s="758">
        <f t="shared" si="3"/>
        <v>2596</v>
      </c>
      <c r="O33" s="757">
        <v>5718</v>
      </c>
      <c r="P33" s="756">
        <v>2978</v>
      </c>
      <c r="Q33" s="758">
        <f t="shared" si="4"/>
        <v>2740</v>
      </c>
      <c r="R33" s="756">
        <v>2398</v>
      </c>
      <c r="S33" s="756">
        <v>1163</v>
      </c>
      <c r="T33" s="758">
        <f t="shared" si="5"/>
        <v>1235</v>
      </c>
      <c r="U33" s="757">
        <v>5238</v>
      </c>
      <c r="V33" s="756">
        <v>2767</v>
      </c>
      <c r="W33" s="758">
        <f t="shared" si="6"/>
        <v>2471</v>
      </c>
      <c r="X33" s="756">
        <v>438</v>
      </c>
      <c r="Y33" s="756">
        <v>223</v>
      </c>
      <c r="Z33" s="758">
        <f t="shared" si="7"/>
        <v>215</v>
      </c>
      <c r="AA33" s="757">
        <v>1363</v>
      </c>
      <c r="AB33" s="756">
        <v>640</v>
      </c>
      <c r="AC33" s="758">
        <f t="shared" si="8"/>
        <v>723</v>
      </c>
      <c r="AD33" s="756">
        <v>1648</v>
      </c>
      <c r="AE33" s="756">
        <v>866</v>
      </c>
      <c r="AF33" s="758">
        <f t="shared" si="9"/>
        <v>782</v>
      </c>
      <c r="AG33" s="757">
        <v>243</v>
      </c>
      <c r="AH33" s="756">
        <v>107</v>
      </c>
      <c r="AI33" s="758">
        <f t="shared" si="10"/>
        <v>136</v>
      </c>
      <c r="AJ33" s="756">
        <v>482</v>
      </c>
      <c r="AK33" s="756">
        <v>253</v>
      </c>
      <c r="AL33" s="758">
        <f t="shared" si="11"/>
        <v>229</v>
      </c>
      <c r="AM33" s="757">
        <v>1615</v>
      </c>
      <c r="AN33" s="756">
        <v>882</v>
      </c>
      <c r="AO33" s="758">
        <f t="shared" si="12"/>
        <v>733</v>
      </c>
      <c r="AP33" s="756">
        <v>202</v>
      </c>
      <c r="AQ33" s="756">
        <v>104</v>
      </c>
      <c r="AR33" s="758">
        <f t="shared" si="13"/>
        <v>98</v>
      </c>
      <c r="AS33" s="757">
        <v>134</v>
      </c>
      <c r="AT33" s="756">
        <v>77</v>
      </c>
      <c r="AU33" s="758">
        <f t="shared" si="14"/>
        <v>57</v>
      </c>
      <c r="AV33" s="756">
        <v>1904</v>
      </c>
      <c r="AW33" s="756">
        <v>895</v>
      </c>
      <c r="AX33" s="758">
        <f t="shared" si="15"/>
        <v>1009</v>
      </c>
      <c r="AY33" s="757">
        <v>301</v>
      </c>
      <c r="AZ33" s="756">
        <v>155</v>
      </c>
      <c r="BA33" s="758">
        <f t="shared" si="16"/>
        <v>146</v>
      </c>
      <c r="BB33" s="756">
        <v>643</v>
      </c>
      <c r="BC33" s="756">
        <v>267</v>
      </c>
      <c r="BD33" s="758">
        <f t="shared" si="17"/>
        <v>376</v>
      </c>
      <c r="BE33" s="757">
        <v>1254</v>
      </c>
      <c r="BF33" s="756">
        <v>596</v>
      </c>
      <c r="BG33" s="758">
        <f t="shared" si="18"/>
        <v>658</v>
      </c>
      <c r="BH33" s="756">
        <v>181</v>
      </c>
      <c r="BI33" s="756">
        <v>96</v>
      </c>
      <c r="BJ33" s="758">
        <f t="shared" si="19"/>
        <v>85</v>
      </c>
      <c r="BK33" s="757">
        <v>747</v>
      </c>
      <c r="BL33" s="756">
        <v>350</v>
      </c>
      <c r="BM33" s="758">
        <f t="shared" si="20"/>
        <v>397</v>
      </c>
      <c r="BN33" s="756">
        <v>332</v>
      </c>
      <c r="BO33" s="756">
        <v>177</v>
      </c>
      <c r="BP33" s="758">
        <f t="shared" si="21"/>
        <v>155</v>
      </c>
      <c r="BQ33" s="757">
        <v>199</v>
      </c>
      <c r="BR33" s="756">
        <v>100</v>
      </c>
      <c r="BS33" s="758">
        <f t="shared" si="22"/>
        <v>99</v>
      </c>
      <c r="BT33" s="756">
        <v>68</v>
      </c>
      <c r="BU33" s="756">
        <v>44</v>
      </c>
      <c r="BV33" s="758">
        <f t="shared" si="23"/>
        <v>24</v>
      </c>
      <c r="BW33" s="757">
        <v>263</v>
      </c>
      <c r="BX33" s="756">
        <v>158</v>
      </c>
      <c r="BY33" s="758">
        <f t="shared" si="24"/>
        <v>105</v>
      </c>
      <c r="BZ33" s="756">
        <v>277</v>
      </c>
      <c r="CA33" s="756">
        <v>156</v>
      </c>
      <c r="CB33" s="758">
        <f t="shared" si="25"/>
        <v>121</v>
      </c>
      <c r="CC33" s="757">
        <v>104</v>
      </c>
      <c r="CD33" s="756">
        <v>67</v>
      </c>
      <c r="CE33" s="758">
        <f t="shared" si="26"/>
        <v>37</v>
      </c>
      <c r="CF33" s="756">
        <v>127</v>
      </c>
      <c r="CG33" s="756">
        <v>81</v>
      </c>
      <c r="CH33" s="758">
        <f t="shared" si="27"/>
        <v>46</v>
      </c>
      <c r="CI33" s="757">
        <v>115</v>
      </c>
      <c r="CJ33" s="756">
        <v>74</v>
      </c>
      <c r="CK33" s="758">
        <f t="shared" si="28"/>
        <v>41</v>
      </c>
      <c r="CL33" s="756">
        <v>316</v>
      </c>
      <c r="CM33" s="756">
        <v>172</v>
      </c>
      <c r="CN33" s="758">
        <f t="shared" si="29"/>
        <v>144</v>
      </c>
      <c r="CO33" s="757">
        <v>390</v>
      </c>
      <c r="CP33" s="756">
        <v>218</v>
      </c>
      <c r="CQ33" s="758">
        <f t="shared" si="30"/>
        <v>172</v>
      </c>
      <c r="CR33" s="756">
        <v>87</v>
      </c>
      <c r="CS33" s="756">
        <v>21</v>
      </c>
      <c r="CT33" s="758">
        <f t="shared" si="31"/>
        <v>66</v>
      </c>
      <c r="CU33" s="757">
        <v>21</v>
      </c>
      <c r="CV33" s="756">
        <v>17</v>
      </c>
      <c r="CW33" s="758">
        <f t="shared" si="32"/>
        <v>4</v>
      </c>
      <c r="CX33" s="756">
        <v>115</v>
      </c>
      <c r="CY33" s="756">
        <v>69</v>
      </c>
      <c r="CZ33" s="758">
        <f t="shared" si="33"/>
        <v>46</v>
      </c>
      <c r="DA33" s="757">
        <v>153</v>
      </c>
      <c r="DB33" s="756">
        <v>81</v>
      </c>
      <c r="DC33" s="758">
        <f t="shared" si="34"/>
        <v>72</v>
      </c>
      <c r="DD33" s="756">
        <v>11</v>
      </c>
      <c r="DE33" s="756">
        <v>6</v>
      </c>
      <c r="DF33" s="758">
        <f t="shared" si="35"/>
        <v>5</v>
      </c>
      <c r="DG33" s="757">
        <v>128</v>
      </c>
      <c r="DH33" s="756">
        <v>61</v>
      </c>
      <c r="DI33" s="758">
        <f t="shared" si="36"/>
        <v>67</v>
      </c>
      <c r="DJ33" s="756">
        <v>13</v>
      </c>
      <c r="DK33" s="756">
        <v>4</v>
      </c>
      <c r="DL33" s="758">
        <f t="shared" si="37"/>
        <v>9</v>
      </c>
      <c r="DM33" s="757">
        <v>249</v>
      </c>
      <c r="DN33" s="756">
        <v>161</v>
      </c>
      <c r="DO33" s="758">
        <f t="shared" si="38"/>
        <v>88</v>
      </c>
      <c r="DP33" s="756">
        <v>100</v>
      </c>
      <c r="DQ33" s="756">
        <v>60</v>
      </c>
      <c r="DR33" s="758">
        <f t="shared" si="39"/>
        <v>40</v>
      </c>
      <c r="DS33" s="757">
        <v>37</v>
      </c>
      <c r="DT33" s="756">
        <v>12</v>
      </c>
      <c r="DU33" s="758">
        <f t="shared" si="40"/>
        <v>25</v>
      </c>
      <c r="DV33" s="756">
        <v>41</v>
      </c>
      <c r="DW33" s="756">
        <v>29</v>
      </c>
      <c r="DX33" s="758">
        <f t="shared" si="41"/>
        <v>12</v>
      </c>
      <c r="DY33" s="757">
        <v>21</v>
      </c>
      <c r="DZ33" s="756">
        <v>11</v>
      </c>
      <c r="EA33" s="758">
        <f t="shared" si="42"/>
        <v>10</v>
      </c>
    </row>
    <row r="34" spans="1:132">
      <c r="A34" s="360" t="s">
        <v>580</v>
      </c>
      <c r="B34" s="361" t="s">
        <v>948</v>
      </c>
      <c r="C34" s="784">
        <v>142494</v>
      </c>
      <c r="D34" s="785">
        <v>123647</v>
      </c>
      <c r="E34" s="785">
        <v>18847</v>
      </c>
      <c r="F34" s="756">
        <f t="shared" si="0"/>
        <v>142494</v>
      </c>
      <c r="G34" s="756">
        <f t="shared" si="1"/>
        <v>114293</v>
      </c>
      <c r="H34" s="756">
        <f t="shared" si="1"/>
        <v>28201</v>
      </c>
      <c r="I34" s="757">
        <v>57318</v>
      </c>
      <c r="J34" s="756">
        <v>45953</v>
      </c>
      <c r="K34" s="758">
        <f t="shared" si="2"/>
        <v>11365</v>
      </c>
      <c r="L34" s="756">
        <v>16176</v>
      </c>
      <c r="M34" s="756">
        <v>13372</v>
      </c>
      <c r="N34" s="758">
        <f t="shared" si="3"/>
        <v>2804</v>
      </c>
      <c r="O34" s="757">
        <v>14205</v>
      </c>
      <c r="P34" s="756">
        <v>11253</v>
      </c>
      <c r="Q34" s="758">
        <f t="shared" si="4"/>
        <v>2952</v>
      </c>
      <c r="R34" s="756">
        <v>3784</v>
      </c>
      <c r="S34" s="756">
        <v>3110</v>
      </c>
      <c r="T34" s="758">
        <f t="shared" si="5"/>
        <v>674</v>
      </c>
      <c r="U34" s="757">
        <v>10743</v>
      </c>
      <c r="V34" s="756">
        <v>7971</v>
      </c>
      <c r="W34" s="758">
        <f t="shared" si="6"/>
        <v>2772</v>
      </c>
      <c r="X34" s="756">
        <v>556</v>
      </c>
      <c r="Y34" s="756">
        <v>481</v>
      </c>
      <c r="Z34" s="758">
        <f t="shared" si="7"/>
        <v>75</v>
      </c>
      <c r="AA34" s="757">
        <v>704</v>
      </c>
      <c r="AB34" s="756">
        <v>629</v>
      </c>
      <c r="AC34" s="758">
        <f t="shared" si="8"/>
        <v>75</v>
      </c>
      <c r="AD34" s="756">
        <v>4865</v>
      </c>
      <c r="AE34" s="756">
        <v>3953</v>
      </c>
      <c r="AF34" s="758">
        <f t="shared" si="9"/>
        <v>912</v>
      </c>
      <c r="AG34" s="757">
        <v>662</v>
      </c>
      <c r="AH34" s="756">
        <v>562</v>
      </c>
      <c r="AI34" s="758">
        <f t="shared" si="10"/>
        <v>100</v>
      </c>
      <c r="AJ34" s="756">
        <v>1026</v>
      </c>
      <c r="AK34" s="756">
        <v>849</v>
      </c>
      <c r="AL34" s="758">
        <f t="shared" si="11"/>
        <v>177</v>
      </c>
      <c r="AM34" s="757">
        <v>4808</v>
      </c>
      <c r="AN34" s="756">
        <v>3873</v>
      </c>
      <c r="AO34" s="758">
        <f t="shared" si="12"/>
        <v>935</v>
      </c>
      <c r="AP34" s="756">
        <v>793</v>
      </c>
      <c r="AQ34" s="756">
        <v>668</v>
      </c>
      <c r="AR34" s="758">
        <f t="shared" si="13"/>
        <v>125</v>
      </c>
      <c r="AS34" s="757">
        <v>1027</v>
      </c>
      <c r="AT34" s="756">
        <v>757</v>
      </c>
      <c r="AU34" s="758">
        <f t="shared" si="14"/>
        <v>270</v>
      </c>
      <c r="AV34" s="756">
        <v>2321</v>
      </c>
      <c r="AW34" s="756">
        <v>1852</v>
      </c>
      <c r="AX34" s="758">
        <f t="shared" si="15"/>
        <v>469</v>
      </c>
      <c r="AY34" s="757">
        <v>2191</v>
      </c>
      <c r="AZ34" s="756">
        <v>1703</v>
      </c>
      <c r="BA34" s="758">
        <f t="shared" si="16"/>
        <v>488</v>
      </c>
      <c r="BB34" s="756">
        <v>1634</v>
      </c>
      <c r="BC34" s="756">
        <v>1368</v>
      </c>
      <c r="BD34" s="758">
        <f t="shared" si="17"/>
        <v>266</v>
      </c>
      <c r="BE34" s="757">
        <v>1452</v>
      </c>
      <c r="BF34" s="756">
        <v>1224</v>
      </c>
      <c r="BG34" s="758">
        <f t="shared" si="18"/>
        <v>228</v>
      </c>
      <c r="BH34" s="756">
        <v>946</v>
      </c>
      <c r="BI34" s="756">
        <v>729</v>
      </c>
      <c r="BJ34" s="758">
        <f t="shared" si="19"/>
        <v>217</v>
      </c>
      <c r="BK34" s="757">
        <v>1212</v>
      </c>
      <c r="BL34" s="756">
        <v>967</v>
      </c>
      <c r="BM34" s="758">
        <f t="shared" si="20"/>
        <v>245</v>
      </c>
      <c r="BN34" s="756">
        <v>2169</v>
      </c>
      <c r="BO34" s="756">
        <v>1798</v>
      </c>
      <c r="BP34" s="758">
        <f t="shared" si="21"/>
        <v>371</v>
      </c>
      <c r="BQ34" s="757">
        <v>725</v>
      </c>
      <c r="BR34" s="756">
        <v>611</v>
      </c>
      <c r="BS34" s="758">
        <f t="shared" si="22"/>
        <v>114</v>
      </c>
      <c r="BT34" s="756">
        <v>505</v>
      </c>
      <c r="BU34" s="756">
        <v>440</v>
      </c>
      <c r="BV34" s="758">
        <f t="shared" si="23"/>
        <v>65</v>
      </c>
      <c r="BW34" s="757">
        <v>1317</v>
      </c>
      <c r="BX34" s="756">
        <v>1079</v>
      </c>
      <c r="BY34" s="758">
        <f t="shared" si="24"/>
        <v>238</v>
      </c>
      <c r="BZ34" s="756">
        <v>1152</v>
      </c>
      <c r="CA34" s="756">
        <v>971</v>
      </c>
      <c r="CB34" s="758">
        <f t="shared" si="25"/>
        <v>181</v>
      </c>
      <c r="CC34" s="757">
        <v>604</v>
      </c>
      <c r="CD34" s="756">
        <v>510</v>
      </c>
      <c r="CE34" s="758">
        <f t="shared" si="26"/>
        <v>94</v>
      </c>
      <c r="CF34" s="756">
        <v>636</v>
      </c>
      <c r="CG34" s="756">
        <v>554</v>
      </c>
      <c r="CH34" s="758">
        <f t="shared" si="27"/>
        <v>82</v>
      </c>
      <c r="CI34" s="757">
        <v>436</v>
      </c>
      <c r="CJ34" s="756">
        <v>358</v>
      </c>
      <c r="CK34" s="758">
        <f t="shared" si="28"/>
        <v>78</v>
      </c>
      <c r="CL34" s="756">
        <v>1189</v>
      </c>
      <c r="CM34" s="756">
        <v>925</v>
      </c>
      <c r="CN34" s="758">
        <f t="shared" si="29"/>
        <v>264</v>
      </c>
      <c r="CO34" s="757">
        <v>1591</v>
      </c>
      <c r="CP34" s="756">
        <v>1288</v>
      </c>
      <c r="CQ34" s="758">
        <f t="shared" si="30"/>
        <v>303</v>
      </c>
      <c r="CR34" s="756">
        <v>371</v>
      </c>
      <c r="CS34" s="756">
        <v>314</v>
      </c>
      <c r="CT34" s="758">
        <f t="shared" si="31"/>
        <v>57</v>
      </c>
      <c r="CU34" s="757">
        <v>236</v>
      </c>
      <c r="CV34" s="756">
        <v>169</v>
      </c>
      <c r="CW34" s="758">
        <f t="shared" si="32"/>
        <v>67</v>
      </c>
      <c r="CX34" s="756">
        <v>1061</v>
      </c>
      <c r="CY34" s="756">
        <v>878</v>
      </c>
      <c r="CZ34" s="758">
        <f t="shared" si="33"/>
        <v>183</v>
      </c>
      <c r="DA34" s="757">
        <v>940</v>
      </c>
      <c r="DB34" s="756">
        <v>739</v>
      </c>
      <c r="DC34" s="758">
        <f t="shared" si="34"/>
        <v>201</v>
      </c>
      <c r="DD34" s="756">
        <v>128</v>
      </c>
      <c r="DE34" s="756">
        <v>111</v>
      </c>
      <c r="DF34" s="758">
        <f t="shared" si="35"/>
        <v>17</v>
      </c>
      <c r="DG34" s="757">
        <v>1047</v>
      </c>
      <c r="DH34" s="756">
        <v>594</v>
      </c>
      <c r="DI34" s="758">
        <f t="shared" si="36"/>
        <v>453</v>
      </c>
      <c r="DJ34" s="756">
        <v>197</v>
      </c>
      <c r="DK34" s="756">
        <v>154</v>
      </c>
      <c r="DL34" s="758">
        <f t="shared" si="37"/>
        <v>43</v>
      </c>
      <c r="DM34" s="757">
        <v>1159</v>
      </c>
      <c r="DN34" s="756">
        <v>1041</v>
      </c>
      <c r="DO34" s="758">
        <f t="shared" si="38"/>
        <v>118</v>
      </c>
      <c r="DP34" s="756">
        <v>179</v>
      </c>
      <c r="DQ34" s="756">
        <v>140</v>
      </c>
      <c r="DR34" s="758">
        <f t="shared" si="39"/>
        <v>39</v>
      </c>
      <c r="DS34" s="757">
        <v>137</v>
      </c>
      <c r="DT34" s="756">
        <v>108</v>
      </c>
      <c r="DU34" s="758">
        <f t="shared" si="40"/>
        <v>29</v>
      </c>
      <c r="DV34" s="756">
        <v>148</v>
      </c>
      <c r="DW34" s="756">
        <v>119</v>
      </c>
      <c r="DX34" s="758">
        <f t="shared" si="41"/>
        <v>29</v>
      </c>
      <c r="DY34" s="757">
        <v>144</v>
      </c>
      <c r="DZ34" s="756">
        <v>118</v>
      </c>
      <c r="EA34" s="758">
        <f t="shared" si="42"/>
        <v>26</v>
      </c>
    </row>
    <row r="35" spans="1:132">
      <c r="A35" s="360" t="s">
        <v>581</v>
      </c>
      <c r="B35" s="361" t="s">
        <v>595</v>
      </c>
      <c r="C35" s="784">
        <v>37940</v>
      </c>
      <c r="D35" s="785">
        <v>29217</v>
      </c>
      <c r="E35" s="785">
        <v>8723</v>
      </c>
      <c r="F35" s="756">
        <f t="shared" si="0"/>
        <v>37940</v>
      </c>
      <c r="G35" s="756">
        <f t="shared" si="1"/>
        <v>27678</v>
      </c>
      <c r="H35" s="756">
        <f t="shared" si="1"/>
        <v>10262</v>
      </c>
      <c r="I35" s="757">
        <v>22789</v>
      </c>
      <c r="J35" s="756">
        <v>16511</v>
      </c>
      <c r="K35" s="758">
        <f t="shared" si="2"/>
        <v>6278</v>
      </c>
      <c r="L35" s="756">
        <v>3543</v>
      </c>
      <c r="M35" s="756">
        <v>2356</v>
      </c>
      <c r="N35" s="758">
        <f t="shared" si="3"/>
        <v>1187</v>
      </c>
      <c r="O35" s="757">
        <v>3904</v>
      </c>
      <c r="P35" s="756">
        <v>3279</v>
      </c>
      <c r="Q35" s="758">
        <f t="shared" si="4"/>
        <v>625</v>
      </c>
      <c r="R35" s="756">
        <v>1711</v>
      </c>
      <c r="S35" s="756">
        <v>1288</v>
      </c>
      <c r="T35" s="758">
        <f t="shared" si="5"/>
        <v>423</v>
      </c>
      <c r="U35" s="757">
        <v>1248</v>
      </c>
      <c r="V35" s="756">
        <v>910</v>
      </c>
      <c r="W35" s="758">
        <f t="shared" si="6"/>
        <v>338</v>
      </c>
      <c r="X35" s="756">
        <v>99</v>
      </c>
      <c r="Y35" s="756">
        <v>65</v>
      </c>
      <c r="Z35" s="758">
        <f t="shared" si="7"/>
        <v>34</v>
      </c>
      <c r="AA35" s="757">
        <v>229</v>
      </c>
      <c r="AB35" s="756">
        <v>165</v>
      </c>
      <c r="AC35" s="758">
        <f t="shared" si="8"/>
        <v>64</v>
      </c>
      <c r="AD35" s="756">
        <v>457</v>
      </c>
      <c r="AE35" s="756">
        <v>359</v>
      </c>
      <c r="AF35" s="758">
        <f t="shared" si="9"/>
        <v>98</v>
      </c>
      <c r="AG35" s="757">
        <v>25</v>
      </c>
      <c r="AH35" s="756">
        <v>15</v>
      </c>
      <c r="AI35" s="758">
        <f t="shared" si="10"/>
        <v>10</v>
      </c>
      <c r="AJ35" s="756">
        <v>328</v>
      </c>
      <c r="AK35" s="756">
        <v>232</v>
      </c>
      <c r="AL35" s="758">
        <f t="shared" si="11"/>
        <v>96</v>
      </c>
      <c r="AM35" s="757">
        <v>1298</v>
      </c>
      <c r="AN35" s="756">
        <v>964</v>
      </c>
      <c r="AO35" s="758">
        <f t="shared" si="12"/>
        <v>334</v>
      </c>
      <c r="AP35" s="756">
        <v>8</v>
      </c>
      <c r="AQ35" s="756">
        <v>4</v>
      </c>
      <c r="AR35" s="758">
        <f t="shared" si="13"/>
        <v>4</v>
      </c>
      <c r="AS35" s="757">
        <v>44</v>
      </c>
      <c r="AT35" s="756">
        <v>35</v>
      </c>
      <c r="AU35" s="758">
        <f t="shared" si="14"/>
        <v>9</v>
      </c>
      <c r="AV35" s="756">
        <v>488</v>
      </c>
      <c r="AW35" s="756">
        <v>229</v>
      </c>
      <c r="AX35" s="758">
        <f t="shared" si="15"/>
        <v>259</v>
      </c>
      <c r="AY35" s="757">
        <v>35</v>
      </c>
      <c r="AZ35" s="756">
        <v>15</v>
      </c>
      <c r="BA35" s="758">
        <f t="shared" si="16"/>
        <v>20</v>
      </c>
      <c r="BB35" s="756">
        <v>717</v>
      </c>
      <c r="BC35" s="756">
        <v>570</v>
      </c>
      <c r="BD35" s="758">
        <f t="shared" si="17"/>
        <v>147</v>
      </c>
      <c r="BE35" s="757">
        <v>102</v>
      </c>
      <c r="BF35" s="756">
        <v>74</v>
      </c>
      <c r="BG35" s="758">
        <f t="shared" si="18"/>
        <v>28</v>
      </c>
      <c r="BH35" s="756">
        <v>13</v>
      </c>
      <c r="BI35" s="756">
        <v>9</v>
      </c>
      <c r="BJ35" s="758">
        <f t="shared" si="19"/>
        <v>4</v>
      </c>
      <c r="BK35" s="757">
        <v>437</v>
      </c>
      <c r="BL35" s="756">
        <v>313</v>
      </c>
      <c r="BM35" s="758">
        <f t="shared" si="20"/>
        <v>124</v>
      </c>
      <c r="BN35" s="756">
        <v>28</v>
      </c>
      <c r="BO35" s="756">
        <v>8</v>
      </c>
      <c r="BP35" s="758">
        <f t="shared" si="21"/>
        <v>20</v>
      </c>
      <c r="BQ35" s="757">
        <v>38</v>
      </c>
      <c r="BR35" s="756">
        <v>20</v>
      </c>
      <c r="BS35" s="758">
        <f t="shared" si="22"/>
        <v>18</v>
      </c>
      <c r="BT35" s="756">
        <v>18</v>
      </c>
      <c r="BU35" s="756">
        <v>12</v>
      </c>
      <c r="BV35" s="758">
        <f t="shared" si="23"/>
        <v>6</v>
      </c>
      <c r="BW35" s="757">
        <v>74</v>
      </c>
      <c r="BX35" s="756">
        <v>64</v>
      </c>
      <c r="BY35" s="758">
        <f t="shared" si="24"/>
        <v>10</v>
      </c>
      <c r="BZ35" s="756">
        <v>35</v>
      </c>
      <c r="CA35" s="756">
        <v>18</v>
      </c>
      <c r="CB35" s="758">
        <f t="shared" si="25"/>
        <v>17</v>
      </c>
      <c r="CC35" s="757">
        <v>18</v>
      </c>
      <c r="CD35" s="756">
        <v>11</v>
      </c>
      <c r="CE35" s="758">
        <f t="shared" si="26"/>
        <v>7</v>
      </c>
      <c r="CF35" s="756">
        <v>23</v>
      </c>
      <c r="CG35" s="756">
        <v>14</v>
      </c>
      <c r="CH35" s="758">
        <f t="shared" si="27"/>
        <v>9</v>
      </c>
      <c r="CI35" s="757">
        <v>21</v>
      </c>
      <c r="CJ35" s="756">
        <v>10</v>
      </c>
      <c r="CK35" s="758">
        <f t="shared" si="28"/>
        <v>11</v>
      </c>
      <c r="CL35" s="756">
        <v>33</v>
      </c>
      <c r="CM35" s="756">
        <v>23</v>
      </c>
      <c r="CN35" s="758">
        <f t="shared" si="29"/>
        <v>10</v>
      </c>
      <c r="CO35" s="757">
        <v>51</v>
      </c>
      <c r="CP35" s="756">
        <v>23</v>
      </c>
      <c r="CQ35" s="758">
        <f t="shared" si="30"/>
        <v>28</v>
      </c>
      <c r="CR35" s="756">
        <v>6</v>
      </c>
      <c r="CS35" s="756">
        <v>5</v>
      </c>
      <c r="CT35" s="758">
        <f t="shared" si="31"/>
        <v>1</v>
      </c>
      <c r="CU35" s="757">
        <v>10</v>
      </c>
      <c r="CV35" s="756">
        <v>4</v>
      </c>
      <c r="CW35" s="758">
        <f t="shared" si="32"/>
        <v>6</v>
      </c>
      <c r="CX35" s="756">
        <v>10</v>
      </c>
      <c r="CY35" s="756">
        <v>3</v>
      </c>
      <c r="CZ35" s="758">
        <f t="shared" si="33"/>
        <v>7</v>
      </c>
      <c r="DA35" s="757">
        <v>6</v>
      </c>
      <c r="DB35" s="756">
        <v>6</v>
      </c>
      <c r="DC35" s="758">
        <f t="shared" si="34"/>
        <v>0</v>
      </c>
      <c r="DD35" s="756">
        <v>0</v>
      </c>
      <c r="DE35" s="756">
        <v>0</v>
      </c>
      <c r="DF35" s="758">
        <f t="shared" si="35"/>
        <v>0</v>
      </c>
      <c r="DG35" s="757">
        <v>8</v>
      </c>
      <c r="DH35" s="756">
        <v>5</v>
      </c>
      <c r="DI35" s="758">
        <f t="shared" si="36"/>
        <v>3</v>
      </c>
      <c r="DJ35" s="756">
        <v>0</v>
      </c>
      <c r="DK35" s="756">
        <v>0</v>
      </c>
      <c r="DL35" s="758">
        <f t="shared" si="37"/>
        <v>0</v>
      </c>
      <c r="DM35" s="757">
        <v>35</v>
      </c>
      <c r="DN35" s="756">
        <v>21</v>
      </c>
      <c r="DO35" s="758">
        <f t="shared" si="38"/>
        <v>14</v>
      </c>
      <c r="DP35" s="756">
        <v>0</v>
      </c>
      <c r="DQ35" s="756">
        <v>0</v>
      </c>
      <c r="DR35" s="758">
        <f t="shared" si="39"/>
        <v>0</v>
      </c>
      <c r="DS35" s="757">
        <v>10</v>
      </c>
      <c r="DT35" s="756">
        <v>6</v>
      </c>
      <c r="DU35" s="758">
        <f t="shared" si="40"/>
        <v>4</v>
      </c>
      <c r="DV35" s="756">
        <v>27</v>
      </c>
      <c r="DW35" s="756">
        <v>21</v>
      </c>
      <c r="DX35" s="758">
        <f t="shared" si="41"/>
        <v>6</v>
      </c>
      <c r="DY35" s="757">
        <v>14</v>
      </c>
      <c r="DZ35" s="756">
        <v>11</v>
      </c>
      <c r="EA35" s="758">
        <f t="shared" si="42"/>
        <v>3</v>
      </c>
    </row>
    <row r="36" spans="1:132">
      <c r="A36" s="360" t="s">
        <v>582</v>
      </c>
      <c r="B36" s="361" t="s">
        <v>949</v>
      </c>
      <c r="C36" s="784">
        <v>69095</v>
      </c>
      <c r="D36" s="785">
        <v>53160</v>
      </c>
      <c r="E36" s="785">
        <v>15935</v>
      </c>
      <c r="F36" s="756">
        <f t="shared" si="0"/>
        <v>69095</v>
      </c>
      <c r="G36" s="756">
        <f t="shared" si="1"/>
        <v>47048</v>
      </c>
      <c r="H36" s="756">
        <f t="shared" si="1"/>
        <v>22047</v>
      </c>
      <c r="I36" s="757">
        <v>18931</v>
      </c>
      <c r="J36" s="756">
        <v>12533</v>
      </c>
      <c r="K36" s="758">
        <f t="shared" si="2"/>
        <v>6398</v>
      </c>
      <c r="L36" s="756">
        <v>5516</v>
      </c>
      <c r="M36" s="756">
        <v>4088</v>
      </c>
      <c r="N36" s="758">
        <f t="shared" si="3"/>
        <v>1428</v>
      </c>
      <c r="O36" s="757">
        <v>3463</v>
      </c>
      <c r="P36" s="756">
        <v>2199</v>
      </c>
      <c r="Q36" s="758">
        <f t="shared" si="4"/>
        <v>1264</v>
      </c>
      <c r="R36" s="756">
        <v>4281</v>
      </c>
      <c r="S36" s="756">
        <v>2846</v>
      </c>
      <c r="T36" s="758">
        <f t="shared" si="5"/>
        <v>1435</v>
      </c>
      <c r="U36" s="757">
        <v>5750</v>
      </c>
      <c r="V36" s="756">
        <v>3661</v>
      </c>
      <c r="W36" s="758">
        <f t="shared" si="6"/>
        <v>2089</v>
      </c>
      <c r="X36" s="756">
        <v>671</v>
      </c>
      <c r="Y36" s="756">
        <v>442</v>
      </c>
      <c r="Z36" s="758">
        <f t="shared" si="7"/>
        <v>229</v>
      </c>
      <c r="AA36" s="757">
        <v>1007</v>
      </c>
      <c r="AB36" s="756">
        <v>587</v>
      </c>
      <c r="AC36" s="758">
        <f t="shared" si="8"/>
        <v>420</v>
      </c>
      <c r="AD36" s="756">
        <v>4606</v>
      </c>
      <c r="AE36" s="756">
        <v>3508</v>
      </c>
      <c r="AF36" s="758">
        <f t="shared" si="9"/>
        <v>1098</v>
      </c>
      <c r="AG36" s="757">
        <v>364</v>
      </c>
      <c r="AH36" s="756">
        <v>220</v>
      </c>
      <c r="AI36" s="758">
        <f t="shared" si="10"/>
        <v>144</v>
      </c>
      <c r="AJ36" s="756">
        <v>1209</v>
      </c>
      <c r="AK36" s="756">
        <v>801</v>
      </c>
      <c r="AL36" s="758">
        <f t="shared" si="11"/>
        <v>408</v>
      </c>
      <c r="AM36" s="757">
        <v>3564</v>
      </c>
      <c r="AN36" s="756">
        <v>2440</v>
      </c>
      <c r="AO36" s="758">
        <f t="shared" si="12"/>
        <v>1124</v>
      </c>
      <c r="AP36" s="756">
        <v>503</v>
      </c>
      <c r="AQ36" s="756">
        <v>350</v>
      </c>
      <c r="AR36" s="758">
        <f t="shared" si="13"/>
        <v>153</v>
      </c>
      <c r="AS36" s="757">
        <v>434</v>
      </c>
      <c r="AT36" s="756">
        <v>260</v>
      </c>
      <c r="AU36" s="758">
        <f t="shared" si="14"/>
        <v>174</v>
      </c>
      <c r="AV36" s="756">
        <v>3212</v>
      </c>
      <c r="AW36" s="756">
        <v>2302</v>
      </c>
      <c r="AX36" s="758">
        <f t="shared" si="15"/>
        <v>910</v>
      </c>
      <c r="AY36" s="757">
        <v>840</v>
      </c>
      <c r="AZ36" s="756">
        <v>585</v>
      </c>
      <c r="BA36" s="758">
        <f t="shared" si="16"/>
        <v>255</v>
      </c>
      <c r="BB36" s="756">
        <v>978</v>
      </c>
      <c r="BC36" s="756">
        <v>637</v>
      </c>
      <c r="BD36" s="758">
        <f t="shared" si="17"/>
        <v>341</v>
      </c>
      <c r="BE36" s="757">
        <v>2014</v>
      </c>
      <c r="BF36" s="756">
        <v>1458</v>
      </c>
      <c r="BG36" s="758">
        <f t="shared" si="18"/>
        <v>556</v>
      </c>
      <c r="BH36" s="756">
        <v>702</v>
      </c>
      <c r="BI36" s="756">
        <v>506</v>
      </c>
      <c r="BJ36" s="758">
        <f t="shared" si="19"/>
        <v>196</v>
      </c>
      <c r="BK36" s="757">
        <v>1637</v>
      </c>
      <c r="BL36" s="756">
        <v>1226</v>
      </c>
      <c r="BM36" s="758">
        <f t="shared" si="20"/>
        <v>411</v>
      </c>
      <c r="BN36" s="756">
        <v>478</v>
      </c>
      <c r="BO36" s="756">
        <v>304</v>
      </c>
      <c r="BP36" s="758">
        <f t="shared" si="21"/>
        <v>174</v>
      </c>
      <c r="BQ36" s="757">
        <v>608</v>
      </c>
      <c r="BR36" s="756">
        <v>435</v>
      </c>
      <c r="BS36" s="758">
        <f t="shared" si="22"/>
        <v>173</v>
      </c>
      <c r="BT36" s="756">
        <v>360</v>
      </c>
      <c r="BU36" s="756">
        <v>252</v>
      </c>
      <c r="BV36" s="758">
        <f t="shared" si="23"/>
        <v>108</v>
      </c>
      <c r="BW36" s="757">
        <v>835</v>
      </c>
      <c r="BX36" s="756">
        <v>539</v>
      </c>
      <c r="BY36" s="758">
        <f t="shared" si="24"/>
        <v>296</v>
      </c>
      <c r="BZ36" s="756">
        <v>524</v>
      </c>
      <c r="CA36" s="756">
        <v>324</v>
      </c>
      <c r="CB36" s="758">
        <f t="shared" si="25"/>
        <v>200</v>
      </c>
      <c r="CC36" s="757">
        <v>509</v>
      </c>
      <c r="CD36" s="756">
        <v>352</v>
      </c>
      <c r="CE36" s="758">
        <f t="shared" si="26"/>
        <v>157</v>
      </c>
      <c r="CF36" s="756">
        <v>594</v>
      </c>
      <c r="CG36" s="756">
        <v>383</v>
      </c>
      <c r="CH36" s="758">
        <f t="shared" si="27"/>
        <v>211</v>
      </c>
      <c r="CI36" s="757">
        <v>566</v>
      </c>
      <c r="CJ36" s="756">
        <v>367</v>
      </c>
      <c r="CK36" s="758">
        <f t="shared" si="28"/>
        <v>199</v>
      </c>
      <c r="CL36" s="756">
        <v>736</v>
      </c>
      <c r="CM36" s="756">
        <v>506</v>
      </c>
      <c r="CN36" s="758">
        <f t="shared" si="29"/>
        <v>230</v>
      </c>
      <c r="CO36" s="757">
        <v>785</v>
      </c>
      <c r="CP36" s="756">
        <v>540</v>
      </c>
      <c r="CQ36" s="758">
        <f t="shared" si="30"/>
        <v>245</v>
      </c>
      <c r="CR36" s="756">
        <v>459</v>
      </c>
      <c r="CS36" s="756">
        <v>354</v>
      </c>
      <c r="CT36" s="758">
        <f t="shared" si="31"/>
        <v>105</v>
      </c>
      <c r="CU36" s="757">
        <v>246</v>
      </c>
      <c r="CV36" s="756">
        <v>142</v>
      </c>
      <c r="CW36" s="758">
        <f t="shared" si="32"/>
        <v>104</v>
      </c>
      <c r="CX36" s="756">
        <v>368</v>
      </c>
      <c r="CY36" s="756">
        <v>238</v>
      </c>
      <c r="CZ36" s="758">
        <f t="shared" si="33"/>
        <v>130</v>
      </c>
      <c r="DA36" s="757">
        <v>407</v>
      </c>
      <c r="DB36" s="756">
        <v>275</v>
      </c>
      <c r="DC36" s="758">
        <f t="shared" si="34"/>
        <v>132</v>
      </c>
      <c r="DD36" s="756">
        <v>110</v>
      </c>
      <c r="DE36" s="756">
        <v>80</v>
      </c>
      <c r="DF36" s="758">
        <f t="shared" si="35"/>
        <v>30</v>
      </c>
      <c r="DG36" s="757">
        <v>230</v>
      </c>
      <c r="DH36" s="756">
        <v>150</v>
      </c>
      <c r="DI36" s="758">
        <f t="shared" si="36"/>
        <v>80</v>
      </c>
      <c r="DJ36" s="756">
        <v>177</v>
      </c>
      <c r="DK36" s="756">
        <v>125</v>
      </c>
      <c r="DL36" s="758">
        <f t="shared" si="37"/>
        <v>52</v>
      </c>
      <c r="DM36" s="757">
        <v>346</v>
      </c>
      <c r="DN36" s="756">
        <v>248</v>
      </c>
      <c r="DO36" s="758">
        <f t="shared" si="38"/>
        <v>98</v>
      </c>
      <c r="DP36" s="756">
        <v>232</v>
      </c>
      <c r="DQ36" s="756">
        <v>162</v>
      </c>
      <c r="DR36" s="758">
        <f t="shared" si="39"/>
        <v>70</v>
      </c>
      <c r="DS36" s="757">
        <v>267</v>
      </c>
      <c r="DT36" s="756">
        <v>201</v>
      </c>
      <c r="DU36" s="758">
        <f t="shared" si="40"/>
        <v>66</v>
      </c>
      <c r="DV36" s="756">
        <v>332</v>
      </c>
      <c r="DW36" s="756">
        <v>235</v>
      </c>
      <c r="DX36" s="758">
        <f t="shared" si="41"/>
        <v>97</v>
      </c>
      <c r="DY36" s="757">
        <v>244</v>
      </c>
      <c r="DZ36" s="756">
        <v>187</v>
      </c>
      <c r="EA36" s="758">
        <f t="shared" si="42"/>
        <v>57</v>
      </c>
    </row>
    <row r="37" spans="1:132">
      <c r="A37" s="360" t="s">
        <v>583</v>
      </c>
      <c r="B37" s="361" t="s">
        <v>950</v>
      </c>
      <c r="C37" s="784">
        <v>156134</v>
      </c>
      <c r="D37" s="785">
        <v>75811</v>
      </c>
      <c r="E37" s="785">
        <v>80323</v>
      </c>
      <c r="F37" s="756">
        <f t="shared" si="0"/>
        <v>156134</v>
      </c>
      <c r="G37" s="756">
        <f t="shared" si="1"/>
        <v>83401</v>
      </c>
      <c r="H37" s="756">
        <f t="shared" si="1"/>
        <v>72733</v>
      </c>
      <c r="I37" s="757">
        <v>59955</v>
      </c>
      <c r="J37" s="756">
        <v>31890</v>
      </c>
      <c r="K37" s="758">
        <f t="shared" si="2"/>
        <v>28065</v>
      </c>
      <c r="L37" s="756">
        <v>18606</v>
      </c>
      <c r="M37" s="756">
        <v>10284</v>
      </c>
      <c r="N37" s="758">
        <f t="shared" si="3"/>
        <v>8322</v>
      </c>
      <c r="O37" s="757">
        <v>12183</v>
      </c>
      <c r="P37" s="756">
        <v>7643</v>
      </c>
      <c r="Q37" s="758">
        <f t="shared" si="4"/>
        <v>4540</v>
      </c>
      <c r="R37" s="756">
        <v>4974</v>
      </c>
      <c r="S37" s="756">
        <v>2468</v>
      </c>
      <c r="T37" s="758">
        <f t="shared" si="5"/>
        <v>2506</v>
      </c>
      <c r="U37" s="757">
        <v>17729</v>
      </c>
      <c r="V37" s="756">
        <v>8295</v>
      </c>
      <c r="W37" s="758">
        <f t="shared" si="6"/>
        <v>9434</v>
      </c>
      <c r="X37" s="756">
        <v>608</v>
      </c>
      <c r="Y37" s="756">
        <v>336</v>
      </c>
      <c r="Z37" s="758">
        <f t="shared" si="7"/>
        <v>272</v>
      </c>
      <c r="AA37" s="757">
        <v>2869</v>
      </c>
      <c r="AB37" s="756">
        <v>1472</v>
      </c>
      <c r="AC37" s="758">
        <f t="shared" si="8"/>
        <v>1397</v>
      </c>
      <c r="AD37" s="756">
        <v>3032</v>
      </c>
      <c r="AE37" s="756">
        <v>1567</v>
      </c>
      <c r="AF37" s="758">
        <f t="shared" si="9"/>
        <v>1465</v>
      </c>
      <c r="AG37" s="757">
        <v>435</v>
      </c>
      <c r="AH37" s="756">
        <v>252</v>
      </c>
      <c r="AI37" s="758">
        <f t="shared" si="10"/>
        <v>183</v>
      </c>
      <c r="AJ37" s="756">
        <v>2187</v>
      </c>
      <c r="AK37" s="756">
        <v>1101</v>
      </c>
      <c r="AL37" s="758">
        <f t="shared" si="11"/>
        <v>1086</v>
      </c>
      <c r="AM37" s="757">
        <v>5105</v>
      </c>
      <c r="AN37" s="756">
        <v>2749</v>
      </c>
      <c r="AO37" s="758">
        <f t="shared" si="12"/>
        <v>2356</v>
      </c>
      <c r="AP37" s="756">
        <v>668</v>
      </c>
      <c r="AQ37" s="756">
        <v>369</v>
      </c>
      <c r="AR37" s="758">
        <f t="shared" si="13"/>
        <v>299</v>
      </c>
      <c r="AS37" s="757">
        <v>703</v>
      </c>
      <c r="AT37" s="756">
        <v>285</v>
      </c>
      <c r="AU37" s="758">
        <f t="shared" si="14"/>
        <v>418</v>
      </c>
      <c r="AV37" s="756">
        <v>4007</v>
      </c>
      <c r="AW37" s="756">
        <v>1933</v>
      </c>
      <c r="AX37" s="758">
        <f t="shared" si="15"/>
        <v>2074</v>
      </c>
      <c r="AY37" s="757">
        <v>1180</v>
      </c>
      <c r="AZ37" s="756">
        <v>483</v>
      </c>
      <c r="BA37" s="758">
        <f t="shared" si="16"/>
        <v>697</v>
      </c>
      <c r="BB37" s="756">
        <v>4796</v>
      </c>
      <c r="BC37" s="756">
        <v>3483</v>
      </c>
      <c r="BD37" s="758">
        <f t="shared" si="17"/>
        <v>1313</v>
      </c>
      <c r="BE37" s="757">
        <v>2321</v>
      </c>
      <c r="BF37" s="756">
        <v>1127</v>
      </c>
      <c r="BG37" s="758">
        <f t="shared" si="18"/>
        <v>1194</v>
      </c>
      <c r="BH37" s="756">
        <v>538</v>
      </c>
      <c r="BI37" s="756">
        <v>266</v>
      </c>
      <c r="BJ37" s="758">
        <f t="shared" si="19"/>
        <v>272</v>
      </c>
      <c r="BK37" s="757">
        <v>3070</v>
      </c>
      <c r="BL37" s="756">
        <v>1639</v>
      </c>
      <c r="BM37" s="758">
        <f t="shared" si="20"/>
        <v>1431</v>
      </c>
      <c r="BN37" s="756">
        <v>488</v>
      </c>
      <c r="BO37" s="756">
        <v>266</v>
      </c>
      <c r="BP37" s="758">
        <f t="shared" si="21"/>
        <v>222</v>
      </c>
      <c r="BQ37" s="757">
        <v>526</v>
      </c>
      <c r="BR37" s="756">
        <v>310</v>
      </c>
      <c r="BS37" s="758">
        <f t="shared" si="22"/>
        <v>216</v>
      </c>
      <c r="BT37" s="756">
        <v>292</v>
      </c>
      <c r="BU37" s="756">
        <v>152</v>
      </c>
      <c r="BV37" s="758">
        <f t="shared" si="23"/>
        <v>140</v>
      </c>
      <c r="BW37" s="757">
        <v>927</v>
      </c>
      <c r="BX37" s="756">
        <v>355</v>
      </c>
      <c r="BY37" s="758">
        <f t="shared" si="24"/>
        <v>572</v>
      </c>
      <c r="BZ37" s="756">
        <v>372</v>
      </c>
      <c r="CA37" s="756">
        <v>158</v>
      </c>
      <c r="CB37" s="758">
        <f t="shared" si="25"/>
        <v>214</v>
      </c>
      <c r="CC37" s="757">
        <v>453</v>
      </c>
      <c r="CD37" s="756">
        <v>174</v>
      </c>
      <c r="CE37" s="758">
        <f t="shared" si="26"/>
        <v>279</v>
      </c>
      <c r="CF37" s="756">
        <v>709</v>
      </c>
      <c r="CG37" s="756">
        <v>312</v>
      </c>
      <c r="CH37" s="758">
        <f t="shared" si="27"/>
        <v>397</v>
      </c>
      <c r="CI37" s="757">
        <v>433</v>
      </c>
      <c r="CJ37" s="756">
        <v>213</v>
      </c>
      <c r="CK37" s="758">
        <f t="shared" si="28"/>
        <v>220</v>
      </c>
      <c r="CL37" s="756">
        <v>1076</v>
      </c>
      <c r="CM37" s="756">
        <v>576</v>
      </c>
      <c r="CN37" s="758">
        <f t="shared" si="29"/>
        <v>500</v>
      </c>
      <c r="CO37" s="757">
        <v>1170</v>
      </c>
      <c r="CP37" s="756">
        <v>527</v>
      </c>
      <c r="CQ37" s="758">
        <f t="shared" si="30"/>
        <v>643</v>
      </c>
      <c r="CR37" s="756">
        <v>413</v>
      </c>
      <c r="CS37" s="756">
        <v>165</v>
      </c>
      <c r="CT37" s="758">
        <f t="shared" si="31"/>
        <v>248</v>
      </c>
      <c r="CU37" s="757">
        <v>433</v>
      </c>
      <c r="CV37" s="756">
        <v>229</v>
      </c>
      <c r="CW37" s="758">
        <f t="shared" si="32"/>
        <v>204</v>
      </c>
      <c r="CX37" s="756">
        <v>369</v>
      </c>
      <c r="CY37" s="756">
        <v>219</v>
      </c>
      <c r="CZ37" s="758">
        <f t="shared" si="33"/>
        <v>150</v>
      </c>
      <c r="DA37" s="757">
        <v>963</v>
      </c>
      <c r="DB37" s="756">
        <v>616</v>
      </c>
      <c r="DC37" s="758">
        <f t="shared" si="34"/>
        <v>347</v>
      </c>
      <c r="DD37" s="756">
        <v>114</v>
      </c>
      <c r="DE37" s="756">
        <v>67</v>
      </c>
      <c r="DF37" s="758">
        <f t="shared" si="35"/>
        <v>47</v>
      </c>
      <c r="DG37" s="757">
        <v>411</v>
      </c>
      <c r="DH37" s="756">
        <v>197</v>
      </c>
      <c r="DI37" s="758">
        <f t="shared" si="36"/>
        <v>214</v>
      </c>
      <c r="DJ37" s="756">
        <v>80</v>
      </c>
      <c r="DK37" s="756">
        <v>41</v>
      </c>
      <c r="DL37" s="758">
        <f t="shared" si="37"/>
        <v>39</v>
      </c>
      <c r="DM37" s="757">
        <v>464</v>
      </c>
      <c r="DN37" s="756">
        <v>163</v>
      </c>
      <c r="DO37" s="758">
        <f t="shared" si="38"/>
        <v>301</v>
      </c>
      <c r="DP37" s="756">
        <v>582</v>
      </c>
      <c r="DQ37" s="756">
        <v>382</v>
      </c>
      <c r="DR37" s="758">
        <f t="shared" si="39"/>
        <v>200</v>
      </c>
      <c r="DS37" s="757">
        <v>667</v>
      </c>
      <c r="DT37" s="756">
        <v>505</v>
      </c>
      <c r="DU37" s="758">
        <f t="shared" si="40"/>
        <v>162</v>
      </c>
      <c r="DV37" s="756">
        <v>150</v>
      </c>
      <c r="DW37" s="756">
        <v>88</v>
      </c>
      <c r="DX37" s="758">
        <f t="shared" si="41"/>
        <v>62</v>
      </c>
      <c r="DY37" s="757">
        <v>76</v>
      </c>
      <c r="DZ37" s="756">
        <v>44</v>
      </c>
      <c r="EA37" s="758">
        <f t="shared" si="42"/>
        <v>32</v>
      </c>
    </row>
    <row r="38" spans="1:132">
      <c r="A38" s="360" t="s">
        <v>584</v>
      </c>
      <c r="B38" s="361" t="s">
        <v>951</v>
      </c>
      <c r="C38" s="784">
        <v>374325</v>
      </c>
      <c r="D38" s="785">
        <v>109375</v>
      </c>
      <c r="E38" s="785">
        <v>264950</v>
      </c>
      <c r="F38" s="756">
        <f t="shared" si="0"/>
        <v>374325</v>
      </c>
      <c r="G38" s="756">
        <f t="shared" si="1"/>
        <v>97098</v>
      </c>
      <c r="H38" s="756">
        <f t="shared" si="1"/>
        <v>277227</v>
      </c>
      <c r="I38" s="757">
        <v>117869</v>
      </c>
      <c r="J38" s="756">
        <v>31346</v>
      </c>
      <c r="K38" s="758">
        <f t="shared" si="2"/>
        <v>86523</v>
      </c>
      <c r="L38" s="756">
        <v>37135</v>
      </c>
      <c r="M38" s="756">
        <v>8783</v>
      </c>
      <c r="N38" s="758">
        <f t="shared" si="3"/>
        <v>28352</v>
      </c>
      <c r="O38" s="757">
        <v>32313</v>
      </c>
      <c r="P38" s="756">
        <v>8471</v>
      </c>
      <c r="Q38" s="758">
        <f t="shared" si="4"/>
        <v>23842</v>
      </c>
      <c r="R38" s="756">
        <v>22249</v>
      </c>
      <c r="S38" s="756">
        <v>5324</v>
      </c>
      <c r="T38" s="758">
        <f t="shared" si="5"/>
        <v>16925</v>
      </c>
      <c r="U38" s="757">
        <v>32016</v>
      </c>
      <c r="V38" s="756">
        <v>8314</v>
      </c>
      <c r="W38" s="758">
        <f t="shared" si="6"/>
        <v>23702</v>
      </c>
      <c r="X38" s="756">
        <v>2893</v>
      </c>
      <c r="Y38" s="756">
        <v>964</v>
      </c>
      <c r="Z38" s="758">
        <f t="shared" si="7"/>
        <v>1929</v>
      </c>
      <c r="AA38" s="757">
        <v>5875</v>
      </c>
      <c r="AB38" s="756">
        <v>1255</v>
      </c>
      <c r="AC38" s="758">
        <f t="shared" si="8"/>
        <v>4620</v>
      </c>
      <c r="AD38" s="756">
        <v>11522</v>
      </c>
      <c r="AE38" s="756">
        <v>3021</v>
      </c>
      <c r="AF38" s="758">
        <f t="shared" si="9"/>
        <v>8501</v>
      </c>
      <c r="AG38" s="757">
        <v>2234</v>
      </c>
      <c r="AH38" s="756">
        <v>567</v>
      </c>
      <c r="AI38" s="758">
        <f t="shared" si="10"/>
        <v>1667</v>
      </c>
      <c r="AJ38" s="756">
        <v>4268</v>
      </c>
      <c r="AK38" s="756">
        <v>1254</v>
      </c>
      <c r="AL38" s="758">
        <f t="shared" si="11"/>
        <v>3014</v>
      </c>
      <c r="AM38" s="757">
        <v>15616</v>
      </c>
      <c r="AN38" s="756">
        <v>3755</v>
      </c>
      <c r="AO38" s="758">
        <f t="shared" si="12"/>
        <v>11861</v>
      </c>
      <c r="AP38" s="756">
        <v>2773</v>
      </c>
      <c r="AQ38" s="756">
        <v>1033</v>
      </c>
      <c r="AR38" s="758">
        <f t="shared" si="13"/>
        <v>1740</v>
      </c>
      <c r="AS38" s="757">
        <v>2455</v>
      </c>
      <c r="AT38" s="756">
        <v>617</v>
      </c>
      <c r="AU38" s="758">
        <f t="shared" si="14"/>
        <v>1838</v>
      </c>
      <c r="AV38" s="756">
        <v>14169</v>
      </c>
      <c r="AW38" s="756">
        <v>3464</v>
      </c>
      <c r="AX38" s="758">
        <f t="shared" si="15"/>
        <v>10705</v>
      </c>
      <c r="AY38" s="757">
        <v>5456</v>
      </c>
      <c r="AZ38" s="756">
        <v>1562</v>
      </c>
      <c r="BA38" s="758">
        <f t="shared" si="16"/>
        <v>3894</v>
      </c>
      <c r="BB38" s="756">
        <v>3802</v>
      </c>
      <c r="BC38" s="756">
        <v>829</v>
      </c>
      <c r="BD38" s="758">
        <f t="shared" si="17"/>
        <v>2973</v>
      </c>
      <c r="BE38" s="757">
        <v>9627</v>
      </c>
      <c r="BF38" s="756">
        <v>2401</v>
      </c>
      <c r="BG38" s="758">
        <f t="shared" si="18"/>
        <v>7226</v>
      </c>
      <c r="BH38" s="756">
        <v>3733</v>
      </c>
      <c r="BI38" s="756">
        <v>879</v>
      </c>
      <c r="BJ38" s="758">
        <f t="shared" si="19"/>
        <v>2854</v>
      </c>
      <c r="BK38" s="757">
        <v>7657</v>
      </c>
      <c r="BL38" s="756">
        <v>2227</v>
      </c>
      <c r="BM38" s="758">
        <f t="shared" si="20"/>
        <v>5430</v>
      </c>
      <c r="BN38" s="756">
        <v>2139</v>
      </c>
      <c r="BO38" s="756">
        <v>604</v>
      </c>
      <c r="BP38" s="758">
        <f t="shared" si="21"/>
        <v>1535</v>
      </c>
      <c r="BQ38" s="757">
        <v>2752</v>
      </c>
      <c r="BR38" s="756">
        <v>703</v>
      </c>
      <c r="BS38" s="758">
        <f t="shared" si="22"/>
        <v>2049</v>
      </c>
      <c r="BT38" s="756">
        <v>1410</v>
      </c>
      <c r="BU38" s="756">
        <v>423</v>
      </c>
      <c r="BV38" s="758">
        <f t="shared" si="23"/>
        <v>987</v>
      </c>
      <c r="BW38" s="757">
        <v>3818</v>
      </c>
      <c r="BX38" s="756">
        <v>1207</v>
      </c>
      <c r="BY38" s="758">
        <f t="shared" si="24"/>
        <v>2611</v>
      </c>
      <c r="BZ38" s="756">
        <v>3227</v>
      </c>
      <c r="CA38" s="756">
        <v>915</v>
      </c>
      <c r="CB38" s="758">
        <f t="shared" si="25"/>
        <v>2312</v>
      </c>
      <c r="CC38" s="757">
        <v>1765</v>
      </c>
      <c r="CD38" s="756">
        <v>507</v>
      </c>
      <c r="CE38" s="758">
        <f t="shared" si="26"/>
        <v>1258</v>
      </c>
      <c r="CF38" s="756">
        <v>3155</v>
      </c>
      <c r="CG38" s="756">
        <v>942</v>
      </c>
      <c r="CH38" s="758">
        <f t="shared" si="27"/>
        <v>2213</v>
      </c>
      <c r="CI38" s="757">
        <v>1846</v>
      </c>
      <c r="CJ38" s="756">
        <v>407</v>
      </c>
      <c r="CK38" s="758">
        <f t="shared" si="28"/>
        <v>1439</v>
      </c>
      <c r="CL38" s="756">
        <v>1845</v>
      </c>
      <c r="CM38" s="756">
        <v>500</v>
      </c>
      <c r="CN38" s="758">
        <f t="shared" si="29"/>
        <v>1345</v>
      </c>
      <c r="CO38" s="757">
        <v>4542</v>
      </c>
      <c r="CP38" s="756">
        <v>1102</v>
      </c>
      <c r="CQ38" s="758">
        <f t="shared" si="30"/>
        <v>3440</v>
      </c>
      <c r="CR38" s="756">
        <v>2018</v>
      </c>
      <c r="CS38" s="756">
        <v>482</v>
      </c>
      <c r="CT38" s="758">
        <f t="shared" si="31"/>
        <v>1536</v>
      </c>
      <c r="CU38" s="757">
        <v>1412</v>
      </c>
      <c r="CV38" s="756">
        <v>445</v>
      </c>
      <c r="CW38" s="758">
        <f t="shared" si="32"/>
        <v>967</v>
      </c>
      <c r="CX38" s="756">
        <v>2254</v>
      </c>
      <c r="CY38" s="756">
        <v>643</v>
      </c>
      <c r="CZ38" s="758">
        <f t="shared" si="33"/>
        <v>1611</v>
      </c>
      <c r="DA38" s="757">
        <v>1334</v>
      </c>
      <c r="DB38" s="756">
        <v>326</v>
      </c>
      <c r="DC38" s="758">
        <f t="shared" si="34"/>
        <v>1008</v>
      </c>
      <c r="DD38" s="756">
        <v>275</v>
      </c>
      <c r="DE38" s="756">
        <v>111</v>
      </c>
      <c r="DF38" s="758">
        <f t="shared" si="35"/>
        <v>164</v>
      </c>
      <c r="DG38" s="757">
        <v>970</v>
      </c>
      <c r="DH38" s="756">
        <v>230</v>
      </c>
      <c r="DI38" s="758">
        <f t="shared" si="36"/>
        <v>740</v>
      </c>
      <c r="DJ38" s="756">
        <v>492</v>
      </c>
      <c r="DK38" s="756">
        <v>112</v>
      </c>
      <c r="DL38" s="758">
        <f t="shared" si="37"/>
        <v>380</v>
      </c>
      <c r="DM38" s="757">
        <v>1428</v>
      </c>
      <c r="DN38" s="756">
        <v>307</v>
      </c>
      <c r="DO38" s="758">
        <f t="shared" si="38"/>
        <v>1121</v>
      </c>
      <c r="DP38" s="756">
        <v>913</v>
      </c>
      <c r="DQ38" s="756">
        <v>270</v>
      </c>
      <c r="DR38" s="758">
        <f t="shared" si="39"/>
        <v>643</v>
      </c>
      <c r="DS38" s="757">
        <v>1743</v>
      </c>
      <c r="DT38" s="756">
        <v>451</v>
      </c>
      <c r="DU38" s="758">
        <f t="shared" si="40"/>
        <v>1292</v>
      </c>
      <c r="DV38" s="756">
        <v>690</v>
      </c>
      <c r="DW38" s="756">
        <v>177</v>
      </c>
      <c r="DX38" s="758">
        <f t="shared" si="41"/>
        <v>513</v>
      </c>
      <c r="DY38" s="757">
        <v>635</v>
      </c>
      <c r="DZ38" s="756">
        <v>168</v>
      </c>
      <c r="EA38" s="758">
        <f t="shared" si="42"/>
        <v>467</v>
      </c>
    </row>
    <row r="39" spans="1:132">
      <c r="A39" s="360" t="s">
        <v>585</v>
      </c>
      <c r="B39" s="361" t="s">
        <v>952</v>
      </c>
      <c r="C39" s="784">
        <v>23838</v>
      </c>
      <c r="D39" s="785">
        <v>16817</v>
      </c>
      <c r="E39" s="785">
        <v>7021</v>
      </c>
      <c r="F39" s="756">
        <f t="shared" si="0"/>
        <v>23838</v>
      </c>
      <c r="G39" s="756">
        <f t="shared" si="1"/>
        <v>13997</v>
      </c>
      <c r="H39" s="756">
        <f t="shared" si="1"/>
        <v>9841</v>
      </c>
      <c r="I39" s="757">
        <v>10333</v>
      </c>
      <c r="J39" s="756">
        <v>5588</v>
      </c>
      <c r="K39" s="758">
        <f t="shared" si="2"/>
        <v>4745</v>
      </c>
      <c r="L39" s="756">
        <v>3237</v>
      </c>
      <c r="M39" s="756">
        <v>1864</v>
      </c>
      <c r="N39" s="758">
        <f t="shared" si="3"/>
        <v>1373</v>
      </c>
      <c r="O39" s="757">
        <v>2216</v>
      </c>
      <c r="P39" s="756">
        <v>1487</v>
      </c>
      <c r="Q39" s="758">
        <f t="shared" si="4"/>
        <v>729</v>
      </c>
      <c r="R39" s="756">
        <v>880</v>
      </c>
      <c r="S39" s="756">
        <v>590</v>
      </c>
      <c r="T39" s="758">
        <f t="shared" si="5"/>
        <v>290</v>
      </c>
      <c r="U39" s="757">
        <v>1416</v>
      </c>
      <c r="V39" s="756">
        <v>865</v>
      </c>
      <c r="W39" s="758">
        <f t="shared" si="6"/>
        <v>551</v>
      </c>
      <c r="X39" s="756">
        <v>123</v>
      </c>
      <c r="Y39" s="756">
        <v>82</v>
      </c>
      <c r="Z39" s="758">
        <f t="shared" si="7"/>
        <v>41</v>
      </c>
      <c r="AA39" s="757">
        <v>136</v>
      </c>
      <c r="AB39" s="756">
        <v>63</v>
      </c>
      <c r="AC39" s="758">
        <f t="shared" si="8"/>
        <v>73</v>
      </c>
      <c r="AD39" s="756">
        <v>620</v>
      </c>
      <c r="AE39" s="756">
        <v>360</v>
      </c>
      <c r="AF39" s="758">
        <f t="shared" si="9"/>
        <v>260</v>
      </c>
      <c r="AG39" s="757">
        <v>59</v>
      </c>
      <c r="AH39" s="756">
        <v>41</v>
      </c>
      <c r="AI39" s="758">
        <f t="shared" si="10"/>
        <v>18</v>
      </c>
      <c r="AJ39" s="756">
        <v>237</v>
      </c>
      <c r="AK39" s="756">
        <v>156</v>
      </c>
      <c r="AL39" s="758">
        <f t="shared" si="11"/>
        <v>81</v>
      </c>
      <c r="AM39" s="757">
        <v>673</v>
      </c>
      <c r="AN39" s="756">
        <v>455</v>
      </c>
      <c r="AO39" s="758">
        <f t="shared" si="12"/>
        <v>218</v>
      </c>
      <c r="AP39" s="756">
        <v>132</v>
      </c>
      <c r="AQ39" s="756">
        <v>69</v>
      </c>
      <c r="AR39" s="758">
        <f t="shared" si="13"/>
        <v>63</v>
      </c>
      <c r="AS39" s="757">
        <v>96</v>
      </c>
      <c r="AT39" s="756">
        <v>72</v>
      </c>
      <c r="AU39" s="758">
        <f t="shared" si="14"/>
        <v>24</v>
      </c>
      <c r="AV39" s="756">
        <v>594</v>
      </c>
      <c r="AW39" s="756">
        <v>443</v>
      </c>
      <c r="AX39" s="758">
        <f t="shared" si="15"/>
        <v>151</v>
      </c>
      <c r="AY39" s="757">
        <v>224</v>
      </c>
      <c r="AZ39" s="756">
        <v>167</v>
      </c>
      <c r="BA39" s="758">
        <f t="shared" si="16"/>
        <v>57</v>
      </c>
      <c r="BB39" s="756">
        <v>314</v>
      </c>
      <c r="BC39" s="756">
        <v>191</v>
      </c>
      <c r="BD39" s="758">
        <f t="shared" si="17"/>
        <v>123</v>
      </c>
      <c r="BE39" s="757">
        <v>384</v>
      </c>
      <c r="BF39" s="756">
        <v>233</v>
      </c>
      <c r="BG39" s="758">
        <f t="shared" si="18"/>
        <v>151</v>
      </c>
      <c r="BH39" s="756">
        <v>139</v>
      </c>
      <c r="BI39" s="756">
        <v>71</v>
      </c>
      <c r="BJ39" s="758">
        <f t="shared" si="19"/>
        <v>68</v>
      </c>
      <c r="BK39" s="757">
        <v>548</v>
      </c>
      <c r="BL39" s="756">
        <v>198</v>
      </c>
      <c r="BM39" s="758">
        <f t="shared" si="20"/>
        <v>350</v>
      </c>
      <c r="BN39" s="756">
        <v>102</v>
      </c>
      <c r="BO39" s="756">
        <v>71</v>
      </c>
      <c r="BP39" s="758">
        <f t="shared" si="21"/>
        <v>31</v>
      </c>
      <c r="BQ39" s="757">
        <v>35</v>
      </c>
      <c r="BR39" s="756">
        <v>24</v>
      </c>
      <c r="BS39" s="758">
        <f t="shared" si="22"/>
        <v>11</v>
      </c>
      <c r="BT39" s="756">
        <v>43</v>
      </c>
      <c r="BU39" s="756">
        <v>34</v>
      </c>
      <c r="BV39" s="758">
        <f t="shared" si="23"/>
        <v>9</v>
      </c>
      <c r="BW39" s="757">
        <v>116</v>
      </c>
      <c r="BX39" s="756">
        <v>88</v>
      </c>
      <c r="BY39" s="758">
        <f t="shared" si="24"/>
        <v>28</v>
      </c>
      <c r="BZ39" s="756">
        <v>69</v>
      </c>
      <c r="CA39" s="756">
        <v>53</v>
      </c>
      <c r="CB39" s="758">
        <f t="shared" si="25"/>
        <v>16</v>
      </c>
      <c r="CC39" s="757">
        <v>66</v>
      </c>
      <c r="CD39" s="756">
        <v>52</v>
      </c>
      <c r="CE39" s="758">
        <f t="shared" si="26"/>
        <v>14</v>
      </c>
      <c r="CF39" s="756">
        <v>101</v>
      </c>
      <c r="CG39" s="756">
        <v>64</v>
      </c>
      <c r="CH39" s="758">
        <f t="shared" si="27"/>
        <v>37</v>
      </c>
      <c r="CI39" s="757">
        <v>78</v>
      </c>
      <c r="CJ39" s="756">
        <v>45</v>
      </c>
      <c r="CK39" s="758">
        <f t="shared" si="28"/>
        <v>33</v>
      </c>
      <c r="CL39" s="756">
        <v>171</v>
      </c>
      <c r="CM39" s="756">
        <v>104</v>
      </c>
      <c r="CN39" s="758">
        <f t="shared" si="29"/>
        <v>67</v>
      </c>
      <c r="CO39" s="757">
        <v>170</v>
      </c>
      <c r="CP39" s="756">
        <v>112</v>
      </c>
      <c r="CQ39" s="758">
        <f t="shared" si="30"/>
        <v>58</v>
      </c>
      <c r="CR39" s="756">
        <v>33</v>
      </c>
      <c r="CS39" s="756">
        <v>20</v>
      </c>
      <c r="CT39" s="758">
        <f t="shared" si="31"/>
        <v>13</v>
      </c>
      <c r="CU39" s="757">
        <v>15</v>
      </c>
      <c r="CV39" s="756">
        <v>12</v>
      </c>
      <c r="CW39" s="758">
        <f t="shared" si="32"/>
        <v>3</v>
      </c>
      <c r="CX39" s="756">
        <v>48</v>
      </c>
      <c r="CY39" s="756">
        <v>33</v>
      </c>
      <c r="CZ39" s="758">
        <f t="shared" si="33"/>
        <v>15</v>
      </c>
      <c r="DA39" s="757">
        <v>99</v>
      </c>
      <c r="DB39" s="756">
        <v>66</v>
      </c>
      <c r="DC39" s="758">
        <f t="shared" si="34"/>
        <v>33</v>
      </c>
      <c r="DD39" s="756">
        <v>14</v>
      </c>
      <c r="DE39" s="756">
        <v>11</v>
      </c>
      <c r="DF39" s="758">
        <f t="shared" si="35"/>
        <v>3</v>
      </c>
      <c r="DG39" s="757">
        <v>80</v>
      </c>
      <c r="DH39" s="756">
        <v>28</v>
      </c>
      <c r="DI39" s="758">
        <f t="shared" si="36"/>
        <v>52</v>
      </c>
      <c r="DJ39" s="756">
        <v>13</v>
      </c>
      <c r="DK39" s="756">
        <v>8</v>
      </c>
      <c r="DL39" s="758">
        <f t="shared" si="37"/>
        <v>5</v>
      </c>
      <c r="DM39" s="757">
        <v>86</v>
      </c>
      <c r="DN39" s="756">
        <v>58</v>
      </c>
      <c r="DO39" s="758">
        <f t="shared" si="38"/>
        <v>28</v>
      </c>
      <c r="DP39" s="756">
        <v>10</v>
      </c>
      <c r="DQ39" s="756">
        <v>8</v>
      </c>
      <c r="DR39" s="758">
        <f t="shared" si="39"/>
        <v>2</v>
      </c>
      <c r="DS39" s="757">
        <v>28</v>
      </c>
      <c r="DT39" s="756">
        <v>24</v>
      </c>
      <c r="DU39" s="758">
        <f t="shared" si="40"/>
        <v>4</v>
      </c>
      <c r="DV39" s="756">
        <v>11</v>
      </c>
      <c r="DW39" s="756">
        <v>7</v>
      </c>
      <c r="DX39" s="758">
        <f t="shared" si="41"/>
        <v>4</v>
      </c>
      <c r="DY39" s="757">
        <v>89</v>
      </c>
      <c r="DZ39" s="756">
        <v>80</v>
      </c>
      <c r="EA39" s="758">
        <f t="shared" si="42"/>
        <v>9</v>
      </c>
    </row>
    <row r="40" spans="1:132">
      <c r="A40" s="360" t="s">
        <v>586</v>
      </c>
      <c r="B40" s="361" t="s">
        <v>596</v>
      </c>
      <c r="C40" s="784">
        <v>287281</v>
      </c>
      <c r="D40" s="785">
        <v>197384</v>
      </c>
      <c r="E40" s="785">
        <v>89897</v>
      </c>
      <c r="F40" s="756">
        <f t="shared" si="0"/>
        <v>287281</v>
      </c>
      <c r="G40" s="756">
        <f t="shared" si="1"/>
        <v>159140</v>
      </c>
      <c r="H40" s="756">
        <f t="shared" si="1"/>
        <v>128141</v>
      </c>
      <c r="I40" s="757">
        <v>129724</v>
      </c>
      <c r="J40" s="756">
        <v>66661</v>
      </c>
      <c r="K40" s="758">
        <f t="shared" si="2"/>
        <v>63063</v>
      </c>
      <c r="L40" s="756">
        <v>39256</v>
      </c>
      <c r="M40" s="756">
        <v>21223</v>
      </c>
      <c r="N40" s="758">
        <f t="shared" si="3"/>
        <v>18033</v>
      </c>
      <c r="O40" s="757">
        <v>25635</v>
      </c>
      <c r="P40" s="756">
        <v>16280</v>
      </c>
      <c r="Q40" s="758">
        <f t="shared" si="4"/>
        <v>9355</v>
      </c>
      <c r="R40" s="756">
        <v>10145</v>
      </c>
      <c r="S40" s="756">
        <v>6501</v>
      </c>
      <c r="T40" s="758">
        <f t="shared" si="5"/>
        <v>3644</v>
      </c>
      <c r="U40" s="757">
        <v>17684</v>
      </c>
      <c r="V40" s="756">
        <v>10274</v>
      </c>
      <c r="W40" s="758">
        <f t="shared" si="6"/>
        <v>7410</v>
      </c>
      <c r="X40" s="756">
        <v>1354</v>
      </c>
      <c r="Y40" s="756">
        <v>843</v>
      </c>
      <c r="Z40" s="758">
        <f t="shared" si="7"/>
        <v>511</v>
      </c>
      <c r="AA40" s="757">
        <v>1547</v>
      </c>
      <c r="AB40" s="756">
        <v>675</v>
      </c>
      <c r="AC40" s="758">
        <f t="shared" si="8"/>
        <v>872</v>
      </c>
      <c r="AD40" s="756">
        <v>7986</v>
      </c>
      <c r="AE40" s="756">
        <v>4594</v>
      </c>
      <c r="AF40" s="758">
        <f t="shared" si="9"/>
        <v>3392</v>
      </c>
      <c r="AG40" s="757">
        <v>726</v>
      </c>
      <c r="AH40" s="756">
        <v>513</v>
      </c>
      <c r="AI40" s="758">
        <f t="shared" si="10"/>
        <v>213</v>
      </c>
      <c r="AJ40" s="756">
        <v>2647</v>
      </c>
      <c r="AK40" s="756">
        <v>1631</v>
      </c>
      <c r="AL40" s="758">
        <f t="shared" si="11"/>
        <v>1016</v>
      </c>
      <c r="AM40" s="757">
        <v>8140</v>
      </c>
      <c r="AN40" s="756">
        <v>5292</v>
      </c>
      <c r="AO40" s="758">
        <f t="shared" si="12"/>
        <v>2848</v>
      </c>
      <c r="AP40" s="756">
        <v>1576</v>
      </c>
      <c r="AQ40" s="756">
        <v>759</v>
      </c>
      <c r="AR40" s="758">
        <f t="shared" si="13"/>
        <v>817</v>
      </c>
      <c r="AS40" s="757">
        <v>802</v>
      </c>
      <c r="AT40" s="756">
        <v>580</v>
      </c>
      <c r="AU40" s="758">
        <f t="shared" si="14"/>
        <v>222</v>
      </c>
      <c r="AV40" s="756">
        <v>6574</v>
      </c>
      <c r="AW40" s="756">
        <v>4787</v>
      </c>
      <c r="AX40" s="758">
        <f t="shared" si="15"/>
        <v>1787</v>
      </c>
      <c r="AY40" s="757">
        <v>2358</v>
      </c>
      <c r="AZ40" s="756">
        <v>1709</v>
      </c>
      <c r="BA40" s="758">
        <f t="shared" si="16"/>
        <v>649</v>
      </c>
      <c r="BB40" s="756">
        <v>3665</v>
      </c>
      <c r="BC40" s="756">
        <v>2159</v>
      </c>
      <c r="BD40" s="758">
        <f t="shared" si="17"/>
        <v>1506</v>
      </c>
      <c r="BE40" s="757">
        <v>4760</v>
      </c>
      <c r="BF40" s="756">
        <v>2758</v>
      </c>
      <c r="BG40" s="758">
        <f t="shared" si="18"/>
        <v>2002</v>
      </c>
      <c r="BH40" s="756">
        <v>1713</v>
      </c>
      <c r="BI40" s="756">
        <v>829</v>
      </c>
      <c r="BJ40" s="758">
        <f t="shared" si="19"/>
        <v>884</v>
      </c>
      <c r="BK40" s="757">
        <v>6821</v>
      </c>
      <c r="BL40" s="756">
        <v>2192</v>
      </c>
      <c r="BM40" s="758">
        <f t="shared" si="20"/>
        <v>4629</v>
      </c>
      <c r="BN40" s="756">
        <v>1024</v>
      </c>
      <c r="BO40" s="756">
        <v>702</v>
      </c>
      <c r="BP40" s="758">
        <f t="shared" si="21"/>
        <v>322</v>
      </c>
      <c r="BQ40" s="757">
        <v>273</v>
      </c>
      <c r="BR40" s="756">
        <v>154</v>
      </c>
      <c r="BS40" s="758">
        <f t="shared" si="22"/>
        <v>119</v>
      </c>
      <c r="BT40" s="756">
        <v>312</v>
      </c>
      <c r="BU40" s="756">
        <v>238</v>
      </c>
      <c r="BV40" s="758">
        <f t="shared" si="23"/>
        <v>74</v>
      </c>
      <c r="BW40" s="757">
        <v>891</v>
      </c>
      <c r="BX40" s="756">
        <v>595</v>
      </c>
      <c r="BY40" s="758">
        <f t="shared" si="24"/>
        <v>296</v>
      </c>
      <c r="BZ40" s="756">
        <v>599</v>
      </c>
      <c r="CA40" s="756">
        <v>447</v>
      </c>
      <c r="CB40" s="758">
        <f t="shared" si="25"/>
        <v>152</v>
      </c>
      <c r="CC40" s="757">
        <v>552</v>
      </c>
      <c r="CD40" s="756">
        <v>415</v>
      </c>
      <c r="CE40" s="758">
        <f t="shared" si="26"/>
        <v>137</v>
      </c>
      <c r="CF40" s="756">
        <v>1071</v>
      </c>
      <c r="CG40" s="756">
        <v>624</v>
      </c>
      <c r="CH40" s="758">
        <f t="shared" si="27"/>
        <v>447</v>
      </c>
      <c r="CI40" s="757">
        <v>612</v>
      </c>
      <c r="CJ40" s="756">
        <v>292</v>
      </c>
      <c r="CK40" s="758">
        <f t="shared" si="28"/>
        <v>320</v>
      </c>
      <c r="CL40" s="756">
        <v>2194</v>
      </c>
      <c r="CM40" s="756">
        <v>1305</v>
      </c>
      <c r="CN40" s="758">
        <f t="shared" si="29"/>
        <v>889</v>
      </c>
      <c r="CO40" s="757">
        <v>1555</v>
      </c>
      <c r="CP40" s="756">
        <v>927</v>
      </c>
      <c r="CQ40" s="758">
        <f t="shared" si="30"/>
        <v>628</v>
      </c>
      <c r="CR40" s="756">
        <v>187</v>
      </c>
      <c r="CS40" s="756">
        <v>103</v>
      </c>
      <c r="CT40" s="758">
        <f t="shared" si="31"/>
        <v>84</v>
      </c>
      <c r="CU40" s="757">
        <v>74</v>
      </c>
      <c r="CV40" s="756">
        <v>33</v>
      </c>
      <c r="CW40" s="758">
        <f t="shared" si="32"/>
        <v>41</v>
      </c>
      <c r="CX40" s="756">
        <v>252</v>
      </c>
      <c r="CY40" s="756">
        <v>147</v>
      </c>
      <c r="CZ40" s="758">
        <f t="shared" si="33"/>
        <v>105</v>
      </c>
      <c r="DA40" s="757">
        <v>1233</v>
      </c>
      <c r="DB40" s="756">
        <v>821</v>
      </c>
      <c r="DC40" s="758">
        <f t="shared" si="34"/>
        <v>412</v>
      </c>
      <c r="DD40" s="756">
        <v>121</v>
      </c>
      <c r="DE40" s="756">
        <v>96</v>
      </c>
      <c r="DF40" s="758">
        <f t="shared" si="35"/>
        <v>25</v>
      </c>
      <c r="DG40" s="757">
        <v>925</v>
      </c>
      <c r="DH40" s="756">
        <v>252</v>
      </c>
      <c r="DI40" s="758">
        <f t="shared" si="36"/>
        <v>673</v>
      </c>
      <c r="DJ40" s="756">
        <v>57</v>
      </c>
      <c r="DK40" s="756">
        <v>20</v>
      </c>
      <c r="DL40" s="758">
        <f t="shared" si="37"/>
        <v>37</v>
      </c>
      <c r="DM40" s="757">
        <v>948</v>
      </c>
      <c r="DN40" s="756">
        <v>568</v>
      </c>
      <c r="DO40" s="758">
        <f t="shared" si="38"/>
        <v>380</v>
      </c>
      <c r="DP40" s="756">
        <v>43</v>
      </c>
      <c r="DQ40" s="756">
        <v>37</v>
      </c>
      <c r="DR40" s="758">
        <f t="shared" si="39"/>
        <v>6</v>
      </c>
      <c r="DS40" s="757">
        <v>137</v>
      </c>
      <c r="DT40" s="756">
        <v>125</v>
      </c>
      <c r="DU40" s="758">
        <f t="shared" si="40"/>
        <v>12</v>
      </c>
      <c r="DV40" s="756">
        <v>55</v>
      </c>
      <c r="DW40" s="756">
        <v>31</v>
      </c>
      <c r="DX40" s="758">
        <f t="shared" si="41"/>
        <v>24</v>
      </c>
      <c r="DY40" s="757">
        <v>1053</v>
      </c>
      <c r="DZ40" s="756">
        <v>948</v>
      </c>
      <c r="EA40" s="758">
        <f t="shared" si="42"/>
        <v>105</v>
      </c>
    </row>
    <row r="41" spans="1:132">
      <c r="A41" s="360" t="s">
        <v>953</v>
      </c>
      <c r="B41" s="361" t="s">
        <v>954</v>
      </c>
      <c r="C41" s="784">
        <v>297626</v>
      </c>
      <c r="D41" s="785">
        <v>183921</v>
      </c>
      <c r="E41" s="785">
        <v>113705</v>
      </c>
      <c r="F41" s="756">
        <f t="shared" si="0"/>
        <v>297626</v>
      </c>
      <c r="G41" s="756">
        <f t="shared" si="1"/>
        <v>120400</v>
      </c>
      <c r="H41" s="756">
        <f t="shared" si="1"/>
        <v>177226</v>
      </c>
      <c r="I41" s="757">
        <v>99874</v>
      </c>
      <c r="J41" s="756">
        <v>41885</v>
      </c>
      <c r="K41" s="758">
        <f t="shared" si="2"/>
        <v>57989</v>
      </c>
      <c r="L41" s="756">
        <v>29198</v>
      </c>
      <c r="M41" s="756">
        <v>11049</v>
      </c>
      <c r="N41" s="758">
        <f t="shared" si="3"/>
        <v>18149</v>
      </c>
      <c r="O41" s="757">
        <v>23473</v>
      </c>
      <c r="P41" s="756">
        <v>10042</v>
      </c>
      <c r="Q41" s="758">
        <f t="shared" si="4"/>
        <v>13431</v>
      </c>
      <c r="R41" s="756">
        <v>13755</v>
      </c>
      <c r="S41" s="756">
        <v>5152</v>
      </c>
      <c r="T41" s="758">
        <f t="shared" si="5"/>
        <v>8603</v>
      </c>
      <c r="U41" s="757">
        <v>23122</v>
      </c>
      <c r="V41" s="756">
        <v>9185</v>
      </c>
      <c r="W41" s="758">
        <f t="shared" si="6"/>
        <v>13937</v>
      </c>
      <c r="X41" s="756">
        <v>3558</v>
      </c>
      <c r="Y41" s="756">
        <v>1516</v>
      </c>
      <c r="Z41" s="758">
        <f t="shared" si="7"/>
        <v>2042</v>
      </c>
      <c r="AA41" s="757">
        <v>4626</v>
      </c>
      <c r="AB41" s="756">
        <v>1949</v>
      </c>
      <c r="AC41" s="758">
        <f t="shared" si="8"/>
        <v>2677</v>
      </c>
      <c r="AD41" s="756">
        <v>9027</v>
      </c>
      <c r="AE41" s="756">
        <v>3474</v>
      </c>
      <c r="AF41" s="758">
        <f t="shared" si="9"/>
        <v>5553</v>
      </c>
      <c r="AG41" s="757">
        <v>1356</v>
      </c>
      <c r="AH41" s="756">
        <v>517</v>
      </c>
      <c r="AI41" s="758">
        <f t="shared" si="10"/>
        <v>839</v>
      </c>
      <c r="AJ41" s="756">
        <v>6663</v>
      </c>
      <c r="AK41" s="756">
        <v>2857</v>
      </c>
      <c r="AL41" s="758">
        <f t="shared" si="11"/>
        <v>3806</v>
      </c>
      <c r="AM41" s="757">
        <v>12357</v>
      </c>
      <c r="AN41" s="756">
        <v>4655</v>
      </c>
      <c r="AO41" s="758">
        <f t="shared" si="12"/>
        <v>7702</v>
      </c>
      <c r="AP41" s="756">
        <v>2660</v>
      </c>
      <c r="AQ41" s="756">
        <v>1032</v>
      </c>
      <c r="AR41" s="758">
        <f t="shared" si="13"/>
        <v>1628</v>
      </c>
      <c r="AS41" s="757">
        <v>1942</v>
      </c>
      <c r="AT41" s="756">
        <v>814</v>
      </c>
      <c r="AU41" s="758">
        <f t="shared" si="14"/>
        <v>1128</v>
      </c>
      <c r="AV41" s="756">
        <v>9907</v>
      </c>
      <c r="AW41" s="756">
        <v>3965</v>
      </c>
      <c r="AX41" s="758">
        <f t="shared" si="15"/>
        <v>5942</v>
      </c>
      <c r="AY41" s="757">
        <v>5826</v>
      </c>
      <c r="AZ41" s="756">
        <v>2500</v>
      </c>
      <c r="BA41" s="758">
        <f t="shared" si="16"/>
        <v>3326</v>
      </c>
      <c r="BB41" s="756">
        <v>3790</v>
      </c>
      <c r="BC41" s="756">
        <v>1312</v>
      </c>
      <c r="BD41" s="758">
        <f t="shared" si="17"/>
        <v>2478</v>
      </c>
      <c r="BE41" s="757">
        <v>6584</v>
      </c>
      <c r="BF41" s="756">
        <v>2550</v>
      </c>
      <c r="BG41" s="758">
        <f t="shared" si="18"/>
        <v>4034</v>
      </c>
      <c r="BH41" s="756">
        <v>3168</v>
      </c>
      <c r="BI41" s="756">
        <v>1147</v>
      </c>
      <c r="BJ41" s="758">
        <f t="shared" si="19"/>
        <v>2021</v>
      </c>
      <c r="BK41" s="757">
        <v>4660</v>
      </c>
      <c r="BL41" s="756">
        <v>1947</v>
      </c>
      <c r="BM41" s="758">
        <f t="shared" si="20"/>
        <v>2713</v>
      </c>
      <c r="BN41" s="756">
        <v>1622</v>
      </c>
      <c r="BO41" s="756">
        <v>616</v>
      </c>
      <c r="BP41" s="758">
        <f t="shared" si="21"/>
        <v>1006</v>
      </c>
      <c r="BQ41" s="757">
        <v>2078</v>
      </c>
      <c r="BR41" s="756">
        <v>892</v>
      </c>
      <c r="BS41" s="758">
        <f t="shared" si="22"/>
        <v>1186</v>
      </c>
      <c r="BT41" s="756">
        <v>987</v>
      </c>
      <c r="BU41" s="756">
        <v>448</v>
      </c>
      <c r="BV41" s="758">
        <f t="shared" si="23"/>
        <v>539</v>
      </c>
      <c r="BW41" s="757">
        <v>2374</v>
      </c>
      <c r="BX41" s="756">
        <v>941</v>
      </c>
      <c r="BY41" s="758">
        <f t="shared" si="24"/>
        <v>1433</v>
      </c>
      <c r="BZ41" s="756">
        <v>2861</v>
      </c>
      <c r="CA41" s="756">
        <v>1163</v>
      </c>
      <c r="CB41" s="758">
        <f t="shared" si="25"/>
        <v>1698</v>
      </c>
      <c r="CC41" s="757">
        <v>1709</v>
      </c>
      <c r="CD41" s="756">
        <v>674</v>
      </c>
      <c r="CE41" s="758">
        <f t="shared" si="26"/>
        <v>1035</v>
      </c>
      <c r="CF41" s="756">
        <v>3103</v>
      </c>
      <c r="CG41" s="756">
        <v>1317</v>
      </c>
      <c r="CH41" s="758">
        <f t="shared" si="27"/>
        <v>1786</v>
      </c>
      <c r="CI41" s="757">
        <v>1297</v>
      </c>
      <c r="CJ41" s="756">
        <v>473</v>
      </c>
      <c r="CK41" s="758">
        <f t="shared" si="28"/>
        <v>824</v>
      </c>
      <c r="CL41" s="756">
        <v>3135</v>
      </c>
      <c r="CM41" s="756">
        <v>1388</v>
      </c>
      <c r="CN41" s="758">
        <f t="shared" si="29"/>
        <v>1747</v>
      </c>
      <c r="CO41" s="757">
        <v>2933</v>
      </c>
      <c r="CP41" s="756">
        <v>1013</v>
      </c>
      <c r="CQ41" s="758">
        <f t="shared" si="30"/>
        <v>1920</v>
      </c>
      <c r="CR41" s="756">
        <v>837</v>
      </c>
      <c r="CS41" s="756">
        <v>340</v>
      </c>
      <c r="CT41" s="758">
        <f t="shared" si="31"/>
        <v>497</v>
      </c>
      <c r="CU41" s="757">
        <v>473</v>
      </c>
      <c r="CV41" s="756">
        <v>161</v>
      </c>
      <c r="CW41" s="758">
        <f t="shared" si="32"/>
        <v>312</v>
      </c>
      <c r="CX41" s="756">
        <v>1168</v>
      </c>
      <c r="CY41" s="756">
        <v>395</v>
      </c>
      <c r="CZ41" s="758">
        <f t="shared" si="33"/>
        <v>773</v>
      </c>
      <c r="DA41" s="757">
        <v>1214</v>
      </c>
      <c r="DB41" s="756">
        <v>524</v>
      </c>
      <c r="DC41" s="758">
        <f t="shared" si="34"/>
        <v>690</v>
      </c>
      <c r="DD41" s="756">
        <v>308</v>
      </c>
      <c r="DE41" s="756">
        <v>137</v>
      </c>
      <c r="DF41" s="758">
        <f t="shared" si="35"/>
        <v>171</v>
      </c>
      <c r="DG41" s="757">
        <v>977</v>
      </c>
      <c r="DH41" s="756">
        <v>351</v>
      </c>
      <c r="DI41" s="758">
        <f t="shared" si="36"/>
        <v>626</v>
      </c>
      <c r="DJ41" s="756">
        <v>412</v>
      </c>
      <c r="DK41" s="756">
        <v>215</v>
      </c>
      <c r="DL41" s="758">
        <f t="shared" si="37"/>
        <v>197</v>
      </c>
      <c r="DM41" s="757">
        <v>1595</v>
      </c>
      <c r="DN41" s="756">
        <v>598</v>
      </c>
      <c r="DO41" s="758">
        <f t="shared" si="38"/>
        <v>997</v>
      </c>
      <c r="DP41" s="756">
        <v>360</v>
      </c>
      <c r="DQ41" s="756">
        <v>139</v>
      </c>
      <c r="DR41" s="758">
        <f t="shared" si="39"/>
        <v>221</v>
      </c>
      <c r="DS41" s="757">
        <v>616</v>
      </c>
      <c r="DT41" s="756">
        <v>258</v>
      </c>
      <c r="DU41" s="758">
        <f t="shared" si="40"/>
        <v>358</v>
      </c>
      <c r="DV41" s="756">
        <v>1085</v>
      </c>
      <c r="DW41" s="756">
        <v>424</v>
      </c>
      <c r="DX41" s="758">
        <f t="shared" si="41"/>
        <v>661</v>
      </c>
      <c r="DY41" s="757">
        <v>936</v>
      </c>
      <c r="DZ41" s="756">
        <v>385</v>
      </c>
      <c r="EA41" s="758">
        <f t="shared" si="42"/>
        <v>551</v>
      </c>
    </row>
    <row r="42" spans="1:132">
      <c r="A42" s="360" t="s">
        <v>955</v>
      </c>
      <c r="B42" s="361" t="s">
        <v>956</v>
      </c>
      <c r="C42" s="784">
        <v>0</v>
      </c>
      <c r="D42" s="785">
        <v>0</v>
      </c>
      <c r="E42" s="785">
        <v>0</v>
      </c>
      <c r="F42" s="756">
        <f t="shared" si="0"/>
        <v>0</v>
      </c>
      <c r="G42" s="756">
        <f t="shared" si="1"/>
        <v>0</v>
      </c>
      <c r="H42" s="756">
        <f t="shared" si="1"/>
        <v>0</v>
      </c>
      <c r="I42" s="757">
        <v>0</v>
      </c>
      <c r="J42" s="756">
        <v>0</v>
      </c>
      <c r="K42" s="758">
        <f t="shared" si="2"/>
        <v>0</v>
      </c>
      <c r="L42" s="756">
        <v>0</v>
      </c>
      <c r="M42" s="756">
        <v>0</v>
      </c>
      <c r="N42" s="758">
        <f t="shared" si="3"/>
        <v>0</v>
      </c>
      <c r="O42" s="757">
        <v>0</v>
      </c>
      <c r="P42" s="756">
        <v>0</v>
      </c>
      <c r="Q42" s="758">
        <f t="shared" si="4"/>
        <v>0</v>
      </c>
      <c r="R42" s="756">
        <v>0</v>
      </c>
      <c r="S42" s="756">
        <v>0</v>
      </c>
      <c r="T42" s="758">
        <f t="shared" si="5"/>
        <v>0</v>
      </c>
      <c r="U42" s="757">
        <v>0</v>
      </c>
      <c r="V42" s="756">
        <v>0</v>
      </c>
      <c r="W42" s="758">
        <f t="shared" si="6"/>
        <v>0</v>
      </c>
      <c r="X42" s="756">
        <v>0</v>
      </c>
      <c r="Y42" s="756">
        <v>0</v>
      </c>
      <c r="Z42" s="758">
        <f t="shared" si="7"/>
        <v>0</v>
      </c>
      <c r="AA42" s="757">
        <v>0</v>
      </c>
      <c r="AB42" s="756">
        <v>0</v>
      </c>
      <c r="AC42" s="758">
        <f t="shared" si="8"/>
        <v>0</v>
      </c>
      <c r="AD42" s="756">
        <v>0</v>
      </c>
      <c r="AE42" s="756">
        <v>0</v>
      </c>
      <c r="AF42" s="758">
        <f t="shared" si="9"/>
        <v>0</v>
      </c>
      <c r="AG42" s="757">
        <v>0</v>
      </c>
      <c r="AH42" s="756">
        <v>0</v>
      </c>
      <c r="AI42" s="758">
        <f t="shared" si="10"/>
        <v>0</v>
      </c>
      <c r="AJ42" s="756">
        <v>0</v>
      </c>
      <c r="AK42" s="756">
        <v>0</v>
      </c>
      <c r="AL42" s="758">
        <f t="shared" si="11"/>
        <v>0</v>
      </c>
      <c r="AM42" s="757">
        <v>0</v>
      </c>
      <c r="AN42" s="756">
        <v>0</v>
      </c>
      <c r="AO42" s="758">
        <f t="shared" si="12"/>
        <v>0</v>
      </c>
      <c r="AP42" s="756">
        <v>0</v>
      </c>
      <c r="AQ42" s="756">
        <v>0</v>
      </c>
      <c r="AR42" s="758">
        <f t="shared" si="13"/>
        <v>0</v>
      </c>
      <c r="AS42" s="757">
        <v>0</v>
      </c>
      <c r="AT42" s="756">
        <v>0</v>
      </c>
      <c r="AU42" s="758">
        <f t="shared" si="14"/>
        <v>0</v>
      </c>
      <c r="AV42" s="756">
        <v>0</v>
      </c>
      <c r="AW42" s="756">
        <v>0</v>
      </c>
      <c r="AX42" s="758">
        <f t="shared" si="15"/>
        <v>0</v>
      </c>
      <c r="AY42" s="757">
        <v>0</v>
      </c>
      <c r="AZ42" s="756">
        <v>0</v>
      </c>
      <c r="BA42" s="758">
        <f t="shared" si="16"/>
        <v>0</v>
      </c>
      <c r="BB42" s="756">
        <v>0</v>
      </c>
      <c r="BC42" s="756">
        <v>0</v>
      </c>
      <c r="BD42" s="758">
        <f t="shared" si="17"/>
        <v>0</v>
      </c>
      <c r="BE42" s="757">
        <v>0</v>
      </c>
      <c r="BF42" s="756">
        <v>0</v>
      </c>
      <c r="BG42" s="758">
        <f t="shared" si="18"/>
        <v>0</v>
      </c>
      <c r="BH42" s="756">
        <v>0</v>
      </c>
      <c r="BI42" s="756">
        <v>0</v>
      </c>
      <c r="BJ42" s="758">
        <f t="shared" si="19"/>
        <v>0</v>
      </c>
      <c r="BK42" s="757">
        <v>0</v>
      </c>
      <c r="BL42" s="756">
        <v>0</v>
      </c>
      <c r="BM42" s="758">
        <f t="shared" si="20"/>
        <v>0</v>
      </c>
      <c r="BN42" s="756">
        <v>0</v>
      </c>
      <c r="BO42" s="756">
        <v>0</v>
      </c>
      <c r="BP42" s="758">
        <f t="shared" si="21"/>
        <v>0</v>
      </c>
      <c r="BQ42" s="757">
        <v>0</v>
      </c>
      <c r="BR42" s="756">
        <v>0</v>
      </c>
      <c r="BS42" s="758">
        <f t="shared" si="22"/>
        <v>0</v>
      </c>
      <c r="BT42" s="756">
        <v>0</v>
      </c>
      <c r="BU42" s="756">
        <v>0</v>
      </c>
      <c r="BV42" s="758">
        <f t="shared" si="23"/>
        <v>0</v>
      </c>
      <c r="BW42" s="757">
        <v>0</v>
      </c>
      <c r="BX42" s="756">
        <v>0</v>
      </c>
      <c r="BY42" s="758">
        <f t="shared" si="24"/>
        <v>0</v>
      </c>
      <c r="BZ42" s="756">
        <v>0</v>
      </c>
      <c r="CA42" s="756">
        <v>0</v>
      </c>
      <c r="CB42" s="758">
        <f t="shared" si="25"/>
        <v>0</v>
      </c>
      <c r="CC42" s="757">
        <v>0</v>
      </c>
      <c r="CD42" s="756">
        <v>0</v>
      </c>
      <c r="CE42" s="758">
        <f t="shared" si="26"/>
        <v>0</v>
      </c>
      <c r="CF42" s="756">
        <v>0</v>
      </c>
      <c r="CG42" s="756">
        <v>0</v>
      </c>
      <c r="CH42" s="758">
        <f t="shared" si="27"/>
        <v>0</v>
      </c>
      <c r="CI42" s="757">
        <v>0</v>
      </c>
      <c r="CJ42" s="756">
        <v>0</v>
      </c>
      <c r="CK42" s="758">
        <f t="shared" si="28"/>
        <v>0</v>
      </c>
      <c r="CL42" s="756">
        <v>0</v>
      </c>
      <c r="CM42" s="756">
        <v>0</v>
      </c>
      <c r="CN42" s="758">
        <f t="shared" si="29"/>
        <v>0</v>
      </c>
      <c r="CO42" s="757">
        <v>0</v>
      </c>
      <c r="CP42" s="756">
        <v>0</v>
      </c>
      <c r="CQ42" s="758">
        <f t="shared" si="30"/>
        <v>0</v>
      </c>
      <c r="CR42" s="756">
        <v>0</v>
      </c>
      <c r="CS42" s="756">
        <v>0</v>
      </c>
      <c r="CT42" s="758">
        <f t="shared" si="31"/>
        <v>0</v>
      </c>
      <c r="CU42" s="757">
        <v>0</v>
      </c>
      <c r="CV42" s="756">
        <v>0</v>
      </c>
      <c r="CW42" s="758">
        <f t="shared" si="32"/>
        <v>0</v>
      </c>
      <c r="CX42" s="756">
        <v>0</v>
      </c>
      <c r="CY42" s="756">
        <v>0</v>
      </c>
      <c r="CZ42" s="758">
        <f t="shared" si="33"/>
        <v>0</v>
      </c>
      <c r="DA42" s="757">
        <v>0</v>
      </c>
      <c r="DB42" s="756">
        <v>0</v>
      </c>
      <c r="DC42" s="758">
        <f t="shared" si="34"/>
        <v>0</v>
      </c>
      <c r="DD42" s="756">
        <v>0</v>
      </c>
      <c r="DE42" s="756">
        <v>0</v>
      </c>
      <c r="DF42" s="758">
        <f t="shared" si="35"/>
        <v>0</v>
      </c>
      <c r="DG42" s="757">
        <v>0</v>
      </c>
      <c r="DH42" s="756">
        <v>0</v>
      </c>
      <c r="DI42" s="758">
        <f t="shared" si="36"/>
        <v>0</v>
      </c>
      <c r="DJ42" s="756">
        <v>0</v>
      </c>
      <c r="DK42" s="756">
        <v>0</v>
      </c>
      <c r="DL42" s="758">
        <f t="shared" si="37"/>
        <v>0</v>
      </c>
      <c r="DM42" s="757">
        <v>0</v>
      </c>
      <c r="DN42" s="756">
        <v>0</v>
      </c>
      <c r="DO42" s="758">
        <f t="shared" si="38"/>
        <v>0</v>
      </c>
      <c r="DP42" s="756">
        <v>0</v>
      </c>
      <c r="DQ42" s="756">
        <v>0</v>
      </c>
      <c r="DR42" s="758">
        <f t="shared" si="39"/>
        <v>0</v>
      </c>
      <c r="DS42" s="757">
        <v>0</v>
      </c>
      <c r="DT42" s="756">
        <v>0</v>
      </c>
      <c r="DU42" s="758">
        <f t="shared" si="40"/>
        <v>0</v>
      </c>
      <c r="DV42" s="756">
        <v>0</v>
      </c>
      <c r="DW42" s="756">
        <v>0</v>
      </c>
      <c r="DX42" s="758">
        <f t="shared" si="41"/>
        <v>0</v>
      </c>
      <c r="DY42" s="757">
        <v>0</v>
      </c>
      <c r="DZ42" s="756">
        <v>0</v>
      </c>
      <c r="EA42" s="758">
        <f t="shared" si="42"/>
        <v>0</v>
      </c>
    </row>
    <row r="43" spans="1:132">
      <c r="A43" s="360" t="s">
        <v>957</v>
      </c>
      <c r="B43" s="361" t="s">
        <v>958</v>
      </c>
      <c r="C43" s="784">
        <v>700</v>
      </c>
      <c r="D43" s="785">
        <v>459</v>
      </c>
      <c r="E43" s="785">
        <v>241</v>
      </c>
      <c r="F43" s="756">
        <f t="shared" si="0"/>
        <v>700</v>
      </c>
      <c r="G43" s="756">
        <f t="shared" si="1"/>
        <v>377</v>
      </c>
      <c r="H43" s="756">
        <f t="shared" si="1"/>
        <v>323</v>
      </c>
      <c r="I43" s="757">
        <v>230</v>
      </c>
      <c r="J43" s="756">
        <v>121</v>
      </c>
      <c r="K43" s="758">
        <f t="shared" si="2"/>
        <v>109</v>
      </c>
      <c r="L43" s="756">
        <v>81</v>
      </c>
      <c r="M43" s="756">
        <v>45</v>
      </c>
      <c r="N43" s="758">
        <f t="shared" si="3"/>
        <v>36</v>
      </c>
      <c r="O43" s="757">
        <v>60</v>
      </c>
      <c r="P43" s="756">
        <v>35</v>
      </c>
      <c r="Q43" s="758">
        <f t="shared" si="4"/>
        <v>25</v>
      </c>
      <c r="R43" s="756">
        <v>31</v>
      </c>
      <c r="S43" s="756">
        <v>16</v>
      </c>
      <c r="T43" s="758">
        <f t="shared" si="5"/>
        <v>15</v>
      </c>
      <c r="U43" s="757">
        <v>47</v>
      </c>
      <c r="V43" s="756">
        <v>22</v>
      </c>
      <c r="W43" s="758">
        <f t="shared" si="6"/>
        <v>25</v>
      </c>
      <c r="X43" s="756">
        <v>6</v>
      </c>
      <c r="Y43" s="756">
        <v>3</v>
      </c>
      <c r="Z43" s="758">
        <f t="shared" si="7"/>
        <v>3</v>
      </c>
      <c r="AA43" s="757">
        <v>7</v>
      </c>
      <c r="AB43" s="756">
        <v>3</v>
      </c>
      <c r="AC43" s="758">
        <f t="shared" si="8"/>
        <v>4</v>
      </c>
      <c r="AD43" s="756">
        <v>22</v>
      </c>
      <c r="AE43" s="756">
        <v>12</v>
      </c>
      <c r="AF43" s="758">
        <f t="shared" si="9"/>
        <v>10</v>
      </c>
      <c r="AG43" s="757">
        <v>3</v>
      </c>
      <c r="AH43" s="756">
        <v>2</v>
      </c>
      <c r="AI43" s="758">
        <f t="shared" si="10"/>
        <v>1</v>
      </c>
      <c r="AJ43" s="756">
        <v>11</v>
      </c>
      <c r="AK43" s="756">
        <v>6</v>
      </c>
      <c r="AL43" s="758">
        <f t="shared" si="11"/>
        <v>5</v>
      </c>
      <c r="AM43" s="757">
        <v>28</v>
      </c>
      <c r="AN43" s="756">
        <v>15</v>
      </c>
      <c r="AO43" s="758">
        <f t="shared" si="12"/>
        <v>13</v>
      </c>
      <c r="AP43" s="756">
        <v>5</v>
      </c>
      <c r="AQ43" s="756">
        <v>3</v>
      </c>
      <c r="AR43" s="758">
        <f t="shared" si="13"/>
        <v>2</v>
      </c>
      <c r="AS43" s="757">
        <v>5</v>
      </c>
      <c r="AT43" s="756">
        <v>3</v>
      </c>
      <c r="AU43" s="758">
        <f t="shared" si="14"/>
        <v>2</v>
      </c>
      <c r="AV43" s="756">
        <v>18</v>
      </c>
      <c r="AW43" s="756">
        <v>9</v>
      </c>
      <c r="AX43" s="758">
        <f t="shared" si="15"/>
        <v>9</v>
      </c>
      <c r="AY43" s="757">
        <v>11</v>
      </c>
      <c r="AZ43" s="756">
        <v>6</v>
      </c>
      <c r="BA43" s="758">
        <f t="shared" si="16"/>
        <v>5</v>
      </c>
      <c r="BB43" s="756">
        <v>13</v>
      </c>
      <c r="BC43" s="756">
        <v>8</v>
      </c>
      <c r="BD43" s="758">
        <f t="shared" si="17"/>
        <v>5</v>
      </c>
      <c r="BE43" s="757">
        <v>12</v>
      </c>
      <c r="BF43" s="756">
        <v>6</v>
      </c>
      <c r="BG43" s="758">
        <f t="shared" si="18"/>
        <v>6</v>
      </c>
      <c r="BH43" s="756">
        <v>7</v>
      </c>
      <c r="BI43" s="756">
        <v>4</v>
      </c>
      <c r="BJ43" s="758">
        <f t="shared" si="19"/>
        <v>3</v>
      </c>
      <c r="BK43" s="757">
        <v>13</v>
      </c>
      <c r="BL43" s="756">
        <v>6</v>
      </c>
      <c r="BM43" s="758">
        <f t="shared" si="20"/>
        <v>7</v>
      </c>
      <c r="BN43" s="756">
        <v>7</v>
      </c>
      <c r="BO43" s="756">
        <v>4</v>
      </c>
      <c r="BP43" s="758">
        <f t="shared" si="21"/>
        <v>3</v>
      </c>
      <c r="BQ43" s="757">
        <v>5</v>
      </c>
      <c r="BR43" s="756">
        <v>3</v>
      </c>
      <c r="BS43" s="758">
        <f t="shared" si="22"/>
        <v>2</v>
      </c>
      <c r="BT43" s="756">
        <v>3</v>
      </c>
      <c r="BU43" s="756">
        <v>2</v>
      </c>
      <c r="BV43" s="758">
        <f t="shared" si="23"/>
        <v>1</v>
      </c>
      <c r="BW43" s="757">
        <v>8</v>
      </c>
      <c r="BX43" s="756">
        <v>5</v>
      </c>
      <c r="BY43" s="758">
        <f t="shared" si="24"/>
        <v>3</v>
      </c>
      <c r="BZ43" s="756">
        <v>7</v>
      </c>
      <c r="CA43" s="756">
        <v>4</v>
      </c>
      <c r="CB43" s="758">
        <f t="shared" si="25"/>
        <v>3</v>
      </c>
      <c r="CC43" s="757">
        <v>4</v>
      </c>
      <c r="CD43" s="756">
        <v>2</v>
      </c>
      <c r="CE43" s="758">
        <f t="shared" si="26"/>
        <v>2</v>
      </c>
      <c r="CF43" s="756">
        <v>6</v>
      </c>
      <c r="CG43" s="756">
        <v>3</v>
      </c>
      <c r="CH43" s="758">
        <f t="shared" si="27"/>
        <v>3</v>
      </c>
      <c r="CI43" s="757">
        <v>4</v>
      </c>
      <c r="CJ43" s="756">
        <v>2</v>
      </c>
      <c r="CK43" s="758">
        <f t="shared" si="28"/>
        <v>2</v>
      </c>
      <c r="CL43" s="756">
        <v>7</v>
      </c>
      <c r="CM43" s="756">
        <v>4</v>
      </c>
      <c r="CN43" s="758">
        <f t="shared" si="29"/>
        <v>3</v>
      </c>
      <c r="CO43" s="757">
        <v>10</v>
      </c>
      <c r="CP43" s="756">
        <v>6</v>
      </c>
      <c r="CQ43" s="758">
        <f t="shared" si="30"/>
        <v>4</v>
      </c>
      <c r="CR43" s="756">
        <v>2</v>
      </c>
      <c r="CS43" s="756">
        <v>1</v>
      </c>
      <c r="CT43" s="758">
        <f t="shared" si="31"/>
        <v>1</v>
      </c>
      <c r="CU43" s="757">
        <v>2</v>
      </c>
      <c r="CV43" s="756">
        <v>1</v>
      </c>
      <c r="CW43" s="758">
        <f t="shared" si="32"/>
        <v>1</v>
      </c>
      <c r="CX43" s="756">
        <v>4</v>
      </c>
      <c r="CY43" s="756">
        <v>2</v>
      </c>
      <c r="CZ43" s="758">
        <f t="shared" si="33"/>
        <v>2</v>
      </c>
      <c r="DA43" s="757">
        <v>4</v>
      </c>
      <c r="DB43" s="756">
        <v>3</v>
      </c>
      <c r="DC43" s="758">
        <f t="shared" si="34"/>
        <v>1</v>
      </c>
      <c r="DD43" s="756">
        <v>1</v>
      </c>
      <c r="DE43" s="756">
        <v>1</v>
      </c>
      <c r="DF43" s="758">
        <f t="shared" si="35"/>
        <v>0</v>
      </c>
      <c r="DG43" s="757">
        <v>4</v>
      </c>
      <c r="DH43" s="756">
        <v>2</v>
      </c>
      <c r="DI43" s="758">
        <f t="shared" si="36"/>
        <v>2</v>
      </c>
      <c r="DJ43" s="756">
        <v>1</v>
      </c>
      <c r="DK43" s="756">
        <v>1</v>
      </c>
      <c r="DL43" s="758">
        <f t="shared" si="37"/>
        <v>0</v>
      </c>
      <c r="DM43" s="757">
        <v>4</v>
      </c>
      <c r="DN43" s="756">
        <v>2</v>
      </c>
      <c r="DO43" s="758">
        <f t="shared" si="38"/>
        <v>2</v>
      </c>
      <c r="DP43" s="756">
        <v>1</v>
      </c>
      <c r="DQ43" s="756">
        <v>1</v>
      </c>
      <c r="DR43" s="758">
        <f t="shared" si="39"/>
        <v>0</v>
      </c>
      <c r="DS43" s="757">
        <v>2</v>
      </c>
      <c r="DT43" s="756">
        <v>1</v>
      </c>
      <c r="DU43" s="758">
        <f t="shared" si="40"/>
        <v>1</v>
      </c>
      <c r="DV43" s="756">
        <v>2</v>
      </c>
      <c r="DW43" s="756">
        <v>1</v>
      </c>
      <c r="DX43" s="758">
        <f t="shared" si="41"/>
        <v>1</v>
      </c>
      <c r="DY43" s="757">
        <v>2</v>
      </c>
      <c r="DZ43" s="756">
        <v>1</v>
      </c>
      <c r="EA43" s="758">
        <f t="shared" si="42"/>
        <v>1</v>
      </c>
    </row>
    <row r="44" spans="1:132">
      <c r="A44" s="750"/>
      <c r="B44" s="751" t="s">
        <v>599</v>
      </c>
      <c r="C44" s="786">
        <f>SUM(C5:C43)</f>
        <v>2633586</v>
      </c>
      <c r="D44" s="787">
        <f t="shared" ref="D44:BQ44" si="43">SUM(D5:D43)</f>
        <v>1656362</v>
      </c>
      <c r="E44" s="788">
        <f t="shared" si="43"/>
        <v>977224</v>
      </c>
      <c r="F44" s="761">
        <f t="shared" si="43"/>
        <v>2633586</v>
      </c>
      <c r="G44" s="761">
        <f t="shared" si="43"/>
        <v>1423358</v>
      </c>
      <c r="H44" s="761">
        <f t="shared" si="43"/>
        <v>1210228</v>
      </c>
      <c r="I44" s="760">
        <f t="shared" si="43"/>
        <v>862202</v>
      </c>
      <c r="J44" s="759">
        <f>SUM(J5:J43)</f>
        <v>455322</v>
      </c>
      <c r="K44" s="761">
        <f t="shared" si="43"/>
        <v>406880</v>
      </c>
      <c r="L44" s="759">
        <f t="shared" si="43"/>
        <v>304842</v>
      </c>
      <c r="M44" s="759">
        <f>SUM(M5:M43)</f>
        <v>170965</v>
      </c>
      <c r="N44" s="761">
        <f t="shared" ref="N44" si="44">SUM(N5:N43)</f>
        <v>133877</v>
      </c>
      <c r="O44" s="759">
        <f t="shared" si="43"/>
        <v>227033</v>
      </c>
      <c r="P44" s="759">
        <f>SUM(P5:P43)</f>
        <v>133461</v>
      </c>
      <c r="Q44" s="761">
        <f t="shared" ref="Q44" si="45">SUM(Q5:Q43)</f>
        <v>93572</v>
      </c>
      <c r="R44" s="759">
        <f t="shared" si="43"/>
        <v>117341</v>
      </c>
      <c r="S44" s="759">
        <f>SUM(S5:S43)</f>
        <v>61370</v>
      </c>
      <c r="T44" s="761">
        <f t="shared" ref="T44" si="46">SUM(T5:T43)</f>
        <v>55971</v>
      </c>
      <c r="U44" s="759">
        <f t="shared" si="43"/>
        <v>176701</v>
      </c>
      <c r="V44" s="759">
        <f>SUM(V5:V43)</f>
        <v>84415</v>
      </c>
      <c r="W44" s="761">
        <f t="shared" ref="W44" si="47">SUM(W5:W43)</f>
        <v>92286</v>
      </c>
      <c r="X44" s="759">
        <f t="shared" si="43"/>
        <v>21667</v>
      </c>
      <c r="Y44" s="759">
        <f>SUM(Y5:Y43)</f>
        <v>11879</v>
      </c>
      <c r="Z44" s="761">
        <f t="shared" ref="Z44" si="48">SUM(Z5:Z43)</f>
        <v>9788</v>
      </c>
      <c r="AA44" s="759">
        <f t="shared" si="43"/>
        <v>26433</v>
      </c>
      <c r="AB44" s="759">
        <f>SUM(AB5:AB43)</f>
        <v>11050</v>
      </c>
      <c r="AC44" s="761">
        <f t="shared" ref="AC44" si="49">SUM(AC5:AC43)</f>
        <v>15383</v>
      </c>
      <c r="AD44" s="759">
        <f t="shared" si="43"/>
        <v>83948</v>
      </c>
      <c r="AE44" s="759">
        <f>SUM(AE5:AE43)</f>
        <v>46706</v>
      </c>
      <c r="AF44" s="761">
        <f t="shared" ref="AF44" si="50">SUM(AF5:AF43)</f>
        <v>37242</v>
      </c>
      <c r="AG44" s="759">
        <f t="shared" si="43"/>
        <v>12562</v>
      </c>
      <c r="AH44" s="759">
        <f>SUM(AH5:AH43)</f>
        <v>7023</v>
      </c>
      <c r="AI44" s="761">
        <f t="shared" ref="AI44" si="51">SUM(AI5:AI43)</f>
        <v>5539</v>
      </c>
      <c r="AJ44" s="759">
        <f t="shared" si="43"/>
        <v>42916</v>
      </c>
      <c r="AK44" s="759">
        <f>SUM(AK5:AK43)</f>
        <v>24275</v>
      </c>
      <c r="AL44" s="761">
        <f t="shared" ref="AL44" si="52">SUM(AL5:AL43)</f>
        <v>18641</v>
      </c>
      <c r="AM44" s="759">
        <f t="shared" si="43"/>
        <v>103562</v>
      </c>
      <c r="AN44" s="759">
        <f>SUM(AN5:AN43)</f>
        <v>55647</v>
      </c>
      <c r="AO44" s="761">
        <f t="shared" ref="AO44" si="53">SUM(AO5:AO43)</f>
        <v>47915</v>
      </c>
      <c r="AP44" s="759">
        <f t="shared" si="43"/>
        <v>20159</v>
      </c>
      <c r="AQ44" s="759">
        <f>SUM(AQ5:AQ43)</f>
        <v>11411</v>
      </c>
      <c r="AR44" s="761">
        <f t="shared" ref="AR44" si="54">SUM(AR5:AR43)</f>
        <v>8748</v>
      </c>
      <c r="AS44" s="759">
        <f t="shared" si="43"/>
        <v>17820</v>
      </c>
      <c r="AT44" s="759">
        <f>SUM(AT5:AT43)</f>
        <v>9417</v>
      </c>
      <c r="AU44" s="761">
        <f t="shared" ref="AU44" si="55">SUM(AU5:AU43)</f>
        <v>8403</v>
      </c>
      <c r="AV44" s="759">
        <f t="shared" si="43"/>
        <v>65846</v>
      </c>
      <c r="AW44" s="759">
        <f>SUM(AW5:AW43)</f>
        <v>32057</v>
      </c>
      <c r="AX44" s="761">
        <f t="shared" ref="AX44" si="56">SUM(AX5:AX43)</f>
        <v>33789</v>
      </c>
      <c r="AY44" s="759">
        <f t="shared" si="43"/>
        <v>40676</v>
      </c>
      <c r="AZ44" s="759">
        <f>SUM(AZ5:AZ43)</f>
        <v>22631</v>
      </c>
      <c r="BA44" s="761">
        <f t="shared" ref="BA44" si="57">SUM(BA5:BA43)</f>
        <v>18045</v>
      </c>
      <c r="BB44" s="759">
        <f t="shared" si="43"/>
        <v>47528</v>
      </c>
      <c r="BC44" s="759">
        <f>SUM(BC5:BC43)</f>
        <v>30947</v>
      </c>
      <c r="BD44" s="761">
        <f t="shared" ref="BD44" si="58">SUM(BD5:BD43)</f>
        <v>16581</v>
      </c>
      <c r="BE44" s="759">
        <f t="shared" si="43"/>
        <v>44978</v>
      </c>
      <c r="BF44" s="759">
        <f>SUM(BF5:BF43)</f>
        <v>20868</v>
      </c>
      <c r="BG44" s="761">
        <f t="shared" ref="BG44" si="59">SUM(BG5:BG43)</f>
        <v>24110</v>
      </c>
      <c r="BH44" s="759">
        <f t="shared" si="43"/>
        <v>28175</v>
      </c>
      <c r="BI44" s="759">
        <f>SUM(BI5:BI43)</f>
        <v>15198</v>
      </c>
      <c r="BJ44" s="761">
        <f t="shared" ref="BJ44" si="60">SUM(BJ5:BJ43)</f>
        <v>12977</v>
      </c>
      <c r="BK44" s="759">
        <f t="shared" si="43"/>
        <v>49331</v>
      </c>
      <c r="BL44" s="759">
        <f>SUM(BL5:BL43)</f>
        <v>24580</v>
      </c>
      <c r="BM44" s="761">
        <f t="shared" ref="BM44" si="61">SUM(BM5:BM43)</f>
        <v>24751</v>
      </c>
      <c r="BN44" s="759">
        <f t="shared" si="43"/>
        <v>24994</v>
      </c>
      <c r="BO44" s="759">
        <f>SUM(BO5:BO43)</f>
        <v>15183</v>
      </c>
      <c r="BP44" s="761">
        <f t="shared" ref="BP44" si="62">SUM(BP5:BP43)</f>
        <v>9811</v>
      </c>
      <c r="BQ44" s="759">
        <f t="shared" si="43"/>
        <v>19900</v>
      </c>
      <c r="BR44" s="759">
        <f>SUM(BR5:BR43)</f>
        <v>10721</v>
      </c>
      <c r="BS44" s="761">
        <f t="shared" ref="BS44:DY44" si="63">SUM(BS5:BS43)</f>
        <v>9179</v>
      </c>
      <c r="BT44" s="759">
        <f t="shared" si="63"/>
        <v>10257</v>
      </c>
      <c r="BU44" s="759">
        <f>SUM(BU5:BU43)</f>
        <v>6207</v>
      </c>
      <c r="BV44" s="761">
        <f t="shared" ref="BV44" si="64">SUM(BV5:BV43)</f>
        <v>4050</v>
      </c>
      <c r="BW44" s="759">
        <f t="shared" si="63"/>
        <v>31748</v>
      </c>
      <c r="BX44" s="759">
        <f>SUM(BX5:BX43)</f>
        <v>18534</v>
      </c>
      <c r="BY44" s="761">
        <f t="shared" ref="BY44" si="65">SUM(BY5:BY43)</f>
        <v>13214</v>
      </c>
      <c r="BZ44" s="759">
        <f t="shared" si="63"/>
        <v>26473</v>
      </c>
      <c r="CA44" s="759">
        <f>SUM(CA5:CA43)</f>
        <v>14641</v>
      </c>
      <c r="CB44" s="761">
        <f t="shared" ref="CB44" si="66">SUM(CB5:CB43)</f>
        <v>11832</v>
      </c>
      <c r="CC44" s="759">
        <f t="shared" si="63"/>
        <v>15199</v>
      </c>
      <c r="CD44" s="759">
        <f>SUM(CD5:CD43)</f>
        <v>8646</v>
      </c>
      <c r="CE44" s="761">
        <f t="shared" ref="CE44" si="67">SUM(CE5:CE43)</f>
        <v>6553</v>
      </c>
      <c r="CF44" s="759">
        <f t="shared" si="63"/>
        <v>22839</v>
      </c>
      <c r="CG44" s="759">
        <f>SUM(CG5:CG43)</f>
        <v>12788</v>
      </c>
      <c r="CH44" s="761">
        <f t="shared" ref="CH44" si="68">SUM(CH5:CH43)</f>
        <v>10051</v>
      </c>
      <c r="CI44" s="759">
        <f t="shared" si="63"/>
        <v>16345</v>
      </c>
      <c r="CJ44" s="759">
        <f>SUM(CJ5:CJ43)</f>
        <v>8673</v>
      </c>
      <c r="CK44" s="761">
        <f t="shared" ref="CK44" si="69">SUM(CK5:CK43)</f>
        <v>7672</v>
      </c>
      <c r="CL44" s="759">
        <f t="shared" si="63"/>
        <v>26115</v>
      </c>
      <c r="CM44" s="759">
        <f>SUM(CM5:CM43)</f>
        <v>15806</v>
      </c>
      <c r="CN44" s="761">
        <f t="shared" ref="CN44" si="70">SUM(CN5:CN43)</f>
        <v>10309</v>
      </c>
      <c r="CO44" s="759">
        <f t="shared" si="63"/>
        <v>36609</v>
      </c>
      <c r="CP44" s="759">
        <f>SUM(CP5:CP43)</f>
        <v>20462</v>
      </c>
      <c r="CQ44" s="761">
        <f t="shared" ref="CQ44" si="71">SUM(CQ5:CQ43)</f>
        <v>16147</v>
      </c>
      <c r="CR44" s="759">
        <f t="shared" si="63"/>
        <v>8101</v>
      </c>
      <c r="CS44" s="759">
        <f>SUM(CS5:CS43)</f>
        <v>3556</v>
      </c>
      <c r="CT44" s="761">
        <f t="shared" ref="CT44" si="72">SUM(CT5:CT43)</f>
        <v>4545</v>
      </c>
      <c r="CU44" s="759">
        <f t="shared" si="63"/>
        <v>8530</v>
      </c>
      <c r="CV44" s="759">
        <f>SUM(CV5:CV43)</f>
        <v>4776</v>
      </c>
      <c r="CW44" s="761">
        <f t="shared" ref="CW44" si="73">SUM(CW5:CW43)</f>
        <v>3754</v>
      </c>
      <c r="CX44" s="759">
        <f t="shared" si="63"/>
        <v>16658</v>
      </c>
      <c r="CY44" s="759">
        <f>SUM(CY5:CY43)</f>
        <v>9619</v>
      </c>
      <c r="CZ44" s="761">
        <f t="shared" ref="CZ44" si="74">SUM(CZ5:CZ43)</f>
        <v>7039</v>
      </c>
      <c r="DA44" s="759">
        <f t="shared" si="63"/>
        <v>13281</v>
      </c>
      <c r="DB44" s="759">
        <f>SUM(DB5:DB43)</f>
        <v>8723</v>
      </c>
      <c r="DC44" s="761">
        <f t="shared" ref="DC44" si="75">SUM(DC5:DC43)</f>
        <v>4558</v>
      </c>
      <c r="DD44" s="759">
        <f t="shared" si="63"/>
        <v>4361</v>
      </c>
      <c r="DE44" s="759">
        <f>SUM(DE5:DE43)</f>
        <v>2770</v>
      </c>
      <c r="DF44" s="761">
        <f t="shared" ref="DF44" si="76">SUM(DF5:DF43)</f>
        <v>1591</v>
      </c>
      <c r="DG44" s="759">
        <f t="shared" si="63"/>
        <v>13366</v>
      </c>
      <c r="DH44" s="759">
        <f>SUM(DH5:DH43)</f>
        <v>7171</v>
      </c>
      <c r="DI44" s="761">
        <f t="shared" ref="DI44" si="77">SUM(DI5:DI43)</f>
        <v>6195</v>
      </c>
      <c r="DJ44" s="759">
        <f t="shared" si="63"/>
        <v>3735</v>
      </c>
      <c r="DK44" s="759">
        <f>SUM(DK5:DK43)</f>
        <v>2119</v>
      </c>
      <c r="DL44" s="761">
        <f t="shared" ref="DL44" si="78">SUM(DL5:DL43)</f>
        <v>1616</v>
      </c>
      <c r="DM44" s="759">
        <f t="shared" si="63"/>
        <v>13841</v>
      </c>
      <c r="DN44" s="759">
        <f>SUM(DN5:DN43)</f>
        <v>7999</v>
      </c>
      <c r="DO44" s="761">
        <f t="shared" ref="DO44" si="79">SUM(DO5:DO43)</f>
        <v>5842</v>
      </c>
      <c r="DP44" s="759">
        <f t="shared" si="63"/>
        <v>5329</v>
      </c>
      <c r="DQ44" s="759">
        <f>SUM(DQ5:DQ43)</f>
        <v>2946</v>
      </c>
      <c r="DR44" s="761">
        <f t="shared" ref="DR44" si="80">SUM(DR5:DR43)</f>
        <v>2383</v>
      </c>
      <c r="DS44" s="759">
        <f t="shared" si="63"/>
        <v>7942</v>
      </c>
      <c r="DT44" s="759">
        <f>SUM(DT5:DT43)</f>
        <v>4362</v>
      </c>
      <c r="DU44" s="761">
        <f t="shared" ref="DU44" si="81">SUM(DU5:DU43)</f>
        <v>3580</v>
      </c>
      <c r="DV44" s="759">
        <f t="shared" si="63"/>
        <v>7259</v>
      </c>
      <c r="DW44" s="759">
        <f>SUM(DW5:DW43)</f>
        <v>4090</v>
      </c>
      <c r="DX44" s="761">
        <f t="shared" ref="DX44" si="82">SUM(DX5:DX43)</f>
        <v>3169</v>
      </c>
      <c r="DY44" s="759">
        <f t="shared" si="63"/>
        <v>6984</v>
      </c>
      <c r="DZ44" s="759">
        <f>SUM(DZ5:DZ43)</f>
        <v>4344</v>
      </c>
      <c r="EA44" s="761">
        <f t="shared" ref="EA44" si="83">SUM(EA5:EA43)</f>
        <v>2640</v>
      </c>
      <c r="EB44" s="749"/>
    </row>
    <row r="45" spans="1:132">
      <c r="A45" s="14"/>
      <c r="B45" s="14"/>
      <c r="C45" s="279"/>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row>
    <row r="46" spans="1:132">
      <c r="A46" s="748" t="s">
        <v>901</v>
      </c>
      <c r="B46" s="748"/>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row>
    <row r="47" spans="1:132">
      <c r="A47" s="748" t="s">
        <v>314</v>
      </c>
      <c r="B47" s="771" t="s">
        <v>600</v>
      </c>
      <c r="C47" s="14"/>
      <c r="D47" s="14"/>
      <c r="E47" s="14"/>
      <c r="F47" s="14"/>
      <c r="G47" s="14"/>
      <c r="H47" s="14"/>
      <c r="I47" s="14"/>
      <c r="J47" s="14"/>
      <c r="K47" s="14"/>
      <c r="L47" s="14" t="s">
        <v>314</v>
      </c>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t="s">
        <v>388</v>
      </c>
      <c r="DW47" s="14"/>
      <c r="DX47" s="14"/>
      <c r="DY47" s="14"/>
      <c r="DZ47" s="14"/>
      <c r="EA47" s="14"/>
    </row>
    <row r="48" spans="1:132" ht="13.5" customHeight="1">
      <c r="A48" s="1622" t="s">
        <v>902</v>
      </c>
      <c r="B48" s="1623"/>
      <c r="C48" s="772" t="s">
        <v>598</v>
      </c>
      <c r="D48" s="773"/>
      <c r="E48" s="774"/>
      <c r="F48" s="775" t="s">
        <v>598</v>
      </c>
      <c r="G48" s="776"/>
      <c r="H48" s="777"/>
      <c r="I48" s="752" t="s">
        <v>618</v>
      </c>
      <c r="J48" s="362"/>
      <c r="K48" s="753"/>
      <c r="L48" s="752" t="s">
        <v>441</v>
      </c>
      <c r="M48" s="362"/>
      <c r="N48" s="753"/>
      <c r="O48" s="362" t="s">
        <v>903</v>
      </c>
      <c r="P48" s="362"/>
      <c r="Q48" s="753"/>
      <c r="R48" s="362" t="s">
        <v>904</v>
      </c>
      <c r="S48" s="362"/>
      <c r="T48" s="362"/>
      <c r="U48" s="752" t="s">
        <v>775</v>
      </c>
      <c r="V48" s="362"/>
      <c r="W48" s="753"/>
      <c r="X48" s="362" t="s">
        <v>905</v>
      </c>
      <c r="Y48" s="362"/>
      <c r="Z48" s="362"/>
      <c r="AA48" s="752" t="s">
        <v>906</v>
      </c>
      <c r="AB48" s="362"/>
      <c r="AC48" s="753"/>
      <c r="AD48" s="362" t="s">
        <v>907</v>
      </c>
      <c r="AE48" s="362"/>
      <c r="AF48" s="362"/>
      <c r="AG48" s="752" t="s">
        <v>887</v>
      </c>
      <c r="AH48" s="362"/>
      <c r="AI48" s="753"/>
      <c r="AJ48" s="362" t="s">
        <v>712</v>
      </c>
      <c r="AK48" s="362"/>
      <c r="AL48" s="362"/>
      <c r="AM48" s="752" t="s">
        <v>908</v>
      </c>
      <c r="AN48" s="362"/>
      <c r="AO48" s="753"/>
      <c r="AP48" s="362" t="s">
        <v>888</v>
      </c>
      <c r="AQ48" s="362"/>
      <c r="AR48" s="362"/>
      <c r="AS48" s="752" t="s">
        <v>909</v>
      </c>
      <c r="AT48" s="362"/>
      <c r="AU48" s="753"/>
      <c r="AV48" s="362" t="s">
        <v>910</v>
      </c>
      <c r="AW48" s="362"/>
      <c r="AX48" s="362"/>
      <c r="AY48" s="752" t="s">
        <v>911</v>
      </c>
      <c r="AZ48" s="362"/>
      <c r="BA48" s="753"/>
      <c r="BB48" s="362" t="s">
        <v>912</v>
      </c>
      <c r="BC48" s="362"/>
      <c r="BD48" s="362"/>
      <c r="BE48" s="752" t="s">
        <v>913</v>
      </c>
      <c r="BF48" s="362"/>
      <c r="BG48" s="753"/>
      <c r="BH48" s="362" t="s">
        <v>914</v>
      </c>
      <c r="BI48" s="362"/>
      <c r="BJ48" s="362"/>
      <c r="BK48" s="752" t="s">
        <v>915</v>
      </c>
      <c r="BL48" s="362"/>
      <c r="BM48" s="753"/>
      <c r="BN48" s="362" t="s">
        <v>793</v>
      </c>
      <c r="BO48" s="362"/>
      <c r="BP48" s="362"/>
      <c r="BQ48" s="752" t="s">
        <v>916</v>
      </c>
      <c r="BR48" s="362"/>
      <c r="BS48" s="753"/>
      <c r="BT48" s="362" t="s">
        <v>917</v>
      </c>
      <c r="BU48" s="362"/>
      <c r="BV48" s="362"/>
      <c r="BW48" s="752" t="s">
        <v>918</v>
      </c>
      <c r="BX48" s="362"/>
      <c r="BY48" s="753"/>
      <c r="BZ48" s="752" t="s">
        <v>452</v>
      </c>
      <c r="CA48" s="362"/>
      <c r="CB48" s="753"/>
      <c r="CC48" s="362" t="s">
        <v>919</v>
      </c>
      <c r="CD48" s="362"/>
      <c r="CE48" s="362"/>
      <c r="CF48" s="752" t="s">
        <v>920</v>
      </c>
      <c r="CG48" s="362"/>
      <c r="CH48" s="753"/>
      <c r="CI48" s="362" t="s">
        <v>443</v>
      </c>
      <c r="CJ48" s="362"/>
      <c r="CK48" s="362"/>
      <c r="CL48" s="752" t="s">
        <v>439</v>
      </c>
      <c r="CM48" s="362"/>
      <c r="CN48" s="753"/>
      <c r="CO48" s="752" t="s">
        <v>444</v>
      </c>
      <c r="CP48" s="362"/>
      <c r="CQ48" s="753"/>
      <c r="CR48" s="362" t="s">
        <v>921</v>
      </c>
      <c r="CS48" s="362"/>
      <c r="CT48" s="362"/>
      <c r="CU48" s="752" t="s">
        <v>440</v>
      </c>
      <c r="CV48" s="362"/>
      <c r="CW48" s="753"/>
      <c r="CX48" s="362" t="s">
        <v>922</v>
      </c>
      <c r="CY48" s="362"/>
      <c r="CZ48" s="362"/>
      <c r="DA48" s="752" t="s">
        <v>923</v>
      </c>
      <c r="DB48" s="362"/>
      <c r="DC48" s="753"/>
      <c r="DD48" s="362" t="s">
        <v>924</v>
      </c>
      <c r="DE48" s="362"/>
      <c r="DF48" s="362"/>
      <c r="DG48" s="752" t="s">
        <v>925</v>
      </c>
      <c r="DH48" s="362"/>
      <c r="DI48" s="753"/>
      <c r="DJ48" s="362" t="s">
        <v>442</v>
      </c>
      <c r="DK48" s="362"/>
      <c r="DL48" s="362"/>
      <c r="DM48" s="752" t="s">
        <v>889</v>
      </c>
      <c r="DN48" s="362"/>
      <c r="DO48" s="753"/>
      <c r="DP48" s="362" t="s">
        <v>890</v>
      </c>
      <c r="DQ48" s="362"/>
      <c r="DR48" s="362"/>
      <c r="DS48" s="752" t="s">
        <v>891</v>
      </c>
      <c r="DT48" s="362"/>
      <c r="DU48" s="753"/>
      <c r="DV48" s="362" t="s">
        <v>448</v>
      </c>
      <c r="DW48" s="362"/>
      <c r="DX48" s="362"/>
      <c r="DY48" s="752" t="s">
        <v>926</v>
      </c>
      <c r="DZ48" s="285"/>
      <c r="EA48" s="291"/>
    </row>
    <row r="49" spans="1:131" ht="26">
      <c r="A49" s="358"/>
      <c r="B49" s="359"/>
      <c r="C49" s="778" t="s">
        <v>959</v>
      </c>
      <c r="D49" s="779" t="s">
        <v>893</v>
      </c>
      <c r="E49" s="780" t="s">
        <v>894</v>
      </c>
      <c r="F49" s="781" t="s">
        <v>892</v>
      </c>
      <c r="G49" s="782" t="s">
        <v>602</v>
      </c>
      <c r="H49" s="783" t="s">
        <v>603</v>
      </c>
      <c r="I49" s="754" t="s">
        <v>960</v>
      </c>
      <c r="J49" s="363" t="s">
        <v>893</v>
      </c>
      <c r="K49" s="755" t="s">
        <v>894</v>
      </c>
      <c r="L49" s="754" t="s">
        <v>960</v>
      </c>
      <c r="M49" s="363" t="s">
        <v>893</v>
      </c>
      <c r="N49" s="755" t="s">
        <v>894</v>
      </c>
      <c r="O49" s="363" t="s">
        <v>960</v>
      </c>
      <c r="P49" s="363" t="s">
        <v>893</v>
      </c>
      <c r="Q49" s="755" t="s">
        <v>894</v>
      </c>
      <c r="R49" s="363" t="s">
        <v>960</v>
      </c>
      <c r="S49" s="363" t="s">
        <v>893</v>
      </c>
      <c r="T49" s="363" t="s">
        <v>894</v>
      </c>
      <c r="U49" s="754" t="s">
        <v>960</v>
      </c>
      <c r="V49" s="363" t="s">
        <v>893</v>
      </c>
      <c r="W49" s="755" t="s">
        <v>894</v>
      </c>
      <c r="X49" s="363" t="s">
        <v>960</v>
      </c>
      <c r="Y49" s="363" t="s">
        <v>893</v>
      </c>
      <c r="Z49" s="363" t="s">
        <v>894</v>
      </c>
      <c r="AA49" s="754" t="s">
        <v>960</v>
      </c>
      <c r="AB49" s="363" t="s">
        <v>893</v>
      </c>
      <c r="AC49" s="755" t="s">
        <v>894</v>
      </c>
      <c r="AD49" s="363" t="s">
        <v>960</v>
      </c>
      <c r="AE49" s="363" t="s">
        <v>893</v>
      </c>
      <c r="AF49" s="363" t="s">
        <v>894</v>
      </c>
      <c r="AG49" s="754" t="s">
        <v>960</v>
      </c>
      <c r="AH49" s="363" t="s">
        <v>893</v>
      </c>
      <c r="AI49" s="755" t="s">
        <v>894</v>
      </c>
      <c r="AJ49" s="363" t="s">
        <v>960</v>
      </c>
      <c r="AK49" s="363" t="s">
        <v>893</v>
      </c>
      <c r="AL49" s="363" t="s">
        <v>894</v>
      </c>
      <c r="AM49" s="754" t="s">
        <v>960</v>
      </c>
      <c r="AN49" s="363" t="s">
        <v>893</v>
      </c>
      <c r="AO49" s="755" t="s">
        <v>894</v>
      </c>
      <c r="AP49" s="363" t="s">
        <v>960</v>
      </c>
      <c r="AQ49" s="363" t="s">
        <v>893</v>
      </c>
      <c r="AR49" s="363" t="s">
        <v>894</v>
      </c>
      <c r="AS49" s="754" t="s">
        <v>960</v>
      </c>
      <c r="AT49" s="363" t="s">
        <v>893</v>
      </c>
      <c r="AU49" s="755" t="s">
        <v>894</v>
      </c>
      <c r="AV49" s="363" t="s">
        <v>960</v>
      </c>
      <c r="AW49" s="363" t="s">
        <v>893</v>
      </c>
      <c r="AX49" s="363" t="s">
        <v>894</v>
      </c>
      <c r="AY49" s="754" t="s">
        <v>960</v>
      </c>
      <c r="AZ49" s="363" t="s">
        <v>893</v>
      </c>
      <c r="BA49" s="755" t="s">
        <v>894</v>
      </c>
      <c r="BB49" s="363" t="s">
        <v>960</v>
      </c>
      <c r="BC49" s="363" t="s">
        <v>893</v>
      </c>
      <c r="BD49" s="363" t="s">
        <v>894</v>
      </c>
      <c r="BE49" s="754" t="s">
        <v>960</v>
      </c>
      <c r="BF49" s="363" t="s">
        <v>893</v>
      </c>
      <c r="BG49" s="755" t="s">
        <v>894</v>
      </c>
      <c r="BH49" s="363" t="s">
        <v>960</v>
      </c>
      <c r="BI49" s="363" t="s">
        <v>893</v>
      </c>
      <c r="BJ49" s="363" t="s">
        <v>894</v>
      </c>
      <c r="BK49" s="754" t="s">
        <v>960</v>
      </c>
      <c r="BL49" s="363" t="s">
        <v>893</v>
      </c>
      <c r="BM49" s="755" t="s">
        <v>894</v>
      </c>
      <c r="BN49" s="363" t="s">
        <v>960</v>
      </c>
      <c r="BO49" s="363" t="s">
        <v>893</v>
      </c>
      <c r="BP49" s="363" t="s">
        <v>894</v>
      </c>
      <c r="BQ49" s="754" t="s">
        <v>960</v>
      </c>
      <c r="BR49" s="363" t="s">
        <v>893</v>
      </c>
      <c r="BS49" s="755" t="s">
        <v>894</v>
      </c>
      <c r="BT49" s="363" t="s">
        <v>960</v>
      </c>
      <c r="BU49" s="363" t="s">
        <v>893</v>
      </c>
      <c r="BV49" s="363" t="s">
        <v>894</v>
      </c>
      <c r="BW49" s="754" t="s">
        <v>960</v>
      </c>
      <c r="BX49" s="363" t="s">
        <v>893</v>
      </c>
      <c r="BY49" s="755" t="s">
        <v>894</v>
      </c>
      <c r="BZ49" s="754" t="s">
        <v>960</v>
      </c>
      <c r="CA49" s="363" t="s">
        <v>893</v>
      </c>
      <c r="CB49" s="755" t="s">
        <v>894</v>
      </c>
      <c r="CC49" s="363" t="s">
        <v>960</v>
      </c>
      <c r="CD49" s="363" t="s">
        <v>893</v>
      </c>
      <c r="CE49" s="363" t="s">
        <v>894</v>
      </c>
      <c r="CF49" s="754" t="s">
        <v>960</v>
      </c>
      <c r="CG49" s="363" t="s">
        <v>893</v>
      </c>
      <c r="CH49" s="755" t="s">
        <v>894</v>
      </c>
      <c r="CI49" s="363" t="s">
        <v>960</v>
      </c>
      <c r="CJ49" s="363" t="s">
        <v>893</v>
      </c>
      <c r="CK49" s="363" t="s">
        <v>894</v>
      </c>
      <c r="CL49" s="754" t="s">
        <v>960</v>
      </c>
      <c r="CM49" s="363" t="s">
        <v>893</v>
      </c>
      <c r="CN49" s="755" t="s">
        <v>894</v>
      </c>
      <c r="CO49" s="754" t="s">
        <v>960</v>
      </c>
      <c r="CP49" s="363" t="s">
        <v>893</v>
      </c>
      <c r="CQ49" s="755" t="s">
        <v>894</v>
      </c>
      <c r="CR49" s="363" t="s">
        <v>960</v>
      </c>
      <c r="CS49" s="363" t="s">
        <v>893</v>
      </c>
      <c r="CT49" s="363" t="s">
        <v>894</v>
      </c>
      <c r="CU49" s="754" t="s">
        <v>960</v>
      </c>
      <c r="CV49" s="363" t="s">
        <v>893</v>
      </c>
      <c r="CW49" s="755" t="s">
        <v>894</v>
      </c>
      <c r="CX49" s="363" t="s">
        <v>960</v>
      </c>
      <c r="CY49" s="363" t="s">
        <v>893</v>
      </c>
      <c r="CZ49" s="363" t="s">
        <v>894</v>
      </c>
      <c r="DA49" s="754" t="s">
        <v>960</v>
      </c>
      <c r="DB49" s="363" t="s">
        <v>893</v>
      </c>
      <c r="DC49" s="755" t="s">
        <v>894</v>
      </c>
      <c r="DD49" s="363" t="s">
        <v>960</v>
      </c>
      <c r="DE49" s="363" t="s">
        <v>893</v>
      </c>
      <c r="DF49" s="363" t="s">
        <v>894</v>
      </c>
      <c r="DG49" s="754" t="s">
        <v>960</v>
      </c>
      <c r="DH49" s="363" t="s">
        <v>893</v>
      </c>
      <c r="DI49" s="755" t="s">
        <v>894</v>
      </c>
      <c r="DJ49" s="363" t="s">
        <v>960</v>
      </c>
      <c r="DK49" s="363" t="s">
        <v>893</v>
      </c>
      <c r="DL49" s="363" t="s">
        <v>894</v>
      </c>
      <c r="DM49" s="754" t="s">
        <v>960</v>
      </c>
      <c r="DN49" s="363" t="s">
        <v>893</v>
      </c>
      <c r="DO49" s="755" t="s">
        <v>894</v>
      </c>
      <c r="DP49" s="363" t="s">
        <v>960</v>
      </c>
      <c r="DQ49" s="363" t="s">
        <v>893</v>
      </c>
      <c r="DR49" s="363" t="s">
        <v>894</v>
      </c>
      <c r="DS49" s="754" t="s">
        <v>960</v>
      </c>
      <c r="DT49" s="363" t="s">
        <v>893</v>
      </c>
      <c r="DU49" s="755" t="s">
        <v>894</v>
      </c>
      <c r="DV49" s="363" t="s">
        <v>960</v>
      </c>
      <c r="DW49" s="363" t="s">
        <v>893</v>
      </c>
      <c r="DX49" s="363" t="s">
        <v>894</v>
      </c>
      <c r="DY49" s="754" t="s">
        <v>960</v>
      </c>
      <c r="DZ49" s="363" t="s">
        <v>893</v>
      </c>
      <c r="EA49" s="755" t="s">
        <v>894</v>
      </c>
    </row>
    <row r="50" spans="1:131">
      <c r="A50" s="360" t="s">
        <v>552</v>
      </c>
      <c r="B50" s="789" t="s">
        <v>927</v>
      </c>
      <c r="C50" s="784">
        <v>19942</v>
      </c>
      <c r="D50" s="785">
        <v>12807</v>
      </c>
      <c r="E50" s="785">
        <v>7135</v>
      </c>
      <c r="F50" s="756">
        <f>G50+H50</f>
        <v>7505</v>
      </c>
      <c r="G50" s="756">
        <f>J50+M50+P50+S50+V50+Y50+AB50+AE50+AH50+AK50+AN50+AQ50+AT50+AW50+AZ50+BC50+BF50+BI50+BL50+BO50+BR50+BU50+BX50+CA50+CD50+CG50+CJ50+CM50+CP50+CS50+CV50+CY50+DB50+DE50+DH50+DK50+DN50+DQ50+DT50+DW50+DZ50</f>
        <v>5433</v>
      </c>
      <c r="H50" s="756">
        <f>K50+N50+Q50+T50+W50+Z50+AC50+AF50+AI50+AL50+AO50+AR50+AU50+AX50+BA50+BD50+BG50+BJ50+BM50+BP50+BS50+BV50+BY50+CB50+CE50+CH50+CK50+CN50+CQ50+CT50+CW50+CZ50+DC50+DF50+DI50+DL50+DO50+DR50+DU50+DX50+EA50</f>
        <v>2072</v>
      </c>
      <c r="I50" s="757">
        <v>1278</v>
      </c>
      <c r="J50" s="756">
        <v>749</v>
      </c>
      <c r="K50" s="758">
        <v>310</v>
      </c>
      <c r="L50" s="757">
        <v>752</v>
      </c>
      <c r="M50" s="756">
        <v>464</v>
      </c>
      <c r="N50" s="758">
        <v>178</v>
      </c>
      <c r="O50" s="756">
        <v>263</v>
      </c>
      <c r="P50" s="756">
        <v>179</v>
      </c>
      <c r="Q50" s="758">
        <v>57</v>
      </c>
      <c r="R50" s="756">
        <v>212</v>
      </c>
      <c r="S50" s="756">
        <v>142</v>
      </c>
      <c r="T50" s="756">
        <v>47</v>
      </c>
      <c r="U50" s="757">
        <v>297</v>
      </c>
      <c r="V50" s="756">
        <v>194</v>
      </c>
      <c r="W50" s="758">
        <v>67</v>
      </c>
      <c r="X50" s="756">
        <v>173</v>
      </c>
      <c r="Y50" s="756">
        <v>104</v>
      </c>
      <c r="Z50" s="756">
        <v>41</v>
      </c>
      <c r="AA50" s="757">
        <v>30</v>
      </c>
      <c r="AB50" s="756">
        <v>21</v>
      </c>
      <c r="AC50" s="758">
        <v>6</v>
      </c>
      <c r="AD50" s="756">
        <v>176</v>
      </c>
      <c r="AE50" s="756">
        <v>113</v>
      </c>
      <c r="AF50" s="756">
        <v>41</v>
      </c>
      <c r="AG50" s="757">
        <v>66</v>
      </c>
      <c r="AH50" s="756">
        <v>36</v>
      </c>
      <c r="AI50" s="758">
        <v>16</v>
      </c>
      <c r="AJ50" s="756">
        <v>385</v>
      </c>
      <c r="AK50" s="756">
        <v>264</v>
      </c>
      <c r="AL50" s="756">
        <v>83</v>
      </c>
      <c r="AM50" s="757">
        <v>361</v>
      </c>
      <c r="AN50" s="756">
        <v>229</v>
      </c>
      <c r="AO50" s="758">
        <v>84</v>
      </c>
      <c r="AP50" s="756">
        <v>144</v>
      </c>
      <c r="AQ50" s="756">
        <v>66</v>
      </c>
      <c r="AR50" s="756">
        <v>36</v>
      </c>
      <c r="AS50" s="757">
        <v>130</v>
      </c>
      <c r="AT50" s="756">
        <v>86</v>
      </c>
      <c r="AU50" s="758">
        <v>29</v>
      </c>
      <c r="AV50" s="756">
        <v>294</v>
      </c>
      <c r="AW50" s="756">
        <v>177</v>
      </c>
      <c r="AX50" s="756">
        <v>70</v>
      </c>
      <c r="AY50" s="757">
        <v>258</v>
      </c>
      <c r="AZ50" s="756">
        <v>140</v>
      </c>
      <c r="BA50" s="758">
        <v>64</v>
      </c>
      <c r="BB50" s="756">
        <v>99</v>
      </c>
      <c r="BC50" s="756">
        <v>74</v>
      </c>
      <c r="BD50" s="756">
        <v>19</v>
      </c>
      <c r="BE50" s="757">
        <v>148</v>
      </c>
      <c r="BF50" s="756">
        <v>98</v>
      </c>
      <c r="BG50" s="758">
        <v>33</v>
      </c>
      <c r="BH50" s="756">
        <v>197</v>
      </c>
      <c r="BI50" s="756">
        <v>111</v>
      </c>
      <c r="BJ50" s="756">
        <v>49</v>
      </c>
      <c r="BK50" s="757">
        <v>274</v>
      </c>
      <c r="BL50" s="756">
        <v>171</v>
      </c>
      <c r="BM50" s="758">
        <v>64</v>
      </c>
      <c r="BN50" s="756">
        <v>249</v>
      </c>
      <c r="BO50" s="756">
        <v>132</v>
      </c>
      <c r="BP50" s="756">
        <v>62</v>
      </c>
      <c r="BQ50" s="757">
        <v>241</v>
      </c>
      <c r="BR50" s="756">
        <v>159</v>
      </c>
      <c r="BS50" s="758">
        <v>54</v>
      </c>
      <c r="BT50" s="756">
        <v>199</v>
      </c>
      <c r="BU50" s="756">
        <v>99</v>
      </c>
      <c r="BV50" s="756">
        <v>50</v>
      </c>
      <c r="BW50" s="757">
        <v>375</v>
      </c>
      <c r="BX50" s="756">
        <v>215</v>
      </c>
      <c r="BY50" s="758">
        <v>92</v>
      </c>
      <c r="BZ50" s="757">
        <v>468</v>
      </c>
      <c r="CA50" s="756">
        <v>250</v>
      </c>
      <c r="CB50" s="758">
        <v>116</v>
      </c>
      <c r="CC50" s="756">
        <v>163</v>
      </c>
      <c r="CD50" s="756">
        <v>111</v>
      </c>
      <c r="CE50" s="756">
        <v>36</v>
      </c>
      <c r="CF50" s="757">
        <v>228</v>
      </c>
      <c r="CG50" s="756">
        <v>115</v>
      </c>
      <c r="CH50" s="758">
        <v>57</v>
      </c>
      <c r="CI50" s="756">
        <v>132</v>
      </c>
      <c r="CJ50" s="756">
        <v>82</v>
      </c>
      <c r="CK50" s="756">
        <v>31</v>
      </c>
      <c r="CL50" s="757">
        <v>169</v>
      </c>
      <c r="CM50" s="756">
        <v>114</v>
      </c>
      <c r="CN50" s="758">
        <v>37</v>
      </c>
      <c r="CO50" s="757">
        <v>230</v>
      </c>
      <c r="CP50" s="756">
        <v>158</v>
      </c>
      <c r="CQ50" s="758">
        <v>50</v>
      </c>
      <c r="CR50" s="756">
        <v>64</v>
      </c>
      <c r="CS50" s="756">
        <v>41</v>
      </c>
      <c r="CT50" s="756">
        <v>15</v>
      </c>
      <c r="CU50" s="757">
        <v>84</v>
      </c>
      <c r="CV50" s="756">
        <v>63</v>
      </c>
      <c r="CW50" s="758">
        <v>15</v>
      </c>
      <c r="CX50" s="756">
        <v>124</v>
      </c>
      <c r="CY50" s="756">
        <v>70</v>
      </c>
      <c r="CZ50" s="756">
        <v>30</v>
      </c>
      <c r="DA50" s="757">
        <v>23</v>
      </c>
      <c r="DB50" s="756">
        <v>12</v>
      </c>
      <c r="DC50" s="758">
        <v>6</v>
      </c>
      <c r="DD50" s="756">
        <v>68</v>
      </c>
      <c r="DE50" s="756">
        <v>47</v>
      </c>
      <c r="DF50" s="756">
        <v>15</v>
      </c>
      <c r="DG50" s="757">
        <v>66</v>
      </c>
      <c r="DH50" s="756">
        <v>45</v>
      </c>
      <c r="DI50" s="758">
        <v>15</v>
      </c>
      <c r="DJ50" s="756">
        <v>53</v>
      </c>
      <c r="DK50" s="756">
        <v>39</v>
      </c>
      <c r="DL50" s="756">
        <v>11</v>
      </c>
      <c r="DM50" s="757">
        <v>50</v>
      </c>
      <c r="DN50" s="756">
        <v>29</v>
      </c>
      <c r="DO50" s="758">
        <v>12</v>
      </c>
      <c r="DP50" s="756">
        <v>121</v>
      </c>
      <c r="DQ50" s="756">
        <v>75</v>
      </c>
      <c r="DR50" s="756">
        <v>28</v>
      </c>
      <c r="DS50" s="757">
        <v>112</v>
      </c>
      <c r="DT50" s="756">
        <v>72</v>
      </c>
      <c r="DU50" s="758">
        <v>26</v>
      </c>
      <c r="DV50" s="756">
        <v>53</v>
      </c>
      <c r="DW50" s="756">
        <v>40</v>
      </c>
      <c r="DX50" s="756">
        <v>10</v>
      </c>
      <c r="DY50" s="757">
        <v>60</v>
      </c>
      <c r="DZ50" s="756">
        <v>47</v>
      </c>
      <c r="EA50" s="758">
        <v>10</v>
      </c>
    </row>
    <row r="51" spans="1:131">
      <c r="A51" s="360" t="s">
        <v>553</v>
      </c>
      <c r="B51" s="790" t="s">
        <v>928</v>
      </c>
      <c r="C51" s="784">
        <v>2557</v>
      </c>
      <c r="D51" s="785">
        <v>2202</v>
      </c>
      <c r="E51" s="785">
        <v>355</v>
      </c>
      <c r="F51" s="756">
        <f t="shared" ref="F51:F88" si="84">G51+H51</f>
        <v>1214</v>
      </c>
      <c r="G51" s="756">
        <f t="shared" ref="G51:H88" si="85">J51+M51+P51+S51+V51+Y51+AB51+AE51+AH51+AK51+AN51+AQ51+AT51+AW51+AZ51+BC51+BF51+BI51+BL51+BO51+BR51+BU51+BX51+CA51+CD51+CG51+CJ51+CM51+CP51+CS51+CV51+CY51+DB51+DE51+DH51+DK51+DN51+DQ51+DT51+DW51+DZ51</f>
        <v>1103</v>
      </c>
      <c r="H51" s="756">
        <f t="shared" si="85"/>
        <v>111</v>
      </c>
      <c r="I51" s="757">
        <v>72</v>
      </c>
      <c r="J51" s="756">
        <v>55</v>
      </c>
      <c r="K51" s="758">
        <v>13</v>
      </c>
      <c r="L51" s="757">
        <v>98</v>
      </c>
      <c r="M51" s="756">
        <v>85</v>
      </c>
      <c r="N51" s="758">
        <v>11</v>
      </c>
      <c r="O51" s="756">
        <v>7</v>
      </c>
      <c r="P51" s="756">
        <v>3</v>
      </c>
      <c r="Q51" s="758">
        <v>2</v>
      </c>
      <c r="R51" s="756">
        <v>21</v>
      </c>
      <c r="S51" s="756">
        <v>21</v>
      </c>
      <c r="T51" s="756">
        <v>0</v>
      </c>
      <c r="U51" s="757">
        <v>18</v>
      </c>
      <c r="V51" s="756">
        <v>14</v>
      </c>
      <c r="W51" s="758">
        <v>3</v>
      </c>
      <c r="X51" s="756">
        <v>6</v>
      </c>
      <c r="Y51" s="756">
        <v>5</v>
      </c>
      <c r="Z51" s="756">
        <v>1</v>
      </c>
      <c r="AA51" s="757">
        <v>3</v>
      </c>
      <c r="AB51" s="756">
        <v>2</v>
      </c>
      <c r="AC51" s="758">
        <v>1</v>
      </c>
      <c r="AD51" s="756">
        <v>0</v>
      </c>
      <c r="AE51" s="756">
        <v>0</v>
      </c>
      <c r="AF51" s="756">
        <v>0</v>
      </c>
      <c r="AG51" s="757">
        <v>4</v>
      </c>
      <c r="AH51" s="756">
        <v>4</v>
      </c>
      <c r="AI51" s="758">
        <v>0</v>
      </c>
      <c r="AJ51" s="756">
        <v>101</v>
      </c>
      <c r="AK51" s="756">
        <v>95</v>
      </c>
      <c r="AL51" s="756">
        <v>5</v>
      </c>
      <c r="AM51" s="757">
        <v>7</v>
      </c>
      <c r="AN51" s="756">
        <v>7</v>
      </c>
      <c r="AO51" s="758">
        <v>0</v>
      </c>
      <c r="AP51" s="756">
        <v>3</v>
      </c>
      <c r="AQ51" s="756">
        <v>3</v>
      </c>
      <c r="AR51" s="756">
        <v>0</v>
      </c>
      <c r="AS51" s="757">
        <v>28</v>
      </c>
      <c r="AT51" s="756">
        <v>28</v>
      </c>
      <c r="AU51" s="758">
        <v>0</v>
      </c>
      <c r="AV51" s="756">
        <v>1</v>
      </c>
      <c r="AW51" s="756">
        <v>1</v>
      </c>
      <c r="AX51" s="756">
        <v>0</v>
      </c>
      <c r="AY51" s="757">
        <v>3</v>
      </c>
      <c r="AZ51" s="756">
        <v>3</v>
      </c>
      <c r="BA51" s="758">
        <v>0</v>
      </c>
      <c r="BB51" s="756">
        <v>4</v>
      </c>
      <c r="BC51" s="756">
        <v>3</v>
      </c>
      <c r="BD51" s="756">
        <v>1</v>
      </c>
      <c r="BE51" s="757">
        <v>11</v>
      </c>
      <c r="BF51" s="756">
        <v>10</v>
      </c>
      <c r="BG51" s="758">
        <v>1</v>
      </c>
      <c r="BH51" s="756">
        <v>8</v>
      </c>
      <c r="BI51" s="756">
        <v>8</v>
      </c>
      <c r="BJ51" s="756">
        <v>0</v>
      </c>
      <c r="BK51" s="757">
        <v>3</v>
      </c>
      <c r="BL51" s="756">
        <v>3</v>
      </c>
      <c r="BM51" s="758">
        <v>0</v>
      </c>
      <c r="BN51" s="756">
        <v>7</v>
      </c>
      <c r="BO51" s="756">
        <v>7</v>
      </c>
      <c r="BP51" s="756">
        <v>0</v>
      </c>
      <c r="BQ51" s="757">
        <v>29</v>
      </c>
      <c r="BR51" s="756">
        <v>26</v>
      </c>
      <c r="BS51" s="758">
        <v>2</v>
      </c>
      <c r="BT51" s="756">
        <v>113</v>
      </c>
      <c r="BU51" s="756">
        <v>107</v>
      </c>
      <c r="BV51" s="756">
        <v>5</v>
      </c>
      <c r="BW51" s="757">
        <v>113</v>
      </c>
      <c r="BX51" s="756">
        <v>106</v>
      </c>
      <c r="BY51" s="758">
        <v>7</v>
      </c>
      <c r="BZ51" s="757">
        <v>7</v>
      </c>
      <c r="CA51" s="756">
        <v>6</v>
      </c>
      <c r="CB51" s="758">
        <v>1</v>
      </c>
      <c r="CC51" s="756">
        <v>112</v>
      </c>
      <c r="CD51" s="756">
        <v>98</v>
      </c>
      <c r="CE51" s="756">
        <v>12</v>
      </c>
      <c r="CF51" s="757">
        <v>1</v>
      </c>
      <c r="CG51" s="756">
        <v>1</v>
      </c>
      <c r="CH51" s="758">
        <v>0</v>
      </c>
      <c r="CI51" s="756">
        <v>203</v>
      </c>
      <c r="CJ51" s="756">
        <v>178</v>
      </c>
      <c r="CK51" s="756">
        <v>22</v>
      </c>
      <c r="CL51" s="757">
        <v>4</v>
      </c>
      <c r="CM51" s="756">
        <v>3</v>
      </c>
      <c r="CN51" s="758">
        <v>1</v>
      </c>
      <c r="CO51" s="757">
        <v>18</v>
      </c>
      <c r="CP51" s="756">
        <v>15</v>
      </c>
      <c r="CQ51" s="758">
        <v>2</v>
      </c>
      <c r="CR51" s="756">
        <v>1</v>
      </c>
      <c r="CS51" s="756">
        <v>1</v>
      </c>
      <c r="CT51" s="756">
        <v>0</v>
      </c>
      <c r="CU51" s="757">
        <v>64</v>
      </c>
      <c r="CV51" s="756">
        <v>57</v>
      </c>
      <c r="CW51" s="758">
        <v>6</v>
      </c>
      <c r="CX51" s="756">
        <v>0</v>
      </c>
      <c r="CY51" s="756">
        <v>0</v>
      </c>
      <c r="CZ51" s="756">
        <v>0</v>
      </c>
      <c r="DA51" s="757">
        <v>0</v>
      </c>
      <c r="DB51" s="756">
        <v>0</v>
      </c>
      <c r="DC51" s="758">
        <v>0</v>
      </c>
      <c r="DD51" s="756">
        <v>3</v>
      </c>
      <c r="DE51" s="756">
        <v>3</v>
      </c>
      <c r="DF51" s="756">
        <v>0</v>
      </c>
      <c r="DG51" s="757">
        <v>7</v>
      </c>
      <c r="DH51" s="756">
        <v>6</v>
      </c>
      <c r="DI51" s="758">
        <v>1</v>
      </c>
      <c r="DJ51" s="756">
        <v>45</v>
      </c>
      <c r="DK51" s="756">
        <v>39</v>
      </c>
      <c r="DL51" s="756">
        <v>5</v>
      </c>
      <c r="DM51" s="757">
        <v>6</v>
      </c>
      <c r="DN51" s="756">
        <v>6</v>
      </c>
      <c r="DO51" s="758">
        <v>0</v>
      </c>
      <c r="DP51" s="756">
        <v>10</v>
      </c>
      <c r="DQ51" s="756">
        <v>9</v>
      </c>
      <c r="DR51" s="756">
        <v>1</v>
      </c>
      <c r="DS51" s="757">
        <v>15</v>
      </c>
      <c r="DT51" s="756">
        <v>14</v>
      </c>
      <c r="DU51" s="758">
        <v>1</v>
      </c>
      <c r="DV51" s="756">
        <v>45</v>
      </c>
      <c r="DW51" s="756">
        <v>38</v>
      </c>
      <c r="DX51" s="756">
        <v>6</v>
      </c>
      <c r="DY51" s="757">
        <v>34</v>
      </c>
      <c r="DZ51" s="756">
        <v>33</v>
      </c>
      <c r="EA51" s="758">
        <v>1</v>
      </c>
    </row>
    <row r="52" spans="1:131">
      <c r="A52" s="360" t="s">
        <v>554</v>
      </c>
      <c r="B52" s="790" t="s">
        <v>929</v>
      </c>
      <c r="C52" s="784">
        <v>2153</v>
      </c>
      <c r="D52" s="785">
        <v>1872</v>
      </c>
      <c r="E52" s="785">
        <v>281</v>
      </c>
      <c r="F52" s="756">
        <f t="shared" si="84"/>
        <v>1164</v>
      </c>
      <c r="G52" s="756">
        <f t="shared" si="85"/>
        <v>1001</v>
      </c>
      <c r="H52" s="756">
        <f t="shared" si="85"/>
        <v>163</v>
      </c>
      <c r="I52" s="757">
        <v>102</v>
      </c>
      <c r="J52" s="756">
        <v>81</v>
      </c>
      <c r="K52" s="758">
        <v>16</v>
      </c>
      <c r="L52" s="757">
        <v>143</v>
      </c>
      <c r="M52" s="756">
        <v>127</v>
      </c>
      <c r="N52" s="758">
        <v>14</v>
      </c>
      <c r="O52" s="756">
        <v>8</v>
      </c>
      <c r="P52" s="756">
        <v>6</v>
      </c>
      <c r="Q52" s="758">
        <v>2</v>
      </c>
      <c r="R52" s="756">
        <v>54</v>
      </c>
      <c r="S52" s="756">
        <v>36</v>
      </c>
      <c r="T52" s="756">
        <v>12</v>
      </c>
      <c r="U52" s="757">
        <v>6</v>
      </c>
      <c r="V52" s="756">
        <v>4</v>
      </c>
      <c r="W52" s="758">
        <v>1</v>
      </c>
      <c r="X52" s="756">
        <v>23</v>
      </c>
      <c r="Y52" s="756">
        <v>15</v>
      </c>
      <c r="Z52" s="756">
        <v>5</v>
      </c>
      <c r="AA52" s="757">
        <v>6</v>
      </c>
      <c r="AB52" s="756">
        <v>6</v>
      </c>
      <c r="AC52" s="758">
        <v>0</v>
      </c>
      <c r="AD52" s="756">
        <v>3</v>
      </c>
      <c r="AE52" s="756">
        <v>3</v>
      </c>
      <c r="AF52" s="756">
        <v>0</v>
      </c>
      <c r="AG52" s="757">
        <v>35</v>
      </c>
      <c r="AH52" s="756">
        <v>13</v>
      </c>
      <c r="AI52" s="758">
        <v>8</v>
      </c>
      <c r="AJ52" s="756">
        <v>114</v>
      </c>
      <c r="AK52" s="756">
        <v>106</v>
      </c>
      <c r="AL52" s="756">
        <v>7</v>
      </c>
      <c r="AM52" s="757">
        <v>17</v>
      </c>
      <c r="AN52" s="756">
        <v>10</v>
      </c>
      <c r="AO52" s="758">
        <v>4</v>
      </c>
      <c r="AP52" s="756">
        <v>55</v>
      </c>
      <c r="AQ52" s="756">
        <v>34</v>
      </c>
      <c r="AR52" s="756">
        <v>13</v>
      </c>
      <c r="AS52" s="757">
        <v>0</v>
      </c>
      <c r="AT52" s="756">
        <v>0</v>
      </c>
      <c r="AU52" s="758">
        <v>0</v>
      </c>
      <c r="AV52" s="756">
        <v>0</v>
      </c>
      <c r="AW52" s="756">
        <v>0</v>
      </c>
      <c r="AX52" s="756">
        <v>0</v>
      </c>
      <c r="AY52" s="757">
        <v>3</v>
      </c>
      <c r="AZ52" s="756">
        <v>3</v>
      </c>
      <c r="BA52" s="758">
        <v>0</v>
      </c>
      <c r="BB52" s="756">
        <v>4</v>
      </c>
      <c r="BC52" s="756">
        <v>4</v>
      </c>
      <c r="BD52" s="756">
        <v>0</v>
      </c>
      <c r="BE52" s="757">
        <v>1</v>
      </c>
      <c r="BF52" s="756">
        <v>0</v>
      </c>
      <c r="BG52" s="758">
        <v>0</v>
      </c>
      <c r="BH52" s="756">
        <v>1</v>
      </c>
      <c r="BI52" s="756">
        <v>1</v>
      </c>
      <c r="BJ52" s="756">
        <v>0</v>
      </c>
      <c r="BK52" s="757">
        <v>0</v>
      </c>
      <c r="BL52" s="756">
        <v>0</v>
      </c>
      <c r="BM52" s="758">
        <v>0</v>
      </c>
      <c r="BN52" s="756">
        <v>1</v>
      </c>
      <c r="BO52" s="756">
        <v>0</v>
      </c>
      <c r="BP52" s="756">
        <v>0</v>
      </c>
      <c r="BQ52" s="757">
        <v>0</v>
      </c>
      <c r="BR52" s="756">
        <v>0</v>
      </c>
      <c r="BS52" s="758">
        <v>0</v>
      </c>
      <c r="BT52" s="756">
        <v>1</v>
      </c>
      <c r="BU52" s="756">
        <v>1</v>
      </c>
      <c r="BV52" s="756">
        <v>0</v>
      </c>
      <c r="BW52" s="757">
        <v>0</v>
      </c>
      <c r="BX52" s="756">
        <v>0</v>
      </c>
      <c r="BY52" s="758">
        <v>0</v>
      </c>
      <c r="BZ52" s="757">
        <v>73</v>
      </c>
      <c r="CA52" s="756">
        <v>59</v>
      </c>
      <c r="CB52" s="758">
        <v>11</v>
      </c>
      <c r="CC52" s="756">
        <v>1</v>
      </c>
      <c r="CD52" s="756">
        <v>0</v>
      </c>
      <c r="CE52" s="756">
        <v>0</v>
      </c>
      <c r="CF52" s="757">
        <v>186</v>
      </c>
      <c r="CG52" s="756">
        <v>169</v>
      </c>
      <c r="CH52" s="758">
        <v>15</v>
      </c>
      <c r="CI52" s="756">
        <v>9</v>
      </c>
      <c r="CJ52" s="756">
        <v>3</v>
      </c>
      <c r="CK52" s="756">
        <v>2</v>
      </c>
      <c r="CL52" s="757">
        <v>1</v>
      </c>
      <c r="CM52" s="756">
        <v>0</v>
      </c>
      <c r="CN52" s="758">
        <v>0</v>
      </c>
      <c r="CO52" s="757">
        <v>72</v>
      </c>
      <c r="CP52" s="756">
        <v>49</v>
      </c>
      <c r="CQ52" s="758">
        <v>16</v>
      </c>
      <c r="CR52" s="756">
        <v>0</v>
      </c>
      <c r="CS52" s="756">
        <v>0</v>
      </c>
      <c r="CT52" s="756">
        <v>0</v>
      </c>
      <c r="CU52" s="757">
        <v>0</v>
      </c>
      <c r="CV52" s="756">
        <v>0</v>
      </c>
      <c r="CW52" s="758">
        <v>0</v>
      </c>
      <c r="CX52" s="756">
        <v>1</v>
      </c>
      <c r="CY52" s="756">
        <v>1</v>
      </c>
      <c r="CZ52" s="756">
        <v>0</v>
      </c>
      <c r="DA52" s="757">
        <v>8</v>
      </c>
      <c r="DB52" s="756">
        <v>6</v>
      </c>
      <c r="DC52" s="758">
        <v>2</v>
      </c>
      <c r="DD52" s="756">
        <v>0</v>
      </c>
      <c r="DE52" s="756">
        <v>0</v>
      </c>
      <c r="DF52" s="756">
        <v>0</v>
      </c>
      <c r="DG52" s="757">
        <v>1</v>
      </c>
      <c r="DH52" s="756">
        <v>0</v>
      </c>
      <c r="DI52" s="758">
        <v>0</v>
      </c>
      <c r="DJ52" s="756">
        <v>0</v>
      </c>
      <c r="DK52" s="756">
        <v>0</v>
      </c>
      <c r="DL52" s="756">
        <v>0</v>
      </c>
      <c r="DM52" s="757">
        <v>2</v>
      </c>
      <c r="DN52" s="756">
        <v>0</v>
      </c>
      <c r="DO52" s="758">
        <v>0</v>
      </c>
      <c r="DP52" s="756">
        <v>2</v>
      </c>
      <c r="DQ52" s="756">
        <v>2</v>
      </c>
      <c r="DR52" s="756">
        <v>0</v>
      </c>
      <c r="DS52" s="757">
        <v>0</v>
      </c>
      <c r="DT52" s="756">
        <v>0</v>
      </c>
      <c r="DU52" s="758">
        <v>0</v>
      </c>
      <c r="DV52" s="756">
        <v>169</v>
      </c>
      <c r="DW52" s="756">
        <v>141</v>
      </c>
      <c r="DX52" s="756">
        <v>23</v>
      </c>
      <c r="DY52" s="757">
        <v>134</v>
      </c>
      <c r="DZ52" s="756">
        <v>121</v>
      </c>
      <c r="EA52" s="758">
        <v>12</v>
      </c>
    </row>
    <row r="53" spans="1:131">
      <c r="A53" s="360" t="s">
        <v>555</v>
      </c>
      <c r="B53" s="790" t="s">
        <v>587</v>
      </c>
      <c r="C53" s="784">
        <v>258</v>
      </c>
      <c r="D53" s="785">
        <v>227</v>
      </c>
      <c r="E53" s="785">
        <v>31</v>
      </c>
      <c r="F53" s="756">
        <f t="shared" si="84"/>
        <v>399</v>
      </c>
      <c r="G53" s="756">
        <f t="shared" si="85"/>
        <v>355</v>
      </c>
      <c r="H53" s="756">
        <f t="shared" si="85"/>
        <v>44</v>
      </c>
      <c r="I53" s="757">
        <v>5</v>
      </c>
      <c r="J53" s="756">
        <v>5</v>
      </c>
      <c r="K53" s="758">
        <v>0</v>
      </c>
      <c r="L53" s="757">
        <v>122</v>
      </c>
      <c r="M53" s="756">
        <v>100</v>
      </c>
      <c r="N53" s="758">
        <v>18</v>
      </c>
      <c r="O53" s="756">
        <v>0</v>
      </c>
      <c r="P53" s="756">
        <v>0</v>
      </c>
      <c r="Q53" s="758">
        <v>0</v>
      </c>
      <c r="R53" s="756">
        <v>0</v>
      </c>
      <c r="S53" s="756">
        <v>0</v>
      </c>
      <c r="T53" s="756">
        <v>0</v>
      </c>
      <c r="U53" s="757">
        <v>20</v>
      </c>
      <c r="V53" s="756">
        <v>18</v>
      </c>
      <c r="W53" s="758">
        <v>2</v>
      </c>
      <c r="X53" s="756">
        <v>4</v>
      </c>
      <c r="Y53" s="756">
        <v>4</v>
      </c>
      <c r="Z53" s="756">
        <v>0</v>
      </c>
      <c r="AA53" s="757">
        <v>0</v>
      </c>
      <c r="AB53" s="756">
        <v>0</v>
      </c>
      <c r="AC53" s="758">
        <v>0</v>
      </c>
      <c r="AD53" s="756">
        <v>0</v>
      </c>
      <c r="AE53" s="756">
        <v>0</v>
      </c>
      <c r="AF53" s="756">
        <v>0</v>
      </c>
      <c r="AG53" s="757">
        <v>0</v>
      </c>
      <c r="AH53" s="756">
        <v>0</v>
      </c>
      <c r="AI53" s="758">
        <v>0</v>
      </c>
      <c r="AJ53" s="756">
        <v>0</v>
      </c>
      <c r="AK53" s="756">
        <v>0</v>
      </c>
      <c r="AL53" s="756">
        <v>0</v>
      </c>
      <c r="AM53" s="757">
        <v>0</v>
      </c>
      <c r="AN53" s="756">
        <v>0</v>
      </c>
      <c r="AO53" s="758">
        <v>0</v>
      </c>
      <c r="AP53" s="756">
        <v>53</v>
      </c>
      <c r="AQ53" s="756">
        <v>51</v>
      </c>
      <c r="AR53" s="756">
        <v>2</v>
      </c>
      <c r="AS53" s="757">
        <v>0</v>
      </c>
      <c r="AT53" s="756">
        <v>0</v>
      </c>
      <c r="AU53" s="758">
        <v>0</v>
      </c>
      <c r="AV53" s="756">
        <v>0</v>
      </c>
      <c r="AW53" s="756">
        <v>0</v>
      </c>
      <c r="AX53" s="756">
        <v>0</v>
      </c>
      <c r="AY53" s="757">
        <v>0</v>
      </c>
      <c r="AZ53" s="756">
        <v>0</v>
      </c>
      <c r="BA53" s="758">
        <v>0</v>
      </c>
      <c r="BB53" s="756">
        <v>15</v>
      </c>
      <c r="BC53" s="756">
        <v>15</v>
      </c>
      <c r="BD53" s="756">
        <v>0</v>
      </c>
      <c r="BE53" s="757">
        <v>0</v>
      </c>
      <c r="BF53" s="756">
        <v>0</v>
      </c>
      <c r="BG53" s="758">
        <v>0</v>
      </c>
      <c r="BH53" s="756">
        <v>5</v>
      </c>
      <c r="BI53" s="756">
        <v>2</v>
      </c>
      <c r="BJ53" s="756">
        <v>1</v>
      </c>
      <c r="BK53" s="757">
        <v>0</v>
      </c>
      <c r="BL53" s="756">
        <v>0</v>
      </c>
      <c r="BM53" s="758">
        <v>0</v>
      </c>
      <c r="BN53" s="756">
        <v>0</v>
      </c>
      <c r="BO53" s="756">
        <v>0</v>
      </c>
      <c r="BP53" s="756">
        <v>0</v>
      </c>
      <c r="BQ53" s="757">
        <v>0</v>
      </c>
      <c r="BR53" s="756">
        <v>0</v>
      </c>
      <c r="BS53" s="758">
        <v>0</v>
      </c>
      <c r="BT53" s="756">
        <v>20</v>
      </c>
      <c r="BU53" s="756">
        <v>16</v>
      </c>
      <c r="BV53" s="756">
        <v>3</v>
      </c>
      <c r="BW53" s="757">
        <v>9</v>
      </c>
      <c r="BX53" s="756">
        <v>7</v>
      </c>
      <c r="BY53" s="758">
        <v>1</v>
      </c>
      <c r="BZ53" s="757">
        <v>0</v>
      </c>
      <c r="CA53" s="756">
        <v>0</v>
      </c>
      <c r="CB53" s="758">
        <v>0</v>
      </c>
      <c r="CC53" s="756">
        <v>0</v>
      </c>
      <c r="CD53" s="756">
        <v>0</v>
      </c>
      <c r="CE53" s="756">
        <v>0</v>
      </c>
      <c r="CF53" s="757">
        <v>0</v>
      </c>
      <c r="CG53" s="756">
        <v>0</v>
      </c>
      <c r="CH53" s="758">
        <v>0</v>
      </c>
      <c r="CI53" s="756">
        <v>0</v>
      </c>
      <c r="CJ53" s="756">
        <v>0</v>
      </c>
      <c r="CK53" s="756">
        <v>0</v>
      </c>
      <c r="CL53" s="757">
        <v>108</v>
      </c>
      <c r="CM53" s="756">
        <v>95</v>
      </c>
      <c r="CN53" s="758">
        <v>11</v>
      </c>
      <c r="CO53" s="757">
        <v>0</v>
      </c>
      <c r="CP53" s="756">
        <v>0</v>
      </c>
      <c r="CQ53" s="758">
        <v>0</v>
      </c>
      <c r="CR53" s="756">
        <v>0</v>
      </c>
      <c r="CS53" s="756">
        <v>0</v>
      </c>
      <c r="CT53" s="756">
        <v>0</v>
      </c>
      <c r="CU53" s="757">
        <v>0</v>
      </c>
      <c r="CV53" s="756">
        <v>0</v>
      </c>
      <c r="CW53" s="758">
        <v>0</v>
      </c>
      <c r="CX53" s="756">
        <v>0</v>
      </c>
      <c r="CY53" s="756">
        <v>0</v>
      </c>
      <c r="CZ53" s="756">
        <v>0</v>
      </c>
      <c r="DA53" s="757">
        <v>0</v>
      </c>
      <c r="DB53" s="756">
        <v>0</v>
      </c>
      <c r="DC53" s="758">
        <v>0</v>
      </c>
      <c r="DD53" s="756">
        <v>5</v>
      </c>
      <c r="DE53" s="756">
        <v>3</v>
      </c>
      <c r="DF53" s="756">
        <v>1</v>
      </c>
      <c r="DG53" s="757">
        <v>0</v>
      </c>
      <c r="DH53" s="756">
        <v>0</v>
      </c>
      <c r="DI53" s="758">
        <v>0</v>
      </c>
      <c r="DJ53" s="756">
        <v>31</v>
      </c>
      <c r="DK53" s="756">
        <v>26</v>
      </c>
      <c r="DL53" s="756">
        <v>5</v>
      </c>
      <c r="DM53" s="757">
        <v>0</v>
      </c>
      <c r="DN53" s="756">
        <v>0</v>
      </c>
      <c r="DO53" s="758">
        <v>0</v>
      </c>
      <c r="DP53" s="756">
        <v>0</v>
      </c>
      <c r="DQ53" s="756">
        <v>0</v>
      </c>
      <c r="DR53" s="756">
        <v>0</v>
      </c>
      <c r="DS53" s="757">
        <v>0</v>
      </c>
      <c r="DT53" s="756">
        <v>0</v>
      </c>
      <c r="DU53" s="758">
        <v>0</v>
      </c>
      <c r="DV53" s="756">
        <v>13</v>
      </c>
      <c r="DW53" s="756">
        <v>13</v>
      </c>
      <c r="DX53" s="756">
        <v>0</v>
      </c>
      <c r="DY53" s="757">
        <v>0</v>
      </c>
      <c r="DZ53" s="756">
        <v>0</v>
      </c>
      <c r="EA53" s="758">
        <v>0</v>
      </c>
    </row>
    <row r="54" spans="1:131">
      <c r="A54" s="360" t="s">
        <v>556</v>
      </c>
      <c r="B54" s="790" t="s">
        <v>588</v>
      </c>
      <c r="C54" s="784">
        <v>70480</v>
      </c>
      <c r="D54" s="785">
        <v>35032</v>
      </c>
      <c r="E54" s="785">
        <v>35448</v>
      </c>
      <c r="F54" s="756">
        <f t="shared" si="84"/>
        <v>48726</v>
      </c>
      <c r="G54" s="756">
        <f t="shared" si="85"/>
        <v>31943</v>
      </c>
      <c r="H54" s="756">
        <f t="shared" si="85"/>
        <v>16783</v>
      </c>
      <c r="I54" s="757">
        <v>23498</v>
      </c>
      <c r="J54" s="756">
        <v>11456</v>
      </c>
      <c r="K54" s="758">
        <v>5866</v>
      </c>
      <c r="L54" s="757">
        <v>5507</v>
      </c>
      <c r="M54" s="756">
        <v>2395</v>
      </c>
      <c r="N54" s="758">
        <v>1354</v>
      </c>
      <c r="O54" s="756">
        <v>2018</v>
      </c>
      <c r="P54" s="756">
        <v>931</v>
      </c>
      <c r="Q54" s="758">
        <v>502</v>
      </c>
      <c r="R54" s="756">
        <v>1989</v>
      </c>
      <c r="S54" s="756">
        <v>1048</v>
      </c>
      <c r="T54" s="756">
        <v>496</v>
      </c>
      <c r="U54" s="757">
        <v>5488</v>
      </c>
      <c r="V54" s="756">
        <v>2992</v>
      </c>
      <c r="W54" s="758">
        <v>1361</v>
      </c>
      <c r="X54" s="756">
        <v>143</v>
      </c>
      <c r="Y54" s="756">
        <v>55</v>
      </c>
      <c r="Z54" s="756">
        <v>34</v>
      </c>
      <c r="AA54" s="757">
        <v>85</v>
      </c>
      <c r="AB54" s="756">
        <v>39</v>
      </c>
      <c r="AC54" s="758">
        <v>21</v>
      </c>
      <c r="AD54" s="756">
        <v>3118</v>
      </c>
      <c r="AE54" s="756">
        <v>1680</v>
      </c>
      <c r="AF54" s="756">
        <v>775</v>
      </c>
      <c r="AG54" s="757">
        <v>530</v>
      </c>
      <c r="AH54" s="756">
        <v>202</v>
      </c>
      <c r="AI54" s="758">
        <v>125</v>
      </c>
      <c r="AJ54" s="756">
        <v>564</v>
      </c>
      <c r="AK54" s="756">
        <v>272</v>
      </c>
      <c r="AL54" s="756">
        <v>141</v>
      </c>
      <c r="AM54" s="757">
        <v>2788</v>
      </c>
      <c r="AN54" s="756">
        <v>1085</v>
      </c>
      <c r="AO54" s="758">
        <v>663</v>
      </c>
      <c r="AP54" s="756">
        <v>209</v>
      </c>
      <c r="AQ54" s="756">
        <v>68</v>
      </c>
      <c r="AR54" s="756">
        <v>35</v>
      </c>
      <c r="AS54" s="757">
        <v>199</v>
      </c>
      <c r="AT54" s="756">
        <v>121</v>
      </c>
      <c r="AU54" s="758">
        <v>48</v>
      </c>
      <c r="AV54" s="756">
        <v>2024</v>
      </c>
      <c r="AW54" s="756">
        <v>687</v>
      </c>
      <c r="AX54" s="756">
        <v>454</v>
      </c>
      <c r="AY54" s="757">
        <v>1569</v>
      </c>
      <c r="AZ54" s="756">
        <v>718</v>
      </c>
      <c r="BA54" s="758">
        <v>386</v>
      </c>
      <c r="BB54" s="756">
        <v>950</v>
      </c>
      <c r="BC54" s="756">
        <v>506</v>
      </c>
      <c r="BD54" s="756">
        <v>236</v>
      </c>
      <c r="BE54" s="757">
        <v>174</v>
      </c>
      <c r="BF54" s="756">
        <v>73</v>
      </c>
      <c r="BG54" s="758">
        <v>42</v>
      </c>
      <c r="BH54" s="756">
        <v>2910</v>
      </c>
      <c r="BI54" s="756">
        <v>1348</v>
      </c>
      <c r="BJ54" s="756">
        <v>723</v>
      </c>
      <c r="BK54" s="757">
        <v>1016</v>
      </c>
      <c r="BL54" s="756">
        <v>397</v>
      </c>
      <c r="BM54" s="758">
        <v>242</v>
      </c>
      <c r="BN54" s="756">
        <v>664</v>
      </c>
      <c r="BO54" s="756">
        <v>266</v>
      </c>
      <c r="BP54" s="756">
        <v>159</v>
      </c>
      <c r="BQ54" s="757">
        <v>591</v>
      </c>
      <c r="BR54" s="756">
        <v>314</v>
      </c>
      <c r="BS54" s="758">
        <v>147</v>
      </c>
      <c r="BT54" s="756">
        <v>193</v>
      </c>
      <c r="BU54" s="756">
        <v>94</v>
      </c>
      <c r="BV54" s="756">
        <v>48</v>
      </c>
      <c r="BW54" s="757">
        <v>828</v>
      </c>
      <c r="BX54" s="756">
        <v>334</v>
      </c>
      <c r="BY54" s="758">
        <v>199</v>
      </c>
      <c r="BZ54" s="757">
        <v>685</v>
      </c>
      <c r="CA54" s="756">
        <v>385</v>
      </c>
      <c r="CB54" s="758">
        <v>168</v>
      </c>
      <c r="CC54" s="756">
        <v>550</v>
      </c>
      <c r="CD54" s="756">
        <v>288</v>
      </c>
      <c r="CE54" s="756">
        <v>137</v>
      </c>
      <c r="CF54" s="757">
        <v>785</v>
      </c>
      <c r="CG54" s="756">
        <v>417</v>
      </c>
      <c r="CH54" s="758">
        <v>196</v>
      </c>
      <c r="CI54" s="756">
        <v>1549</v>
      </c>
      <c r="CJ54" s="756">
        <v>522</v>
      </c>
      <c r="CK54" s="756">
        <v>346</v>
      </c>
      <c r="CL54" s="757">
        <v>660</v>
      </c>
      <c r="CM54" s="756">
        <v>282</v>
      </c>
      <c r="CN54" s="758">
        <v>162</v>
      </c>
      <c r="CO54" s="757">
        <v>2770</v>
      </c>
      <c r="CP54" s="756">
        <v>1214</v>
      </c>
      <c r="CQ54" s="758">
        <v>681</v>
      </c>
      <c r="CR54" s="756">
        <v>30</v>
      </c>
      <c r="CS54" s="756">
        <v>11</v>
      </c>
      <c r="CT54" s="756">
        <v>7</v>
      </c>
      <c r="CU54" s="757">
        <v>323</v>
      </c>
      <c r="CV54" s="756">
        <v>130</v>
      </c>
      <c r="CW54" s="758">
        <v>78</v>
      </c>
      <c r="CX54" s="756">
        <v>1767</v>
      </c>
      <c r="CY54" s="756">
        <v>659</v>
      </c>
      <c r="CZ54" s="756">
        <v>413</v>
      </c>
      <c r="DA54" s="757">
        <v>14</v>
      </c>
      <c r="DB54" s="756">
        <v>6</v>
      </c>
      <c r="DC54" s="758">
        <v>3</v>
      </c>
      <c r="DD54" s="756">
        <v>5</v>
      </c>
      <c r="DE54" s="756">
        <v>1</v>
      </c>
      <c r="DF54" s="756">
        <v>1</v>
      </c>
      <c r="DG54" s="757">
        <v>243</v>
      </c>
      <c r="DH54" s="756">
        <v>129</v>
      </c>
      <c r="DI54" s="758">
        <v>60</v>
      </c>
      <c r="DJ54" s="756">
        <v>305</v>
      </c>
      <c r="DK54" s="756">
        <v>172</v>
      </c>
      <c r="DL54" s="756">
        <v>75</v>
      </c>
      <c r="DM54" s="757">
        <v>276</v>
      </c>
      <c r="DN54" s="756">
        <v>95</v>
      </c>
      <c r="DO54" s="758">
        <v>62</v>
      </c>
      <c r="DP54" s="756">
        <v>152</v>
      </c>
      <c r="DQ54" s="756">
        <v>78</v>
      </c>
      <c r="DR54" s="756">
        <v>38</v>
      </c>
      <c r="DS54" s="757">
        <v>175</v>
      </c>
      <c r="DT54" s="756">
        <v>48</v>
      </c>
      <c r="DU54" s="758">
        <v>35</v>
      </c>
      <c r="DV54" s="756">
        <v>714</v>
      </c>
      <c r="DW54" s="756">
        <v>253</v>
      </c>
      <c r="DX54" s="756">
        <v>163</v>
      </c>
      <c r="DY54" s="757">
        <v>420</v>
      </c>
      <c r="DZ54" s="756">
        <v>172</v>
      </c>
      <c r="EA54" s="758">
        <v>101</v>
      </c>
    </row>
    <row r="55" spans="1:131">
      <c r="A55" s="360" t="s">
        <v>557</v>
      </c>
      <c r="B55" s="790" t="s">
        <v>930</v>
      </c>
      <c r="C55" s="784">
        <v>7943</v>
      </c>
      <c r="D55" s="785">
        <v>3761</v>
      </c>
      <c r="E55" s="785">
        <v>4182</v>
      </c>
      <c r="F55" s="756">
        <f t="shared" si="84"/>
        <v>6169</v>
      </c>
      <c r="G55" s="756">
        <f t="shared" si="85"/>
        <v>4089</v>
      </c>
      <c r="H55" s="756">
        <f t="shared" si="85"/>
        <v>2080</v>
      </c>
      <c r="I55" s="757">
        <v>622</v>
      </c>
      <c r="J55" s="756">
        <v>267</v>
      </c>
      <c r="K55" s="758">
        <v>151</v>
      </c>
      <c r="L55" s="757">
        <v>1095</v>
      </c>
      <c r="M55" s="756">
        <v>643</v>
      </c>
      <c r="N55" s="758">
        <v>265</v>
      </c>
      <c r="O55" s="756">
        <v>189</v>
      </c>
      <c r="P55" s="756">
        <v>45</v>
      </c>
      <c r="Q55" s="758">
        <v>34</v>
      </c>
      <c r="R55" s="756">
        <v>55</v>
      </c>
      <c r="S55" s="756">
        <v>16</v>
      </c>
      <c r="T55" s="756">
        <v>11</v>
      </c>
      <c r="U55" s="757">
        <v>287</v>
      </c>
      <c r="V55" s="756">
        <v>96</v>
      </c>
      <c r="W55" s="758">
        <v>64</v>
      </c>
      <c r="X55" s="756">
        <v>142</v>
      </c>
      <c r="Y55" s="756">
        <v>136</v>
      </c>
      <c r="Z55" s="756">
        <v>6</v>
      </c>
      <c r="AA55" s="757">
        <v>48</v>
      </c>
      <c r="AB55" s="756">
        <v>16</v>
      </c>
      <c r="AC55" s="758">
        <v>11</v>
      </c>
      <c r="AD55" s="756">
        <v>346</v>
      </c>
      <c r="AE55" s="756">
        <v>205</v>
      </c>
      <c r="AF55" s="756">
        <v>72</v>
      </c>
      <c r="AG55" s="757">
        <v>55</v>
      </c>
      <c r="AH55" s="756">
        <v>16</v>
      </c>
      <c r="AI55" s="758">
        <v>11</v>
      </c>
      <c r="AJ55" s="756">
        <v>259</v>
      </c>
      <c r="AK55" s="756">
        <v>41</v>
      </c>
      <c r="AL55" s="756">
        <v>34</v>
      </c>
      <c r="AM55" s="757">
        <v>1115</v>
      </c>
      <c r="AN55" s="756">
        <v>435</v>
      </c>
      <c r="AO55" s="758">
        <v>265</v>
      </c>
      <c r="AP55" s="756">
        <v>228</v>
      </c>
      <c r="AQ55" s="756">
        <v>127</v>
      </c>
      <c r="AR55" s="756">
        <v>56</v>
      </c>
      <c r="AS55" s="757">
        <v>1234</v>
      </c>
      <c r="AT55" s="756">
        <v>507</v>
      </c>
      <c r="AU55" s="758">
        <v>299</v>
      </c>
      <c r="AV55" s="756">
        <v>210</v>
      </c>
      <c r="AW55" s="756">
        <v>132</v>
      </c>
      <c r="AX55" s="756">
        <v>49</v>
      </c>
      <c r="AY55" s="757">
        <v>112</v>
      </c>
      <c r="AZ55" s="756">
        <v>28</v>
      </c>
      <c r="BA55" s="758">
        <v>21</v>
      </c>
      <c r="BB55" s="756">
        <v>243</v>
      </c>
      <c r="BC55" s="756">
        <v>55</v>
      </c>
      <c r="BD55" s="756">
        <v>42</v>
      </c>
      <c r="BE55" s="757">
        <v>43</v>
      </c>
      <c r="BF55" s="756">
        <v>10</v>
      </c>
      <c r="BG55" s="758">
        <v>8</v>
      </c>
      <c r="BH55" s="756">
        <v>404</v>
      </c>
      <c r="BI55" s="756">
        <v>142</v>
      </c>
      <c r="BJ55" s="756">
        <v>92</v>
      </c>
      <c r="BK55" s="757">
        <v>45</v>
      </c>
      <c r="BL55" s="756">
        <v>8</v>
      </c>
      <c r="BM55" s="758">
        <v>7</v>
      </c>
      <c r="BN55" s="756">
        <v>228</v>
      </c>
      <c r="BO55" s="756">
        <v>37</v>
      </c>
      <c r="BP55" s="756">
        <v>31</v>
      </c>
      <c r="BQ55" s="757">
        <v>48</v>
      </c>
      <c r="BR55" s="756">
        <v>39</v>
      </c>
      <c r="BS55" s="758">
        <v>7</v>
      </c>
      <c r="BT55" s="756">
        <v>60</v>
      </c>
      <c r="BU55" s="756">
        <v>8</v>
      </c>
      <c r="BV55" s="756">
        <v>7</v>
      </c>
      <c r="BW55" s="757">
        <v>356</v>
      </c>
      <c r="BX55" s="756">
        <v>136</v>
      </c>
      <c r="BY55" s="758">
        <v>84</v>
      </c>
      <c r="BZ55" s="757">
        <v>73</v>
      </c>
      <c r="CA55" s="756">
        <v>29</v>
      </c>
      <c r="CB55" s="758">
        <v>18</v>
      </c>
      <c r="CC55" s="756">
        <v>312</v>
      </c>
      <c r="CD55" s="756">
        <v>64</v>
      </c>
      <c r="CE55" s="756">
        <v>51</v>
      </c>
      <c r="CF55" s="757">
        <v>44</v>
      </c>
      <c r="CG55" s="756">
        <v>33</v>
      </c>
      <c r="CH55" s="758">
        <v>8</v>
      </c>
      <c r="CI55" s="756">
        <v>167</v>
      </c>
      <c r="CJ55" s="756">
        <v>35</v>
      </c>
      <c r="CK55" s="756">
        <v>28</v>
      </c>
      <c r="CL55" s="757">
        <v>276</v>
      </c>
      <c r="CM55" s="756">
        <v>122</v>
      </c>
      <c r="CN55" s="758">
        <v>68</v>
      </c>
      <c r="CO55" s="757">
        <v>145</v>
      </c>
      <c r="CP55" s="756">
        <v>25</v>
      </c>
      <c r="CQ55" s="758">
        <v>21</v>
      </c>
      <c r="CR55" s="756">
        <v>6</v>
      </c>
      <c r="CS55" s="756">
        <v>1</v>
      </c>
      <c r="CT55" s="756">
        <v>1</v>
      </c>
      <c r="CU55" s="757">
        <v>551</v>
      </c>
      <c r="CV55" s="756">
        <v>313</v>
      </c>
      <c r="CW55" s="758">
        <v>135</v>
      </c>
      <c r="CX55" s="756">
        <v>72</v>
      </c>
      <c r="CY55" s="756">
        <v>15</v>
      </c>
      <c r="CZ55" s="756">
        <v>12</v>
      </c>
      <c r="DA55" s="757">
        <v>227</v>
      </c>
      <c r="DB55" s="756">
        <v>187</v>
      </c>
      <c r="DC55" s="758">
        <v>33</v>
      </c>
      <c r="DD55" s="756">
        <v>16</v>
      </c>
      <c r="DE55" s="756">
        <v>2</v>
      </c>
      <c r="DF55" s="756">
        <v>2</v>
      </c>
      <c r="DG55" s="757">
        <v>121</v>
      </c>
      <c r="DH55" s="756">
        <v>26</v>
      </c>
      <c r="DI55" s="758">
        <v>20</v>
      </c>
      <c r="DJ55" s="756">
        <v>72</v>
      </c>
      <c r="DK55" s="756">
        <v>6</v>
      </c>
      <c r="DL55" s="756">
        <v>5</v>
      </c>
      <c r="DM55" s="757">
        <v>42</v>
      </c>
      <c r="DN55" s="756">
        <v>33</v>
      </c>
      <c r="DO55" s="758">
        <v>7</v>
      </c>
      <c r="DP55" s="756">
        <v>16</v>
      </c>
      <c r="DQ55" s="756">
        <v>4</v>
      </c>
      <c r="DR55" s="756">
        <v>3</v>
      </c>
      <c r="DS55" s="757">
        <v>79</v>
      </c>
      <c r="DT55" s="756">
        <v>13</v>
      </c>
      <c r="DU55" s="758">
        <v>11</v>
      </c>
      <c r="DV55" s="756">
        <v>159</v>
      </c>
      <c r="DW55" s="756">
        <v>28</v>
      </c>
      <c r="DX55" s="756">
        <v>23</v>
      </c>
      <c r="DY55" s="757">
        <v>45</v>
      </c>
      <c r="DZ55" s="756">
        <v>8</v>
      </c>
      <c r="EA55" s="758">
        <v>7</v>
      </c>
    </row>
    <row r="56" spans="1:131">
      <c r="A56" s="360" t="s">
        <v>558</v>
      </c>
      <c r="B56" s="790" t="s">
        <v>589</v>
      </c>
      <c r="C56" s="784">
        <v>14477</v>
      </c>
      <c r="D56" s="785">
        <v>11296</v>
      </c>
      <c r="E56" s="785">
        <v>3181</v>
      </c>
      <c r="F56" s="756">
        <f t="shared" si="84"/>
        <v>12409</v>
      </c>
      <c r="G56" s="756">
        <f t="shared" si="85"/>
        <v>9970</v>
      </c>
      <c r="H56" s="756">
        <f t="shared" si="85"/>
        <v>2439</v>
      </c>
      <c r="I56" s="757">
        <v>1082</v>
      </c>
      <c r="J56" s="756">
        <v>823</v>
      </c>
      <c r="K56" s="758">
        <v>197</v>
      </c>
      <c r="L56" s="757">
        <v>1456</v>
      </c>
      <c r="M56" s="756">
        <v>977</v>
      </c>
      <c r="N56" s="758">
        <v>321</v>
      </c>
      <c r="O56" s="756">
        <v>1275</v>
      </c>
      <c r="P56" s="756">
        <v>988</v>
      </c>
      <c r="Q56" s="758">
        <v>223</v>
      </c>
      <c r="R56" s="756">
        <v>528</v>
      </c>
      <c r="S56" s="756">
        <v>450</v>
      </c>
      <c r="T56" s="756">
        <v>66</v>
      </c>
      <c r="U56" s="757">
        <v>285</v>
      </c>
      <c r="V56" s="756">
        <v>174</v>
      </c>
      <c r="W56" s="758">
        <v>68</v>
      </c>
      <c r="X56" s="756">
        <v>11</v>
      </c>
      <c r="Y56" s="756">
        <v>6</v>
      </c>
      <c r="Z56" s="756">
        <v>3</v>
      </c>
      <c r="AA56" s="757">
        <v>3</v>
      </c>
      <c r="AB56" s="756">
        <v>1</v>
      </c>
      <c r="AC56" s="758">
        <v>1</v>
      </c>
      <c r="AD56" s="756">
        <v>638</v>
      </c>
      <c r="AE56" s="756">
        <v>508</v>
      </c>
      <c r="AF56" s="756">
        <v>104</v>
      </c>
      <c r="AG56" s="757">
        <v>66</v>
      </c>
      <c r="AH56" s="756">
        <v>51</v>
      </c>
      <c r="AI56" s="758">
        <v>12</v>
      </c>
      <c r="AJ56" s="756">
        <v>282</v>
      </c>
      <c r="AK56" s="756">
        <v>183</v>
      </c>
      <c r="AL56" s="756">
        <v>64</v>
      </c>
      <c r="AM56" s="757">
        <v>415</v>
      </c>
      <c r="AN56" s="756">
        <v>256</v>
      </c>
      <c r="AO56" s="758">
        <v>98</v>
      </c>
      <c r="AP56" s="756">
        <v>107</v>
      </c>
      <c r="AQ56" s="756">
        <v>81</v>
      </c>
      <c r="AR56" s="756">
        <v>20</v>
      </c>
      <c r="AS56" s="757">
        <v>102</v>
      </c>
      <c r="AT56" s="756">
        <v>77</v>
      </c>
      <c r="AU56" s="758">
        <v>19</v>
      </c>
      <c r="AV56" s="756">
        <v>13</v>
      </c>
      <c r="AW56" s="756">
        <v>8</v>
      </c>
      <c r="AX56" s="756">
        <v>3</v>
      </c>
      <c r="AY56" s="757">
        <v>641</v>
      </c>
      <c r="AZ56" s="756">
        <v>527</v>
      </c>
      <c r="BA56" s="758">
        <v>94</v>
      </c>
      <c r="BB56" s="756">
        <v>592</v>
      </c>
      <c r="BC56" s="756">
        <v>519</v>
      </c>
      <c r="BD56" s="756">
        <v>64</v>
      </c>
      <c r="BE56" s="757">
        <v>58</v>
      </c>
      <c r="BF56" s="756">
        <v>43</v>
      </c>
      <c r="BG56" s="758">
        <v>11</v>
      </c>
      <c r="BH56" s="756">
        <v>322</v>
      </c>
      <c r="BI56" s="756">
        <v>219</v>
      </c>
      <c r="BJ56" s="756">
        <v>70</v>
      </c>
      <c r="BK56" s="757">
        <v>329</v>
      </c>
      <c r="BL56" s="756">
        <v>277</v>
      </c>
      <c r="BM56" s="758">
        <v>43</v>
      </c>
      <c r="BN56" s="756">
        <v>476</v>
      </c>
      <c r="BO56" s="756">
        <v>340</v>
      </c>
      <c r="BP56" s="756">
        <v>97</v>
      </c>
      <c r="BQ56" s="757">
        <v>209</v>
      </c>
      <c r="BR56" s="756">
        <v>113</v>
      </c>
      <c r="BS56" s="758">
        <v>52</v>
      </c>
      <c r="BT56" s="756">
        <v>46</v>
      </c>
      <c r="BU56" s="756">
        <v>38</v>
      </c>
      <c r="BV56" s="756">
        <v>6</v>
      </c>
      <c r="BW56" s="757">
        <v>1128</v>
      </c>
      <c r="BX56" s="756">
        <v>880</v>
      </c>
      <c r="BY56" s="758">
        <v>193</v>
      </c>
      <c r="BZ56" s="757">
        <v>65</v>
      </c>
      <c r="CA56" s="756">
        <v>45</v>
      </c>
      <c r="CB56" s="758">
        <v>14</v>
      </c>
      <c r="CC56" s="756">
        <v>67</v>
      </c>
      <c r="CD56" s="756">
        <v>62</v>
      </c>
      <c r="CE56" s="756">
        <v>5</v>
      </c>
      <c r="CF56" s="757">
        <v>23</v>
      </c>
      <c r="CG56" s="756">
        <v>9</v>
      </c>
      <c r="CH56" s="758">
        <v>6</v>
      </c>
      <c r="CI56" s="756">
        <v>415</v>
      </c>
      <c r="CJ56" s="756">
        <v>320</v>
      </c>
      <c r="CK56" s="756">
        <v>73</v>
      </c>
      <c r="CL56" s="757">
        <v>753</v>
      </c>
      <c r="CM56" s="756">
        <v>594</v>
      </c>
      <c r="CN56" s="758">
        <v>125</v>
      </c>
      <c r="CO56" s="757">
        <v>1002</v>
      </c>
      <c r="CP56" s="756">
        <v>770</v>
      </c>
      <c r="CQ56" s="758">
        <v>179</v>
      </c>
      <c r="CR56" s="756">
        <v>0</v>
      </c>
      <c r="CS56" s="756">
        <v>0</v>
      </c>
      <c r="CT56" s="756">
        <v>0</v>
      </c>
      <c r="CU56" s="757">
        <v>143</v>
      </c>
      <c r="CV56" s="756">
        <v>103</v>
      </c>
      <c r="CW56" s="758">
        <v>29</v>
      </c>
      <c r="CX56" s="756">
        <v>319</v>
      </c>
      <c r="CY56" s="756">
        <v>236</v>
      </c>
      <c r="CZ56" s="756">
        <v>62</v>
      </c>
      <c r="DA56" s="757">
        <v>41</v>
      </c>
      <c r="DB56" s="756">
        <v>33</v>
      </c>
      <c r="DC56" s="758">
        <v>6</v>
      </c>
      <c r="DD56" s="756">
        <v>15</v>
      </c>
      <c r="DE56" s="756">
        <v>12</v>
      </c>
      <c r="DF56" s="756">
        <v>3</v>
      </c>
      <c r="DG56" s="757">
        <v>251</v>
      </c>
      <c r="DH56" s="756">
        <v>124</v>
      </c>
      <c r="DI56" s="758">
        <v>63</v>
      </c>
      <c r="DJ56" s="756">
        <v>116</v>
      </c>
      <c r="DK56" s="756">
        <v>70</v>
      </c>
      <c r="DL56" s="756">
        <v>28</v>
      </c>
      <c r="DM56" s="757">
        <v>23</v>
      </c>
      <c r="DN56" s="756">
        <v>9</v>
      </c>
      <c r="DO56" s="758">
        <v>6</v>
      </c>
      <c r="DP56" s="756">
        <v>16</v>
      </c>
      <c r="DQ56" s="756">
        <v>11</v>
      </c>
      <c r="DR56" s="756">
        <v>4</v>
      </c>
      <c r="DS56" s="757">
        <v>32</v>
      </c>
      <c r="DT56" s="756">
        <v>25</v>
      </c>
      <c r="DU56" s="758">
        <v>5</v>
      </c>
      <c r="DV56" s="756">
        <v>10</v>
      </c>
      <c r="DW56" s="756">
        <v>8</v>
      </c>
      <c r="DX56" s="756">
        <v>2</v>
      </c>
      <c r="DY56" s="757">
        <v>0</v>
      </c>
      <c r="DZ56" s="756">
        <v>0</v>
      </c>
      <c r="EA56" s="758">
        <v>0</v>
      </c>
    </row>
    <row r="57" spans="1:131">
      <c r="A57" s="360" t="s">
        <v>559</v>
      </c>
      <c r="B57" s="790" t="s">
        <v>931</v>
      </c>
      <c r="C57" s="784">
        <v>26705</v>
      </c>
      <c r="D57" s="785">
        <v>20653</v>
      </c>
      <c r="E57" s="785">
        <v>6052</v>
      </c>
      <c r="F57" s="756">
        <f t="shared" si="84"/>
        <v>24921</v>
      </c>
      <c r="G57" s="756">
        <f t="shared" si="85"/>
        <v>20184</v>
      </c>
      <c r="H57" s="756">
        <f t="shared" si="85"/>
        <v>4737</v>
      </c>
      <c r="I57" s="757">
        <v>3668</v>
      </c>
      <c r="J57" s="756">
        <v>2215</v>
      </c>
      <c r="K57" s="758">
        <v>878</v>
      </c>
      <c r="L57" s="757">
        <v>4041</v>
      </c>
      <c r="M57" s="756">
        <v>3581</v>
      </c>
      <c r="N57" s="758">
        <v>408</v>
      </c>
      <c r="O57" s="756">
        <v>4043</v>
      </c>
      <c r="P57" s="756">
        <v>2995</v>
      </c>
      <c r="Q57" s="758">
        <v>776</v>
      </c>
      <c r="R57" s="756">
        <v>592</v>
      </c>
      <c r="S57" s="756">
        <v>311</v>
      </c>
      <c r="T57" s="756">
        <v>148</v>
      </c>
      <c r="U57" s="757">
        <v>740</v>
      </c>
      <c r="V57" s="756">
        <v>324</v>
      </c>
      <c r="W57" s="758">
        <v>182</v>
      </c>
      <c r="X57" s="756">
        <v>67</v>
      </c>
      <c r="Y57" s="756">
        <v>52</v>
      </c>
      <c r="Z57" s="756">
        <v>11</v>
      </c>
      <c r="AA57" s="757">
        <v>123</v>
      </c>
      <c r="AB57" s="756">
        <v>66</v>
      </c>
      <c r="AC57" s="758">
        <v>31</v>
      </c>
      <c r="AD57" s="756">
        <v>861</v>
      </c>
      <c r="AE57" s="756">
        <v>679</v>
      </c>
      <c r="AF57" s="756">
        <v>144</v>
      </c>
      <c r="AG57" s="757">
        <v>131</v>
      </c>
      <c r="AH57" s="756">
        <v>124</v>
      </c>
      <c r="AI57" s="758">
        <v>6</v>
      </c>
      <c r="AJ57" s="756">
        <v>113</v>
      </c>
      <c r="AK57" s="756">
        <v>68</v>
      </c>
      <c r="AL57" s="756">
        <v>27</v>
      </c>
      <c r="AM57" s="757">
        <v>472</v>
      </c>
      <c r="AN57" s="756">
        <v>360</v>
      </c>
      <c r="AO57" s="758">
        <v>85</v>
      </c>
      <c r="AP57" s="756">
        <v>1917</v>
      </c>
      <c r="AQ57" s="756">
        <v>1394</v>
      </c>
      <c r="AR57" s="756">
        <v>380</v>
      </c>
      <c r="AS57" s="757">
        <v>10</v>
      </c>
      <c r="AT57" s="756">
        <v>8</v>
      </c>
      <c r="AU57" s="758">
        <v>2</v>
      </c>
      <c r="AV57" s="756">
        <v>20</v>
      </c>
      <c r="AW57" s="756">
        <v>17</v>
      </c>
      <c r="AX57" s="756">
        <v>3</v>
      </c>
      <c r="AY57" s="757">
        <v>362</v>
      </c>
      <c r="AZ57" s="756">
        <v>152</v>
      </c>
      <c r="BA57" s="758">
        <v>88</v>
      </c>
      <c r="BB57" s="756">
        <v>2143</v>
      </c>
      <c r="BC57" s="756">
        <v>1923</v>
      </c>
      <c r="BD57" s="756">
        <v>197</v>
      </c>
      <c r="BE57" s="757">
        <v>119</v>
      </c>
      <c r="BF57" s="756">
        <v>110</v>
      </c>
      <c r="BG57" s="758">
        <v>8</v>
      </c>
      <c r="BH57" s="756">
        <v>500</v>
      </c>
      <c r="BI57" s="756">
        <v>372</v>
      </c>
      <c r="BJ57" s="756">
        <v>95</v>
      </c>
      <c r="BK57" s="757">
        <v>1717</v>
      </c>
      <c r="BL57" s="756">
        <v>1066</v>
      </c>
      <c r="BM57" s="758">
        <v>404</v>
      </c>
      <c r="BN57" s="756">
        <v>32</v>
      </c>
      <c r="BO57" s="756">
        <v>29</v>
      </c>
      <c r="BP57" s="756">
        <v>3</v>
      </c>
      <c r="BQ57" s="757">
        <v>315</v>
      </c>
      <c r="BR57" s="756">
        <v>156</v>
      </c>
      <c r="BS57" s="758">
        <v>79</v>
      </c>
      <c r="BT57" s="756">
        <v>66</v>
      </c>
      <c r="BU57" s="756">
        <v>38</v>
      </c>
      <c r="BV57" s="756">
        <v>16</v>
      </c>
      <c r="BW57" s="757">
        <v>560</v>
      </c>
      <c r="BX57" s="756">
        <v>395</v>
      </c>
      <c r="BY57" s="758">
        <v>116</v>
      </c>
      <c r="BZ57" s="757">
        <v>7</v>
      </c>
      <c r="CA57" s="756">
        <v>5</v>
      </c>
      <c r="CB57" s="758">
        <v>2</v>
      </c>
      <c r="CC57" s="756">
        <v>114</v>
      </c>
      <c r="CD57" s="756">
        <v>103</v>
      </c>
      <c r="CE57" s="756">
        <v>10</v>
      </c>
      <c r="CF57" s="757">
        <v>162</v>
      </c>
      <c r="CG57" s="756">
        <v>69</v>
      </c>
      <c r="CH57" s="758">
        <v>39</v>
      </c>
      <c r="CI57" s="756">
        <v>48</v>
      </c>
      <c r="CJ57" s="756">
        <v>36</v>
      </c>
      <c r="CK57" s="756">
        <v>9</v>
      </c>
      <c r="CL57" s="757">
        <v>337</v>
      </c>
      <c r="CM57" s="756">
        <v>263</v>
      </c>
      <c r="CN57" s="758">
        <v>57</v>
      </c>
      <c r="CO57" s="757">
        <v>1700</v>
      </c>
      <c r="CP57" s="756">
        <v>1482</v>
      </c>
      <c r="CQ57" s="758">
        <v>190</v>
      </c>
      <c r="CR57" s="756">
        <v>31</v>
      </c>
      <c r="CS57" s="756">
        <v>14</v>
      </c>
      <c r="CT57" s="756">
        <v>8</v>
      </c>
      <c r="CU57" s="757">
        <v>7</v>
      </c>
      <c r="CV57" s="756">
        <v>6</v>
      </c>
      <c r="CW57" s="758">
        <v>1</v>
      </c>
      <c r="CX57" s="756">
        <v>152</v>
      </c>
      <c r="CY57" s="756">
        <v>124</v>
      </c>
      <c r="CZ57" s="756">
        <v>23</v>
      </c>
      <c r="DA57" s="757">
        <v>1194</v>
      </c>
      <c r="DB57" s="756">
        <v>1080</v>
      </c>
      <c r="DC57" s="758">
        <v>103</v>
      </c>
      <c r="DD57" s="756">
        <v>67</v>
      </c>
      <c r="DE57" s="756">
        <v>51</v>
      </c>
      <c r="DF57" s="756">
        <v>12</v>
      </c>
      <c r="DG57" s="757">
        <v>761</v>
      </c>
      <c r="DH57" s="756">
        <v>456</v>
      </c>
      <c r="DI57" s="758">
        <v>183</v>
      </c>
      <c r="DJ57" s="756">
        <v>23</v>
      </c>
      <c r="DK57" s="756">
        <v>21</v>
      </c>
      <c r="DL57" s="756">
        <v>2</v>
      </c>
      <c r="DM57" s="757">
        <v>6</v>
      </c>
      <c r="DN57" s="756">
        <v>6</v>
      </c>
      <c r="DO57" s="758">
        <v>0</v>
      </c>
      <c r="DP57" s="756">
        <v>50</v>
      </c>
      <c r="DQ57" s="756">
        <v>33</v>
      </c>
      <c r="DR57" s="756">
        <v>11</v>
      </c>
      <c r="DS57" s="757">
        <v>0</v>
      </c>
      <c r="DT57" s="756">
        <v>0</v>
      </c>
      <c r="DU57" s="758">
        <v>0</v>
      </c>
      <c r="DV57" s="756">
        <v>0</v>
      </c>
      <c r="DW57" s="756">
        <v>0</v>
      </c>
      <c r="DX57" s="756">
        <v>0</v>
      </c>
      <c r="DY57" s="757">
        <v>0</v>
      </c>
      <c r="DZ57" s="756">
        <v>0</v>
      </c>
      <c r="EA57" s="758">
        <v>0</v>
      </c>
    </row>
    <row r="58" spans="1:131">
      <c r="A58" s="360" t="s">
        <v>560</v>
      </c>
      <c r="B58" s="790" t="s">
        <v>932</v>
      </c>
      <c r="C58" s="784">
        <v>1419</v>
      </c>
      <c r="D58" s="785">
        <v>1240</v>
      </c>
      <c r="E58" s="785">
        <v>179</v>
      </c>
      <c r="F58" s="756">
        <f t="shared" si="84"/>
        <v>1428</v>
      </c>
      <c r="G58" s="756">
        <f t="shared" si="85"/>
        <v>1244</v>
      </c>
      <c r="H58" s="756">
        <f t="shared" si="85"/>
        <v>184</v>
      </c>
      <c r="I58" s="757">
        <v>426</v>
      </c>
      <c r="J58" s="756">
        <v>347</v>
      </c>
      <c r="K58" s="758">
        <v>65</v>
      </c>
      <c r="L58" s="757">
        <v>201</v>
      </c>
      <c r="M58" s="756">
        <v>150</v>
      </c>
      <c r="N58" s="758">
        <v>38</v>
      </c>
      <c r="O58" s="756">
        <v>109</v>
      </c>
      <c r="P58" s="756">
        <v>83</v>
      </c>
      <c r="Q58" s="758">
        <v>19</v>
      </c>
      <c r="R58" s="756">
        <v>11</v>
      </c>
      <c r="S58" s="756">
        <v>11</v>
      </c>
      <c r="T58" s="756">
        <v>0</v>
      </c>
      <c r="U58" s="757">
        <v>16</v>
      </c>
      <c r="V58" s="756">
        <v>14</v>
      </c>
      <c r="W58" s="758">
        <v>2</v>
      </c>
      <c r="X58" s="756">
        <v>0</v>
      </c>
      <c r="Y58" s="756">
        <v>0</v>
      </c>
      <c r="Z58" s="756">
        <v>0</v>
      </c>
      <c r="AA58" s="757">
        <v>0</v>
      </c>
      <c r="AB58" s="756">
        <v>0</v>
      </c>
      <c r="AC58" s="758">
        <v>0</v>
      </c>
      <c r="AD58" s="756">
        <v>6</v>
      </c>
      <c r="AE58" s="756">
        <v>6</v>
      </c>
      <c r="AF58" s="756">
        <v>0</v>
      </c>
      <c r="AG58" s="757">
        <v>0</v>
      </c>
      <c r="AH58" s="756">
        <v>0</v>
      </c>
      <c r="AI58" s="758">
        <v>0</v>
      </c>
      <c r="AJ58" s="756">
        <v>9</v>
      </c>
      <c r="AK58" s="756">
        <v>8</v>
      </c>
      <c r="AL58" s="756">
        <v>1</v>
      </c>
      <c r="AM58" s="757">
        <v>396</v>
      </c>
      <c r="AN58" s="756">
        <v>378</v>
      </c>
      <c r="AO58" s="758">
        <v>17</v>
      </c>
      <c r="AP58" s="756">
        <v>110</v>
      </c>
      <c r="AQ58" s="756">
        <v>98</v>
      </c>
      <c r="AR58" s="756">
        <v>11</v>
      </c>
      <c r="AS58" s="757">
        <v>10</v>
      </c>
      <c r="AT58" s="756">
        <v>7</v>
      </c>
      <c r="AU58" s="758">
        <v>2</v>
      </c>
      <c r="AV58" s="756">
        <v>4</v>
      </c>
      <c r="AW58" s="756">
        <v>3</v>
      </c>
      <c r="AX58" s="756">
        <v>1</v>
      </c>
      <c r="AY58" s="757">
        <v>27</v>
      </c>
      <c r="AZ58" s="756">
        <v>20</v>
      </c>
      <c r="BA58" s="758">
        <v>5</v>
      </c>
      <c r="BB58" s="756">
        <v>0</v>
      </c>
      <c r="BC58" s="756">
        <v>0</v>
      </c>
      <c r="BD58" s="756">
        <v>0</v>
      </c>
      <c r="BE58" s="757">
        <v>0</v>
      </c>
      <c r="BF58" s="756">
        <v>0</v>
      </c>
      <c r="BG58" s="758">
        <v>0</v>
      </c>
      <c r="BH58" s="756">
        <v>29</v>
      </c>
      <c r="BI58" s="756">
        <v>23</v>
      </c>
      <c r="BJ58" s="756">
        <v>4</v>
      </c>
      <c r="BK58" s="757">
        <v>44</v>
      </c>
      <c r="BL58" s="756">
        <v>13</v>
      </c>
      <c r="BM58" s="758">
        <v>9</v>
      </c>
      <c r="BN58" s="756">
        <v>0</v>
      </c>
      <c r="BO58" s="756">
        <v>0</v>
      </c>
      <c r="BP58" s="756">
        <v>0</v>
      </c>
      <c r="BQ58" s="757">
        <v>0</v>
      </c>
      <c r="BR58" s="756">
        <v>0</v>
      </c>
      <c r="BS58" s="758">
        <v>0</v>
      </c>
      <c r="BT58" s="756">
        <v>4</v>
      </c>
      <c r="BU58" s="756">
        <v>3</v>
      </c>
      <c r="BV58" s="756">
        <v>1</v>
      </c>
      <c r="BW58" s="757">
        <v>0</v>
      </c>
      <c r="BX58" s="756">
        <v>0</v>
      </c>
      <c r="BY58" s="758">
        <v>0</v>
      </c>
      <c r="BZ58" s="757">
        <v>0</v>
      </c>
      <c r="CA58" s="756">
        <v>0</v>
      </c>
      <c r="CB58" s="758">
        <v>0</v>
      </c>
      <c r="CC58" s="756">
        <v>7</v>
      </c>
      <c r="CD58" s="756">
        <v>6</v>
      </c>
      <c r="CE58" s="756">
        <v>1</v>
      </c>
      <c r="CF58" s="757">
        <v>9</v>
      </c>
      <c r="CG58" s="756">
        <v>8</v>
      </c>
      <c r="CH58" s="758">
        <v>1</v>
      </c>
      <c r="CI58" s="756">
        <v>22</v>
      </c>
      <c r="CJ58" s="756">
        <v>20</v>
      </c>
      <c r="CK58" s="756">
        <v>2</v>
      </c>
      <c r="CL58" s="757">
        <v>7</v>
      </c>
      <c r="CM58" s="756">
        <v>6</v>
      </c>
      <c r="CN58" s="758">
        <v>1</v>
      </c>
      <c r="CO58" s="757">
        <v>0</v>
      </c>
      <c r="CP58" s="756">
        <v>0</v>
      </c>
      <c r="CQ58" s="758">
        <v>0</v>
      </c>
      <c r="CR58" s="756">
        <v>0</v>
      </c>
      <c r="CS58" s="756">
        <v>0</v>
      </c>
      <c r="CT58" s="756">
        <v>0</v>
      </c>
      <c r="CU58" s="757">
        <v>0</v>
      </c>
      <c r="CV58" s="756">
        <v>0</v>
      </c>
      <c r="CW58" s="758">
        <v>0</v>
      </c>
      <c r="CX58" s="756">
        <v>0</v>
      </c>
      <c r="CY58" s="756">
        <v>0</v>
      </c>
      <c r="CZ58" s="756">
        <v>0</v>
      </c>
      <c r="DA58" s="757">
        <v>0</v>
      </c>
      <c r="DB58" s="756">
        <v>0</v>
      </c>
      <c r="DC58" s="758">
        <v>0</v>
      </c>
      <c r="DD58" s="756">
        <v>0</v>
      </c>
      <c r="DE58" s="756">
        <v>0</v>
      </c>
      <c r="DF58" s="756">
        <v>0</v>
      </c>
      <c r="DG58" s="757">
        <v>0</v>
      </c>
      <c r="DH58" s="756">
        <v>0</v>
      </c>
      <c r="DI58" s="758">
        <v>0</v>
      </c>
      <c r="DJ58" s="756">
        <v>16</v>
      </c>
      <c r="DK58" s="756">
        <v>15</v>
      </c>
      <c r="DL58" s="756">
        <v>1</v>
      </c>
      <c r="DM58" s="757">
        <v>25</v>
      </c>
      <c r="DN58" s="756">
        <v>23</v>
      </c>
      <c r="DO58" s="758">
        <v>2</v>
      </c>
      <c r="DP58" s="756">
        <v>0</v>
      </c>
      <c r="DQ58" s="756">
        <v>0</v>
      </c>
      <c r="DR58" s="756">
        <v>0</v>
      </c>
      <c r="DS58" s="757">
        <v>0</v>
      </c>
      <c r="DT58" s="756">
        <v>0</v>
      </c>
      <c r="DU58" s="758">
        <v>0</v>
      </c>
      <c r="DV58" s="756">
        <v>0</v>
      </c>
      <c r="DW58" s="756">
        <v>0</v>
      </c>
      <c r="DX58" s="756">
        <v>0</v>
      </c>
      <c r="DY58" s="757">
        <v>3</v>
      </c>
      <c r="DZ58" s="756">
        <v>2</v>
      </c>
      <c r="EA58" s="758">
        <v>1</v>
      </c>
    </row>
    <row r="59" spans="1:131">
      <c r="A59" s="360" t="s">
        <v>561</v>
      </c>
      <c r="B59" s="790" t="s">
        <v>933</v>
      </c>
      <c r="C59" s="784">
        <v>25046</v>
      </c>
      <c r="D59" s="785">
        <v>17848</v>
      </c>
      <c r="E59" s="785">
        <v>7198</v>
      </c>
      <c r="F59" s="756">
        <f t="shared" si="84"/>
        <v>21073</v>
      </c>
      <c r="G59" s="756">
        <f t="shared" si="85"/>
        <v>16154</v>
      </c>
      <c r="H59" s="756">
        <f t="shared" si="85"/>
        <v>4919</v>
      </c>
      <c r="I59" s="757">
        <v>4555</v>
      </c>
      <c r="J59" s="756">
        <v>3081</v>
      </c>
      <c r="K59" s="758">
        <v>996</v>
      </c>
      <c r="L59" s="757">
        <v>2412</v>
      </c>
      <c r="M59" s="756">
        <v>1537</v>
      </c>
      <c r="N59" s="758">
        <v>558</v>
      </c>
      <c r="O59" s="756">
        <v>2323</v>
      </c>
      <c r="P59" s="756">
        <v>1768</v>
      </c>
      <c r="Q59" s="758">
        <v>423</v>
      </c>
      <c r="R59" s="756">
        <v>932</v>
      </c>
      <c r="S59" s="756">
        <v>674</v>
      </c>
      <c r="T59" s="756">
        <v>176</v>
      </c>
      <c r="U59" s="757">
        <v>261</v>
      </c>
      <c r="V59" s="756">
        <v>172</v>
      </c>
      <c r="W59" s="758">
        <v>59</v>
      </c>
      <c r="X59" s="756">
        <v>23</v>
      </c>
      <c r="Y59" s="756">
        <v>14</v>
      </c>
      <c r="Z59" s="756">
        <v>5</v>
      </c>
      <c r="AA59" s="757">
        <v>8</v>
      </c>
      <c r="AB59" s="756">
        <v>7</v>
      </c>
      <c r="AC59" s="758">
        <v>1</v>
      </c>
      <c r="AD59" s="756">
        <v>884</v>
      </c>
      <c r="AE59" s="756">
        <v>592</v>
      </c>
      <c r="AF59" s="756">
        <v>195</v>
      </c>
      <c r="AG59" s="757">
        <v>16</v>
      </c>
      <c r="AH59" s="756">
        <v>10</v>
      </c>
      <c r="AI59" s="758">
        <v>4</v>
      </c>
      <c r="AJ59" s="756">
        <v>899</v>
      </c>
      <c r="AK59" s="756">
        <v>609</v>
      </c>
      <c r="AL59" s="756">
        <v>196</v>
      </c>
      <c r="AM59" s="757">
        <v>1400</v>
      </c>
      <c r="AN59" s="756">
        <v>1051</v>
      </c>
      <c r="AO59" s="758">
        <v>262</v>
      </c>
      <c r="AP59" s="756">
        <v>208</v>
      </c>
      <c r="AQ59" s="756">
        <v>178</v>
      </c>
      <c r="AR59" s="756">
        <v>26</v>
      </c>
      <c r="AS59" s="757">
        <v>204</v>
      </c>
      <c r="AT59" s="756">
        <v>147</v>
      </c>
      <c r="AU59" s="758">
        <v>41</v>
      </c>
      <c r="AV59" s="756">
        <v>120</v>
      </c>
      <c r="AW59" s="756">
        <v>94</v>
      </c>
      <c r="AX59" s="756">
        <v>21</v>
      </c>
      <c r="AY59" s="757">
        <v>357</v>
      </c>
      <c r="AZ59" s="756">
        <v>237</v>
      </c>
      <c r="BA59" s="758">
        <v>79</v>
      </c>
      <c r="BB59" s="756">
        <v>262</v>
      </c>
      <c r="BC59" s="756">
        <v>116</v>
      </c>
      <c r="BD59" s="756">
        <v>64</v>
      </c>
      <c r="BE59" s="757">
        <v>91</v>
      </c>
      <c r="BF59" s="756">
        <v>64</v>
      </c>
      <c r="BG59" s="758">
        <v>19</v>
      </c>
      <c r="BH59" s="756">
        <v>595</v>
      </c>
      <c r="BI59" s="756">
        <v>455</v>
      </c>
      <c r="BJ59" s="756">
        <v>107</v>
      </c>
      <c r="BK59" s="757">
        <v>987</v>
      </c>
      <c r="BL59" s="756">
        <v>713</v>
      </c>
      <c r="BM59" s="758">
        <v>198</v>
      </c>
      <c r="BN59" s="756">
        <v>1452</v>
      </c>
      <c r="BO59" s="756">
        <v>943</v>
      </c>
      <c r="BP59" s="756">
        <v>331</v>
      </c>
      <c r="BQ59" s="757">
        <v>455</v>
      </c>
      <c r="BR59" s="756">
        <v>276</v>
      </c>
      <c r="BS59" s="758">
        <v>108</v>
      </c>
      <c r="BT59" s="756">
        <v>4</v>
      </c>
      <c r="BU59" s="756">
        <v>4</v>
      </c>
      <c r="BV59" s="756">
        <v>0</v>
      </c>
      <c r="BW59" s="757">
        <v>836</v>
      </c>
      <c r="BX59" s="756">
        <v>496</v>
      </c>
      <c r="BY59" s="758">
        <v>160</v>
      </c>
      <c r="BZ59" s="757">
        <v>37</v>
      </c>
      <c r="CA59" s="756">
        <v>30</v>
      </c>
      <c r="CB59" s="758">
        <v>5</v>
      </c>
      <c r="CC59" s="756">
        <v>228</v>
      </c>
      <c r="CD59" s="756">
        <v>180</v>
      </c>
      <c r="CE59" s="756">
        <v>38</v>
      </c>
      <c r="CF59" s="757">
        <v>60</v>
      </c>
      <c r="CG59" s="756">
        <v>31</v>
      </c>
      <c r="CH59" s="758">
        <v>15</v>
      </c>
      <c r="CI59" s="756">
        <v>192</v>
      </c>
      <c r="CJ59" s="756">
        <v>116</v>
      </c>
      <c r="CK59" s="756">
        <v>46</v>
      </c>
      <c r="CL59" s="757">
        <v>555</v>
      </c>
      <c r="CM59" s="756">
        <v>378</v>
      </c>
      <c r="CN59" s="758">
        <v>121</v>
      </c>
      <c r="CO59" s="757">
        <v>1177</v>
      </c>
      <c r="CP59" s="756">
        <v>914</v>
      </c>
      <c r="CQ59" s="758">
        <v>205</v>
      </c>
      <c r="CR59" s="756">
        <v>120</v>
      </c>
      <c r="CS59" s="756">
        <v>55</v>
      </c>
      <c r="CT59" s="756">
        <v>30</v>
      </c>
      <c r="CU59" s="757">
        <v>208</v>
      </c>
      <c r="CV59" s="756">
        <v>91</v>
      </c>
      <c r="CW59" s="758">
        <v>51</v>
      </c>
      <c r="CX59" s="756">
        <v>865</v>
      </c>
      <c r="CY59" s="756">
        <v>588</v>
      </c>
      <c r="CZ59" s="756">
        <v>189</v>
      </c>
      <c r="DA59" s="757">
        <v>1</v>
      </c>
      <c r="DB59" s="756">
        <v>1</v>
      </c>
      <c r="DC59" s="758">
        <v>0</v>
      </c>
      <c r="DD59" s="756">
        <v>245</v>
      </c>
      <c r="DE59" s="756">
        <v>131</v>
      </c>
      <c r="DF59" s="756">
        <v>61</v>
      </c>
      <c r="DG59" s="757">
        <v>241</v>
      </c>
      <c r="DH59" s="756">
        <v>144</v>
      </c>
      <c r="DI59" s="758">
        <v>58</v>
      </c>
      <c r="DJ59" s="756">
        <v>9</v>
      </c>
      <c r="DK59" s="756">
        <v>1</v>
      </c>
      <c r="DL59" s="756">
        <v>1</v>
      </c>
      <c r="DM59" s="757">
        <v>69</v>
      </c>
      <c r="DN59" s="756">
        <v>47</v>
      </c>
      <c r="DO59" s="758">
        <v>15</v>
      </c>
      <c r="DP59" s="756">
        <v>282</v>
      </c>
      <c r="DQ59" s="756">
        <v>208</v>
      </c>
      <c r="DR59" s="756">
        <v>55</v>
      </c>
      <c r="DS59" s="757">
        <v>0</v>
      </c>
      <c r="DT59" s="756">
        <v>0</v>
      </c>
      <c r="DU59" s="758">
        <v>0</v>
      </c>
      <c r="DV59" s="756">
        <v>0</v>
      </c>
      <c r="DW59" s="756">
        <v>0</v>
      </c>
      <c r="DX59" s="756">
        <v>0</v>
      </c>
      <c r="DY59" s="757">
        <v>1</v>
      </c>
      <c r="DZ59" s="756">
        <v>1</v>
      </c>
      <c r="EA59" s="758">
        <v>0</v>
      </c>
    </row>
    <row r="60" spans="1:131">
      <c r="A60" s="360" t="s">
        <v>562</v>
      </c>
      <c r="B60" s="790" t="s">
        <v>934</v>
      </c>
      <c r="C60" s="784">
        <v>10262</v>
      </c>
      <c r="D60" s="785">
        <v>8634</v>
      </c>
      <c r="E60" s="785">
        <v>1628</v>
      </c>
      <c r="F60" s="756">
        <f t="shared" si="84"/>
        <v>9584</v>
      </c>
      <c r="G60" s="756">
        <f t="shared" si="85"/>
        <v>8174</v>
      </c>
      <c r="H60" s="756">
        <f t="shared" si="85"/>
        <v>1410</v>
      </c>
      <c r="I60" s="757">
        <v>1095</v>
      </c>
      <c r="J60" s="756">
        <v>916</v>
      </c>
      <c r="K60" s="758">
        <v>150</v>
      </c>
      <c r="L60" s="757">
        <v>1095</v>
      </c>
      <c r="M60" s="756">
        <v>858</v>
      </c>
      <c r="N60" s="758">
        <v>186</v>
      </c>
      <c r="O60" s="756">
        <v>1214</v>
      </c>
      <c r="P60" s="756">
        <v>942</v>
      </c>
      <c r="Q60" s="758">
        <v>202</v>
      </c>
      <c r="R60" s="756">
        <v>262</v>
      </c>
      <c r="S60" s="756">
        <v>231</v>
      </c>
      <c r="T60" s="756">
        <v>28</v>
      </c>
      <c r="U60" s="757">
        <v>176</v>
      </c>
      <c r="V60" s="756">
        <v>141</v>
      </c>
      <c r="W60" s="758">
        <v>28</v>
      </c>
      <c r="X60" s="756">
        <v>29</v>
      </c>
      <c r="Y60" s="756">
        <v>15</v>
      </c>
      <c r="Z60" s="756">
        <v>7</v>
      </c>
      <c r="AA60" s="757">
        <v>10</v>
      </c>
      <c r="AB60" s="756">
        <v>1</v>
      </c>
      <c r="AC60" s="758">
        <v>1</v>
      </c>
      <c r="AD60" s="756">
        <v>174</v>
      </c>
      <c r="AE60" s="756">
        <v>140</v>
      </c>
      <c r="AF60" s="756">
        <v>27</v>
      </c>
      <c r="AG60" s="757">
        <v>30</v>
      </c>
      <c r="AH60" s="756">
        <v>22</v>
      </c>
      <c r="AI60" s="758">
        <v>6</v>
      </c>
      <c r="AJ60" s="756">
        <v>169</v>
      </c>
      <c r="AK60" s="756">
        <v>133</v>
      </c>
      <c r="AL60" s="756">
        <v>28</v>
      </c>
      <c r="AM60" s="757">
        <v>347</v>
      </c>
      <c r="AN60" s="756">
        <v>269</v>
      </c>
      <c r="AO60" s="758">
        <v>60</v>
      </c>
      <c r="AP60" s="756">
        <v>592</v>
      </c>
      <c r="AQ60" s="756">
        <v>528</v>
      </c>
      <c r="AR60" s="756">
        <v>57</v>
      </c>
      <c r="AS60" s="757">
        <v>172</v>
      </c>
      <c r="AT60" s="756">
        <v>131</v>
      </c>
      <c r="AU60" s="758">
        <v>31</v>
      </c>
      <c r="AV60" s="756">
        <v>16</v>
      </c>
      <c r="AW60" s="756">
        <v>14</v>
      </c>
      <c r="AX60" s="756">
        <v>2</v>
      </c>
      <c r="AY60" s="757">
        <v>51</v>
      </c>
      <c r="AZ60" s="756">
        <v>46</v>
      </c>
      <c r="BA60" s="758">
        <v>4</v>
      </c>
      <c r="BB60" s="756">
        <v>1426</v>
      </c>
      <c r="BC60" s="756">
        <v>1285</v>
      </c>
      <c r="BD60" s="756">
        <v>127</v>
      </c>
      <c r="BE60" s="757">
        <v>78</v>
      </c>
      <c r="BF60" s="756">
        <v>61</v>
      </c>
      <c r="BG60" s="758">
        <v>14</v>
      </c>
      <c r="BH60" s="756">
        <v>339</v>
      </c>
      <c r="BI60" s="756">
        <v>281</v>
      </c>
      <c r="BJ60" s="756">
        <v>48</v>
      </c>
      <c r="BK60" s="757">
        <v>38</v>
      </c>
      <c r="BL60" s="756">
        <v>20</v>
      </c>
      <c r="BM60" s="758">
        <v>10</v>
      </c>
      <c r="BN60" s="756">
        <v>331</v>
      </c>
      <c r="BO60" s="756">
        <v>271</v>
      </c>
      <c r="BP60" s="756">
        <v>49</v>
      </c>
      <c r="BQ60" s="757">
        <v>81</v>
      </c>
      <c r="BR60" s="756">
        <v>44</v>
      </c>
      <c r="BS60" s="758">
        <v>20</v>
      </c>
      <c r="BT60" s="756">
        <v>80</v>
      </c>
      <c r="BU60" s="756">
        <v>66</v>
      </c>
      <c r="BV60" s="756">
        <v>11</v>
      </c>
      <c r="BW60" s="757">
        <v>326</v>
      </c>
      <c r="BX60" s="756">
        <v>182</v>
      </c>
      <c r="BY60" s="758">
        <v>80</v>
      </c>
      <c r="BZ60" s="757">
        <v>505</v>
      </c>
      <c r="CA60" s="756">
        <v>376</v>
      </c>
      <c r="CB60" s="758">
        <v>96</v>
      </c>
      <c r="CC60" s="756">
        <v>63</v>
      </c>
      <c r="CD60" s="756">
        <v>60</v>
      </c>
      <c r="CE60" s="756">
        <v>3</v>
      </c>
      <c r="CF60" s="757">
        <v>193</v>
      </c>
      <c r="CG60" s="756">
        <v>165</v>
      </c>
      <c r="CH60" s="758">
        <v>24</v>
      </c>
      <c r="CI60" s="756">
        <v>46</v>
      </c>
      <c r="CJ60" s="756">
        <v>33</v>
      </c>
      <c r="CK60" s="756">
        <v>9</v>
      </c>
      <c r="CL60" s="757">
        <v>255</v>
      </c>
      <c r="CM60" s="756">
        <v>218</v>
      </c>
      <c r="CN60" s="758">
        <v>32</v>
      </c>
      <c r="CO60" s="757">
        <v>68</v>
      </c>
      <c r="CP60" s="756">
        <v>51</v>
      </c>
      <c r="CQ60" s="758">
        <v>13</v>
      </c>
      <c r="CR60" s="756">
        <v>28</v>
      </c>
      <c r="CS60" s="756">
        <v>26</v>
      </c>
      <c r="CT60" s="756">
        <v>2</v>
      </c>
      <c r="CU60" s="757">
        <v>48</v>
      </c>
      <c r="CV60" s="756">
        <v>43</v>
      </c>
      <c r="CW60" s="758">
        <v>4</v>
      </c>
      <c r="CX60" s="756">
        <v>24</v>
      </c>
      <c r="CY60" s="756">
        <v>16</v>
      </c>
      <c r="CZ60" s="756">
        <v>5</v>
      </c>
      <c r="DA60" s="757">
        <v>398</v>
      </c>
      <c r="DB60" s="756">
        <v>378</v>
      </c>
      <c r="DC60" s="758">
        <v>19</v>
      </c>
      <c r="DD60" s="756">
        <v>85</v>
      </c>
      <c r="DE60" s="756">
        <v>79</v>
      </c>
      <c r="DF60" s="756">
        <v>5</v>
      </c>
      <c r="DG60" s="757">
        <v>15</v>
      </c>
      <c r="DH60" s="756">
        <v>6</v>
      </c>
      <c r="DI60" s="758">
        <v>4</v>
      </c>
      <c r="DJ60" s="756">
        <v>34</v>
      </c>
      <c r="DK60" s="756">
        <v>30</v>
      </c>
      <c r="DL60" s="756">
        <v>3</v>
      </c>
      <c r="DM60" s="757">
        <v>3</v>
      </c>
      <c r="DN60" s="756">
        <v>1</v>
      </c>
      <c r="DO60" s="758">
        <v>1</v>
      </c>
      <c r="DP60" s="756">
        <v>13</v>
      </c>
      <c r="DQ60" s="756">
        <v>12</v>
      </c>
      <c r="DR60" s="756">
        <v>1</v>
      </c>
      <c r="DS60" s="757">
        <v>45</v>
      </c>
      <c r="DT60" s="756">
        <v>29</v>
      </c>
      <c r="DU60" s="758">
        <v>10</v>
      </c>
      <c r="DV60" s="756">
        <v>31</v>
      </c>
      <c r="DW60" s="756">
        <v>31</v>
      </c>
      <c r="DX60" s="756">
        <v>0</v>
      </c>
      <c r="DY60" s="757">
        <v>27</v>
      </c>
      <c r="DZ60" s="756">
        <v>23</v>
      </c>
      <c r="EA60" s="758">
        <v>3</v>
      </c>
    </row>
    <row r="61" spans="1:131">
      <c r="A61" s="360" t="s">
        <v>563</v>
      </c>
      <c r="B61" s="790" t="s">
        <v>935</v>
      </c>
      <c r="C61" s="784">
        <v>27112</v>
      </c>
      <c r="D61" s="785">
        <v>25303</v>
      </c>
      <c r="E61" s="785">
        <v>1809</v>
      </c>
      <c r="F61" s="756">
        <f t="shared" si="84"/>
        <v>22837</v>
      </c>
      <c r="G61" s="756">
        <f t="shared" si="85"/>
        <v>20791</v>
      </c>
      <c r="H61" s="756">
        <f t="shared" si="85"/>
        <v>2046</v>
      </c>
      <c r="I61" s="757">
        <v>3178</v>
      </c>
      <c r="J61" s="756">
        <v>2795</v>
      </c>
      <c r="K61" s="758">
        <v>332</v>
      </c>
      <c r="L61" s="757">
        <v>5396</v>
      </c>
      <c r="M61" s="756">
        <v>4863</v>
      </c>
      <c r="N61" s="758">
        <v>480</v>
      </c>
      <c r="O61" s="756">
        <v>4244</v>
      </c>
      <c r="P61" s="756">
        <v>3921</v>
      </c>
      <c r="Q61" s="758">
        <v>298</v>
      </c>
      <c r="R61" s="756">
        <v>73</v>
      </c>
      <c r="S61" s="756">
        <v>59</v>
      </c>
      <c r="T61" s="756">
        <v>12</v>
      </c>
      <c r="U61" s="757">
        <v>210</v>
      </c>
      <c r="V61" s="756">
        <v>155</v>
      </c>
      <c r="W61" s="758">
        <v>41</v>
      </c>
      <c r="X61" s="756">
        <v>22</v>
      </c>
      <c r="Y61" s="756">
        <v>18</v>
      </c>
      <c r="Z61" s="756">
        <v>3</v>
      </c>
      <c r="AA61" s="757">
        <v>0</v>
      </c>
      <c r="AB61" s="756">
        <v>0</v>
      </c>
      <c r="AC61" s="758">
        <v>0</v>
      </c>
      <c r="AD61" s="756">
        <v>2475</v>
      </c>
      <c r="AE61" s="756">
        <v>2140</v>
      </c>
      <c r="AF61" s="756">
        <v>290</v>
      </c>
      <c r="AG61" s="757">
        <v>65</v>
      </c>
      <c r="AH61" s="756">
        <v>56</v>
      </c>
      <c r="AI61" s="758">
        <v>8</v>
      </c>
      <c r="AJ61" s="756">
        <v>24</v>
      </c>
      <c r="AK61" s="756">
        <v>22</v>
      </c>
      <c r="AL61" s="756">
        <v>2</v>
      </c>
      <c r="AM61" s="757">
        <v>4182</v>
      </c>
      <c r="AN61" s="756">
        <v>3962</v>
      </c>
      <c r="AO61" s="758">
        <v>208</v>
      </c>
      <c r="AP61" s="756">
        <v>102</v>
      </c>
      <c r="AQ61" s="756">
        <v>88</v>
      </c>
      <c r="AR61" s="756">
        <v>12</v>
      </c>
      <c r="AS61" s="757">
        <v>61</v>
      </c>
      <c r="AT61" s="756">
        <v>25</v>
      </c>
      <c r="AU61" s="758">
        <v>15</v>
      </c>
      <c r="AV61" s="756">
        <v>0</v>
      </c>
      <c r="AW61" s="756">
        <v>0</v>
      </c>
      <c r="AX61" s="756">
        <v>0</v>
      </c>
      <c r="AY61" s="757">
        <v>146</v>
      </c>
      <c r="AZ61" s="756">
        <v>134</v>
      </c>
      <c r="BA61" s="758">
        <v>11</v>
      </c>
      <c r="BB61" s="756">
        <v>205</v>
      </c>
      <c r="BC61" s="756">
        <v>189</v>
      </c>
      <c r="BD61" s="756">
        <v>15</v>
      </c>
      <c r="BE61" s="757">
        <v>95</v>
      </c>
      <c r="BF61" s="756">
        <v>86</v>
      </c>
      <c r="BG61" s="758">
        <v>8</v>
      </c>
      <c r="BH61" s="756">
        <v>710</v>
      </c>
      <c r="BI61" s="756">
        <v>627</v>
      </c>
      <c r="BJ61" s="756">
        <v>73</v>
      </c>
      <c r="BK61" s="757">
        <v>70</v>
      </c>
      <c r="BL61" s="756">
        <v>60</v>
      </c>
      <c r="BM61" s="758">
        <v>8</v>
      </c>
      <c r="BN61" s="756">
        <v>659</v>
      </c>
      <c r="BO61" s="756">
        <v>553</v>
      </c>
      <c r="BP61" s="756">
        <v>89</v>
      </c>
      <c r="BQ61" s="757">
        <v>49</v>
      </c>
      <c r="BR61" s="756">
        <v>40</v>
      </c>
      <c r="BS61" s="758">
        <v>7</v>
      </c>
      <c r="BT61" s="756">
        <v>8</v>
      </c>
      <c r="BU61" s="756">
        <v>6</v>
      </c>
      <c r="BV61" s="756">
        <v>2</v>
      </c>
      <c r="BW61" s="757">
        <v>65</v>
      </c>
      <c r="BX61" s="756">
        <v>60</v>
      </c>
      <c r="BY61" s="758">
        <v>4</v>
      </c>
      <c r="BZ61" s="757">
        <v>1</v>
      </c>
      <c r="CA61" s="756">
        <v>1</v>
      </c>
      <c r="CB61" s="758">
        <v>0</v>
      </c>
      <c r="CC61" s="756">
        <v>75</v>
      </c>
      <c r="CD61" s="756">
        <v>64</v>
      </c>
      <c r="CE61" s="756">
        <v>9</v>
      </c>
      <c r="CF61" s="757">
        <v>13</v>
      </c>
      <c r="CG61" s="756">
        <v>10</v>
      </c>
      <c r="CH61" s="758">
        <v>2</v>
      </c>
      <c r="CI61" s="756">
        <v>17</v>
      </c>
      <c r="CJ61" s="756">
        <v>17</v>
      </c>
      <c r="CK61" s="756">
        <v>0</v>
      </c>
      <c r="CL61" s="757">
        <v>33</v>
      </c>
      <c r="CM61" s="756">
        <v>31</v>
      </c>
      <c r="CN61" s="758">
        <v>2</v>
      </c>
      <c r="CO61" s="757">
        <v>171</v>
      </c>
      <c r="CP61" s="756">
        <v>143</v>
      </c>
      <c r="CQ61" s="758">
        <v>23</v>
      </c>
      <c r="CR61" s="756">
        <v>11</v>
      </c>
      <c r="CS61" s="756">
        <v>11</v>
      </c>
      <c r="CT61" s="756">
        <v>0</v>
      </c>
      <c r="CU61" s="757">
        <v>12</v>
      </c>
      <c r="CV61" s="756">
        <v>10</v>
      </c>
      <c r="CW61" s="758">
        <v>2</v>
      </c>
      <c r="CX61" s="756">
        <v>155</v>
      </c>
      <c r="CY61" s="756">
        <v>119</v>
      </c>
      <c r="CZ61" s="756">
        <v>27</v>
      </c>
      <c r="DA61" s="757">
        <v>260</v>
      </c>
      <c r="DB61" s="756">
        <v>234</v>
      </c>
      <c r="DC61" s="758">
        <v>23</v>
      </c>
      <c r="DD61" s="756">
        <v>3</v>
      </c>
      <c r="DE61" s="756">
        <v>2</v>
      </c>
      <c r="DF61" s="756">
        <v>1</v>
      </c>
      <c r="DG61" s="757">
        <v>144</v>
      </c>
      <c r="DH61" s="756">
        <v>122</v>
      </c>
      <c r="DI61" s="758">
        <v>19</v>
      </c>
      <c r="DJ61" s="756">
        <v>2</v>
      </c>
      <c r="DK61" s="756">
        <v>2</v>
      </c>
      <c r="DL61" s="756">
        <v>0</v>
      </c>
      <c r="DM61" s="757">
        <v>111</v>
      </c>
      <c r="DN61" s="756">
        <v>97</v>
      </c>
      <c r="DO61" s="758">
        <v>12</v>
      </c>
      <c r="DP61" s="756">
        <v>0</v>
      </c>
      <c r="DQ61" s="756">
        <v>0</v>
      </c>
      <c r="DR61" s="756">
        <v>0</v>
      </c>
      <c r="DS61" s="757">
        <v>78</v>
      </c>
      <c r="DT61" s="756">
        <v>69</v>
      </c>
      <c r="DU61" s="758">
        <v>8</v>
      </c>
      <c r="DV61" s="756">
        <v>0</v>
      </c>
      <c r="DW61" s="756">
        <v>0</v>
      </c>
      <c r="DX61" s="756">
        <v>0</v>
      </c>
      <c r="DY61" s="757">
        <v>0</v>
      </c>
      <c r="DZ61" s="756">
        <v>0</v>
      </c>
      <c r="EA61" s="758">
        <v>0</v>
      </c>
    </row>
    <row r="62" spans="1:131">
      <c r="A62" s="360" t="s">
        <v>564</v>
      </c>
      <c r="B62" s="790" t="s">
        <v>936</v>
      </c>
      <c r="C62" s="784">
        <v>7485</v>
      </c>
      <c r="D62" s="785">
        <v>6194</v>
      </c>
      <c r="E62" s="785">
        <v>1291</v>
      </c>
      <c r="F62" s="756">
        <f t="shared" si="84"/>
        <v>6472</v>
      </c>
      <c r="G62" s="756">
        <f t="shared" si="85"/>
        <v>5419</v>
      </c>
      <c r="H62" s="756">
        <f t="shared" si="85"/>
        <v>1053</v>
      </c>
      <c r="I62" s="757">
        <v>1511</v>
      </c>
      <c r="J62" s="756">
        <v>1281</v>
      </c>
      <c r="K62" s="758">
        <v>195</v>
      </c>
      <c r="L62" s="757">
        <v>637</v>
      </c>
      <c r="M62" s="756">
        <v>392</v>
      </c>
      <c r="N62" s="758">
        <v>151</v>
      </c>
      <c r="O62" s="756">
        <v>1625</v>
      </c>
      <c r="P62" s="756">
        <v>1341</v>
      </c>
      <c r="Q62" s="758">
        <v>234</v>
      </c>
      <c r="R62" s="756">
        <v>383</v>
      </c>
      <c r="S62" s="756">
        <v>295</v>
      </c>
      <c r="T62" s="756">
        <v>68</v>
      </c>
      <c r="U62" s="757">
        <v>63</v>
      </c>
      <c r="V62" s="756">
        <v>61</v>
      </c>
      <c r="W62" s="758">
        <v>2</v>
      </c>
      <c r="X62" s="756">
        <v>6</v>
      </c>
      <c r="Y62" s="756">
        <v>5</v>
      </c>
      <c r="Z62" s="756">
        <v>1</v>
      </c>
      <c r="AA62" s="757">
        <v>0</v>
      </c>
      <c r="AB62" s="756">
        <v>0</v>
      </c>
      <c r="AC62" s="758">
        <v>0</v>
      </c>
      <c r="AD62" s="756">
        <v>12</v>
      </c>
      <c r="AE62" s="756">
        <v>11</v>
      </c>
      <c r="AF62" s="756">
        <v>1</v>
      </c>
      <c r="AG62" s="757">
        <v>77</v>
      </c>
      <c r="AH62" s="756">
        <v>62</v>
      </c>
      <c r="AI62" s="758">
        <v>12</v>
      </c>
      <c r="AJ62" s="756">
        <v>108</v>
      </c>
      <c r="AK62" s="756">
        <v>91</v>
      </c>
      <c r="AL62" s="756">
        <v>15</v>
      </c>
      <c r="AM62" s="757">
        <v>295</v>
      </c>
      <c r="AN62" s="756">
        <v>263</v>
      </c>
      <c r="AO62" s="758">
        <v>28</v>
      </c>
      <c r="AP62" s="756">
        <v>12</v>
      </c>
      <c r="AQ62" s="756">
        <v>12</v>
      </c>
      <c r="AR62" s="756">
        <v>0</v>
      </c>
      <c r="AS62" s="757">
        <v>13</v>
      </c>
      <c r="AT62" s="756">
        <v>11</v>
      </c>
      <c r="AU62" s="758">
        <v>2</v>
      </c>
      <c r="AV62" s="756">
        <v>17</v>
      </c>
      <c r="AW62" s="756">
        <v>13</v>
      </c>
      <c r="AX62" s="756">
        <v>3</v>
      </c>
      <c r="AY62" s="757">
        <v>95</v>
      </c>
      <c r="AZ62" s="756">
        <v>66</v>
      </c>
      <c r="BA62" s="758">
        <v>20</v>
      </c>
      <c r="BB62" s="756">
        <v>200</v>
      </c>
      <c r="BC62" s="756">
        <v>175</v>
      </c>
      <c r="BD62" s="756">
        <v>22</v>
      </c>
      <c r="BE62" s="757">
        <v>63</v>
      </c>
      <c r="BF62" s="756">
        <v>47</v>
      </c>
      <c r="BG62" s="758">
        <v>12</v>
      </c>
      <c r="BH62" s="756">
        <v>77</v>
      </c>
      <c r="BI62" s="756">
        <v>60</v>
      </c>
      <c r="BJ62" s="756">
        <v>14</v>
      </c>
      <c r="BK62" s="757">
        <v>316</v>
      </c>
      <c r="BL62" s="756">
        <v>229</v>
      </c>
      <c r="BM62" s="758">
        <v>63</v>
      </c>
      <c r="BN62" s="756">
        <v>93</v>
      </c>
      <c r="BO62" s="756">
        <v>63</v>
      </c>
      <c r="BP62" s="756">
        <v>20</v>
      </c>
      <c r="BQ62" s="757">
        <v>4</v>
      </c>
      <c r="BR62" s="756">
        <v>2</v>
      </c>
      <c r="BS62" s="758">
        <v>1</v>
      </c>
      <c r="BT62" s="756">
        <v>114</v>
      </c>
      <c r="BU62" s="756">
        <v>91</v>
      </c>
      <c r="BV62" s="756">
        <v>18</v>
      </c>
      <c r="BW62" s="757">
        <v>185</v>
      </c>
      <c r="BX62" s="756">
        <v>146</v>
      </c>
      <c r="BY62" s="758">
        <v>31</v>
      </c>
      <c r="BZ62" s="757">
        <v>0</v>
      </c>
      <c r="CA62" s="756">
        <v>0</v>
      </c>
      <c r="CB62" s="758">
        <v>0</v>
      </c>
      <c r="CC62" s="756">
        <v>98</v>
      </c>
      <c r="CD62" s="756">
        <v>71</v>
      </c>
      <c r="CE62" s="756">
        <v>19</v>
      </c>
      <c r="CF62" s="757">
        <v>0</v>
      </c>
      <c r="CG62" s="756">
        <v>0</v>
      </c>
      <c r="CH62" s="758">
        <v>0</v>
      </c>
      <c r="CI62" s="756">
        <v>26</v>
      </c>
      <c r="CJ62" s="756">
        <v>24</v>
      </c>
      <c r="CK62" s="756">
        <v>2</v>
      </c>
      <c r="CL62" s="757">
        <v>304</v>
      </c>
      <c r="CM62" s="756">
        <v>260</v>
      </c>
      <c r="CN62" s="758">
        <v>38</v>
      </c>
      <c r="CO62" s="757">
        <v>86</v>
      </c>
      <c r="CP62" s="756">
        <v>63</v>
      </c>
      <c r="CQ62" s="758">
        <v>17</v>
      </c>
      <c r="CR62" s="756">
        <v>0</v>
      </c>
      <c r="CS62" s="756">
        <v>0</v>
      </c>
      <c r="CT62" s="756">
        <v>0</v>
      </c>
      <c r="CU62" s="757">
        <v>202</v>
      </c>
      <c r="CV62" s="756">
        <v>164</v>
      </c>
      <c r="CW62" s="758">
        <v>31</v>
      </c>
      <c r="CX62" s="756">
        <v>55</v>
      </c>
      <c r="CY62" s="756">
        <v>30</v>
      </c>
      <c r="CZ62" s="756">
        <v>14</v>
      </c>
      <c r="DA62" s="757">
        <v>0</v>
      </c>
      <c r="DB62" s="756">
        <v>0</v>
      </c>
      <c r="DC62" s="758">
        <v>0</v>
      </c>
      <c r="DD62" s="756">
        <v>13</v>
      </c>
      <c r="DE62" s="756">
        <v>10</v>
      </c>
      <c r="DF62" s="756">
        <v>2</v>
      </c>
      <c r="DG62" s="757">
        <v>42</v>
      </c>
      <c r="DH62" s="756">
        <v>32</v>
      </c>
      <c r="DI62" s="758">
        <v>8</v>
      </c>
      <c r="DJ62" s="756">
        <v>16</v>
      </c>
      <c r="DK62" s="756">
        <v>15</v>
      </c>
      <c r="DL62" s="756">
        <v>1</v>
      </c>
      <c r="DM62" s="757">
        <v>1</v>
      </c>
      <c r="DN62" s="756">
        <v>0</v>
      </c>
      <c r="DO62" s="758">
        <v>0</v>
      </c>
      <c r="DP62" s="756">
        <v>0</v>
      </c>
      <c r="DQ62" s="756">
        <v>0</v>
      </c>
      <c r="DR62" s="756">
        <v>0</v>
      </c>
      <c r="DS62" s="757">
        <v>27</v>
      </c>
      <c r="DT62" s="756">
        <v>24</v>
      </c>
      <c r="DU62" s="758">
        <v>3</v>
      </c>
      <c r="DV62" s="756">
        <v>18</v>
      </c>
      <c r="DW62" s="756">
        <v>9</v>
      </c>
      <c r="DX62" s="756">
        <v>5</v>
      </c>
      <c r="DY62" s="757">
        <v>0</v>
      </c>
      <c r="DZ62" s="756">
        <v>0</v>
      </c>
      <c r="EA62" s="758">
        <v>0</v>
      </c>
    </row>
    <row r="63" spans="1:131">
      <c r="A63" s="360" t="s">
        <v>565</v>
      </c>
      <c r="B63" s="790" t="s">
        <v>937</v>
      </c>
      <c r="C63" s="784">
        <v>35527</v>
      </c>
      <c r="D63" s="785">
        <v>28449</v>
      </c>
      <c r="E63" s="785">
        <v>7078</v>
      </c>
      <c r="F63" s="756">
        <f t="shared" si="84"/>
        <v>32750</v>
      </c>
      <c r="G63" s="756">
        <f t="shared" si="85"/>
        <v>26734</v>
      </c>
      <c r="H63" s="756">
        <f t="shared" si="85"/>
        <v>6016</v>
      </c>
      <c r="I63" s="757">
        <v>3874</v>
      </c>
      <c r="J63" s="756">
        <v>3186</v>
      </c>
      <c r="K63" s="758">
        <v>566</v>
      </c>
      <c r="L63" s="757">
        <v>4261</v>
      </c>
      <c r="M63" s="756">
        <v>3340</v>
      </c>
      <c r="N63" s="758">
        <v>722</v>
      </c>
      <c r="O63" s="756">
        <v>4752</v>
      </c>
      <c r="P63" s="756">
        <v>3758</v>
      </c>
      <c r="Q63" s="758">
        <v>785</v>
      </c>
      <c r="R63" s="756">
        <v>2916</v>
      </c>
      <c r="S63" s="756">
        <v>2074</v>
      </c>
      <c r="T63" s="756">
        <v>599</v>
      </c>
      <c r="U63" s="757">
        <v>195</v>
      </c>
      <c r="V63" s="756">
        <v>154</v>
      </c>
      <c r="W63" s="758">
        <v>32</v>
      </c>
      <c r="X63" s="756">
        <v>164</v>
      </c>
      <c r="Y63" s="756">
        <v>144</v>
      </c>
      <c r="Z63" s="756">
        <v>18</v>
      </c>
      <c r="AA63" s="757">
        <v>0</v>
      </c>
      <c r="AB63" s="756">
        <v>0</v>
      </c>
      <c r="AC63" s="758">
        <v>0</v>
      </c>
      <c r="AD63" s="756">
        <v>1269</v>
      </c>
      <c r="AE63" s="756">
        <v>1011</v>
      </c>
      <c r="AF63" s="756">
        <v>205</v>
      </c>
      <c r="AG63" s="757">
        <v>188</v>
      </c>
      <c r="AH63" s="756">
        <v>151</v>
      </c>
      <c r="AI63" s="758">
        <v>30</v>
      </c>
      <c r="AJ63" s="756">
        <v>501</v>
      </c>
      <c r="AK63" s="756">
        <v>364</v>
      </c>
      <c r="AL63" s="756">
        <v>99</v>
      </c>
      <c r="AM63" s="757">
        <v>975</v>
      </c>
      <c r="AN63" s="756">
        <v>754</v>
      </c>
      <c r="AO63" s="758">
        <v>171</v>
      </c>
      <c r="AP63" s="756">
        <v>376</v>
      </c>
      <c r="AQ63" s="756">
        <v>341</v>
      </c>
      <c r="AR63" s="756">
        <v>32</v>
      </c>
      <c r="AS63" s="757">
        <v>667</v>
      </c>
      <c r="AT63" s="756">
        <v>486</v>
      </c>
      <c r="AU63" s="758">
        <v>132</v>
      </c>
      <c r="AV63" s="756">
        <v>167</v>
      </c>
      <c r="AW63" s="756">
        <v>142</v>
      </c>
      <c r="AX63" s="756">
        <v>21</v>
      </c>
      <c r="AY63" s="757">
        <v>2222</v>
      </c>
      <c r="AZ63" s="756">
        <v>1554</v>
      </c>
      <c r="BA63" s="758">
        <v>455</v>
      </c>
      <c r="BB63" s="756">
        <v>802</v>
      </c>
      <c r="BC63" s="756">
        <v>655</v>
      </c>
      <c r="BD63" s="756">
        <v>120</v>
      </c>
      <c r="BE63" s="757">
        <v>419</v>
      </c>
      <c r="BF63" s="756">
        <v>334</v>
      </c>
      <c r="BG63" s="758">
        <v>68</v>
      </c>
      <c r="BH63" s="756">
        <v>1572</v>
      </c>
      <c r="BI63" s="756">
        <v>1200</v>
      </c>
      <c r="BJ63" s="756">
        <v>284</v>
      </c>
      <c r="BK63" s="757">
        <v>692</v>
      </c>
      <c r="BL63" s="756">
        <v>556</v>
      </c>
      <c r="BM63" s="758">
        <v>109</v>
      </c>
      <c r="BN63" s="756">
        <v>1818</v>
      </c>
      <c r="BO63" s="756">
        <v>1386</v>
      </c>
      <c r="BP63" s="756">
        <v>327</v>
      </c>
      <c r="BQ63" s="757">
        <v>355</v>
      </c>
      <c r="BR63" s="756">
        <v>265</v>
      </c>
      <c r="BS63" s="758">
        <v>68</v>
      </c>
      <c r="BT63" s="756">
        <v>139</v>
      </c>
      <c r="BU63" s="756">
        <v>98</v>
      </c>
      <c r="BV63" s="756">
        <v>29</v>
      </c>
      <c r="BW63" s="757">
        <v>750</v>
      </c>
      <c r="BX63" s="756">
        <v>640</v>
      </c>
      <c r="BY63" s="758">
        <v>94</v>
      </c>
      <c r="BZ63" s="757">
        <v>90</v>
      </c>
      <c r="CA63" s="756">
        <v>69</v>
      </c>
      <c r="CB63" s="758">
        <v>16</v>
      </c>
      <c r="CC63" s="756">
        <v>1186</v>
      </c>
      <c r="CD63" s="756">
        <v>734</v>
      </c>
      <c r="CE63" s="756">
        <v>279</v>
      </c>
      <c r="CF63" s="757">
        <v>29</v>
      </c>
      <c r="CG63" s="756">
        <v>28</v>
      </c>
      <c r="CH63" s="758">
        <v>1</v>
      </c>
      <c r="CI63" s="756">
        <v>256</v>
      </c>
      <c r="CJ63" s="756">
        <v>196</v>
      </c>
      <c r="CK63" s="756">
        <v>46</v>
      </c>
      <c r="CL63" s="757">
        <v>660</v>
      </c>
      <c r="CM63" s="756">
        <v>538</v>
      </c>
      <c r="CN63" s="758">
        <v>100</v>
      </c>
      <c r="CO63" s="757">
        <v>357</v>
      </c>
      <c r="CP63" s="756">
        <v>288</v>
      </c>
      <c r="CQ63" s="758">
        <v>56</v>
      </c>
      <c r="CR63" s="756">
        <v>77</v>
      </c>
      <c r="CS63" s="756">
        <v>61</v>
      </c>
      <c r="CT63" s="756">
        <v>13</v>
      </c>
      <c r="CU63" s="757">
        <v>335</v>
      </c>
      <c r="CV63" s="756">
        <v>226</v>
      </c>
      <c r="CW63" s="758">
        <v>73</v>
      </c>
      <c r="CX63" s="756">
        <v>713</v>
      </c>
      <c r="CY63" s="756">
        <v>535</v>
      </c>
      <c r="CZ63" s="756">
        <v>133</v>
      </c>
      <c r="DA63" s="757">
        <v>301</v>
      </c>
      <c r="DB63" s="756">
        <v>241</v>
      </c>
      <c r="DC63" s="758">
        <v>48</v>
      </c>
      <c r="DD63" s="756">
        <v>347</v>
      </c>
      <c r="DE63" s="756">
        <v>285</v>
      </c>
      <c r="DF63" s="756">
        <v>51</v>
      </c>
      <c r="DG63" s="757">
        <v>855</v>
      </c>
      <c r="DH63" s="756">
        <v>593</v>
      </c>
      <c r="DI63" s="758">
        <v>182</v>
      </c>
      <c r="DJ63" s="756">
        <v>20</v>
      </c>
      <c r="DK63" s="756">
        <v>18</v>
      </c>
      <c r="DL63" s="756">
        <v>2</v>
      </c>
      <c r="DM63" s="757">
        <v>102</v>
      </c>
      <c r="DN63" s="756">
        <v>71</v>
      </c>
      <c r="DO63" s="758">
        <v>21</v>
      </c>
      <c r="DP63" s="756">
        <v>67</v>
      </c>
      <c r="DQ63" s="756">
        <v>62</v>
      </c>
      <c r="DR63" s="756">
        <v>4</v>
      </c>
      <c r="DS63" s="757">
        <v>204</v>
      </c>
      <c r="DT63" s="756">
        <v>181</v>
      </c>
      <c r="DU63" s="758">
        <v>20</v>
      </c>
      <c r="DV63" s="756">
        <v>16</v>
      </c>
      <c r="DW63" s="756">
        <v>10</v>
      </c>
      <c r="DX63" s="756">
        <v>4</v>
      </c>
      <c r="DY63" s="757">
        <v>6</v>
      </c>
      <c r="DZ63" s="756">
        <v>5</v>
      </c>
      <c r="EA63" s="758">
        <v>1</v>
      </c>
    </row>
    <row r="64" spans="1:131">
      <c r="A64" s="360" t="s">
        <v>566</v>
      </c>
      <c r="B64" s="790" t="s">
        <v>590</v>
      </c>
      <c r="C64" s="784">
        <v>29169</v>
      </c>
      <c r="D64" s="785">
        <v>25744</v>
      </c>
      <c r="E64" s="785">
        <v>3425</v>
      </c>
      <c r="F64" s="756">
        <f t="shared" si="84"/>
        <v>30430</v>
      </c>
      <c r="G64" s="756">
        <f t="shared" si="85"/>
        <v>26510</v>
      </c>
      <c r="H64" s="756">
        <f t="shared" si="85"/>
        <v>3920</v>
      </c>
      <c r="I64" s="757">
        <v>9408</v>
      </c>
      <c r="J64" s="756">
        <v>7956</v>
      </c>
      <c r="K64" s="758">
        <v>1228</v>
      </c>
      <c r="L64" s="757">
        <v>2660</v>
      </c>
      <c r="M64" s="756">
        <v>2150</v>
      </c>
      <c r="N64" s="758">
        <v>412</v>
      </c>
      <c r="O64" s="756">
        <v>2596</v>
      </c>
      <c r="P64" s="756">
        <v>2207</v>
      </c>
      <c r="Q64" s="758">
        <v>330</v>
      </c>
      <c r="R64" s="756">
        <v>832</v>
      </c>
      <c r="S64" s="756">
        <v>730</v>
      </c>
      <c r="T64" s="756">
        <v>89</v>
      </c>
      <c r="U64" s="757">
        <v>370</v>
      </c>
      <c r="V64" s="756">
        <v>264</v>
      </c>
      <c r="W64" s="758">
        <v>76</v>
      </c>
      <c r="X64" s="756">
        <v>86</v>
      </c>
      <c r="Y64" s="756">
        <v>76</v>
      </c>
      <c r="Z64" s="756">
        <v>9</v>
      </c>
      <c r="AA64" s="757">
        <v>2</v>
      </c>
      <c r="AB64" s="756">
        <v>1</v>
      </c>
      <c r="AC64" s="758">
        <v>1</v>
      </c>
      <c r="AD64" s="756">
        <v>330</v>
      </c>
      <c r="AE64" s="756">
        <v>278</v>
      </c>
      <c r="AF64" s="756">
        <v>44</v>
      </c>
      <c r="AG64" s="757">
        <v>760</v>
      </c>
      <c r="AH64" s="756">
        <v>689</v>
      </c>
      <c r="AI64" s="758">
        <v>64</v>
      </c>
      <c r="AJ64" s="756">
        <v>190</v>
      </c>
      <c r="AK64" s="756">
        <v>160</v>
      </c>
      <c r="AL64" s="756">
        <v>25</v>
      </c>
      <c r="AM64" s="757">
        <v>1487</v>
      </c>
      <c r="AN64" s="756">
        <v>1205</v>
      </c>
      <c r="AO64" s="758">
        <v>229</v>
      </c>
      <c r="AP64" s="756">
        <v>50</v>
      </c>
      <c r="AQ64" s="756">
        <v>40</v>
      </c>
      <c r="AR64" s="756">
        <v>8</v>
      </c>
      <c r="AS64" s="757">
        <v>43</v>
      </c>
      <c r="AT64" s="756">
        <v>31</v>
      </c>
      <c r="AU64" s="758">
        <v>8</v>
      </c>
      <c r="AV64" s="756">
        <v>294</v>
      </c>
      <c r="AW64" s="756">
        <v>265</v>
      </c>
      <c r="AX64" s="756">
        <v>26</v>
      </c>
      <c r="AY64" s="757">
        <v>294</v>
      </c>
      <c r="AZ64" s="756">
        <v>234</v>
      </c>
      <c r="BA64" s="758">
        <v>48</v>
      </c>
      <c r="BB64" s="756">
        <v>5602</v>
      </c>
      <c r="BC64" s="756">
        <v>5161</v>
      </c>
      <c r="BD64" s="756">
        <v>406</v>
      </c>
      <c r="BE64" s="757">
        <v>140</v>
      </c>
      <c r="BF64" s="756">
        <v>111</v>
      </c>
      <c r="BG64" s="758">
        <v>23</v>
      </c>
      <c r="BH64" s="756">
        <v>721</v>
      </c>
      <c r="BI64" s="756">
        <v>613</v>
      </c>
      <c r="BJ64" s="756">
        <v>92</v>
      </c>
      <c r="BK64" s="757">
        <v>368</v>
      </c>
      <c r="BL64" s="756">
        <v>310</v>
      </c>
      <c r="BM64" s="758">
        <v>49</v>
      </c>
      <c r="BN64" s="756">
        <v>1711</v>
      </c>
      <c r="BO64" s="756">
        <v>1307</v>
      </c>
      <c r="BP64" s="756">
        <v>308</v>
      </c>
      <c r="BQ64" s="757">
        <v>72</v>
      </c>
      <c r="BR64" s="756">
        <v>58</v>
      </c>
      <c r="BS64" s="758">
        <v>11</v>
      </c>
      <c r="BT64" s="756">
        <v>51</v>
      </c>
      <c r="BU64" s="756">
        <v>32</v>
      </c>
      <c r="BV64" s="756">
        <v>12</v>
      </c>
      <c r="BW64" s="757">
        <v>174</v>
      </c>
      <c r="BX64" s="756">
        <v>137</v>
      </c>
      <c r="BY64" s="758">
        <v>29</v>
      </c>
      <c r="BZ64" s="757">
        <v>106</v>
      </c>
      <c r="CA64" s="756">
        <v>98</v>
      </c>
      <c r="CB64" s="758">
        <v>7</v>
      </c>
      <c r="CC64" s="756">
        <v>184</v>
      </c>
      <c r="CD64" s="756">
        <v>143</v>
      </c>
      <c r="CE64" s="756">
        <v>31</v>
      </c>
      <c r="CF64" s="757">
        <v>1</v>
      </c>
      <c r="CG64" s="756">
        <v>1</v>
      </c>
      <c r="CH64" s="758">
        <v>0</v>
      </c>
      <c r="CI64" s="756">
        <v>67</v>
      </c>
      <c r="CJ64" s="756">
        <v>57</v>
      </c>
      <c r="CK64" s="756">
        <v>9</v>
      </c>
      <c r="CL64" s="757">
        <v>609</v>
      </c>
      <c r="CM64" s="756">
        <v>508</v>
      </c>
      <c r="CN64" s="758">
        <v>84</v>
      </c>
      <c r="CO64" s="757">
        <v>777</v>
      </c>
      <c r="CP64" s="756">
        <v>654</v>
      </c>
      <c r="CQ64" s="758">
        <v>103</v>
      </c>
      <c r="CR64" s="756">
        <v>0</v>
      </c>
      <c r="CS64" s="756">
        <v>0</v>
      </c>
      <c r="CT64" s="756">
        <v>0</v>
      </c>
      <c r="CU64" s="757">
        <v>82</v>
      </c>
      <c r="CV64" s="756">
        <v>65</v>
      </c>
      <c r="CW64" s="758">
        <v>14</v>
      </c>
      <c r="CX64" s="756">
        <v>146</v>
      </c>
      <c r="CY64" s="756">
        <v>131</v>
      </c>
      <c r="CZ64" s="756">
        <v>14</v>
      </c>
      <c r="DA64" s="757">
        <v>639</v>
      </c>
      <c r="DB64" s="756">
        <v>545</v>
      </c>
      <c r="DC64" s="758">
        <v>80</v>
      </c>
      <c r="DD64" s="756">
        <v>113</v>
      </c>
      <c r="DE64" s="756">
        <v>89</v>
      </c>
      <c r="DF64" s="756">
        <v>19</v>
      </c>
      <c r="DG64" s="757">
        <v>29</v>
      </c>
      <c r="DH64" s="756">
        <v>17</v>
      </c>
      <c r="DI64" s="758">
        <v>7</v>
      </c>
      <c r="DJ64" s="756">
        <v>64</v>
      </c>
      <c r="DK64" s="756">
        <v>57</v>
      </c>
      <c r="DL64" s="756">
        <v>6</v>
      </c>
      <c r="DM64" s="757">
        <v>60</v>
      </c>
      <c r="DN64" s="756">
        <v>52</v>
      </c>
      <c r="DO64" s="758">
        <v>7</v>
      </c>
      <c r="DP64" s="756">
        <v>1</v>
      </c>
      <c r="DQ64" s="756">
        <v>0</v>
      </c>
      <c r="DR64" s="756">
        <v>0</v>
      </c>
      <c r="DS64" s="757">
        <v>79</v>
      </c>
      <c r="DT64" s="756">
        <v>66</v>
      </c>
      <c r="DU64" s="758">
        <v>11</v>
      </c>
      <c r="DV64" s="756">
        <v>8</v>
      </c>
      <c r="DW64" s="756">
        <v>8</v>
      </c>
      <c r="DX64" s="756">
        <v>0</v>
      </c>
      <c r="DY64" s="757">
        <v>5</v>
      </c>
      <c r="DZ64" s="756">
        <v>4</v>
      </c>
      <c r="EA64" s="758">
        <v>1</v>
      </c>
    </row>
    <row r="65" spans="1:131">
      <c r="A65" s="360" t="s">
        <v>567</v>
      </c>
      <c r="B65" s="790" t="s">
        <v>591</v>
      </c>
      <c r="C65" s="784">
        <v>33152</v>
      </c>
      <c r="D65" s="785">
        <v>29149</v>
      </c>
      <c r="E65" s="785">
        <v>4003</v>
      </c>
      <c r="F65" s="756">
        <f t="shared" si="84"/>
        <v>28846</v>
      </c>
      <c r="G65" s="756">
        <f t="shared" si="85"/>
        <v>25102</v>
      </c>
      <c r="H65" s="756">
        <f t="shared" si="85"/>
        <v>3744</v>
      </c>
      <c r="I65" s="757">
        <v>5223</v>
      </c>
      <c r="J65" s="756">
        <v>4358</v>
      </c>
      <c r="K65" s="758">
        <v>717</v>
      </c>
      <c r="L65" s="757">
        <v>1896</v>
      </c>
      <c r="M65" s="756">
        <v>1621</v>
      </c>
      <c r="N65" s="758">
        <v>235</v>
      </c>
      <c r="O65" s="756">
        <v>2905</v>
      </c>
      <c r="P65" s="756">
        <v>2466</v>
      </c>
      <c r="Q65" s="758">
        <v>373</v>
      </c>
      <c r="R65" s="756">
        <v>5210</v>
      </c>
      <c r="S65" s="756">
        <v>4464</v>
      </c>
      <c r="T65" s="756">
        <v>639</v>
      </c>
      <c r="U65" s="757">
        <v>373</v>
      </c>
      <c r="V65" s="756">
        <v>320</v>
      </c>
      <c r="W65" s="758">
        <v>45</v>
      </c>
      <c r="X65" s="756">
        <v>582</v>
      </c>
      <c r="Y65" s="756">
        <v>465</v>
      </c>
      <c r="Z65" s="756">
        <v>93</v>
      </c>
      <c r="AA65" s="757">
        <v>5</v>
      </c>
      <c r="AB65" s="756">
        <v>4</v>
      </c>
      <c r="AC65" s="758">
        <v>1</v>
      </c>
      <c r="AD65" s="756">
        <v>2123</v>
      </c>
      <c r="AE65" s="756">
        <v>1795</v>
      </c>
      <c r="AF65" s="756">
        <v>278</v>
      </c>
      <c r="AG65" s="757">
        <v>44</v>
      </c>
      <c r="AH65" s="756">
        <v>36</v>
      </c>
      <c r="AI65" s="758">
        <v>7</v>
      </c>
      <c r="AJ65" s="756">
        <v>125</v>
      </c>
      <c r="AK65" s="756">
        <v>108</v>
      </c>
      <c r="AL65" s="756">
        <v>14</v>
      </c>
      <c r="AM65" s="757">
        <v>1480</v>
      </c>
      <c r="AN65" s="756">
        <v>1189</v>
      </c>
      <c r="AO65" s="758">
        <v>234</v>
      </c>
      <c r="AP65" s="756">
        <v>82</v>
      </c>
      <c r="AQ65" s="756">
        <v>70</v>
      </c>
      <c r="AR65" s="756">
        <v>11</v>
      </c>
      <c r="AS65" s="757">
        <v>35</v>
      </c>
      <c r="AT65" s="756">
        <v>24</v>
      </c>
      <c r="AU65" s="758">
        <v>8</v>
      </c>
      <c r="AV65" s="756">
        <v>173</v>
      </c>
      <c r="AW65" s="756">
        <v>167</v>
      </c>
      <c r="AX65" s="756">
        <v>6</v>
      </c>
      <c r="AY65" s="757">
        <v>1062</v>
      </c>
      <c r="AZ65" s="756">
        <v>826</v>
      </c>
      <c r="BA65" s="758">
        <v>184</v>
      </c>
      <c r="BB65" s="756">
        <v>2692</v>
      </c>
      <c r="BC65" s="756">
        <v>2498</v>
      </c>
      <c r="BD65" s="756">
        <v>180</v>
      </c>
      <c r="BE65" s="757">
        <v>412</v>
      </c>
      <c r="BF65" s="756">
        <v>335</v>
      </c>
      <c r="BG65" s="758">
        <v>62</v>
      </c>
      <c r="BH65" s="756">
        <v>323</v>
      </c>
      <c r="BI65" s="756">
        <v>257</v>
      </c>
      <c r="BJ65" s="756">
        <v>53</v>
      </c>
      <c r="BK65" s="757">
        <v>322</v>
      </c>
      <c r="BL65" s="756">
        <v>263</v>
      </c>
      <c r="BM65" s="758">
        <v>48</v>
      </c>
      <c r="BN65" s="756">
        <v>472</v>
      </c>
      <c r="BO65" s="756">
        <v>358</v>
      </c>
      <c r="BP65" s="756">
        <v>87</v>
      </c>
      <c r="BQ65" s="757">
        <v>305</v>
      </c>
      <c r="BR65" s="756">
        <v>195</v>
      </c>
      <c r="BS65" s="758">
        <v>70</v>
      </c>
      <c r="BT65" s="756">
        <v>222</v>
      </c>
      <c r="BU65" s="756">
        <v>191</v>
      </c>
      <c r="BV65" s="756">
        <v>27</v>
      </c>
      <c r="BW65" s="757">
        <v>76</v>
      </c>
      <c r="BX65" s="756">
        <v>58</v>
      </c>
      <c r="BY65" s="758">
        <v>14</v>
      </c>
      <c r="BZ65" s="757">
        <v>195</v>
      </c>
      <c r="CA65" s="756">
        <v>164</v>
      </c>
      <c r="CB65" s="758">
        <v>26</v>
      </c>
      <c r="CC65" s="756">
        <v>287</v>
      </c>
      <c r="CD65" s="756">
        <v>243</v>
      </c>
      <c r="CE65" s="756">
        <v>37</v>
      </c>
      <c r="CF65" s="757">
        <v>296</v>
      </c>
      <c r="CG65" s="756">
        <v>255</v>
      </c>
      <c r="CH65" s="758">
        <v>36</v>
      </c>
      <c r="CI65" s="756">
        <v>56</v>
      </c>
      <c r="CJ65" s="756">
        <v>35</v>
      </c>
      <c r="CK65" s="756">
        <v>13</v>
      </c>
      <c r="CL65" s="757">
        <v>567</v>
      </c>
      <c r="CM65" s="756">
        <v>518</v>
      </c>
      <c r="CN65" s="758">
        <v>45</v>
      </c>
      <c r="CO65" s="757">
        <v>204</v>
      </c>
      <c r="CP65" s="756">
        <v>176</v>
      </c>
      <c r="CQ65" s="758">
        <v>24</v>
      </c>
      <c r="CR65" s="756">
        <v>4</v>
      </c>
      <c r="CS65" s="756">
        <v>4</v>
      </c>
      <c r="CT65" s="756">
        <v>0</v>
      </c>
      <c r="CU65" s="757">
        <v>234</v>
      </c>
      <c r="CV65" s="756">
        <v>198</v>
      </c>
      <c r="CW65" s="758">
        <v>31</v>
      </c>
      <c r="CX65" s="756">
        <v>776</v>
      </c>
      <c r="CY65" s="756">
        <v>702</v>
      </c>
      <c r="CZ65" s="756">
        <v>67</v>
      </c>
      <c r="DA65" s="757">
        <v>533</v>
      </c>
      <c r="DB65" s="756">
        <v>484</v>
      </c>
      <c r="DC65" s="758">
        <v>44</v>
      </c>
      <c r="DD65" s="756">
        <v>98</v>
      </c>
      <c r="DE65" s="756">
        <v>81</v>
      </c>
      <c r="DF65" s="756">
        <v>14</v>
      </c>
      <c r="DG65" s="757">
        <v>144</v>
      </c>
      <c r="DH65" s="756">
        <v>125</v>
      </c>
      <c r="DI65" s="758">
        <v>16</v>
      </c>
      <c r="DJ65" s="756">
        <v>1</v>
      </c>
      <c r="DK65" s="756">
        <v>1</v>
      </c>
      <c r="DL65" s="756">
        <v>0</v>
      </c>
      <c r="DM65" s="757">
        <v>32</v>
      </c>
      <c r="DN65" s="756">
        <v>28</v>
      </c>
      <c r="DO65" s="758">
        <v>4</v>
      </c>
      <c r="DP65" s="756">
        <v>0</v>
      </c>
      <c r="DQ65" s="756">
        <v>0</v>
      </c>
      <c r="DR65" s="756">
        <v>0</v>
      </c>
      <c r="DS65" s="757">
        <v>15</v>
      </c>
      <c r="DT65" s="756">
        <v>14</v>
      </c>
      <c r="DU65" s="758">
        <v>1</v>
      </c>
      <c r="DV65" s="756">
        <v>6</v>
      </c>
      <c r="DW65" s="756">
        <v>6</v>
      </c>
      <c r="DX65" s="756">
        <v>0</v>
      </c>
      <c r="DY65" s="757">
        <v>0</v>
      </c>
      <c r="DZ65" s="756">
        <v>0</v>
      </c>
      <c r="EA65" s="758">
        <v>0</v>
      </c>
    </row>
    <row r="66" spans="1:131">
      <c r="A66" s="360" t="s">
        <v>568</v>
      </c>
      <c r="B66" s="790" t="s">
        <v>592</v>
      </c>
      <c r="C66" s="784">
        <v>8535</v>
      </c>
      <c r="D66" s="785">
        <v>6464</v>
      </c>
      <c r="E66" s="785">
        <v>2071</v>
      </c>
      <c r="F66" s="756">
        <f t="shared" si="84"/>
        <v>9537</v>
      </c>
      <c r="G66" s="756">
        <f t="shared" si="85"/>
        <v>7598</v>
      </c>
      <c r="H66" s="756">
        <f t="shared" si="85"/>
        <v>1939</v>
      </c>
      <c r="I66" s="757">
        <v>2238</v>
      </c>
      <c r="J66" s="756">
        <v>1826</v>
      </c>
      <c r="K66" s="758">
        <v>336</v>
      </c>
      <c r="L66" s="757">
        <v>2641</v>
      </c>
      <c r="M66" s="756">
        <v>2096</v>
      </c>
      <c r="N66" s="758">
        <v>432</v>
      </c>
      <c r="O66" s="756">
        <v>868</v>
      </c>
      <c r="P66" s="756">
        <v>646</v>
      </c>
      <c r="Q66" s="758">
        <v>166</v>
      </c>
      <c r="R66" s="756">
        <v>806</v>
      </c>
      <c r="S66" s="756">
        <v>638</v>
      </c>
      <c r="T66" s="756">
        <v>133</v>
      </c>
      <c r="U66" s="757">
        <v>873</v>
      </c>
      <c r="V66" s="756">
        <v>611</v>
      </c>
      <c r="W66" s="758">
        <v>183</v>
      </c>
      <c r="X66" s="756">
        <v>7</v>
      </c>
      <c r="Y66" s="756">
        <v>6</v>
      </c>
      <c r="Z66" s="756">
        <v>1</v>
      </c>
      <c r="AA66" s="757">
        <v>0</v>
      </c>
      <c r="AB66" s="756">
        <v>0</v>
      </c>
      <c r="AC66" s="758">
        <v>0</v>
      </c>
      <c r="AD66" s="756">
        <v>45</v>
      </c>
      <c r="AE66" s="756">
        <v>18</v>
      </c>
      <c r="AF66" s="756">
        <v>11</v>
      </c>
      <c r="AG66" s="757">
        <v>27</v>
      </c>
      <c r="AH66" s="756">
        <v>24</v>
      </c>
      <c r="AI66" s="758">
        <v>2</v>
      </c>
      <c r="AJ66" s="756">
        <v>209</v>
      </c>
      <c r="AK66" s="756">
        <v>121</v>
      </c>
      <c r="AL66" s="756">
        <v>51</v>
      </c>
      <c r="AM66" s="757">
        <v>221</v>
      </c>
      <c r="AN66" s="756">
        <v>150</v>
      </c>
      <c r="AO66" s="758">
        <v>48</v>
      </c>
      <c r="AP66" s="756">
        <v>34</v>
      </c>
      <c r="AQ66" s="756">
        <v>19</v>
      </c>
      <c r="AR66" s="756">
        <v>8</v>
      </c>
      <c r="AS66" s="757">
        <v>10</v>
      </c>
      <c r="AT66" s="756">
        <v>4</v>
      </c>
      <c r="AU66" s="758">
        <v>2</v>
      </c>
      <c r="AV66" s="756">
        <v>37</v>
      </c>
      <c r="AW66" s="756">
        <v>25</v>
      </c>
      <c r="AX66" s="756">
        <v>8</v>
      </c>
      <c r="AY66" s="757">
        <v>264</v>
      </c>
      <c r="AZ66" s="756">
        <v>111</v>
      </c>
      <c r="BA66" s="758">
        <v>64</v>
      </c>
      <c r="BB66" s="756">
        <v>33</v>
      </c>
      <c r="BC66" s="756">
        <v>19</v>
      </c>
      <c r="BD66" s="756">
        <v>8</v>
      </c>
      <c r="BE66" s="757">
        <v>81</v>
      </c>
      <c r="BF66" s="756">
        <v>62</v>
      </c>
      <c r="BG66" s="758">
        <v>15</v>
      </c>
      <c r="BH66" s="756">
        <v>3</v>
      </c>
      <c r="BI66" s="756">
        <v>2</v>
      </c>
      <c r="BJ66" s="756">
        <v>1</v>
      </c>
      <c r="BK66" s="757">
        <v>176</v>
      </c>
      <c r="BL66" s="756">
        <v>91</v>
      </c>
      <c r="BM66" s="758">
        <v>44</v>
      </c>
      <c r="BN66" s="756">
        <v>216</v>
      </c>
      <c r="BO66" s="756">
        <v>132</v>
      </c>
      <c r="BP66" s="756">
        <v>51</v>
      </c>
      <c r="BQ66" s="757">
        <v>147</v>
      </c>
      <c r="BR66" s="756">
        <v>60</v>
      </c>
      <c r="BS66" s="758">
        <v>35</v>
      </c>
      <c r="BT66" s="756">
        <v>0</v>
      </c>
      <c r="BU66" s="756">
        <v>0</v>
      </c>
      <c r="BV66" s="756">
        <v>0</v>
      </c>
      <c r="BW66" s="757">
        <v>8</v>
      </c>
      <c r="BX66" s="756">
        <v>1</v>
      </c>
      <c r="BY66" s="758">
        <v>1</v>
      </c>
      <c r="BZ66" s="757">
        <v>66</v>
      </c>
      <c r="CA66" s="756">
        <v>36</v>
      </c>
      <c r="CB66" s="758">
        <v>17</v>
      </c>
      <c r="CC66" s="756">
        <v>91</v>
      </c>
      <c r="CD66" s="756">
        <v>25</v>
      </c>
      <c r="CE66" s="756">
        <v>18</v>
      </c>
      <c r="CF66" s="757">
        <v>65</v>
      </c>
      <c r="CG66" s="756">
        <v>57</v>
      </c>
      <c r="CH66" s="758">
        <v>7</v>
      </c>
      <c r="CI66" s="756">
        <v>136</v>
      </c>
      <c r="CJ66" s="756">
        <v>89</v>
      </c>
      <c r="CK66" s="756">
        <v>31</v>
      </c>
      <c r="CL66" s="757">
        <v>0</v>
      </c>
      <c r="CM66" s="756">
        <v>0</v>
      </c>
      <c r="CN66" s="758">
        <v>0</v>
      </c>
      <c r="CO66" s="757">
        <v>8</v>
      </c>
      <c r="CP66" s="756">
        <v>0</v>
      </c>
      <c r="CQ66" s="758">
        <v>0</v>
      </c>
      <c r="CR66" s="756">
        <v>3</v>
      </c>
      <c r="CS66" s="756">
        <v>2</v>
      </c>
      <c r="CT66" s="756">
        <v>1</v>
      </c>
      <c r="CU66" s="757">
        <v>11</v>
      </c>
      <c r="CV66" s="756">
        <v>1</v>
      </c>
      <c r="CW66" s="758">
        <v>1</v>
      </c>
      <c r="CX66" s="756">
        <v>4</v>
      </c>
      <c r="CY66" s="756">
        <v>4</v>
      </c>
      <c r="CZ66" s="756">
        <v>0</v>
      </c>
      <c r="DA66" s="757">
        <v>128</v>
      </c>
      <c r="DB66" s="756">
        <v>41</v>
      </c>
      <c r="DC66" s="758">
        <v>28</v>
      </c>
      <c r="DD66" s="756">
        <v>222</v>
      </c>
      <c r="DE66" s="756">
        <v>164</v>
      </c>
      <c r="DF66" s="756">
        <v>43</v>
      </c>
      <c r="DG66" s="757">
        <v>681</v>
      </c>
      <c r="DH66" s="756">
        <v>435</v>
      </c>
      <c r="DI66" s="758">
        <v>157</v>
      </c>
      <c r="DJ66" s="756">
        <v>0</v>
      </c>
      <c r="DK66" s="756">
        <v>0</v>
      </c>
      <c r="DL66" s="756">
        <v>0</v>
      </c>
      <c r="DM66" s="757">
        <v>0</v>
      </c>
      <c r="DN66" s="756">
        <v>0</v>
      </c>
      <c r="DO66" s="758">
        <v>0</v>
      </c>
      <c r="DP66" s="756">
        <v>0</v>
      </c>
      <c r="DQ66" s="756">
        <v>0</v>
      </c>
      <c r="DR66" s="756">
        <v>0</v>
      </c>
      <c r="DS66" s="757">
        <v>130</v>
      </c>
      <c r="DT66" s="756">
        <v>60</v>
      </c>
      <c r="DU66" s="758">
        <v>32</v>
      </c>
      <c r="DV66" s="756">
        <v>27</v>
      </c>
      <c r="DW66" s="756">
        <v>22</v>
      </c>
      <c r="DX66" s="756">
        <v>4</v>
      </c>
      <c r="DY66" s="757">
        <v>0</v>
      </c>
      <c r="DZ66" s="756">
        <v>0</v>
      </c>
      <c r="EA66" s="758">
        <v>0</v>
      </c>
    </row>
    <row r="67" spans="1:131">
      <c r="A67" s="360" t="s">
        <v>569</v>
      </c>
      <c r="B67" s="790" t="s">
        <v>938</v>
      </c>
      <c r="C67" s="784">
        <v>11701</v>
      </c>
      <c r="D67" s="785">
        <v>8347</v>
      </c>
      <c r="E67" s="785">
        <v>3354</v>
      </c>
      <c r="F67" s="756">
        <f t="shared" si="84"/>
        <v>9666</v>
      </c>
      <c r="G67" s="756">
        <f t="shared" si="85"/>
        <v>7499</v>
      </c>
      <c r="H67" s="756">
        <f t="shared" si="85"/>
        <v>2167</v>
      </c>
      <c r="I67" s="757">
        <v>812</v>
      </c>
      <c r="J67" s="756">
        <v>515</v>
      </c>
      <c r="K67" s="758">
        <v>188</v>
      </c>
      <c r="L67" s="757">
        <v>1126</v>
      </c>
      <c r="M67" s="756">
        <v>766</v>
      </c>
      <c r="N67" s="758">
        <v>245</v>
      </c>
      <c r="O67" s="756">
        <v>1412</v>
      </c>
      <c r="P67" s="756">
        <v>979</v>
      </c>
      <c r="Q67" s="758">
        <v>300</v>
      </c>
      <c r="R67" s="756">
        <v>376</v>
      </c>
      <c r="S67" s="756">
        <v>153</v>
      </c>
      <c r="T67" s="756">
        <v>91</v>
      </c>
      <c r="U67" s="757">
        <v>138</v>
      </c>
      <c r="V67" s="756">
        <v>93</v>
      </c>
      <c r="W67" s="758">
        <v>30</v>
      </c>
      <c r="X67" s="756">
        <v>17</v>
      </c>
      <c r="Y67" s="756">
        <v>2</v>
      </c>
      <c r="Z67" s="756">
        <v>2</v>
      </c>
      <c r="AA67" s="757">
        <v>0</v>
      </c>
      <c r="AB67" s="756">
        <v>0</v>
      </c>
      <c r="AC67" s="758">
        <v>0</v>
      </c>
      <c r="AD67" s="756">
        <v>1202</v>
      </c>
      <c r="AE67" s="756">
        <v>763</v>
      </c>
      <c r="AF67" s="756">
        <v>279</v>
      </c>
      <c r="AG67" s="757">
        <v>0</v>
      </c>
      <c r="AH67" s="756">
        <v>0</v>
      </c>
      <c r="AI67" s="758">
        <v>0</v>
      </c>
      <c r="AJ67" s="756">
        <v>530</v>
      </c>
      <c r="AK67" s="756">
        <v>459</v>
      </c>
      <c r="AL67" s="756">
        <v>61</v>
      </c>
      <c r="AM67" s="757">
        <v>300</v>
      </c>
      <c r="AN67" s="756">
        <v>184</v>
      </c>
      <c r="AO67" s="758">
        <v>71</v>
      </c>
      <c r="AP67" s="756">
        <v>22</v>
      </c>
      <c r="AQ67" s="756">
        <v>1</v>
      </c>
      <c r="AR67" s="756">
        <v>1</v>
      </c>
      <c r="AS67" s="757">
        <v>124</v>
      </c>
      <c r="AT67" s="756">
        <v>95</v>
      </c>
      <c r="AU67" s="758">
        <v>22</v>
      </c>
      <c r="AV67" s="756">
        <v>132</v>
      </c>
      <c r="AW67" s="756">
        <v>71</v>
      </c>
      <c r="AX67" s="756">
        <v>33</v>
      </c>
      <c r="AY67" s="757">
        <v>2</v>
      </c>
      <c r="AZ67" s="756">
        <v>2</v>
      </c>
      <c r="BA67" s="758">
        <v>0</v>
      </c>
      <c r="BB67" s="756">
        <v>0</v>
      </c>
      <c r="BC67" s="756">
        <v>0</v>
      </c>
      <c r="BD67" s="756">
        <v>0</v>
      </c>
      <c r="BE67" s="757">
        <v>165</v>
      </c>
      <c r="BF67" s="756">
        <v>121</v>
      </c>
      <c r="BG67" s="758">
        <v>32</v>
      </c>
      <c r="BH67" s="756">
        <v>116</v>
      </c>
      <c r="BI67" s="756">
        <v>23</v>
      </c>
      <c r="BJ67" s="756">
        <v>18</v>
      </c>
      <c r="BK67" s="757">
        <v>70</v>
      </c>
      <c r="BL67" s="756">
        <v>52</v>
      </c>
      <c r="BM67" s="758">
        <v>14</v>
      </c>
      <c r="BN67" s="756">
        <v>80</v>
      </c>
      <c r="BO67" s="756">
        <v>63</v>
      </c>
      <c r="BP67" s="756">
        <v>13</v>
      </c>
      <c r="BQ67" s="757">
        <v>18</v>
      </c>
      <c r="BR67" s="756">
        <v>7</v>
      </c>
      <c r="BS67" s="758">
        <v>4</v>
      </c>
      <c r="BT67" s="756">
        <v>2</v>
      </c>
      <c r="BU67" s="756">
        <v>0</v>
      </c>
      <c r="BV67" s="756">
        <v>0</v>
      </c>
      <c r="BW67" s="757">
        <v>878</v>
      </c>
      <c r="BX67" s="756">
        <v>563</v>
      </c>
      <c r="BY67" s="758">
        <v>202</v>
      </c>
      <c r="BZ67" s="757">
        <v>0</v>
      </c>
      <c r="CA67" s="756">
        <v>0</v>
      </c>
      <c r="CB67" s="758">
        <v>0</v>
      </c>
      <c r="CC67" s="756">
        <v>149</v>
      </c>
      <c r="CD67" s="756">
        <v>57</v>
      </c>
      <c r="CE67" s="756">
        <v>35</v>
      </c>
      <c r="CF67" s="757">
        <v>0</v>
      </c>
      <c r="CG67" s="756">
        <v>0</v>
      </c>
      <c r="CH67" s="758">
        <v>0</v>
      </c>
      <c r="CI67" s="756">
        <v>146</v>
      </c>
      <c r="CJ67" s="756">
        <v>86</v>
      </c>
      <c r="CK67" s="756">
        <v>35</v>
      </c>
      <c r="CL67" s="757">
        <v>446</v>
      </c>
      <c r="CM67" s="756">
        <v>419</v>
      </c>
      <c r="CN67" s="758">
        <v>25</v>
      </c>
      <c r="CO67" s="757">
        <v>645</v>
      </c>
      <c r="CP67" s="756">
        <v>338</v>
      </c>
      <c r="CQ67" s="758">
        <v>161</v>
      </c>
      <c r="CR67" s="756">
        <v>172</v>
      </c>
      <c r="CS67" s="756">
        <v>118</v>
      </c>
      <c r="CT67" s="756">
        <v>37</v>
      </c>
      <c r="CU67" s="757">
        <v>202</v>
      </c>
      <c r="CV67" s="756">
        <v>95</v>
      </c>
      <c r="CW67" s="758">
        <v>50</v>
      </c>
      <c r="CX67" s="756">
        <v>9</v>
      </c>
      <c r="CY67" s="756">
        <v>9</v>
      </c>
      <c r="CZ67" s="756">
        <v>0</v>
      </c>
      <c r="DA67" s="757">
        <v>1</v>
      </c>
      <c r="DB67" s="756">
        <v>1</v>
      </c>
      <c r="DC67" s="758">
        <v>0</v>
      </c>
      <c r="DD67" s="756">
        <v>9</v>
      </c>
      <c r="DE67" s="756">
        <v>8</v>
      </c>
      <c r="DF67" s="756">
        <v>1</v>
      </c>
      <c r="DG67" s="757">
        <v>317</v>
      </c>
      <c r="DH67" s="756">
        <v>234</v>
      </c>
      <c r="DI67" s="758">
        <v>61</v>
      </c>
      <c r="DJ67" s="756">
        <v>0</v>
      </c>
      <c r="DK67" s="756">
        <v>0</v>
      </c>
      <c r="DL67" s="756">
        <v>0</v>
      </c>
      <c r="DM67" s="757">
        <v>1241</v>
      </c>
      <c r="DN67" s="756">
        <v>1107</v>
      </c>
      <c r="DO67" s="758">
        <v>120</v>
      </c>
      <c r="DP67" s="756">
        <v>0</v>
      </c>
      <c r="DQ67" s="756">
        <v>0</v>
      </c>
      <c r="DR67" s="756">
        <v>0</v>
      </c>
      <c r="DS67" s="757">
        <v>151</v>
      </c>
      <c r="DT67" s="756">
        <v>107</v>
      </c>
      <c r="DU67" s="758">
        <v>31</v>
      </c>
      <c r="DV67" s="756">
        <v>20</v>
      </c>
      <c r="DW67" s="756">
        <v>8</v>
      </c>
      <c r="DX67" s="756">
        <v>5</v>
      </c>
      <c r="DY67" s="757">
        <v>0</v>
      </c>
      <c r="DZ67" s="756">
        <v>0</v>
      </c>
      <c r="EA67" s="758">
        <v>0</v>
      </c>
    </row>
    <row r="68" spans="1:131">
      <c r="A68" s="360" t="s">
        <v>570</v>
      </c>
      <c r="B68" s="790" t="s">
        <v>939</v>
      </c>
      <c r="C68" s="784">
        <v>40719</v>
      </c>
      <c r="D68" s="785">
        <v>30246</v>
      </c>
      <c r="E68" s="785">
        <v>10473</v>
      </c>
      <c r="F68" s="756">
        <f t="shared" si="84"/>
        <v>33907</v>
      </c>
      <c r="G68" s="756">
        <f t="shared" si="85"/>
        <v>26801</v>
      </c>
      <c r="H68" s="756">
        <f t="shared" si="85"/>
        <v>7106</v>
      </c>
      <c r="I68" s="757">
        <v>6883</v>
      </c>
      <c r="J68" s="756">
        <v>5480</v>
      </c>
      <c r="K68" s="758">
        <v>1117</v>
      </c>
      <c r="L68" s="757">
        <v>11342</v>
      </c>
      <c r="M68" s="756">
        <v>8792</v>
      </c>
      <c r="N68" s="758">
        <v>1977</v>
      </c>
      <c r="O68" s="756">
        <v>3550</v>
      </c>
      <c r="P68" s="756">
        <v>2755</v>
      </c>
      <c r="Q68" s="758">
        <v>617</v>
      </c>
      <c r="R68" s="756">
        <v>1336</v>
      </c>
      <c r="S68" s="756">
        <v>748</v>
      </c>
      <c r="T68" s="756">
        <v>329</v>
      </c>
      <c r="U68" s="757">
        <v>611</v>
      </c>
      <c r="V68" s="756">
        <v>421</v>
      </c>
      <c r="W68" s="758">
        <v>131</v>
      </c>
      <c r="X68" s="756">
        <v>536</v>
      </c>
      <c r="Y68" s="756">
        <v>275</v>
      </c>
      <c r="Z68" s="756">
        <v>134</v>
      </c>
      <c r="AA68" s="757">
        <v>34</v>
      </c>
      <c r="AB68" s="756">
        <v>21</v>
      </c>
      <c r="AC68" s="758">
        <v>8</v>
      </c>
      <c r="AD68" s="756">
        <v>1139</v>
      </c>
      <c r="AE68" s="756">
        <v>894</v>
      </c>
      <c r="AF68" s="756">
        <v>192</v>
      </c>
      <c r="AG68" s="757">
        <v>105</v>
      </c>
      <c r="AH68" s="756">
        <v>34</v>
      </c>
      <c r="AI68" s="758">
        <v>23</v>
      </c>
      <c r="AJ68" s="756">
        <v>530</v>
      </c>
      <c r="AK68" s="756">
        <v>305</v>
      </c>
      <c r="AL68" s="756">
        <v>130</v>
      </c>
      <c r="AM68" s="757">
        <v>1092</v>
      </c>
      <c r="AN68" s="756">
        <v>369</v>
      </c>
      <c r="AO68" s="758">
        <v>244</v>
      </c>
      <c r="AP68" s="756">
        <v>598</v>
      </c>
      <c r="AQ68" s="756">
        <v>502</v>
      </c>
      <c r="AR68" s="756">
        <v>81</v>
      </c>
      <c r="AS68" s="757">
        <v>102</v>
      </c>
      <c r="AT68" s="756">
        <v>59</v>
      </c>
      <c r="AU68" s="758">
        <v>25</v>
      </c>
      <c r="AV68" s="756">
        <v>258</v>
      </c>
      <c r="AW68" s="756">
        <v>176</v>
      </c>
      <c r="AX68" s="756">
        <v>56</v>
      </c>
      <c r="AY68" s="757">
        <v>90</v>
      </c>
      <c r="AZ68" s="756">
        <v>42</v>
      </c>
      <c r="BA68" s="758">
        <v>22</v>
      </c>
      <c r="BB68" s="756">
        <v>136</v>
      </c>
      <c r="BC68" s="756">
        <v>112</v>
      </c>
      <c r="BD68" s="756">
        <v>20</v>
      </c>
      <c r="BE68" s="757">
        <v>287</v>
      </c>
      <c r="BF68" s="756">
        <v>95</v>
      </c>
      <c r="BG68" s="758">
        <v>63</v>
      </c>
      <c r="BH68" s="756">
        <v>528</v>
      </c>
      <c r="BI68" s="756">
        <v>384</v>
      </c>
      <c r="BJ68" s="756">
        <v>105</v>
      </c>
      <c r="BK68" s="757">
        <v>616</v>
      </c>
      <c r="BL68" s="756">
        <v>403</v>
      </c>
      <c r="BM68" s="758">
        <v>139</v>
      </c>
      <c r="BN68" s="756">
        <v>781</v>
      </c>
      <c r="BO68" s="756">
        <v>573</v>
      </c>
      <c r="BP68" s="756">
        <v>153</v>
      </c>
      <c r="BQ68" s="757">
        <v>294</v>
      </c>
      <c r="BR68" s="756">
        <v>136</v>
      </c>
      <c r="BS68" s="758">
        <v>73</v>
      </c>
      <c r="BT68" s="756">
        <v>321</v>
      </c>
      <c r="BU68" s="756">
        <v>275</v>
      </c>
      <c r="BV68" s="756">
        <v>39</v>
      </c>
      <c r="BW68" s="757">
        <v>1491</v>
      </c>
      <c r="BX68" s="756">
        <v>925</v>
      </c>
      <c r="BY68" s="758">
        <v>351</v>
      </c>
      <c r="BZ68" s="757">
        <v>759</v>
      </c>
      <c r="CA68" s="756">
        <v>541</v>
      </c>
      <c r="CB68" s="758">
        <v>155</v>
      </c>
      <c r="CC68" s="756">
        <v>33</v>
      </c>
      <c r="CD68" s="756">
        <v>10</v>
      </c>
      <c r="CE68" s="756">
        <v>7</v>
      </c>
      <c r="CF68" s="757">
        <v>315</v>
      </c>
      <c r="CG68" s="756">
        <v>247</v>
      </c>
      <c r="CH68" s="758">
        <v>53</v>
      </c>
      <c r="CI68" s="756">
        <v>385</v>
      </c>
      <c r="CJ68" s="756">
        <v>183</v>
      </c>
      <c r="CK68" s="756">
        <v>96</v>
      </c>
      <c r="CL68" s="757">
        <v>497</v>
      </c>
      <c r="CM68" s="756">
        <v>279</v>
      </c>
      <c r="CN68" s="758">
        <v>122</v>
      </c>
      <c r="CO68" s="757">
        <v>792</v>
      </c>
      <c r="CP68" s="756">
        <v>659</v>
      </c>
      <c r="CQ68" s="758">
        <v>111</v>
      </c>
      <c r="CR68" s="756">
        <v>3</v>
      </c>
      <c r="CS68" s="756">
        <v>2</v>
      </c>
      <c r="CT68" s="756">
        <v>1</v>
      </c>
      <c r="CU68" s="757">
        <v>387</v>
      </c>
      <c r="CV68" s="756">
        <v>228</v>
      </c>
      <c r="CW68" s="758">
        <v>94</v>
      </c>
      <c r="CX68" s="756">
        <v>38</v>
      </c>
      <c r="CY68" s="756">
        <v>18</v>
      </c>
      <c r="CZ68" s="756">
        <v>9</v>
      </c>
      <c r="DA68" s="757">
        <v>104</v>
      </c>
      <c r="DB68" s="756">
        <v>13</v>
      </c>
      <c r="DC68" s="758">
        <v>11</v>
      </c>
      <c r="DD68" s="756">
        <v>109</v>
      </c>
      <c r="DE68" s="756">
        <v>38</v>
      </c>
      <c r="DF68" s="756">
        <v>25</v>
      </c>
      <c r="DG68" s="757">
        <v>792</v>
      </c>
      <c r="DH68" s="756">
        <v>407</v>
      </c>
      <c r="DI68" s="758">
        <v>198</v>
      </c>
      <c r="DJ68" s="756">
        <v>23</v>
      </c>
      <c r="DK68" s="756">
        <v>2</v>
      </c>
      <c r="DL68" s="756">
        <v>2</v>
      </c>
      <c r="DM68" s="757">
        <v>163</v>
      </c>
      <c r="DN68" s="756">
        <v>63</v>
      </c>
      <c r="DO68" s="758">
        <v>39</v>
      </c>
      <c r="DP68" s="756">
        <v>331</v>
      </c>
      <c r="DQ68" s="756">
        <v>199</v>
      </c>
      <c r="DR68" s="756">
        <v>80</v>
      </c>
      <c r="DS68" s="757">
        <v>205</v>
      </c>
      <c r="DT68" s="756">
        <v>78</v>
      </c>
      <c r="DU68" s="758">
        <v>48</v>
      </c>
      <c r="DV68" s="756">
        <v>79</v>
      </c>
      <c r="DW68" s="756">
        <v>48</v>
      </c>
      <c r="DX68" s="756">
        <v>19</v>
      </c>
      <c r="DY68" s="757">
        <v>29</v>
      </c>
      <c r="DZ68" s="756">
        <v>10</v>
      </c>
      <c r="EA68" s="758">
        <v>7</v>
      </c>
    </row>
    <row r="69" spans="1:131">
      <c r="A69" s="360" t="s">
        <v>571</v>
      </c>
      <c r="B69" s="790" t="s">
        <v>940</v>
      </c>
      <c r="C69" s="784">
        <v>8496</v>
      </c>
      <c r="D69" s="785">
        <v>6179</v>
      </c>
      <c r="E69" s="785">
        <v>2317</v>
      </c>
      <c r="F69" s="756">
        <f t="shared" si="84"/>
        <v>11871</v>
      </c>
      <c r="G69" s="756">
        <f t="shared" si="85"/>
        <v>9360</v>
      </c>
      <c r="H69" s="756">
        <f t="shared" si="85"/>
        <v>2511</v>
      </c>
      <c r="I69" s="757">
        <v>1142</v>
      </c>
      <c r="J69" s="756">
        <v>784</v>
      </c>
      <c r="K69" s="758">
        <v>245</v>
      </c>
      <c r="L69" s="757">
        <v>320</v>
      </c>
      <c r="M69" s="756">
        <v>257</v>
      </c>
      <c r="N69" s="758">
        <v>51</v>
      </c>
      <c r="O69" s="756">
        <v>4983</v>
      </c>
      <c r="P69" s="756">
        <v>4070</v>
      </c>
      <c r="Q69" s="758">
        <v>746</v>
      </c>
      <c r="R69" s="756">
        <v>0</v>
      </c>
      <c r="S69" s="756">
        <v>0</v>
      </c>
      <c r="T69" s="756">
        <v>0</v>
      </c>
      <c r="U69" s="757">
        <v>1493</v>
      </c>
      <c r="V69" s="756">
        <v>1102</v>
      </c>
      <c r="W69" s="758">
        <v>289</v>
      </c>
      <c r="X69" s="756">
        <v>0</v>
      </c>
      <c r="Y69" s="756">
        <v>0</v>
      </c>
      <c r="Z69" s="756">
        <v>0</v>
      </c>
      <c r="AA69" s="757">
        <v>0</v>
      </c>
      <c r="AB69" s="756">
        <v>0</v>
      </c>
      <c r="AC69" s="758">
        <v>0</v>
      </c>
      <c r="AD69" s="756">
        <v>981</v>
      </c>
      <c r="AE69" s="756">
        <v>637</v>
      </c>
      <c r="AF69" s="756">
        <v>223</v>
      </c>
      <c r="AG69" s="757">
        <v>0</v>
      </c>
      <c r="AH69" s="756">
        <v>0</v>
      </c>
      <c r="AI69" s="758">
        <v>0</v>
      </c>
      <c r="AJ69" s="756">
        <v>0</v>
      </c>
      <c r="AK69" s="756">
        <v>0</v>
      </c>
      <c r="AL69" s="756">
        <v>0</v>
      </c>
      <c r="AM69" s="757">
        <v>0</v>
      </c>
      <c r="AN69" s="756">
        <v>0</v>
      </c>
      <c r="AO69" s="758">
        <v>0</v>
      </c>
      <c r="AP69" s="756">
        <v>148</v>
      </c>
      <c r="AQ69" s="756">
        <v>107</v>
      </c>
      <c r="AR69" s="756">
        <v>30</v>
      </c>
      <c r="AS69" s="757">
        <v>145</v>
      </c>
      <c r="AT69" s="756">
        <v>65</v>
      </c>
      <c r="AU69" s="758">
        <v>36</v>
      </c>
      <c r="AV69" s="756">
        <v>0</v>
      </c>
      <c r="AW69" s="756">
        <v>0</v>
      </c>
      <c r="AX69" s="756">
        <v>0</v>
      </c>
      <c r="AY69" s="757">
        <v>639</v>
      </c>
      <c r="AZ69" s="756">
        <v>380</v>
      </c>
      <c r="BA69" s="758">
        <v>154</v>
      </c>
      <c r="BB69" s="756">
        <v>0</v>
      </c>
      <c r="BC69" s="756">
        <v>0</v>
      </c>
      <c r="BD69" s="756">
        <v>0</v>
      </c>
      <c r="BE69" s="757">
        <v>63</v>
      </c>
      <c r="BF69" s="756">
        <v>30</v>
      </c>
      <c r="BG69" s="758">
        <v>16</v>
      </c>
      <c r="BH69" s="756">
        <v>11</v>
      </c>
      <c r="BI69" s="756">
        <v>9</v>
      </c>
      <c r="BJ69" s="756">
        <v>1</v>
      </c>
      <c r="BK69" s="757">
        <v>938</v>
      </c>
      <c r="BL69" s="756">
        <v>738</v>
      </c>
      <c r="BM69" s="758">
        <v>158</v>
      </c>
      <c r="BN69" s="756">
        <v>0</v>
      </c>
      <c r="BO69" s="756">
        <v>0</v>
      </c>
      <c r="BP69" s="756">
        <v>0</v>
      </c>
      <c r="BQ69" s="757">
        <v>80</v>
      </c>
      <c r="BR69" s="756">
        <v>64</v>
      </c>
      <c r="BS69" s="758">
        <v>13</v>
      </c>
      <c r="BT69" s="756">
        <v>32</v>
      </c>
      <c r="BU69" s="756">
        <v>2</v>
      </c>
      <c r="BV69" s="756">
        <v>2</v>
      </c>
      <c r="BW69" s="757">
        <v>0</v>
      </c>
      <c r="BX69" s="756">
        <v>0</v>
      </c>
      <c r="BY69" s="758">
        <v>0</v>
      </c>
      <c r="BZ69" s="757">
        <v>0</v>
      </c>
      <c r="CA69" s="756">
        <v>0</v>
      </c>
      <c r="CB69" s="758">
        <v>0</v>
      </c>
      <c r="CC69" s="756">
        <v>2</v>
      </c>
      <c r="CD69" s="756">
        <v>0</v>
      </c>
      <c r="CE69" s="756">
        <v>0</v>
      </c>
      <c r="CF69" s="757">
        <v>0</v>
      </c>
      <c r="CG69" s="756">
        <v>0</v>
      </c>
      <c r="CH69" s="758">
        <v>0</v>
      </c>
      <c r="CI69" s="756">
        <v>0</v>
      </c>
      <c r="CJ69" s="756">
        <v>0</v>
      </c>
      <c r="CK69" s="756">
        <v>0</v>
      </c>
      <c r="CL69" s="757">
        <v>2055</v>
      </c>
      <c r="CM69" s="756">
        <v>1054</v>
      </c>
      <c r="CN69" s="758">
        <v>514</v>
      </c>
      <c r="CO69" s="757">
        <v>0</v>
      </c>
      <c r="CP69" s="756">
        <v>0</v>
      </c>
      <c r="CQ69" s="758">
        <v>0</v>
      </c>
      <c r="CR69" s="756">
        <v>19</v>
      </c>
      <c r="CS69" s="756">
        <v>16</v>
      </c>
      <c r="CT69" s="756">
        <v>3</v>
      </c>
      <c r="CU69" s="757">
        <v>0</v>
      </c>
      <c r="CV69" s="756">
        <v>0</v>
      </c>
      <c r="CW69" s="758">
        <v>0</v>
      </c>
      <c r="CX69" s="756">
        <v>65</v>
      </c>
      <c r="CY69" s="756">
        <v>21</v>
      </c>
      <c r="CZ69" s="756">
        <v>14</v>
      </c>
      <c r="DA69" s="757">
        <v>0</v>
      </c>
      <c r="DB69" s="756">
        <v>0</v>
      </c>
      <c r="DC69" s="758">
        <v>0</v>
      </c>
      <c r="DD69" s="756">
        <v>0</v>
      </c>
      <c r="DE69" s="756">
        <v>0</v>
      </c>
      <c r="DF69" s="756">
        <v>0</v>
      </c>
      <c r="DG69" s="757">
        <v>0</v>
      </c>
      <c r="DH69" s="756">
        <v>0</v>
      </c>
      <c r="DI69" s="758">
        <v>0</v>
      </c>
      <c r="DJ69" s="756">
        <v>0</v>
      </c>
      <c r="DK69" s="756">
        <v>0</v>
      </c>
      <c r="DL69" s="756">
        <v>0</v>
      </c>
      <c r="DM69" s="757">
        <v>0</v>
      </c>
      <c r="DN69" s="756">
        <v>0</v>
      </c>
      <c r="DO69" s="758">
        <v>0</v>
      </c>
      <c r="DP69" s="756">
        <v>0</v>
      </c>
      <c r="DQ69" s="756">
        <v>0</v>
      </c>
      <c r="DR69" s="756">
        <v>0</v>
      </c>
      <c r="DS69" s="757">
        <v>0</v>
      </c>
      <c r="DT69" s="756">
        <v>0</v>
      </c>
      <c r="DU69" s="758">
        <v>0</v>
      </c>
      <c r="DV69" s="756">
        <v>0</v>
      </c>
      <c r="DW69" s="756">
        <v>0</v>
      </c>
      <c r="DX69" s="756">
        <v>0</v>
      </c>
      <c r="DY69" s="757">
        <v>71</v>
      </c>
      <c r="DZ69" s="756">
        <v>24</v>
      </c>
      <c r="EA69" s="758">
        <v>16</v>
      </c>
    </row>
    <row r="70" spans="1:131">
      <c r="A70" s="360" t="s">
        <v>572</v>
      </c>
      <c r="B70" s="790" t="s">
        <v>593</v>
      </c>
      <c r="C70" s="784">
        <v>36067</v>
      </c>
      <c r="D70" s="785">
        <v>31663</v>
      </c>
      <c r="E70" s="785">
        <v>4404</v>
      </c>
      <c r="F70" s="756">
        <f t="shared" si="84"/>
        <v>30699</v>
      </c>
      <c r="G70" s="756">
        <f t="shared" si="85"/>
        <v>26807</v>
      </c>
      <c r="H70" s="756">
        <f t="shared" si="85"/>
        <v>3892</v>
      </c>
      <c r="I70" s="757">
        <v>9073</v>
      </c>
      <c r="J70" s="756">
        <v>8230</v>
      </c>
      <c r="K70" s="758">
        <v>765</v>
      </c>
      <c r="L70" s="757">
        <v>2230</v>
      </c>
      <c r="M70" s="756">
        <v>1500</v>
      </c>
      <c r="N70" s="758">
        <v>491</v>
      </c>
      <c r="O70" s="756">
        <v>2630</v>
      </c>
      <c r="P70" s="756">
        <v>2305</v>
      </c>
      <c r="Q70" s="758">
        <v>284</v>
      </c>
      <c r="R70" s="756">
        <v>6318</v>
      </c>
      <c r="S70" s="756">
        <v>5634</v>
      </c>
      <c r="T70" s="756">
        <v>610</v>
      </c>
      <c r="U70" s="757">
        <v>462</v>
      </c>
      <c r="V70" s="756">
        <v>415</v>
      </c>
      <c r="W70" s="758">
        <v>42</v>
      </c>
      <c r="X70" s="756">
        <v>25</v>
      </c>
      <c r="Y70" s="756">
        <v>22</v>
      </c>
      <c r="Z70" s="756">
        <v>2</v>
      </c>
      <c r="AA70" s="757">
        <v>8</v>
      </c>
      <c r="AB70" s="756">
        <v>6</v>
      </c>
      <c r="AC70" s="758">
        <v>1</v>
      </c>
      <c r="AD70" s="756">
        <v>467</v>
      </c>
      <c r="AE70" s="756">
        <v>361</v>
      </c>
      <c r="AF70" s="756">
        <v>82</v>
      </c>
      <c r="AG70" s="757">
        <v>587</v>
      </c>
      <c r="AH70" s="756">
        <v>532</v>
      </c>
      <c r="AI70" s="758">
        <v>50</v>
      </c>
      <c r="AJ70" s="756">
        <v>374</v>
      </c>
      <c r="AK70" s="756">
        <v>257</v>
      </c>
      <c r="AL70" s="756">
        <v>80</v>
      </c>
      <c r="AM70" s="757">
        <v>417</v>
      </c>
      <c r="AN70" s="756">
        <v>353</v>
      </c>
      <c r="AO70" s="758">
        <v>54</v>
      </c>
      <c r="AP70" s="756">
        <v>75</v>
      </c>
      <c r="AQ70" s="756">
        <v>62</v>
      </c>
      <c r="AR70" s="756">
        <v>11</v>
      </c>
      <c r="AS70" s="757">
        <v>42</v>
      </c>
      <c r="AT70" s="756">
        <v>35</v>
      </c>
      <c r="AU70" s="758">
        <v>6</v>
      </c>
      <c r="AV70" s="756">
        <v>131</v>
      </c>
      <c r="AW70" s="756">
        <v>106</v>
      </c>
      <c r="AX70" s="756">
        <v>20</v>
      </c>
      <c r="AY70" s="757">
        <v>509</v>
      </c>
      <c r="AZ70" s="756">
        <v>448</v>
      </c>
      <c r="BA70" s="758">
        <v>54</v>
      </c>
      <c r="BB70" s="756">
        <v>165</v>
      </c>
      <c r="BC70" s="756">
        <v>158</v>
      </c>
      <c r="BD70" s="756">
        <v>6</v>
      </c>
      <c r="BE70" s="757">
        <v>277</v>
      </c>
      <c r="BF70" s="756">
        <v>213</v>
      </c>
      <c r="BG70" s="758">
        <v>49</v>
      </c>
      <c r="BH70" s="756">
        <v>236</v>
      </c>
      <c r="BI70" s="756">
        <v>194</v>
      </c>
      <c r="BJ70" s="756">
        <v>34</v>
      </c>
      <c r="BK70" s="757">
        <v>3235</v>
      </c>
      <c r="BL70" s="756">
        <v>2521</v>
      </c>
      <c r="BM70" s="758">
        <v>556</v>
      </c>
      <c r="BN70" s="756">
        <v>403</v>
      </c>
      <c r="BO70" s="756">
        <v>277</v>
      </c>
      <c r="BP70" s="756">
        <v>86</v>
      </c>
      <c r="BQ70" s="757">
        <v>545</v>
      </c>
      <c r="BR70" s="756">
        <v>339</v>
      </c>
      <c r="BS70" s="758">
        <v>128</v>
      </c>
      <c r="BT70" s="756">
        <v>69</v>
      </c>
      <c r="BU70" s="756">
        <v>62</v>
      </c>
      <c r="BV70" s="756">
        <v>6</v>
      </c>
      <c r="BW70" s="757">
        <v>491</v>
      </c>
      <c r="BX70" s="756">
        <v>360</v>
      </c>
      <c r="BY70" s="758">
        <v>96</v>
      </c>
      <c r="BZ70" s="757">
        <v>85</v>
      </c>
      <c r="CA70" s="756">
        <v>81</v>
      </c>
      <c r="CB70" s="758">
        <v>4</v>
      </c>
      <c r="CC70" s="756">
        <v>0</v>
      </c>
      <c r="CD70" s="756">
        <v>0</v>
      </c>
      <c r="CE70" s="756">
        <v>0</v>
      </c>
      <c r="CF70" s="757">
        <v>488</v>
      </c>
      <c r="CG70" s="756">
        <v>412</v>
      </c>
      <c r="CH70" s="758">
        <v>64</v>
      </c>
      <c r="CI70" s="756">
        <v>89</v>
      </c>
      <c r="CJ70" s="756">
        <v>53</v>
      </c>
      <c r="CK70" s="756">
        <v>21</v>
      </c>
      <c r="CL70" s="757">
        <v>179</v>
      </c>
      <c r="CM70" s="756">
        <v>158</v>
      </c>
      <c r="CN70" s="758">
        <v>18</v>
      </c>
      <c r="CO70" s="757">
        <v>341</v>
      </c>
      <c r="CP70" s="756">
        <v>238</v>
      </c>
      <c r="CQ70" s="758">
        <v>72</v>
      </c>
      <c r="CR70" s="756">
        <v>0</v>
      </c>
      <c r="CS70" s="756">
        <v>0</v>
      </c>
      <c r="CT70" s="756">
        <v>0</v>
      </c>
      <c r="CU70" s="757">
        <v>19</v>
      </c>
      <c r="CV70" s="756">
        <v>12</v>
      </c>
      <c r="CW70" s="758">
        <v>4</v>
      </c>
      <c r="CX70" s="756">
        <v>556</v>
      </c>
      <c r="CY70" s="756">
        <v>484</v>
      </c>
      <c r="CZ70" s="756">
        <v>62</v>
      </c>
      <c r="DA70" s="757">
        <v>620</v>
      </c>
      <c r="DB70" s="756">
        <v>591</v>
      </c>
      <c r="DC70" s="758">
        <v>28</v>
      </c>
      <c r="DD70" s="756">
        <v>285</v>
      </c>
      <c r="DE70" s="756">
        <v>193</v>
      </c>
      <c r="DF70" s="756">
        <v>62</v>
      </c>
      <c r="DG70" s="757">
        <v>5</v>
      </c>
      <c r="DH70" s="756">
        <v>4</v>
      </c>
      <c r="DI70" s="758">
        <v>1</v>
      </c>
      <c r="DJ70" s="756">
        <v>0</v>
      </c>
      <c r="DK70" s="756">
        <v>0</v>
      </c>
      <c r="DL70" s="756">
        <v>0</v>
      </c>
      <c r="DM70" s="757">
        <v>157</v>
      </c>
      <c r="DN70" s="756">
        <v>124</v>
      </c>
      <c r="DO70" s="758">
        <v>26</v>
      </c>
      <c r="DP70" s="756">
        <v>0</v>
      </c>
      <c r="DQ70" s="756">
        <v>0</v>
      </c>
      <c r="DR70" s="756">
        <v>0</v>
      </c>
      <c r="DS70" s="757">
        <v>4</v>
      </c>
      <c r="DT70" s="756">
        <v>3</v>
      </c>
      <c r="DU70" s="758">
        <v>1</v>
      </c>
      <c r="DV70" s="756">
        <v>85</v>
      </c>
      <c r="DW70" s="756">
        <v>63</v>
      </c>
      <c r="DX70" s="756">
        <v>16</v>
      </c>
      <c r="DY70" s="757">
        <v>1</v>
      </c>
      <c r="DZ70" s="756">
        <v>1</v>
      </c>
      <c r="EA70" s="758">
        <v>0</v>
      </c>
    </row>
    <row r="71" spans="1:131">
      <c r="A71" s="360" t="s">
        <v>573</v>
      </c>
      <c r="B71" s="790" t="s">
        <v>961</v>
      </c>
      <c r="C71" s="784">
        <v>24795</v>
      </c>
      <c r="D71" s="785">
        <v>15560</v>
      </c>
      <c r="E71" s="785">
        <v>9235</v>
      </c>
      <c r="F71" s="756">
        <f t="shared" si="84"/>
        <v>22995</v>
      </c>
      <c r="G71" s="756">
        <f t="shared" si="85"/>
        <v>16524</v>
      </c>
      <c r="H71" s="756">
        <f t="shared" si="85"/>
        <v>6471</v>
      </c>
      <c r="I71" s="757">
        <v>6270</v>
      </c>
      <c r="J71" s="756">
        <v>3350</v>
      </c>
      <c r="K71" s="758">
        <v>1560</v>
      </c>
      <c r="L71" s="757">
        <v>3668</v>
      </c>
      <c r="M71" s="756">
        <v>2370</v>
      </c>
      <c r="N71" s="758">
        <v>839</v>
      </c>
      <c r="O71" s="756">
        <v>1553</v>
      </c>
      <c r="P71" s="756">
        <v>1085</v>
      </c>
      <c r="Q71" s="758">
        <v>327</v>
      </c>
      <c r="R71" s="756">
        <v>346</v>
      </c>
      <c r="S71" s="756">
        <v>145</v>
      </c>
      <c r="T71" s="756">
        <v>84</v>
      </c>
      <c r="U71" s="757">
        <v>670</v>
      </c>
      <c r="V71" s="756">
        <v>430</v>
      </c>
      <c r="W71" s="758">
        <v>154</v>
      </c>
      <c r="X71" s="756">
        <v>148</v>
      </c>
      <c r="Y71" s="756">
        <v>65</v>
      </c>
      <c r="Z71" s="756">
        <v>36</v>
      </c>
      <c r="AA71" s="757">
        <v>187</v>
      </c>
      <c r="AB71" s="756">
        <v>101</v>
      </c>
      <c r="AC71" s="758">
        <v>46</v>
      </c>
      <c r="AD71" s="756">
        <v>872</v>
      </c>
      <c r="AE71" s="756">
        <v>628</v>
      </c>
      <c r="AF71" s="756">
        <v>176</v>
      </c>
      <c r="AG71" s="757">
        <v>56</v>
      </c>
      <c r="AH71" s="756">
        <v>24</v>
      </c>
      <c r="AI71" s="758">
        <v>14</v>
      </c>
      <c r="AJ71" s="756">
        <v>2047</v>
      </c>
      <c r="AK71" s="756">
        <v>871</v>
      </c>
      <c r="AL71" s="756">
        <v>500</v>
      </c>
      <c r="AM71" s="757">
        <v>497</v>
      </c>
      <c r="AN71" s="756">
        <v>249</v>
      </c>
      <c r="AO71" s="758">
        <v>124</v>
      </c>
      <c r="AP71" s="756">
        <v>119</v>
      </c>
      <c r="AQ71" s="756">
        <v>62</v>
      </c>
      <c r="AR71" s="756">
        <v>30</v>
      </c>
      <c r="AS71" s="757">
        <v>652</v>
      </c>
      <c r="AT71" s="756">
        <v>388</v>
      </c>
      <c r="AU71" s="758">
        <v>157</v>
      </c>
      <c r="AV71" s="756">
        <v>60</v>
      </c>
      <c r="AW71" s="756">
        <v>21</v>
      </c>
      <c r="AX71" s="756">
        <v>14</v>
      </c>
      <c r="AY71" s="757">
        <v>432</v>
      </c>
      <c r="AZ71" s="756">
        <v>168</v>
      </c>
      <c r="BA71" s="758">
        <v>103</v>
      </c>
      <c r="BB71" s="756">
        <v>318</v>
      </c>
      <c r="BC71" s="756">
        <v>152</v>
      </c>
      <c r="BD71" s="756">
        <v>79</v>
      </c>
      <c r="BE71" s="757">
        <v>91</v>
      </c>
      <c r="BF71" s="756">
        <v>64</v>
      </c>
      <c r="BG71" s="758">
        <v>19</v>
      </c>
      <c r="BH71" s="756">
        <v>481</v>
      </c>
      <c r="BI71" s="756">
        <v>392</v>
      </c>
      <c r="BJ71" s="756">
        <v>73</v>
      </c>
      <c r="BK71" s="757">
        <v>421</v>
      </c>
      <c r="BL71" s="756">
        <v>284</v>
      </c>
      <c r="BM71" s="758">
        <v>93</v>
      </c>
      <c r="BN71" s="756">
        <v>311</v>
      </c>
      <c r="BO71" s="756">
        <v>187</v>
      </c>
      <c r="BP71" s="756">
        <v>74</v>
      </c>
      <c r="BQ71" s="757">
        <v>641</v>
      </c>
      <c r="BR71" s="756">
        <v>382</v>
      </c>
      <c r="BS71" s="758">
        <v>155</v>
      </c>
      <c r="BT71" s="756">
        <v>540</v>
      </c>
      <c r="BU71" s="756">
        <v>270</v>
      </c>
      <c r="BV71" s="756">
        <v>135</v>
      </c>
      <c r="BW71" s="757">
        <v>958</v>
      </c>
      <c r="BX71" s="756">
        <v>520</v>
      </c>
      <c r="BY71" s="758">
        <v>237</v>
      </c>
      <c r="BZ71" s="757">
        <v>106</v>
      </c>
      <c r="CA71" s="756">
        <v>62</v>
      </c>
      <c r="CB71" s="758">
        <v>26</v>
      </c>
      <c r="CC71" s="756">
        <v>248</v>
      </c>
      <c r="CD71" s="756">
        <v>127</v>
      </c>
      <c r="CE71" s="756">
        <v>62</v>
      </c>
      <c r="CF71" s="757">
        <v>678</v>
      </c>
      <c r="CG71" s="756">
        <v>261</v>
      </c>
      <c r="CH71" s="758">
        <v>160</v>
      </c>
      <c r="CI71" s="756">
        <v>163</v>
      </c>
      <c r="CJ71" s="756">
        <v>82</v>
      </c>
      <c r="CK71" s="756">
        <v>41</v>
      </c>
      <c r="CL71" s="757">
        <v>2163</v>
      </c>
      <c r="CM71" s="756">
        <v>1650</v>
      </c>
      <c r="CN71" s="758">
        <v>391</v>
      </c>
      <c r="CO71" s="757">
        <v>2167</v>
      </c>
      <c r="CP71" s="756">
        <v>1204</v>
      </c>
      <c r="CQ71" s="758">
        <v>535</v>
      </c>
      <c r="CR71" s="756">
        <v>2</v>
      </c>
      <c r="CS71" s="756">
        <v>0</v>
      </c>
      <c r="CT71" s="756">
        <v>0</v>
      </c>
      <c r="CU71" s="757">
        <v>39</v>
      </c>
      <c r="CV71" s="756">
        <v>29</v>
      </c>
      <c r="CW71" s="758">
        <v>8</v>
      </c>
      <c r="CX71" s="756">
        <v>134</v>
      </c>
      <c r="CY71" s="756">
        <v>87</v>
      </c>
      <c r="CZ71" s="756">
        <v>30</v>
      </c>
      <c r="DA71" s="757">
        <v>26</v>
      </c>
      <c r="DB71" s="756">
        <v>9</v>
      </c>
      <c r="DC71" s="758">
        <v>6</v>
      </c>
      <c r="DD71" s="756">
        <v>130</v>
      </c>
      <c r="DE71" s="756">
        <v>77</v>
      </c>
      <c r="DF71" s="756">
        <v>31</v>
      </c>
      <c r="DG71" s="757">
        <v>638</v>
      </c>
      <c r="DH71" s="756">
        <v>560</v>
      </c>
      <c r="DI71" s="758">
        <v>69</v>
      </c>
      <c r="DJ71" s="756">
        <v>60</v>
      </c>
      <c r="DK71" s="756">
        <v>24</v>
      </c>
      <c r="DL71" s="756">
        <v>14</v>
      </c>
      <c r="DM71" s="757">
        <v>152</v>
      </c>
      <c r="DN71" s="756">
        <v>72</v>
      </c>
      <c r="DO71" s="758">
        <v>38</v>
      </c>
      <c r="DP71" s="756">
        <v>88</v>
      </c>
      <c r="DQ71" s="756">
        <v>47</v>
      </c>
      <c r="DR71" s="756">
        <v>22</v>
      </c>
      <c r="DS71" s="757">
        <v>9</v>
      </c>
      <c r="DT71" s="756">
        <v>6</v>
      </c>
      <c r="DU71" s="758">
        <v>2</v>
      </c>
      <c r="DV71" s="756">
        <v>9</v>
      </c>
      <c r="DW71" s="756">
        <v>2</v>
      </c>
      <c r="DX71" s="756">
        <v>2</v>
      </c>
      <c r="DY71" s="757">
        <v>24</v>
      </c>
      <c r="DZ71" s="756">
        <v>17</v>
      </c>
      <c r="EA71" s="758">
        <v>5</v>
      </c>
    </row>
    <row r="72" spans="1:131">
      <c r="A72" s="360" t="s">
        <v>574</v>
      </c>
      <c r="B72" s="790" t="s">
        <v>941</v>
      </c>
      <c r="C72" s="784">
        <v>124861</v>
      </c>
      <c r="D72" s="785">
        <v>103594</v>
      </c>
      <c r="E72" s="785">
        <v>21267</v>
      </c>
      <c r="F72" s="756">
        <f t="shared" si="84"/>
        <v>116602</v>
      </c>
      <c r="G72" s="756">
        <f t="shared" si="85"/>
        <v>97896</v>
      </c>
      <c r="H72" s="756">
        <f t="shared" si="85"/>
        <v>18706</v>
      </c>
      <c r="I72" s="757">
        <v>32623</v>
      </c>
      <c r="J72" s="756">
        <v>25905</v>
      </c>
      <c r="K72" s="758">
        <v>5163</v>
      </c>
      <c r="L72" s="757">
        <v>19808</v>
      </c>
      <c r="M72" s="756">
        <v>16177</v>
      </c>
      <c r="N72" s="758">
        <v>2933</v>
      </c>
      <c r="O72" s="756">
        <v>14733</v>
      </c>
      <c r="P72" s="756">
        <v>12238</v>
      </c>
      <c r="Q72" s="758">
        <v>2023</v>
      </c>
      <c r="R72" s="756">
        <v>2955</v>
      </c>
      <c r="S72" s="756">
        <v>2222</v>
      </c>
      <c r="T72" s="756">
        <v>497</v>
      </c>
      <c r="U72" s="757">
        <v>6411</v>
      </c>
      <c r="V72" s="756">
        <v>5010</v>
      </c>
      <c r="W72" s="758">
        <v>1069</v>
      </c>
      <c r="X72" s="756">
        <v>1176</v>
      </c>
      <c r="Y72" s="756">
        <v>960</v>
      </c>
      <c r="Z72" s="756">
        <v>174</v>
      </c>
      <c r="AA72" s="757">
        <v>559</v>
      </c>
      <c r="AB72" s="756">
        <v>406</v>
      </c>
      <c r="AC72" s="758">
        <v>111</v>
      </c>
      <c r="AD72" s="756">
        <v>3897</v>
      </c>
      <c r="AE72" s="756">
        <v>3098</v>
      </c>
      <c r="AF72" s="756">
        <v>610</v>
      </c>
      <c r="AG72" s="757">
        <v>683</v>
      </c>
      <c r="AH72" s="756">
        <v>552</v>
      </c>
      <c r="AI72" s="758">
        <v>106</v>
      </c>
      <c r="AJ72" s="756">
        <v>3075</v>
      </c>
      <c r="AK72" s="756">
        <v>2663</v>
      </c>
      <c r="AL72" s="756">
        <v>356</v>
      </c>
      <c r="AM72" s="757">
        <v>6754</v>
      </c>
      <c r="AN72" s="756">
        <v>5259</v>
      </c>
      <c r="AO72" s="758">
        <v>985</v>
      </c>
      <c r="AP72" s="756">
        <v>1021</v>
      </c>
      <c r="AQ72" s="756">
        <v>841</v>
      </c>
      <c r="AR72" s="756">
        <v>148</v>
      </c>
      <c r="AS72" s="757">
        <v>674</v>
      </c>
      <c r="AT72" s="756">
        <v>533</v>
      </c>
      <c r="AU72" s="758">
        <v>112</v>
      </c>
      <c r="AV72" s="756">
        <v>2946</v>
      </c>
      <c r="AW72" s="756">
        <v>2348</v>
      </c>
      <c r="AX72" s="756">
        <v>427</v>
      </c>
      <c r="AY72" s="757">
        <v>1499</v>
      </c>
      <c r="AZ72" s="756">
        <v>1215</v>
      </c>
      <c r="BA72" s="758">
        <v>230</v>
      </c>
      <c r="BB72" s="756">
        <v>3958</v>
      </c>
      <c r="BC72" s="756">
        <v>3106</v>
      </c>
      <c r="BD72" s="756">
        <v>667</v>
      </c>
      <c r="BE72" s="757">
        <v>1544</v>
      </c>
      <c r="BF72" s="756">
        <v>1176</v>
      </c>
      <c r="BG72" s="758">
        <v>279</v>
      </c>
      <c r="BH72" s="756">
        <v>670</v>
      </c>
      <c r="BI72" s="756">
        <v>521</v>
      </c>
      <c r="BJ72" s="756">
        <v>116</v>
      </c>
      <c r="BK72" s="757">
        <v>934</v>
      </c>
      <c r="BL72" s="756">
        <v>718</v>
      </c>
      <c r="BM72" s="758">
        <v>166</v>
      </c>
      <c r="BN72" s="756">
        <v>572</v>
      </c>
      <c r="BO72" s="756">
        <v>444</v>
      </c>
      <c r="BP72" s="756">
        <v>99</v>
      </c>
      <c r="BQ72" s="757">
        <v>831</v>
      </c>
      <c r="BR72" s="756">
        <v>582</v>
      </c>
      <c r="BS72" s="758">
        <v>175</v>
      </c>
      <c r="BT72" s="756">
        <v>748</v>
      </c>
      <c r="BU72" s="756">
        <v>599</v>
      </c>
      <c r="BV72" s="756">
        <v>119</v>
      </c>
      <c r="BW72" s="757">
        <v>1688</v>
      </c>
      <c r="BX72" s="756">
        <v>1355</v>
      </c>
      <c r="BY72" s="758">
        <v>268</v>
      </c>
      <c r="BZ72" s="757">
        <v>1504</v>
      </c>
      <c r="CA72" s="756">
        <v>1262</v>
      </c>
      <c r="CB72" s="758">
        <v>203</v>
      </c>
      <c r="CC72" s="756">
        <v>1037</v>
      </c>
      <c r="CD72" s="756">
        <v>821</v>
      </c>
      <c r="CE72" s="756">
        <v>171</v>
      </c>
      <c r="CF72" s="757">
        <v>1059</v>
      </c>
      <c r="CG72" s="756">
        <v>882</v>
      </c>
      <c r="CH72" s="758">
        <v>148</v>
      </c>
      <c r="CI72" s="756">
        <v>966</v>
      </c>
      <c r="CJ72" s="756">
        <v>775</v>
      </c>
      <c r="CK72" s="756">
        <v>153</v>
      </c>
      <c r="CL72" s="757">
        <v>665</v>
      </c>
      <c r="CM72" s="756">
        <v>507</v>
      </c>
      <c r="CN72" s="758">
        <v>120</v>
      </c>
      <c r="CO72" s="757">
        <v>1376</v>
      </c>
      <c r="CP72" s="756">
        <v>1032</v>
      </c>
      <c r="CQ72" s="758">
        <v>258</v>
      </c>
      <c r="CR72" s="756">
        <v>293</v>
      </c>
      <c r="CS72" s="756">
        <v>227</v>
      </c>
      <c r="CT72" s="756">
        <v>51</v>
      </c>
      <c r="CU72" s="757">
        <v>311</v>
      </c>
      <c r="CV72" s="756">
        <v>258</v>
      </c>
      <c r="CW72" s="758">
        <v>41</v>
      </c>
      <c r="CX72" s="756">
        <v>686</v>
      </c>
      <c r="CY72" s="756">
        <v>563</v>
      </c>
      <c r="CZ72" s="756">
        <v>101</v>
      </c>
      <c r="DA72" s="757">
        <v>407</v>
      </c>
      <c r="DB72" s="756">
        <v>332</v>
      </c>
      <c r="DC72" s="758">
        <v>61</v>
      </c>
      <c r="DD72" s="756">
        <v>194</v>
      </c>
      <c r="DE72" s="756">
        <v>153</v>
      </c>
      <c r="DF72" s="756">
        <v>32</v>
      </c>
      <c r="DG72" s="757">
        <v>308</v>
      </c>
      <c r="DH72" s="756">
        <v>258</v>
      </c>
      <c r="DI72" s="758">
        <v>42</v>
      </c>
      <c r="DJ72" s="756">
        <v>273</v>
      </c>
      <c r="DK72" s="756">
        <v>227</v>
      </c>
      <c r="DL72" s="756">
        <v>39</v>
      </c>
      <c r="DM72" s="757">
        <v>957</v>
      </c>
      <c r="DN72" s="756">
        <v>771</v>
      </c>
      <c r="DO72" s="758">
        <v>150</v>
      </c>
      <c r="DP72" s="756">
        <v>266</v>
      </c>
      <c r="DQ72" s="756">
        <v>218</v>
      </c>
      <c r="DR72" s="756">
        <v>39</v>
      </c>
      <c r="DS72" s="757">
        <v>554</v>
      </c>
      <c r="DT72" s="756">
        <v>458</v>
      </c>
      <c r="DU72" s="758">
        <v>79</v>
      </c>
      <c r="DV72" s="756">
        <v>771</v>
      </c>
      <c r="DW72" s="756">
        <v>657</v>
      </c>
      <c r="DX72" s="756">
        <v>97</v>
      </c>
      <c r="DY72" s="757">
        <v>671</v>
      </c>
      <c r="DZ72" s="756">
        <v>567</v>
      </c>
      <c r="EA72" s="758">
        <v>88</v>
      </c>
    </row>
    <row r="73" spans="1:131">
      <c r="A73" s="360" t="s">
        <v>575</v>
      </c>
      <c r="B73" s="790" t="s">
        <v>942</v>
      </c>
      <c r="C73" s="784">
        <v>4035</v>
      </c>
      <c r="D73" s="785">
        <v>3639</v>
      </c>
      <c r="E73" s="785">
        <v>396</v>
      </c>
      <c r="F73" s="756">
        <f t="shared" si="84"/>
        <v>7107</v>
      </c>
      <c r="G73" s="756">
        <f t="shared" si="85"/>
        <v>6459</v>
      </c>
      <c r="H73" s="756">
        <f t="shared" si="85"/>
        <v>648</v>
      </c>
      <c r="I73" s="757">
        <v>3611</v>
      </c>
      <c r="J73" s="756">
        <v>3146</v>
      </c>
      <c r="K73" s="758">
        <v>405</v>
      </c>
      <c r="L73" s="757">
        <v>2587</v>
      </c>
      <c r="M73" s="756">
        <v>2413</v>
      </c>
      <c r="N73" s="758">
        <v>162</v>
      </c>
      <c r="O73" s="756">
        <v>55</v>
      </c>
      <c r="P73" s="756">
        <v>47</v>
      </c>
      <c r="Q73" s="758">
        <v>7</v>
      </c>
      <c r="R73" s="756">
        <v>0</v>
      </c>
      <c r="S73" s="756">
        <v>0</v>
      </c>
      <c r="T73" s="756">
        <v>0</v>
      </c>
      <c r="U73" s="757">
        <v>73</v>
      </c>
      <c r="V73" s="756">
        <v>63</v>
      </c>
      <c r="W73" s="758">
        <v>9</v>
      </c>
      <c r="X73" s="756">
        <v>36</v>
      </c>
      <c r="Y73" s="756">
        <v>28</v>
      </c>
      <c r="Z73" s="756">
        <v>6</v>
      </c>
      <c r="AA73" s="757">
        <v>18</v>
      </c>
      <c r="AB73" s="756">
        <v>14</v>
      </c>
      <c r="AC73" s="758">
        <v>3</v>
      </c>
      <c r="AD73" s="756">
        <v>10</v>
      </c>
      <c r="AE73" s="756">
        <v>10</v>
      </c>
      <c r="AF73" s="756">
        <v>0</v>
      </c>
      <c r="AG73" s="757">
        <v>210</v>
      </c>
      <c r="AH73" s="756">
        <v>202</v>
      </c>
      <c r="AI73" s="758">
        <v>8</v>
      </c>
      <c r="AJ73" s="756">
        <v>55</v>
      </c>
      <c r="AK73" s="756">
        <v>45</v>
      </c>
      <c r="AL73" s="756">
        <v>8</v>
      </c>
      <c r="AM73" s="757">
        <v>30</v>
      </c>
      <c r="AN73" s="756">
        <v>16</v>
      </c>
      <c r="AO73" s="758">
        <v>7</v>
      </c>
      <c r="AP73" s="756">
        <v>170</v>
      </c>
      <c r="AQ73" s="756">
        <v>164</v>
      </c>
      <c r="AR73" s="756">
        <v>6</v>
      </c>
      <c r="AS73" s="757">
        <v>12</v>
      </c>
      <c r="AT73" s="756">
        <v>10</v>
      </c>
      <c r="AU73" s="758">
        <v>2</v>
      </c>
      <c r="AV73" s="756">
        <v>0</v>
      </c>
      <c r="AW73" s="756">
        <v>0</v>
      </c>
      <c r="AX73" s="756">
        <v>0</v>
      </c>
      <c r="AY73" s="757">
        <v>10</v>
      </c>
      <c r="AZ73" s="756">
        <v>2</v>
      </c>
      <c r="BA73" s="758">
        <v>2</v>
      </c>
      <c r="BB73" s="756">
        <v>0</v>
      </c>
      <c r="BC73" s="756">
        <v>0</v>
      </c>
      <c r="BD73" s="756">
        <v>0</v>
      </c>
      <c r="BE73" s="757">
        <v>0</v>
      </c>
      <c r="BF73" s="756">
        <v>0</v>
      </c>
      <c r="BG73" s="758">
        <v>0</v>
      </c>
      <c r="BH73" s="756">
        <v>0</v>
      </c>
      <c r="BI73" s="756">
        <v>0</v>
      </c>
      <c r="BJ73" s="756">
        <v>0</v>
      </c>
      <c r="BK73" s="757">
        <v>4</v>
      </c>
      <c r="BL73" s="756">
        <v>2</v>
      </c>
      <c r="BM73" s="758">
        <v>1</v>
      </c>
      <c r="BN73" s="756">
        <v>2</v>
      </c>
      <c r="BO73" s="756">
        <v>0</v>
      </c>
      <c r="BP73" s="756">
        <v>0</v>
      </c>
      <c r="BQ73" s="757">
        <v>53</v>
      </c>
      <c r="BR73" s="756">
        <v>45</v>
      </c>
      <c r="BS73" s="758">
        <v>7</v>
      </c>
      <c r="BT73" s="756">
        <v>0</v>
      </c>
      <c r="BU73" s="756">
        <v>0</v>
      </c>
      <c r="BV73" s="756">
        <v>0</v>
      </c>
      <c r="BW73" s="757">
        <v>2</v>
      </c>
      <c r="BX73" s="756">
        <v>2</v>
      </c>
      <c r="BY73" s="758">
        <v>0</v>
      </c>
      <c r="BZ73" s="757">
        <v>6</v>
      </c>
      <c r="CA73" s="756">
        <v>4</v>
      </c>
      <c r="CB73" s="758">
        <v>1</v>
      </c>
      <c r="CC73" s="756">
        <v>166</v>
      </c>
      <c r="CD73" s="756">
        <v>166</v>
      </c>
      <c r="CE73" s="756">
        <v>0</v>
      </c>
      <c r="CF73" s="757">
        <v>18</v>
      </c>
      <c r="CG73" s="756">
        <v>10</v>
      </c>
      <c r="CH73" s="758">
        <v>4</v>
      </c>
      <c r="CI73" s="756">
        <v>4</v>
      </c>
      <c r="CJ73" s="756">
        <v>4</v>
      </c>
      <c r="CK73" s="756">
        <v>0</v>
      </c>
      <c r="CL73" s="757">
        <v>2</v>
      </c>
      <c r="CM73" s="756">
        <v>0</v>
      </c>
      <c r="CN73" s="758">
        <v>0</v>
      </c>
      <c r="CO73" s="757">
        <v>2</v>
      </c>
      <c r="CP73" s="756">
        <v>2</v>
      </c>
      <c r="CQ73" s="758">
        <v>0</v>
      </c>
      <c r="CR73" s="756">
        <v>0</v>
      </c>
      <c r="CS73" s="756">
        <v>0</v>
      </c>
      <c r="CT73" s="756">
        <v>0</v>
      </c>
      <c r="CU73" s="757">
        <v>2</v>
      </c>
      <c r="CV73" s="756">
        <v>2</v>
      </c>
      <c r="CW73" s="758">
        <v>0</v>
      </c>
      <c r="CX73" s="756">
        <v>18</v>
      </c>
      <c r="CY73" s="756">
        <v>16</v>
      </c>
      <c r="CZ73" s="756">
        <v>2</v>
      </c>
      <c r="DA73" s="757">
        <v>0</v>
      </c>
      <c r="DB73" s="756">
        <v>0</v>
      </c>
      <c r="DC73" s="758">
        <v>0</v>
      </c>
      <c r="DD73" s="756">
        <v>0</v>
      </c>
      <c r="DE73" s="756">
        <v>0</v>
      </c>
      <c r="DF73" s="756">
        <v>0</v>
      </c>
      <c r="DG73" s="757">
        <v>0</v>
      </c>
      <c r="DH73" s="756">
        <v>0</v>
      </c>
      <c r="DI73" s="758">
        <v>0</v>
      </c>
      <c r="DJ73" s="756">
        <v>38</v>
      </c>
      <c r="DK73" s="756">
        <v>36</v>
      </c>
      <c r="DL73" s="756">
        <v>2</v>
      </c>
      <c r="DM73" s="757">
        <v>0</v>
      </c>
      <c r="DN73" s="756">
        <v>0</v>
      </c>
      <c r="DO73" s="758">
        <v>0</v>
      </c>
      <c r="DP73" s="756">
        <v>0</v>
      </c>
      <c r="DQ73" s="756">
        <v>0</v>
      </c>
      <c r="DR73" s="756">
        <v>0</v>
      </c>
      <c r="DS73" s="757">
        <v>28</v>
      </c>
      <c r="DT73" s="756">
        <v>10</v>
      </c>
      <c r="DU73" s="758">
        <v>6</v>
      </c>
      <c r="DV73" s="756">
        <v>0</v>
      </c>
      <c r="DW73" s="756">
        <v>0</v>
      </c>
      <c r="DX73" s="756">
        <v>0</v>
      </c>
      <c r="DY73" s="757">
        <v>0</v>
      </c>
      <c r="DZ73" s="756">
        <v>0</v>
      </c>
      <c r="EA73" s="758">
        <v>0</v>
      </c>
    </row>
    <row r="74" spans="1:131">
      <c r="A74" s="360" t="s">
        <v>576</v>
      </c>
      <c r="B74" s="790" t="s">
        <v>943</v>
      </c>
      <c r="C74" s="784">
        <v>4011</v>
      </c>
      <c r="D74" s="785">
        <v>3631</v>
      </c>
      <c r="E74" s="785">
        <v>380</v>
      </c>
      <c r="F74" s="756">
        <f t="shared" si="84"/>
        <v>3328</v>
      </c>
      <c r="G74" s="756">
        <f t="shared" si="85"/>
        <v>3081</v>
      </c>
      <c r="H74" s="756">
        <f t="shared" si="85"/>
        <v>247</v>
      </c>
      <c r="I74" s="757">
        <v>778</v>
      </c>
      <c r="J74" s="756">
        <v>689</v>
      </c>
      <c r="K74" s="758">
        <v>79</v>
      </c>
      <c r="L74" s="757">
        <v>747</v>
      </c>
      <c r="M74" s="756">
        <v>696</v>
      </c>
      <c r="N74" s="758">
        <v>47</v>
      </c>
      <c r="O74" s="756">
        <v>445</v>
      </c>
      <c r="P74" s="756">
        <v>407</v>
      </c>
      <c r="Q74" s="758">
        <v>35</v>
      </c>
      <c r="R74" s="756">
        <v>119</v>
      </c>
      <c r="S74" s="756">
        <v>119</v>
      </c>
      <c r="T74" s="756">
        <v>0</v>
      </c>
      <c r="U74" s="757">
        <v>122</v>
      </c>
      <c r="V74" s="756">
        <v>109</v>
      </c>
      <c r="W74" s="758">
        <v>11</v>
      </c>
      <c r="X74" s="756">
        <v>0</v>
      </c>
      <c r="Y74" s="756">
        <v>0</v>
      </c>
      <c r="Z74" s="756">
        <v>0</v>
      </c>
      <c r="AA74" s="757">
        <v>15</v>
      </c>
      <c r="AB74" s="756">
        <v>15</v>
      </c>
      <c r="AC74" s="758">
        <v>0</v>
      </c>
      <c r="AD74" s="756">
        <v>0</v>
      </c>
      <c r="AE74" s="756">
        <v>0</v>
      </c>
      <c r="AF74" s="756">
        <v>0</v>
      </c>
      <c r="AG74" s="757">
        <v>0</v>
      </c>
      <c r="AH74" s="756">
        <v>0</v>
      </c>
      <c r="AI74" s="758">
        <v>0</v>
      </c>
      <c r="AJ74" s="756">
        <v>127</v>
      </c>
      <c r="AK74" s="756">
        <v>102</v>
      </c>
      <c r="AL74" s="756">
        <v>20</v>
      </c>
      <c r="AM74" s="757">
        <v>183</v>
      </c>
      <c r="AN74" s="756">
        <v>158</v>
      </c>
      <c r="AO74" s="758">
        <v>22</v>
      </c>
      <c r="AP74" s="756">
        <v>56</v>
      </c>
      <c r="AQ74" s="756">
        <v>53</v>
      </c>
      <c r="AR74" s="756">
        <v>2</v>
      </c>
      <c r="AS74" s="757">
        <v>0</v>
      </c>
      <c r="AT74" s="756">
        <v>0</v>
      </c>
      <c r="AU74" s="758">
        <v>0</v>
      </c>
      <c r="AV74" s="756">
        <v>30</v>
      </c>
      <c r="AW74" s="756">
        <v>28</v>
      </c>
      <c r="AX74" s="756">
        <v>2</v>
      </c>
      <c r="AY74" s="757">
        <v>5</v>
      </c>
      <c r="AZ74" s="756">
        <v>5</v>
      </c>
      <c r="BA74" s="758">
        <v>0</v>
      </c>
      <c r="BB74" s="756">
        <v>74</v>
      </c>
      <c r="BC74" s="756">
        <v>74</v>
      </c>
      <c r="BD74" s="756">
        <v>0</v>
      </c>
      <c r="BE74" s="757">
        <v>10</v>
      </c>
      <c r="BF74" s="756">
        <v>10</v>
      </c>
      <c r="BG74" s="758">
        <v>0</v>
      </c>
      <c r="BH74" s="756">
        <v>188</v>
      </c>
      <c r="BI74" s="756">
        <v>170</v>
      </c>
      <c r="BJ74" s="756">
        <v>16</v>
      </c>
      <c r="BK74" s="757">
        <v>0</v>
      </c>
      <c r="BL74" s="756">
        <v>0</v>
      </c>
      <c r="BM74" s="758">
        <v>0</v>
      </c>
      <c r="BN74" s="756">
        <v>0</v>
      </c>
      <c r="BO74" s="756">
        <v>0</v>
      </c>
      <c r="BP74" s="756">
        <v>0</v>
      </c>
      <c r="BQ74" s="757">
        <v>38</v>
      </c>
      <c r="BR74" s="756">
        <v>33</v>
      </c>
      <c r="BS74" s="758">
        <v>4</v>
      </c>
      <c r="BT74" s="756">
        <v>5</v>
      </c>
      <c r="BU74" s="756">
        <v>5</v>
      </c>
      <c r="BV74" s="756">
        <v>0</v>
      </c>
      <c r="BW74" s="757">
        <v>74</v>
      </c>
      <c r="BX74" s="756">
        <v>74</v>
      </c>
      <c r="BY74" s="758">
        <v>0</v>
      </c>
      <c r="BZ74" s="757">
        <v>109</v>
      </c>
      <c r="CA74" s="756">
        <v>101</v>
      </c>
      <c r="CB74" s="758">
        <v>7</v>
      </c>
      <c r="CC74" s="756">
        <v>5</v>
      </c>
      <c r="CD74" s="756">
        <v>5</v>
      </c>
      <c r="CE74" s="756">
        <v>0</v>
      </c>
      <c r="CF74" s="757">
        <v>69</v>
      </c>
      <c r="CG74" s="756">
        <v>66</v>
      </c>
      <c r="CH74" s="758">
        <v>2</v>
      </c>
      <c r="CI74" s="756">
        <v>58</v>
      </c>
      <c r="CJ74" s="756">
        <v>58</v>
      </c>
      <c r="CK74" s="756">
        <v>0</v>
      </c>
      <c r="CL74" s="757">
        <v>0</v>
      </c>
      <c r="CM74" s="756">
        <v>0</v>
      </c>
      <c r="CN74" s="758">
        <v>0</v>
      </c>
      <c r="CO74" s="757">
        <v>13</v>
      </c>
      <c r="CP74" s="756">
        <v>13</v>
      </c>
      <c r="CQ74" s="758">
        <v>0</v>
      </c>
      <c r="CR74" s="756">
        <v>0</v>
      </c>
      <c r="CS74" s="756">
        <v>0</v>
      </c>
      <c r="CT74" s="756">
        <v>0</v>
      </c>
      <c r="CU74" s="757">
        <v>0</v>
      </c>
      <c r="CV74" s="756">
        <v>0</v>
      </c>
      <c r="CW74" s="758">
        <v>0</v>
      </c>
      <c r="CX74" s="756">
        <v>0</v>
      </c>
      <c r="CY74" s="756">
        <v>0</v>
      </c>
      <c r="CZ74" s="756">
        <v>0</v>
      </c>
      <c r="DA74" s="757">
        <v>25</v>
      </c>
      <c r="DB74" s="756">
        <v>25</v>
      </c>
      <c r="DC74" s="758">
        <v>0</v>
      </c>
      <c r="DD74" s="756">
        <v>0</v>
      </c>
      <c r="DE74" s="756">
        <v>0</v>
      </c>
      <c r="DF74" s="756">
        <v>0</v>
      </c>
      <c r="DG74" s="757">
        <v>0</v>
      </c>
      <c r="DH74" s="756">
        <v>0</v>
      </c>
      <c r="DI74" s="758">
        <v>0</v>
      </c>
      <c r="DJ74" s="756">
        <v>8</v>
      </c>
      <c r="DK74" s="756">
        <v>8</v>
      </c>
      <c r="DL74" s="756">
        <v>0</v>
      </c>
      <c r="DM74" s="757">
        <v>0</v>
      </c>
      <c r="DN74" s="756">
        <v>0</v>
      </c>
      <c r="DO74" s="758">
        <v>0</v>
      </c>
      <c r="DP74" s="756">
        <v>38</v>
      </c>
      <c r="DQ74" s="756">
        <v>38</v>
      </c>
      <c r="DR74" s="756">
        <v>0</v>
      </c>
      <c r="DS74" s="757">
        <v>20</v>
      </c>
      <c r="DT74" s="756">
        <v>20</v>
      </c>
      <c r="DU74" s="758">
        <v>0</v>
      </c>
      <c r="DV74" s="756">
        <v>0</v>
      </c>
      <c r="DW74" s="756">
        <v>0</v>
      </c>
      <c r="DX74" s="756">
        <v>0</v>
      </c>
      <c r="DY74" s="757">
        <v>0</v>
      </c>
      <c r="DZ74" s="756">
        <v>0</v>
      </c>
      <c r="EA74" s="758">
        <v>0</v>
      </c>
    </row>
    <row r="75" spans="1:131">
      <c r="A75" s="360" t="s">
        <v>577</v>
      </c>
      <c r="B75" s="790" t="s">
        <v>944</v>
      </c>
      <c r="C75" s="784">
        <v>18814</v>
      </c>
      <c r="D75" s="785">
        <v>16890</v>
      </c>
      <c r="E75" s="785">
        <v>1924</v>
      </c>
      <c r="F75" s="756">
        <f t="shared" si="84"/>
        <v>10804</v>
      </c>
      <c r="G75" s="756">
        <f t="shared" si="85"/>
        <v>9358</v>
      </c>
      <c r="H75" s="756">
        <f t="shared" si="85"/>
        <v>1446</v>
      </c>
      <c r="I75" s="757">
        <v>2796</v>
      </c>
      <c r="J75" s="756">
        <v>2273</v>
      </c>
      <c r="K75" s="758">
        <v>425</v>
      </c>
      <c r="L75" s="757">
        <v>1742</v>
      </c>
      <c r="M75" s="756">
        <v>1474</v>
      </c>
      <c r="N75" s="758">
        <v>227</v>
      </c>
      <c r="O75" s="756">
        <v>1067</v>
      </c>
      <c r="P75" s="756">
        <v>910</v>
      </c>
      <c r="Q75" s="758">
        <v>134</v>
      </c>
      <c r="R75" s="756">
        <v>563</v>
      </c>
      <c r="S75" s="756">
        <v>460</v>
      </c>
      <c r="T75" s="756">
        <v>84</v>
      </c>
      <c r="U75" s="757">
        <v>724</v>
      </c>
      <c r="V75" s="756">
        <v>650</v>
      </c>
      <c r="W75" s="758">
        <v>67</v>
      </c>
      <c r="X75" s="756">
        <v>84</v>
      </c>
      <c r="Y75" s="756">
        <v>74</v>
      </c>
      <c r="Z75" s="756">
        <v>9</v>
      </c>
      <c r="AA75" s="757">
        <v>74</v>
      </c>
      <c r="AB75" s="756">
        <v>66</v>
      </c>
      <c r="AC75" s="758">
        <v>7</v>
      </c>
      <c r="AD75" s="756">
        <v>236</v>
      </c>
      <c r="AE75" s="756">
        <v>213</v>
      </c>
      <c r="AF75" s="756">
        <v>20</v>
      </c>
      <c r="AG75" s="757">
        <v>8</v>
      </c>
      <c r="AH75" s="756">
        <v>8</v>
      </c>
      <c r="AI75" s="758">
        <v>0</v>
      </c>
      <c r="AJ75" s="756">
        <v>241</v>
      </c>
      <c r="AK75" s="756">
        <v>208</v>
      </c>
      <c r="AL75" s="756">
        <v>28</v>
      </c>
      <c r="AM75" s="757">
        <v>261</v>
      </c>
      <c r="AN75" s="756">
        <v>226</v>
      </c>
      <c r="AO75" s="758">
        <v>30</v>
      </c>
      <c r="AP75" s="756">
        <v>93</v>
      </c>
      <c r="AQ75" s="756">
        <v>77</v>
      </c>
      <c r="AR75" s="756">
        <v>14</v>
      </c>
      <c r="AS75" s="757">
        <v>133</v>
      </c>
      <c r="AT75" s="756">
        <v>118</v>
      </c>
      <c r="AU75" s="758">
        <v>13</v>
      </c>
      <c r="AV75" s="756">
        <v>719</v>
      </c>
      <c r="AW75" s="756">
        <v>637</v>
      </c>
      <c r="AX75" s="756">
        <v>72</v>
      </c>
      <c r="AY75" s="757">
        <v>263</v>
      </c>
      <c r="AZ75" s="756">
        <v>234</v>
      </c>
      <c r="BA75" s="758">
        <v>26</v>
      </c>
      <c r="BB75" s="756">
        <v>128</v>
      </c>
      <c r="BC75" s="756">
        <v>84</v>
      </c>
      <c r="BD75" s="756">
        <v>29</v>
      </c>
      <c r="BE75" s="757">
        <v>224</v>
      </c>
      <c r="BF75" s="756">
        <v>198</v>
      </c>
      <c r="BG75" s="758">
        <v>23</v>
      </c>
      <c r="BH75" s="756">
        <v>84</v>
      </c>
      <c r="BI75" s="756">
        <v>76</v>
      </c>
      <c r="BJ75" s="756">
        <v>7</v>
      </c>
      <c r="BK75" s="757">
        <v>131</v>
      </c>
      <c r="BL75" s="756">
        <v>113</v>
      </c>
      <c r="BM75" s="758">
        <v>15</v>
      </c>
      <c r="BN75" s="756">
        <v>94</v>
      </c>
      <c r="BO75" s="756">
        <v>79</v>
      </c>
      <c r="BP75" s="756">
        <v>13</v>
      </c>
      <c r="BQ75" s="757">
        <v>57</v>
      </c>
      <c r="BR75" s="756">
        <v>48</v>
      </c>
      <c r="BS75" s="758">
        <v>7</v>
      </c>
      <c r="BT75" s="756">
        <v>49</v>
      </c>
      <c r="BU75" s="756">
        <v>40</v>
      </c>
      <c r="BV75" s="756">
        <v>7</v>
      </c>
      <c r="BW75" s="757">
        <v>123</v>
      </c>
      <c r="BX75" s="756">
        <v>110</v>
      </c>
      <c r="BY75" s="758">
        <v>11</v>
      </c>
      <c r="BZ75" s="757">
        <v>65</v>
      </c>
      <c r="CA75" s="756">
        <v>59</v>
      </c>
      <c r="CB75" s="758">
        <v>6</v>
      </c>
      <c r="CC75" s="756">
        <v>109</v>
      </c>
      <c r="CD75" s="756">
        <v>90</v>
      </c>
      <c r="CE75" s="756">
        <v>16</v>
      </c>
      <c r="CF75" s="757">
        <v>85</v>
      </c>
      <c r="CG75" s="756">
        <v>74</v>
      </c>
      <c r="CH75" s="758">
        <v>10</v>
      </c>
      <c r="CI75" s="756">
        <v>114</v>
      </c>
      <c r="CJ75" s="756">
        <v>89</v>
      </c>
      <c r="CK75" s="756">
        <v>20</v>
      </c>
      <c r="CL75" s="757">
        <v>33</v>
      </c>
      <c r="CM75" s="756">
        <v>22</v>
      </c>
      <c r="CN75" s="758">
        <v>8</v>
      </c>
      <c r="CO75" s="757">
        <v>261</v>
      </c>
      <c r="CP75" s="756">
        <v>207</v>
      </c>
      <c r="CQ75" s="758">
        <v>43</v>
      </c>
      <c r="CR75" s="756">
        <v>60</v>
      </c>
      <c r="CS75" s="756">
        <v>41</v>
      </c>
      <c r="CT75" s="756">
        <v>13</v>
      </c>
      <c r="CU75" s="757">
        <v>25</v>
      </c>
      <c r="CV75" s="756">
        <v>24</v>
      </c>
      <c r="CW75" s="758">
        <v>1</v>
      </c>
      <c r="CX75" s="756">
        <v>116</v>
      </c>
      <c r="CY75" s="756">
        <v>91</v>
      </c>
      <c r="CZ75" s="756">
        <v>10</v>
      </c>
      <c r="DA75" s="757">
        <v>19</v>
      </c>
      <c r="DB75" s="756">
        <v>15</v>
      </c>
      <c r="DC75" s="758">
        <v>3</v>
      </c>
      <c r="DD75" s="756">
        <v>45</v>
      </c>
      <c r="DE75" s="756">
        <v>36</v>
      </c>
      <c r="DF75" s="756">
        <v>7</v>
      </c>
      <c r="DG75" s="757">
        <v>33</v>
      </c>
      <c r="DH75" s="756">
        <v>25</v>
      </c>
      <c r="DI75" s="758">
        <v>6</v>
      </c>
      <c r="DJ75" s="756">
        <v>24</v>
      </c>
      <c r="DK75" s="756">
        <v>16</v>
      </c>
      <c r="DL75" s="756">
        <v>5</v>
      </c>
      <c r="DM75" s="757">
        <v>58</v>
      </c>
      <c r="DN75" s="756">
        <v>48</v>
      </c>
      <c r="DO75" s="758">
        <v>8</v>
      </c>
      <c r="DP75" s="756">
        <v>25</v>
      </c>
      <c r="DQ75" s="756">
        <v>23</v>
      </c>
      <c r="DR75" s="756">
        <v>2</v>
      </c>
      <c r="DS75" s="757">
        <v>54</v>
      </c>
      <c r="DT75" s="756">
        <v>46</v>
      </c>
      <c r="DU75" s="758">
        <v>6</v>
      </c>
      <c r="DV75" s="756">
        <v>34</v>
      </c>
      <c r="DW75" s="756">
        <v>20</v>
      </c>
      <c r="DX75" s="756">
        <v>8</v>
      </c>
      <c r="DY75" s="757">
        <v>62</v>
      </c>
      <c r="DZ75" s="756">
        <v>56</v>
      </c>
      <c r="EA75" s="758">
        <v>6</v>
      </c>
    </row>
    <row r="76" spans="1:131">
      <c r="A76" s="360" t="s">
        <v>578</v>
      </c>
      <c r="B76" s="790" t="s">
        <v>945</v>
      </c>
      <c r="C76" s="784">
        <v>419542</v>
      </c>
      <c r="D76" s="785">
        <v>264970</v>
      </c>
      <c r="E76" s="785">
        <v>154572</v>
      </c>
      <c r="F76" s="756">
        <f t="shared" si="84"/>
        <v>284548</v>
      </c>
      <c r="G76" s="756">
        <f t="shared" si="85"/>
        <v>183959</v>
      </c>
      <c r="H76" s="756">
        <f t="shared" si="85"/>
        <v>100589</v>
      </c>
      <c r="I76" s="757">
        <v>150539</v>
      </c>
      <c r="J76" s="756">
        <v>69502</v>
      </c>
      <c r="K76" s="758">
        <v>36704</v>
      </c>
      <c r="L76" s="757">
        <v>46741</v>
      </c>
      <c r="M76" s="756">
        <v>21162</v>
      </c>
      <c r="N76" s="758">
        <v>11330</v>
      </c>
      <c r="O76" s="756">
        <v>32873</v>
      </c>
      <c r="P76" s="756">
        <v>14705</v>
      </c>
      <c r="Q76" s="758">
        <v>7661</v>
      </c>
      <c r="R76" s="756">
        <v>17853</v>
      </c>
      <c r="S76" s="756">
        <v>6724</v>
      </c>
      <c r="T76" s="756">
        <v>4115</v>
      </c>
      <c r="U76" s="757">
        <v>33650</v>
      </c>
      <c r="V76" s="756">
        <v>13171</v>
      </c>
      <c r="W76" s="758">
        <v>7807</v>
      </c>
      <c r="X76" s="756">
        <v>3131</v>
      </c>
      <c r="Y76" s="756">
        <v>1413</v>
      </c>
      <c r="Z76" s="756">
        <v>757</v>
      </c>
      <c r="AA76" s="757">
        <v>5118</v>
      </c>
      <c r="AB76" s="756">
        <v>1905</v>
      </c>
      <c r="AC76" s="758">
        <v>1183</v>
      </c>
      <c r="AD76" s="756">
        <v>14090</v>
      </c>
      <c r="AE76" s="756">
        <v>5776</v>
      </c>
      <c r="AF76" s="756">
        <v>3322</v>
      </c>
      <c r="AG76" s="757">
        <v>1713</v>
      </c>
      <c r="AH76" s="756">
        <v>754</v>
      </c>
      <c r="AI76" s="758">
        <v>422</v>
      </c>
      <c r="AJ76" s="756">
        <v>6157</v>
      </c>
      <c r="AK76" s="756">
        <v>3065</v>
      </c>
      <c r="AL76" s="756">
        <v>1502</v>
      </c>
      <c r="AM76" s="757">
        <v>17627</v>
      </c>
      <c r="AN76" s="756">
        <v>7206</v>
      </c>
      <c r="AO76" s="758">
        <v>4172</v>
      </c>
      <c r="AP76" s="756">
        <v>2794</v>
      </c>
      <c r="AQ76" s="756">
        <v>1061</v>
      </c>
      <c r="AR76" s="756">
        <v>648</v>
      </c>
      <c r="AS76" s="757">
        <v>2891</v>
      </c>
      <c r="AT76" s="756">
        <v>1294</v>
      </c>
      <c r="AU76" s="758">
        <v>678</v>
      </c>
      <c r="AV76" s="756">
        <v>10818</v>
      </c>
      <c r="AW76" s="756">
        <v>4331</v>
      </c>
      <c r="AX76" s="756">
        <v>2516</v>
      </c>
      <c r="AY76" s="757">
        <v>6889</v>
      </c>
      <c r="AZ76" s="756">
        <v>3301</v>
      </c>
      <c r="BA76" s="758">
        <v>1678</v>
      </c>
      <c r="BB76" s="756">
        <v>4913</v>
      </c>
      <c r="BC76" s="756">
        <v>1869</v>
      </c>
      <c r="BD76" s="756">
        <v>1150</v>
      </c>
      <c r="BE76" s="757">
        <v>8557</v>
      </c>
      <c r="BF76" s="756">
        <v>3033</v>
      </c>
      <c r="BG76" s="758">
        <v>1886</v>
      </c>
      <c r="BH76" s="756">
        <v>3434</v>
      </c>
      <c r="BI76" s="756">
        <v>1381</v>
      </c>
      <c r="BJ76" s="756">
        <v>825</v>
      </c>
      <c r="BK76" s="757">
        <v>6995</v>
      </c>
      <c r="BL76" s="756">
        <v>2699</v>
      </c>
      <c r="BM76" s="758">
        <v>1623</v>
      </c>
      <c r="BN76" s="756">
        <v>3108</v>
      </c>
      <c r="BO76" s="756">
        <v>1201</v>
      </c>
      <c r="BP76" s="756">
        <v>699</v>
      </c>
      <c r="BQ76" s="757">
        <v>2966</v>
      </c>
      <c r="BR76" s="756">
        <v>1369</v>
      </c>
      <c r="BS76" s="758">
        <v>716</v>
      </c>
      <c r="BT76" s="756">
        <v>1315</v>
      </c>
      <c r="BU76" s="756">
        <v>690</v>
      </c>
      <c r="BV76" s="756">
        <v>316</v>
      </c>
      <c r="BW76" s="757">
        <v>3828</v>
      </c>
      <c r="BX76" s="756">
        <v>1666</v>
      </c>
      <c r="BY76" s="758">
        <v>866</v>
      </c>
      <c r="BZ76" s="757">
        <v>3424</v>
      </c>
      <c r="CA76" s="756">
        <v>1626</v>
      </c>
      <c r="CB76" s="758">
        <v>842</v>
      </c>
      <c r="CC76" s="756">
        <v>2192</v>
      </c>
      <c r="CD76" s="756">
        <v>973</v>
      </c>
      <c r="CE76" s="756">
        <v>531</v>
      </c>
      <c r="CF76" s="757">
        <v>2857</v>
      </c>
      <c r="CG76" s="756">
        <v>1282</v>
      </c>
      <c r="CH76" s="758">
        <v>694</v>
      </c>
      <c r="CI76" s="756">
        <v>2124</v>
      </c>
      <c r="CJ76" s="756">
        <v>865</v>
      </c>
      <c r="CK76" s="756">
        <v>508</v>
      </c>
      <c r="CL76" s="757">
        <v>2767</v>
      </c>
      <c r="CM76" s="756">
        <v>1197</v>
      </c>
      <c r="CN76" s="758">
        <v>607</v>
      </c>
      <c r="CO76" s="757">
        <v>5064</v>
      </c>
      <c r="CP76" s="756">
        <v>2251</v>
      </c>
      <c r="CQ76" s="758">
        <v>1244</v>
      </c>
      <c r="CR76" s="756">
        <v>2005</v>
      </c>
      <c r="CS76" s="756">
        <v>562</v>
      </c>
      <c r="CT76" s="756">
        <v>405</v>
      </c>
      <c r="CU76" s="757">
        <v>754</v>
      </c>
      <c r="CV76" s="756">
        <v>296</v>
      </c>
      <c r="CW76" s="758">
        <v>180</v>
      </c>
      <c r="CX76" s="756">
        <v>2470</v>
      </c>
      <c r="CY76" s="756">
        <v>1185</v>
      </c>
      <c r="CZ76" s="756">
        <v>617</v>
      </c>
      <c r="DA76" s="757">
        <v>1304</v>
      </c>
      <c r="DB76" s="756">
        <v>505</v>
      </c>
      <c r="DC76" s="758">
        <v>289</v>
      </c>
      <c r="DD76" s="756">
        <v>543</v>
      </c>
      <c r="DE76" s="756">
        <v>198</v>
      </c>
      <c r="DF76" s="756">
        <v>126</v>
      </c>
      <c r="DG76" s="757">
        <v>2107</v>
      </c>
      <c r="DH76" s="756">
        <v>1031</v>
      </c>
      <c r="DI76" s="758">
        <v>509</v>
      </c>
      <c r="DJ76" s="756">
        <v>446</v>
      </c>
      <c r="DK76" s="756">
        <v>175</v>
      </c>
      <c r="DL76" s="756">
        <v>106</v>
      </c>
      <c r="DM76" s="757">
        <v>2742</v>
      </c>
      <c r="DN76" s="756">
        <v>1253</v>
      </c>
      <c r="DO76" s="758">
        <v>626</v>
      </c>
      <c r="DP76" s="756">
        <v>757</v>
      </c>
      <c r="DQ76" s="756">
        <v>263</v>
      </c>
      <c r="DR76" s="756">
        <v>171</v>
      </c>
      <c r="DS76" s="757">
        <v>835</v>
      </c>
      <c r="DT76" s="756">
        <v>353</v>
      </c>
      <c r="DU76" s="758">
        <v>204</v>
      </c>
      <c r="DV76" s="756">
        <v>710</v>
      </c>
      <c r="DW76" s="756">
        <v>345</v>
      </c>
      <c r="DX76" s="756">
        <v>177</v>
      </c>
      <c r="DY76" s="757">
        <v>713</v>
      </c>
      <c r="DZ76" s="756">
        <v>321</v>
      </c>
      <c r="EA76" s="758">
        <v>177</v>
      </c>
    </row>
    <row r="77" spans="1:131">
      <c r="A77" s="360" t="s">
        <v>356</v>
      </c>
      <c r="B77" s="790" t="s">
        <v>946</v>
      </c>
      <c r="C77" s="784">
        <v>46532</v>
      </c>
      <c r="D77" s="785">
        <v>22417</v>
      </c>
      <c r="E77" s="785">
        <v>24115</v>
      </c>
      <c r="F77" s="756">
        <f t="shared" si="84"/>
        <v>31632</v>
      </c>
      <c r="G77" s="756">
        <f t="shared" si="85"/>
        <v>19725</v>
      </c>
      <c r="H77" s="756">
        <f t="shared" si="85"/>
        <v>11907</v>
      </c>
      <c r="I77" s="757">
        <v>20879</v>
      </c>
      <c r="J77" s="756">
        <v>8551</v>
      </c>
      <c r="K77" s="758">
        <v>5007</v>
      </c>
      <c r="L77" s="757">
        <v>7334</v>
      </c>
      <c r="M77" s="756">
        <v>2967</v>
      </c>
      <c r="N77" s="758">
        <v>1751</v>
      </c>
      <c r="O77" s="756">
        <v>3411</v>
      </c>
      <c r="P77" s="756">
        <v>1230</v>
      </c>
      <c r="Q77" s="758">
        <v>775</v>
      </c>
      <c r="R77" s="756">
        <v>3127</v>
      </c>
      <c r="S77" s="756">
        <v>1086</v>
      </c>
      <c r="T77" s="756">
        <v>704</v>
      </c>
      <c r="U77" s="757">
        <v>2594</v>
      </c>
      <c r="V77" s="756">
        <v>861</v>
      </c>
      <c r="W77" s="758">
        <v>553</v>
      </c>
      <c r="X77" s="756">
        <v>710</v>
      </c>
      <c r="Y77" s="756">
        <v>358</v>
      </c>
      <c r="Z77" s="756">
        <v>178</v>
      </c>
      <c r="AA77" s="757">
        <v>727</v>
      </c>
      <c r="AB77" s="756">
        <v>227</v>
      </c>
      <c r="AC77" s="758">
        <v>150</v>
      </c>
      <c r="AD77" s="756">
        <v>1016</v>
      </c>
      <c r="AE77" s="756">
        <v>271</v>
      </c>
      <c r="AF77" s="756">
        <v>199</v>
      </c>
      <c r="AG77" s="757">
        <v>212</v>
      </c>
      <c r="AH77" s="756">
        <v>78</v>
      </c>
      <c r="AI77" s="758">
        <v>49</v>
      </c>
      <c r="AJ77" s="756">
        <v>1148</v>
      </c>
      <c r="AK77" s="756">
        <v>527</v>
      </c>
      <c r="AL77" s="756">
        <v>285</v>
      </c>
      <c r="AM77" s="757">
        <v>1901</v>
      </c>
      <c r="AN77" s="756">
        <v>674</v>
      </c>
      <c r="AO77" s="758">
        <v>435</v>
      </c>
      <c r="AP77" s="756">
        <v>362</v>
      </c>
      <c r="AQ77" s="756">
        <v>114</v>
      </c>
      <c r="AR77" s="756">
        <v>78</v>
      </c>
      <c r="AS77" s="757">
        <v>427</v>
      </c>
      <c r="AT77" s="756">
        <v>144</v>
      </c>
      <c r="AU77" s="758">
        <v>85</v>
      </c>
      <c r="AV77" s="756">
        <v>810</v>
      </c>
      <c r="AW77" s="756">
        <v>196</v>
      </c>
      <c r="AX77" s="756">
        <v>148</v>
      </c>
      <c r="AY77" s="757">
        <v>433</v>
      </c>
      <c r="AZ77" s="756">
        <v>138</v>
      </c>
      <c r="BA77" s="758">
        <v>94</v>
      </c>
      <c r="BB77" s="756">
        <v>520</v>
      </c>
      <c r="BC77" s="756">
        <v>141</v>
      </c>
      <c r="BD77" s="756">
        <v>103</v>
      </c>
      <c r="BE77" s="757">
        <v>1096</v>
      </c>
      <c r="BF77" s="756">
        <v>293</v>
      </c>
      <c r="BG77" s="758">
        <v>208</v>
      </c>
      <c r="BH77" s="756">
        <v>287</v>
      </c>
      <c r="BI77" s="756">
        <v>100</v>
      </c>
      <c r="BJ77" s="756">
        <v>65</v>
      </c>
      <c r="BK77" s="757">
        <v>630</v>
      </c>
      <c r="BL77" s="756">
        <v>207</v>
      </c>
      <c r="BM77" s="758">
        <v>131</v>
      </c>
      <c r="BN77" s="756">
        <v>266</v>
      </c>
      <c r="BO77" s="756">
        <v>85</v>
      </c>
      <c r="BP77" s="756">
        <v>58</v>
      </c>
      <c r="BQ77" s="757">
        <v>232</v>
      </c>
      <c r="BR77" s="756">
        <v>72</v>
      </c>
      <c r="BS77" s="758">
        <v>50</v>
      </c>
      <c r="BT77" s="756">
        <v>178</v>
      </c>
      <c r="BU77" s="756">
        <v>66</v>
      </c>
      <c r="BV77" s="756">
        <v>42</v>
      </c>
      <c r="BW77" s="757">
        <v>276</v>
      </c>
      <c r="BX77" s="756">
        <v>112</v>
      </c>
      <c r="BY77" s="758">
        <v>66</v>
      </c>
      <c r="BZ77" s="757">
        <v>328</v>
      </c>
      <c r="CA77" s="756">
        <v>164</v>
      </c>
      <c r="CB77" s="758">
        <v>82</v>
      </c>
      <c r="CC77" s="756">
        <v>245</v>
      </c>
      <c r="CD77" s="756">
        <v>111</v>
      </c>
      <c r="CE77" s="756">
        <v>61</v>
      </c>
      <c r="CF77" s="757">
        <v>305</v>
      </c>
      <c r="CG77" s="756">
        <v>153</v>
      </c>
      <c r="CH77" s="758">
        <v>77</v>
      </c>
      <c r="CI77" s="756">
        <v>371</v>
      </c>
      <c r="CJ77" s="756">
        <v>124</v>
      </c>
      <c r="CK77" s="756">
        <v>83</v>
      </c>
      <c r="CL77" s="757">
        <v>173</v>
      </c>
      <c r="CM77" s="756">
        <v>105</v>
      </c>
      <c r="CN77" s="758">
        <v>42</v>
      </c>
      <c r="CO77" s="757">
        <v>457</v>
      </c>
      <c r="CP77" s="756">
        <v>150</v>
      </c>
      <c r="CQ77" s="758">
        <v>101</v>
      </c>
      <c r="CR77" s="756">
        <v>57</v>
      </c>
      <c r="CS77" s="756">
        <v>23</v>
      </c>
      <c r="CT77" s="756">
        <v>14</v>
      </c>
      <c r="CU77" s="757">
        <v>57</v>
      </c>
      <c r="CV77" s="756">
        <v>22</v>
      </c>
      <c r="CW77" s="758">
        <v>14</v>
      </c>
      <c r="CX77" s="756">
        <v>61</v>
      </c>
      <c r="CY77" s="756">
        <v>26</v>
      </c>
      <c r="CZ77" s="756">
        <v>15</v>
      </c>
      <c r="DA77" s="757">
        <v>63</v>
      </c>
      <c r="DB77" s="756">
        <v>24</v>
      </c>
      <c r="DC77" s="758">
        <v>15</v>
      </c>
      <c r="DD77" s="756">
        <v>17</v>
      </c>
      <c r="DE77" s="756">
        <v>10</v>
      </c>
      <c r="DF77" s="756">
        <v>4</v>
      </c>
      <c r="DG77" s="757">
        <v>240</v>
      </c>
      <c r="DH77" s="756">
        <v>94</v>
      </c>
      <c r="DI77" s="758">
        <v>57</v>
      </c>
      <c r="DJ77" s="756">
        <v>35</v>
      </c>
      <c r="DK77" s="756">
        <v>16</v>
      </c>
      <c r="DL77" s="756">
        <v>9</v>
      </c>
      <c r="DM77" s="757">
        <v>169</v>
      </c>
      <c r="DN77" s="756">
        <v>67</v>
      </c>
      <c r="DO77" s="758">
        <v>40</v>
      </c>
      <c r="DP77" s="756">
        <v>39</v>
      </c>
      <c r="DQ77" s="756">
        <v>16</v>
      </c>
      <c r="DR77" s="756">
        <v>10</v>
      </c>
      <c r="DS77" s="757">
        <v>88</v>
      </c>
      <c r="DT77" s="756">
        <v>36</v>
      </c>
      <c r="DU77" s="758">
        <v>21</v>
      </c>
      <c r="DV77" s="756">
        <v>96</v>
      </c>
      <c r="DW77" s="756">
        <v>42</v>
      </c>
      <c r="DX77" s="756">
        <v>24</v>
      </c>
      <c r="DY77" s="757">
        <v>96</v>
      </c>
      <c r="DZ77" s="756">
        <v>44</v>
      </c>
      <c r="EA77" s="758">
        <v>24</v>
      </c>
    </row>
    <row r="78" spans="1:131">
      <c r="A78" s="360" t="s">
        <v>579</v>
      </c>
      <c r="B78" s="790" t="s">
        <v>947</v>
      </c>
      <c r="C78" s="784">
        <v>46458</v>
      </c>
      <c r="D78" s="785">
        <v>29843</v>
      </c>
      <c r="E78" s="785">
        <v>16615</v>
      </c>
      <c r="F78" s="756">
        <f t="shared" si="84"/>
        <v>35048</v>
      </c>
      <c r="G78" s="756">
        <f t="shared" si="85"/>
        <v>23953</v>
      </c>
      <c r="H78" s="756">
        <f t="shared" si="85"/>
        <v>11095</v>
      </c>
      <c r="I78" s="757">
        <v>20510</v>
      </c>
      <c r="J78" s="756">
        <v>11764</v>
      </c>
      <c r="K78" s="758">
        <v>4866</v>
      </c>
      <c r="L78" s="757">
        <v>4684</v>
      </c>
      <c r="M78" s="756">
        <v>2194</v>
      </c>
      <c r="N78" s="758">
        <v>1162</v>
      </c>
      <c r="O78" s="756">
        <v>4719</v>
      </c>
      <c r="P78" s="756">
        <v>2405</v>
      </c>
      <c r="Q78" s="758">
        <v>1172</v>
      </c>
      <c r="R78" s="756">
        <v>2045</v>
      </c>
      <c r="S78" s="756">
        <v>949</v>
      </c>
      <c r="T78" s="756">
        <v>508</v>
      </c>
      <c r="U78" s="757">
        <v>4031</v>
      </c>
      <c r="V78" s="756">
        <v>2125</v>
      </c>
      <c r="W78" s="758">
        <v>1005</v>
      </c>
      <c r="X78" s="756">
        <v>288</v>
      </c>
      <c r="Y78" s="756">
        <v>119</v>
      </c>
      <c r="Z78" s="756">
        <v>70</v>
      </c>
      <c r="AA78" s="757">
        <v>886</v>
      </c>
      <c r="AB78" s="756">
        <v>391</v>
      </c>
      <c r="AC78" s="758">
        <v>218</v>
      </c>
      <c r="AD78" s="756">
        <v>1309</v>
      </c>
      <c r="AE78" s="756">
        <v>711</v>
      </c>
      <c r="AF78" s="756">
        <v>325</v>
      </c>
      <c r="AG78" s="757">
        <v>161</v>
      </c>
      <c r="AH78" s="756">
        <v>50</v>
      </c>
      <c r="AI78" s="758">
        <v>35</v>
      </c>
      <c r="AJ78" s="756">
        <v>294</v>
      </c>
      <c r="AK78" s="756">
        <v>135</v>
      </c>
      <c r="AL78" s="756">
        <v>73</v>
      </c>
      <c r="AM78" s="757">
        <v>1150</v>
      </c>
      <c r="AN78" s="756">
        <v>594</v>
      </c>
      <c r="AO78" s="758">
        <v>287</v>
      </c>
      <c r="AP78" s="756">
        <v>131</v>
      </c>
      <c r="AQ78" s="756">
        <v>66</v>
      </c>
      <c r="AR78" s="756">
        <v>33</v>
      </c>
      <c r="AS78" s="757">
        <v>60</v>
      </c>
      <c r="AT78" s="756">
        <v>31</v>
      </c>
      <c r="AU78" s="758">
        <v>15</v>
      </c>
      <c r="AV78" s="756">
        <v>1366</v>
      </c>
      <c r="AW78" s="756">
        <v>539</v>
      </c>
      <c r="AX78" s="756">
        <v>326</v>
      </c>
      <c r="AY78" s="757">
        <v>229</v>
      </c>
      <c r="AZ78" s="756">
        <v>107</v>
      </c>
      <c r="BA78" s="758">
        <v>48</v>
      </c>
      <c r="BB78" s="756">
        <v>360</v>
      </c>
      <c r="BC78" s="756">
        <v>155</v>
      </c>
      <c r="BD78" s="756">
        <v>88</v>
      </c>
      <c r="BE78" s="757">
        <v>914</v>
      </c>
      <c r="BF78" s="756">
        <v>382</v>
      </c>
      <c r="BG78" s="758">
        <v>211</v>
      </c>
      <c r="BH78" s="756">
        <v>91</v>
      </c>
      <c r="BI78" s="756">
        <v>43</v>
      </c>
      <c r="BJ78" s="756">
        <v>23</v>
      </c>
      <c r="BK78" s="757">
        <v>643</v>
      </c>
      <c r="BL78" s="756">
        <v>275</v>
      </c>
      <c r="BM78" s="758">
        <v>157</v>
      </c>
      <c r="BN78" s="756">
        <v>363</v>
      </c>
      <c r="BO78" s="756">
        <v>171</v>
      </c>
      <c r="BP78" s="756">
        <v>90</v>
      </c>
      <c r="BQ78" s="757">
        <v>100</v>
      </c>
      <c r="BR78" s="756">
        <v>28</v>
      </c>
      <c r="BS78" s="758">
        <v>20</v>
      </c>
      <c r="BT78" s="756">
        <v>22</v>
      </c>
      <c r="BU78" s="756">
        <v>13</v>
      </c>
      <c r="BV78" s="756">
        <v>6</v>
      </c>
      <c r="BW78" s="757">
        <v>122</v>
      </c>
      <c r="BX78" s="756">
        <v>66</v>
      </c>
      <c r="BY78" s="758">
        <v>30</v>
      </c>
      <c r="BZ78" s="757">
        <v>87</v>
      </c>
      <c r="CA78" s="756">
        <v>40</v>
      </c>
      <c r="CB78" s="758">
        <v>21</v>
      </c>
      <c r="CC78" s="756">
        <v>31</v>
      </c>
      <c r="CD78" s="756">
        <v>14</v>
      </c>
      <c r="CE78" s="756">
        <v>8</v>
      </c>
      <c r="CF78" s="757">
        <v>45</v>
      </c>
      <c r="CG78" s="756">
        <v>20</v>
      </c>
      <c r="CH78" s="758">
        <v>11</v>
      </c>
      <c r="CI78" s="756">
        <v>73</v>
      </c>
      <c r="CJ78" s="756">
        <v>34</v>
      </c>
      <c r="CK78" s="756">
        <v>18</v>
      </c>
      <c r="CL78" s="757">
        <v>295</v>
      </c>
      <c r="CM78" s="756">
        <v>144</v>
      </c>
      <c r="CN78" s="758">
        <v>74</v>
      </c>
      <c r="CO78" s="757">
        <v>235</v>
      </c>
      <c r="CP78" s="756">
        <v>104</v>
      </c>
      <c r="CQ78" s="758">
        <v>58</v>
      </c>
      <c r="CR78" s="756">
        <v>104</v>
      </c>
      <c r="CS78" s="756">
        <v>16</v>
      </c>
      <c r="CT78" s="756">
        <v>14</v>
      </c>
      <c r="CU78" s="757">
        <v>0</v>
      </c>
      <c r="CV78" s="756">
        <v>0</v>
      </c>
      <c r="CW78" s="758">
        <v>0</v>
      </c>
      <c r="CX78" s="756">
        <v>53</v>
      </c>
      <c r="CY78" s="756">
        <v>23</v>
      </c>
      <c r="CZ78" s="756">
        <v>13</v>
      </c>
      <c r="DA78" s="757">
        <v>116</v>
      </c>
      <c r="DB78" s="756">
        <v>59</v>
      </c>
      <c r="DC78" s="758">
        <v>29</v>
      </c>
      <c r="DD78" s="756">
        <v>2</v>
      </c>
      <c r="DE78" s="756">
        <v>0</v>
      </c>
      <c r="DF78" s="756">
        <v>0</v>
      </c>
      <c r="DG78" s="757">
        <v>65</v>
      </c>
      <c r="DH78" s="756">
        <v>20</v>
      </c>
      <c r="DI78" s="758">
        <v>14</v>
      </c>
      <c r="DJ78" s="756">
        <v>5</v>
      </c>
      <c r="DK78" s="756">
        <v>0</v>
      </c>
      <c r="DL78" s="756">
        <v>0</v>
      </c>
      <c r="DM78" s="757">
        <v>168</v>
      </c>
      <c r="DN78" s="756">
        <v>105</v>
      </c>
      <c r="DO78" s="758">
        <v>39</v>
      </c>
      <c r="DP78" s="756">
        <v>77</v>
      </c>
      <c r="DQ78" s="756">
        <v>46</v>
      </c>
      <c r="DR78" s="756">
        <v>18</v>
      </c>
      <c r="DS78" s="757">
        <v>36</v>
      </c>
      <c r="DT78" s="756">
        <v>9</v>
      </c>
      <c r="DU78" s="758">
        <v>7</v>
      </c>
      <c r="DV78" s="756">
        <v>14</v>
      </c>
      <c r="DW78" s="756">
        <v>6</v>
      </c>
      <c r="DX78" s="756">
        <v>3</v>
      </c>
      <c r="DY78" s="757">
        <v>0</v>
      </c>
      <c r="DZ78" s="756">
        <v>0</v>
      </c>
      <c r="EA78" s="758">
        <v>0</v>
      </c>
    </row>
    <row r="79" spans="1:131">
      <c r="A79" s="360" t="s">
        <v>580</v>
      </c>
      <c r="B79" s="790" t="s">
        <v>948</v>
      </c>
      <c r="C79" s="784">
        <v>132419</v>
      </c>
      <c r="D79" s="785">
        <v>115198</v>
      </c>
      <c r="E79" s="785">
        <v>17221</v>
      </c>
      <c r="F79" s="756">
        <f t="shared" si="84"/>
        <v>135141</v>
      </c>
      <c r="G79" s="756">
        <f t="shared" si="85"/>
        <v>113351</v>
      </c>
      <c r="H79" s="756">
        <f t="shared" si="85"/>
        <v>21790</v>
      </c>
      <c r="I79" s="757">
        <v>56666</v>
      </c>
      <c r="J79" s="756">
        <v>45417</v>
      </c>
      <c r="K79" s="758">
        <v>9010</v>
      </c>
      <c r="L79" s="757">
        <v>15765</v>
      </c>
      <c r="M79" s="756">
        <v>13177</v>
      </c>
      <c r="N79" s="758">
        <v>2163</v>
      </c>
      <c r="O79" s="756">
        <v>14143</v>
      </c>
      <c r="P79" s="756">
        <v>11237</v>
      </c>
      <c r="Q79" s="758">
        <v>2305</v>
      </c>
      <c r="R79" s="756">
        <v>3787</v>
      </c>
      <c r="S79" s="756">
        <v>3147</v>
      </c>
      <c r="T79" s="756">
        <v>532</v>
      </c>
      <c r="U79" s="757">
        <v>10732</v>
      </c>
      <c r="V79" s="756">
        <v>8096</v>
      </c>
      <c r="W79" s="758">
        <v>1988</v>
      </c>
      <c r="X79" s="756">
        <v>555</v>
      </c>
      <c r="Y79" s="756">
        <v>481</v>
      </c>
      <c r="Z79" s="756">
        <v>64</v>
      </c>
      <c r="AA79" s="757">
        <v>703</v>
      </c>
      <c r="AB79" s="756">
        <v>637</v>
      </c>
      <c r="AC79" s="758">
        <v>60</v>
      </c>
      <c r="AD79" s="756">
        <v>4803</v>
      </c>
      <c r="AE79" s="756">
        <v>3944</v>
      </c>
      <c r="AF79" s="756">
        <v>694</v>
      </c>
      <c r="AG79" s="757">
        <v>641</v>
      </c>
      <c r="AH79" s="756">
        <v>547</v>
      </c>
      <c r="AI79" s="758">
        <v>80</v>
      </c>
      <c r="AJ79" s="756">
        <v>965</v>
      </c>
      <c r="AK79" s="756">
        <v>798</v>
      </c>
      <c r="AL79" s="756">
        <v>138</v>
      </c>
      <c r="AM79" s="757">
        <v>4816</v>
      </c>
      <c r="AN79" s="756">
        <v>3892</v>
      </c>
      <c r="AO79" s="758">
        <v>747</v>
      </c>
      <c r="AP79" s="756">
        <v>781</v>
      </c>
      <c r="AQ79" s="756">
        <v>657</v>
      </c>
      <c r="AR79" s="756">
        <v>104</v>
      </c>
      <c r="AS79" s="757">
        <v>1007</v>
      </c>
      <c r="AT79" s="756">
        <v>732</v>
      </c>
      <c r="AU79" s="758">
        <v>200</v>
      </c>
      <c r="AV79" s="756">
        <v>2343</v>
      </c>
      <c r="AW79" s="756">
        <v>1889</v>
      </c>
      <c r="AX79" s="756">
        <v>366</v>
      </c>
      <c r="AY79" s="757">
        <v>2182</v>
      </c>
      <c r="AZ79" s="756">
        <v>1708</v>
      </c>
      <c r="BA79" s="758">
        <v>371</v>
      </c>
      <c r="BB79" s="756">
        <v>1593</v>
      </c>
      <c r="BC79" s="756">
        <v>1340</v>
      </c>
      <c r="BD79" s="756">
        <v>213</v>
      </c>
      <c r="BE79" s="757">
        <v>1459</v>
      </c>
      <c r="BF79" s="756">
        <v>1236</v>
      </c>
      <c r="BG79" s="758">
        <v>189</v>
      </c>
      <c r="BH79" s="756">
        <v>923</v>
      </c>
      <c r="BI79" s="756">
        <v>717</v>
      </c>
      <c r="BJ79" s="756">
        <v>160</v>
      </c>
      <c r="BK79" s="757">
        <v>1143</v>
      </c>
      <c r="BL79" s="756">
        <v>897</v>
      </c>
      <c r="BM79" s="758">
        <v>185</v>
      </c>
      <c r="BN79" s="756">
        <v>2183</v>
      </c>
      <c r="BO79" s="756">
        <v>1823</v>
      </c>
      <c r="BP79" s="756">
        <v>300</v>
      </c>
      <c r="BQ79" s="757">
        <v>700</v>
      </c>
      <c r="BR79" s="756">
        <v>597</v>
      </c>
      <c r="BS79" s="758">
        <v>88</v>
      </c>
      <c r="BT79" s="756">
        <v>497</v>
      </c>
      <c r="BU79" s="756">
        <v>436</v>
      </c>
      <c r="BV79" s="756">
        <v>54</v>
      </c>
      <c r="BW79" s="757">
        <v>1265</v>
      </c>
      <c r="BX79" s="756">
        <v>1052</v>
      </c>
      <c r="BY79" s="758">
        <v>177</v>
      </c>
      <c r="BZ79" s="757">
        <v>1055</v>
      </c>
      <c r="CA79" s="756">
        <v>902</v>
      </c>
      <c r="CB79" s="758">
        <v>131</v>
      </c>
      <c r="CC79" s="756">
        <v>574</v>
      </c>
      <c r="CD79" s="756">
        <v>494</v>
      </c>
      <c r="CE79" s="756">
        <v>57</v>
      </c>
      <c r="CF79" s="757">
        <v>599</v>
      </c>
      <c r="CG79" s="756">
        <v>528</v>
      </c>
      <c r="CH79" s="758">
        <v>62</v>
      </c>
      <c r="CI79" s="756">
        <v>401</v>
      </c>
      <c r="CJ79" s="756">
        <v>339</v>
      </c>
      <c r="CK79" s="756">
        <v>53</v>
      </c>
      <c r="CL79" s="757">
        <v>1195</v>
      </c>
      <c r="CM79" s="756">
        <v>929</v>
      </c>
      <c r="CN79" s="758">
        <v>207</v>
      </c>
      <c r="CO79" s="757">
        <v>1547</v>
      </c>
      <c r="CP79" s="756">
        <v>1265</v>
      </c>
      <c r="CQ79" s="758">
        <v>231</v>
      </c>
      <c r="CR79" s="756">
        <v>377</v>
      </c>
      <c r="CS79" s="756">
        <v>321</v>
      </c>
      <c r="CT79" s="756">
        <v>47</v>
      </c>
      <c r="CU79" s="757">
        <v>202</v>
      </c>
      <c r="CV79" s="756">
        <v>147</v>
      </c>
      <c r="CW79" s="758">
        <v>40</v>
      </c>
      <c r="CX79" s="756">
        <v>1020</v>
      </c>
      <c r="CY79" s="756">
        <v>850</v>
      </c>
      <c r="CZ79" s="756">
        <v>142</v>
      </c>
      <c r="DA79" s="757">
        <v>944</v>
      </c>
      <c r="DB79" s="756">
        <v>744</v>
      </c>
      <c r="DC79" s="758">
        <v>147</v>
      </c>
      <c r="DD79" s="756">
        <v>127</v>
      </c>
      <c r="DE79" s="756">
        <v>112</v>
      </c>
      <c r="DF79" s="756">
        <v>13</v>
      </c>
      <c r="DG79" s="757">
        <v>1045</v>
      </c>
      <c r="DH79" s="756">
        <v>588</v>
      </c>
      <c r="DI79" s="758">
        <v>257</v>
      </c>
      <c r="DJ79" s="756">
        <v>198</v>
      </c>
      <c r="DK79" s="756">
        <v>156</v>
      </c>
      <c r="DL79" s="756">
        <v>33</v>
      </c>
      <c r="DM79" s="757">
        <v>1180</v>
      </c>
      <c r="DN79" s="756">
        <v>1071</v>
      </c>
      <c r="DO79" s="758">
        <v>99</v>
      </c>
      <c r="DP79" s="756">
        <v>164</v>
      </c>
      <c r="DQ79" s="756">
        <v>133</v>
      </c>
      <c r="DR79" s="756">
        <v>25</v>
      </c>
      <c r="DS79" s="757">
        <v>118</v>
      </c>
      <c r="DT79" s="756">
        <v>95</v>
      </c>
      <c r="DU79" s="758">
        <v>19</v>
      </c>
      <c r="DV79" s="756">
        <v>145</v>
      </c>
      <c r="DW79" s="756">
        <v>117</v>
      </c>
      <c r="DX79" s="756">
        <v>22</v>
      </c>
      <c r="DY79" s="757">
        <v>123</v>
      </c>
      <c r="DZ79" s="756">
        <v>103</v>
      </c>
      <c r="EA79" s="758">
        <v>17</v>
      </c>
    </row>
    <row r="80" spans="1:131">
      <c r="A80" s="360" t="s">
        <v>581</v>
      </c>
      <c r="B80" s="790" t="s">
        <v>595</v>
      </c>
      <c r="C80" s="784">
        <v>33110</v>
      </c>
      <c r="D80" s="785">
        <v>25832</v>
      </c>
      <c r="E80" s="785">
        <v>7278</v>
      </c>
      <c r="F80" s="756">
        <f t="shared" si="84"/>
        <v>25181</v>
      </c>
      <c r="G80" s="756">
        <f t="shared" si="85"/>
        <v>19888</v>
      </c>
      <c r="H80" s="756">
        <f t="shared" si="85"/>
        <v>5293</v>
      </c>
      <c r="I80" s="757">
        <v>16748</v>
      </c>
      <c r="J80" s="756">
        <v>12059</v>
      </c>
      <c r="K80" s="758">
        <v>3364</v>
      </c>
      <c r="L80" s="757">
        <v>2496</v>
      </c>
      <c r="M80" s="756">
        <v>1631</v>
      </c>
      <c r="N80" s="758">
        <v>563</v>
      </c>
      <c r="O80" s="756">
        <v>2908</v>
      </c>
      <c r="P80" s="756">
        <v>2445</v>
      </c>
      <c r="Q80" s="758">
        <v>389</v>
      </c>
      <c r="R80" s="756">
        <v>1240</v>
      </c>
      <c r="S80" s="756">
        <v>935</v>
      </c>
      <c r="T80" s="756">
        <v>227</v>
      </c>
      <c r="U80" s="757">
        <v>819</v>
      </c>
      <c r="V80" s="756">
        <v>605</v>
      </c>
      <c r="W80" s="758">
        <v>158</v>
      </c>
      <c r="X80" s="756">
        <v>64</v>
      </c>
      <c r="Y80" s="756">
        <v>44</v>
      </c>
      <c r="Z80" s="756">
        <v>14</v>
      </c>
      <c r="AA80" s="757">
        <v>127</v>
      </c>
      <c r="AB80" s="756">
        <v>97</v>
      </c>
      <c r="AC80" s="758">
        <v>23</v>
      </c>
      <c r="AD80" s="756">
        <v>294</v>
      </c>
      <c r="AE80" s="756">
        <v>232</v>
      </c>
      <c r="AF80" s="756">
        <v>49</v>
      </c>
      <c r="AG80" s="757">
        <v>16</v>
      </c>
      <c r="AH80" s="756">
        <v>10</v>
      </c>
      <c r="AI80" s="758">
        <v>4</v>
      </c>
      <c r="AJ80" s="756">
        <v>195</v>
      </c>
      <c r="AK80" s="756">
        <v>140</v>
      </c>
      <c r="AL80" s="756">
        <v>40</v>
      </c>
      <c r="AM80" s="757">
        <v>942</v>
      </c>
      <c r="AN80" s="756">
        <v>704</v>
      </c>
      <c r="AO80" s="758">
        <v>178</v>
      </c>
      <c r="AP80" s="756">
        <v>1</v>
      </c>
      <c r="AQ80" s="756">
        <v>1</v>
      </c>
      <c r="AR80" s="756">
        <v>0</v>
      </c>
      <c r="AS80" s="757">
        <v>29</v>
      </c>
      <c r="AT80" s="756">
        <v>25</v>
      </c>
      <c r="AU80" s="758">
        <v>4</v>
      </c>
      <c r="AV80" s="756">
        <v>300</v>
      </c>
      <c r="AW80" s="756">
        <v>131</v>
      </c>
      <c r="AX80" s="756">
        <v>72</v>
      </c>
      <c r="AY80" s="757">
        <v>18</v>
      </c>
      <c r="AZ80" s="756">
        <v>5</v>
      </c>
      <c r="BA80" s="758">
        <v>4</v>
      </c>
      <c r="BB80" s="756">
        <v>547</v>
      </c>
      <c r="BC80" s="756">
        <v>437</v>
      </c>
      <c r="BD80" s="756">
        <v>88</v>
      </c>
      <c r="BE80" s="757">
        <v>43</v>
      </c>
      <c r="BF80" s="756">
        <v>25</v>
      </c>
      <c r="BG80" s="758">
        <v>10</v>
      </c>
      <c r="BH80" s="756">
        <v>4</v>
      </c>
      <c r="BI80" s="756">
        <v>3</v>
      </c>
      <c r="BJ80" s="756">
        <v>1</v>
      </c>
      <c r="BK80" s="757">
        <v>317</v>
      </c>
      <c r="BL80" s="756">
        <v>233</v>
      </c>
      <c r="BM80" s="758">
        <v>62</v>
      </c>
      <c r="BN80" s="756">
        <v>11</v>
      </c>
      <c r="BO80" s="756">
        <v>2</v>
      </c>
      <c r="BP80" s="756">
        <v>2</v>
      </c>
      <c r="BQ80" s="757">
        <v>21</v>
      </c>
      <c r="BR80" s="756">
        <v>10</v>
      </c>
      <c r="BS80" s="758">
        <v>5</v>
      </c>
      <c r="BT80" s="756">
        <v>12</v>
      </c>
      <c r="BU80" s="756">
        <v>9</v>
      </c>
      <c r="BV80" s="756">
        <v>2</v>
      </c>
      <c r="BW80" s="757">
        <v>37</v>
      </c>
      <c r="BX80" s="756">
        <v>30</v>
      </c>
      <c r="BY80" s="758">
        <v>5</v>
      </c>
      <c r="BZ80" s="757">
        <v>17</v>
      </c>
      <c r="CA80" s="756">
        <v>7</v>
      </c>
      <c r="CB80" s="758">
        <v>4</v>
      </c>
      <c r="CC80" s="756">
        <v>12</v>
      </c>
      <c r="CD80" s="756">
        <v>7</v>
      </c>
      <c r="CE80" s="756">
        <v>3</v>
      </c>
      <c r="CF80" s="757">
        <v>9</v>
      </c>
      <c r="CG80" s="756">
        <v>5</v>
      </c>
      <c r="CH80" s="758">
        <v>3</v>
      </c>
      <c r="CI80" s="756">
        <v>10</v>
      </c>
      <c r="CJ80" s="756">
        <v>3</v>
      </c>
      <c r="CK80" s="756">
        <v>2</v>
      </c>
      <c r="CL80" s="757">
        <v>11</v>
      </c>
      <c r="CM80" s="756">
        <v>8</v>
      </c>
      <c r="CN80" s="758">
        <v>2</v>
      </c>
      <c r="CO80" s="757">
        <v>19</v>
      </c>
      <c r="CP80" s="756">
        <v>8</v>
      </c>
      <c r="CQ80" s="758">
        <v>5</v>
      </c>
      <c r="CR80" s="756">
        <v>2</v>
      </c>
      <c r="CS80" s="756">
        <v>1</v>
      </c>
      <c r="CT80" s="756">
        <v>1</v>
      </c>
      <c r="CU80" s="757">
        <v>2</v>
      </c>
      <c r="CV80" s="756">
        <v>0</v>
      </c>
      <c r="CW80" s="758">
        <v>0</v>
      </c>
      <c r="CX80" s="756">
        <v>6</v>
      </c>
      <c r="CY80" s="756">
        <v>1</v>
      </c>
      <c r="CZ80" s="756">
        <v>1</v>
      </c>
      <c r="DA80" s="757">
        <v>4</v>
      </c>
      <c r="DB80" s="756">
        <v>4</v>
      </c>
      <c r="DC80" s="758">
        <v>0</v>
      </c>
      <c r="DD80" s="756">
        <v>0</v>
      </c>
      <c r="DE80" s="756">
        <v>0</v>
      </c>
      <c r="DF80" s="756">
        <v>0</v>
      </c>
      <c r="DG80" s="757">
        <v>2</v>
      </c>
      <c r="DH80" s="756">
        <v>1</v>
      </c>
      <c r="DI80" s="758">
        <v>1</v>
      </c>
      <c r="DJ80" s="756">
        <v>0</v>
      </c>
      <c r="DK80" s="756">
        <v>0</v>
      </c>
      <c r="DL80" s="756">
        <v>0</v>
      </c>
      <c r="DM80" s="757">
        <v>12</v>
      </c>
      <c r="DN80" s="756">
        <v>7</v>
      </c>
      <c r="DO80" s="758">
        <v>3</v>
      </c>
      <c r="DP80" s="756">
        <v>0</v>
      </c>
      <c r="DQ80" s="756">
        <v>0</v>
      </c>
      <c r="DR80" s="756">
        <v>0</v>
      </c>
      <c r="DS80" s="757">
        <v>3</v>
      </c>
      <c r="DT80" s="756">
        <v>1</v>
      </c>
      <c r="DU80" s="758">
        <v>1</v>
      </c>
      <c r="DV80" s="756">
        <v>14</v>
      </c>
      <c r="DW80" s="756">
        <v>13</v>
      </c>
      <c r="DX80" s="756">
        <v>1</v>
      </c>
      <c r="DY80" s="757">
        <v>11</v>
      </c>
      <c r="DZ80" s="756">
        <v>9</v>
      </c>
      <c r="EA80" s="758">
        <v>2</v>
      </c>
    </row>
    <row r="81" spans="1:132">
      <c r="A81" s="360" t="s">
        <v>582</v>
      </c>
      <c r="B81" s="790" t="s">
        <v>949</v>
      </c>
      <c r="C81" s="784">
        <v>69095</v>
      </c>
      <c r="D81" s="785">
        <v>53160</v>
      </c>
      <c r="E81" s="785">
        <v>15935</v>
      </c>
      <c r="F81" s="756">
        <f t="shared" si="84"/>
        <v>59663</v>
      </c>
      <c r="G81" s="756">
        <f t="shared" si="85"/>
        <v>45324</v>
      </c>
      <c r="H81" s="756">
        <f t="shared" si="85"/>
        <v>14339</v>
      </c>
      <c r="I81" s="757">
        <v>18238</v>
      </c>
      <c r="J81" s="756">
        <v>12074</v>
      </c>
      <c r="K81" s="758">
        <v>4081</v>
      </c>
      <c r="L81" s="757">
        <v>5314</v>
      </c>
      <c r="M81" s="756">
        <v>3939</v>
      </c>
      <c r="N81" s="758">
        <v>1020</v>
      </c>
      <c r="O81" s="756">
        <v>3337</v>
      </c>
      <c r="P81" s="756">
        <v>2119</v>
      </c>
      <c r="Q81" s="758">
        <v>773</v>
      </c>
      <c r="R81" s="756">
        <v>4125</v>
      </c>
      <c r="S81" s="756">
        <v>2743</v>
      </c>
      <c r="T81" s="756">
        <v>919</v>
      </c>
      <c r="U81" s="757">
        <v>5540</v>
      </c>
      <c r="V81" s="756">
        <v>3527</v>
      </c>
      <c r="W81" s="758">
        <v>1282</v>
      </c>
      <c r="X81" s="756">
        <v>647</v>
      </c>
      <c r="Y81" s="756">
        <v>426</v>
      </c>
      <c r="Z81" s="756">
        <v>146</v>
      </c>
      <c r="AA81" s="757">
        <v>971</v>
      </c>
      <c r="AB81" s="756">
        <v>566</v>
      </c>
      <c r="AC81" s="758">
        <v>236</v>
      </c>
      <c r="AD81" s="756">
        <v>4438</v>
      </c>
      <c r="AE81" s="756">
        <v>3380</v>
      </c>
      <c r="AF81" s="756">
        <v>805</v>
      </c>
      <c r="AG81" s="757">
        <v>351</v>
      </c>
      <c r="AH81" s="756">
        <v>212</v>
      </c>
      <c r="AI81" s="758">
        <v>84</v>
      </c>
      <c r="AJ81" s="756">
        <v>1165</v>
      </c>
      <c r="AK81" s="756">
        <v>772</v>
      </c>
      <c r="AL81" s="756">
        <v>260</v>
      </c>
      <c r="AM81" s="757">
        <v>3434</v>
      </c>
      <c r="AN81" s="756">
        <v>2351</v>
      </c>
      <c r="AO81" s="758">
        <v>742</v>
      </c>
      <c r="AP81" s="756">
        <v>484</v>
      </c>
      <c r="AQ81" s="756">
        <v>337</v>
      </c>
      <c r="AR81" s="756">
        <v>102</v>
      </c>
      <c r="AS81" s="757">
        <v>418</v>
      </c>
      <c r="AT81" s="756">
        <v>250</v>
      </c>
      <c r="AU81" s="758">
        <v>100</v>
      </c>
      <c r="AV81" s="756">
        <v>3095</v>
      </c>
      <c r="AW81" s="756">
        <v>2218</v>
      </c>
      <c r="AX81" s="756">
        <v>628</v>
      </c>
      <c r="AY81" s="757">
        <v>809</v>
      </c>
      <c r="AZ81" s="756">
        <v>563</v>
      </c>
      <c r="BA81" s="758">
        <v>171</v>
      </c>
      <c r="BB81" s="756">
        <v>942</v>
      </c>
      <c r="BC81" s="756">
        <v>613</v>
      </c>
      <c r="BD81" s="756">
        <v>214</v>
      </c>
      <c r="BE81" s="757">
        <v>1940</v>
      </c>
      <c r="BF81" s="756">
        <v>1404</v>
      </c>
      <c r="BG81" s="758">
        <v>388</v>
      </c>
      <c r="BH81" s="756">
        <v>677</v>
      </c>
      <c r="BI81" s="756">
        <v>488</v>
      </c>
      <c r="BJ81" s="756">
        <v>137</v>
      </c>
      <c r="BK81" s="757">
        <v>1577</v>
      </c>
      <c r="BL81" s="756">
        <v>1181</v>
      </c>
      <c r="BM81" s="758">
        <v>296</v>
      </c>
      <c r="BN81" s="756">
        <v>460</v>
      </c>
      <c r="BO81" s="756">
        <v>292</v>
      </c>
      <c r="BP81" s="756">
        <v>106</v>
      </c>
      <c r="BQ81" s="757">
        <v>586</v>
      </c>
      <c r="BR81" s="756">
        <v>419</v>
      </c>
      <c r="BS81" s="758">
        <v>119</v>
      </c>
      <c r="BT81" s="756">
        <v>346</v>
      </c>
      <c r="BU81" s="756">
        <v>242</v>
      </c>
      <c r="BV81" s="756">
        <v>73</v>
      </c>
      <c r="BW81" s="757">
        <v>804</v>
      </c>
      <c r="BX81" s="756">
        <v>519</v>
      </c>
      <c r="BY81" s="758">
        <v>184</v>
      </c>
      <c r="BZ81" s="757">
        <v>505</v>
      </c>
      <c r="CA81" s="756">
        <v>313</v>
      </c>
      <c r="CB81" s="758">
        <v>119</v>
      </c>
      <c r="CC81" s="756">
        <v>490</v>
      </c>
      <c r="CD81" s="756">
        <v>338</v>
      </c>
      <c r="CE81" s="756">
        <v>105</v>
      </c>
      <c r="CF81" s="757">
        <v>572</v>
      </c>
      <c r="CG81" s="756">
        <v>369</v>
      </c>
      <c r="CH81" s="758">
        <v>131</v>
      </c>
      <c r="CI81" s="756">
        <v>545</v>
      </c>
      <c r="CJ81" s="756">
        <v>353</v>
      </c>
      <c r="CK81" s="756">
        <v>124</v>
      </c>
      <c r="CL81" s="757">
        <v>709</v>
      </c>
      <c r="CM81" s="756">
        <v>487</v>
      </c>
      <c r="CN81" s="758">
        <v>152</v>
      </c>
      <c r="CO81" s="757">
        <v>756</v>
      </c>
      <c r="CP81" s="756">
        <v>520</v>
      </c>
      <c r="CQ81" s="758">
        <v>162</v>
      </c>
      <c r="CR81" s="756">
        <v>443</v>
      </c>
      <c r="CS81" s="756">
        <v>342</v>
      </c>
      <c r="CT81" s="756">
        <v>78</v>
      </c>
      <c r="CU81" s="757">
        <v>237</v>
      </c>
      <c r="CV81" s="756">
        <v>137</v>
      </c>
      <c r="CW81" s="758">
        <v>58</v>
      </c>
      <c r="CX81" s="756">
        <v>355</v>
      </c>
      <c r="CY81" s="756">
        <v>229</v>
      </c>
      <c r="CZ81" s="756">
        <v>81</v>
      </c>
      <c r="DA81" s="757">
        <v>393</v>
      </c>
      <c r="DB81" s="756">
        <v>265</v>
      </c>
      <c r="DC81" s="758">
        <v>86</v>
      </c>
      <c r="DD81" s="756">
        <v>106</v>
      </c>
      <c r="DE81" s="756">
        <v>77</v>
      </c>
      <c r="DF81" s="756">
        <v>21</v>
      </c>
      <c r="DG81" s="757">
        <v>222</v>
      </c>
      <c r="DH81" s="756">
        <v>145</v>
      </c>
      <c r="DI81" s="758">
        <v>50</v>
      </c>
      <c r="DJ81" s="756">
        <v>171</v>
      </c>
      <c r="DK81" s="756">
        <v>121</v>
      </c>
      <c r="DL81" s="756">
        <v>35</v>
      </c>
      <c r="DM81" s="757">
        <v>333</v>
      </c>
      <c r="DN81" s="756">
        <v>238</v>
      </c>
      <c r="DO81" s="758">
        <v>68</v>
      </c>
      <c r="DP81" s="756">
        <v>223</v>
      </c>
      <c r="DQ81" s="756">
        <v>155</v>
      </c>
      <c r="DR81" s="756">
        <v>47</v>
      </c>
      <c r="DS81" s="757">
        <v>257</v>
      </c>
      <c r="DT81" s="756">
        <v>193</v>
      </c>
      <c r="DU81" s="758">
        <v>48</v>
      </c>
      <c r="DV81" s="756">
        <v>320</v>
      </c>
      <c r="DW81" s="756">
        <v>227</v>
      </c>
      <c r="DX81" s="756">
        <v>66</v>
      </c>
      <c r="DY81" s="757">
        <v>236</v>
      </c>
      <c r="DZ81" s="756">
        <v>180</v>
      </c>
      <c r="EA81" s="758">
        <v>42</v>
      </c>
    </row>
    <row r="82" spans="1:132">
      <c r="A82" s="360" t="s">
        <v>583</v>
      </c>
      <c r="B82" s="790" t="s">
        <v>950</v>
      </c>
      <c r="C82" s="784">
        <v>155902</v>
      </c>
      <c r="D82" s="785">
        <v>75750</v>
      </c>
      <c r="E82" s="785">
        <v>80152</v>
      </c>
      <c r="F82" s="756">
        <f t="shared" si="84"/>
        <v>95747</v>
      </c>
      <c r="G82" s="756">
        <f t="shared" si="85"/>
        <v>65153</v>
      </c>
      <c r="H82" s="756">
        <f t="shared" si="85"/>
        <v>30594</v>
      </c>
      <c r="I82" s="757">
        <v>48853</v>
      </c>
      <c r="J82" s="756">
        <v>25042</v>
      </c>
      <c r="K82" s="758">
        <v>12162</v>
      </c>
      <c r="L82" s="757">
        <v>14430</v>
      </c>
      <c r="M82" s="756">
        <v>7599</v>
      </c>
      <c r="N82" s="758">
        <v>3588</v>
      </c>
      <c r="O82" s="756">
        <v>10186</v>
      </c>
      <c r="P82" s="756">
        <v>6423</v>
      </c>
      <c r="Q82" s="758">
        <v>2363</v>
      </c>
      <c r="R82" s="756">
        <v>3720</v>
      </c>
      <c r="S82" s="756">
        <v>1782</v>
      </c>
      <c r="T82" s="756">
        <v>923</v>
      </c>
      <c r="U82" s="757">
        <v>15140</v>
      </c>
      <c r="V82" s="756">
        <v>6915</v>
      </c>
      <c r="W82" s="758">
        <v>3754</v>
      </c>
      <c r="X82" s="756">
        <v>396</v>
      </c>
      <c r="Y82" s="756">
        <v>205</v>
      </c>
      <c r="Z82" s="756">
        <v>99</v>
      </c>
      <c r="AA82" s="757">
        <v>2192</v>
      </c>
      <c r="AB82" s="756">
        <v>1087</v>
      </c>
      <c r="AC82" s="758">
        <v>545</v>
      </c>
      <c r="AD82" s="756">
        <v>2412</v>
      </c>
      <c r="AE82" s="756">
        <v>1206</v>
      </c>
      <c r="AF82" s="756">
        <v>601</v>
      </c>
      <c r="AG82" s="757">
        <v>332</v>
      </c>
      <c r="AH82" s="756">
        <v>193</v>
      </c>
      <c r="AI82" s="758">
        <v>81</v>
      </c>
      <c r="AJ82" s="756">
        <v>1776</v>
      </c>
      <c r="AK82" s="756">
        <v>837</v>
      </c>
      <c r="AL82" s="756">
        <v>442</v>
      </c>
      <c r="AM82" s="757">
        <v>4032</v>
      </c>
      <c r="AN82" s="756">
        <v>2186</v>
      </c>
      <c r="AO82" s="758">
        <v>994</v>
      </c>
      <c r="AP82" s="756">
        <v>525</v>
      </c>
      <c r="AQ82" s="756">
        <v>286</v>
      </c>
      <c r="AR82" s="756">
        <v>130</v>
      </c>
      <c r="AS82" s="757">
        <v>513</v>
      </c>
      <c r="AT82" s="756">
        <v>173</v>
      </c>
      <c r="AU82" s="758">
        <v>115</v>
      </c>
      <c r="AV82" s="756">
        <v>2966</v>
      </c>
      <c r="AW82" s="756">
        <v>1375</v>
      </c>
      <c r="AX82" s="756">
        <v>738</v>
      </c>
      <c r="AY82" s="757">
        <v>860</v>
      </c>
      <c r="AZ82" s="756">
        <v>312</v>
      </c>
      <c r="BA82" s="758">
        <v>199</v>
      </c>
      <c r="BB82" s="756">
        <v>4239</v>
      </c>
      <c r="BC82" s="756">
        <v>3126</v>
      </c>
      <c r="BD82" s="756">
        <v>817</v>
      </c>
      <c r="BE82" s="757">
        <v>1844</v>
      </c>
      <c r="BF82" s="756">
        <v>850</v>
      </c>
      <c r="BG82" s="758">
        <v>458</v>
      </c>
      <c r="BH82" s="756">
        <v>394</v>
      </c>
      <c r="BI82" s="756">
        <v>182</v>
      </c>
      <c r="BJ82" s="756">
        <v>98</v>
      </c>
      <c r="BK82" s="757">
        <v>2651</v>
      </c>
      <c r="BL82" s="756">
        <v>1394</v>
      </c>
      <c r="BM82" s="758">
        <v>609</v>
      </c>
      <c r="BN82" s="756">
        <v>373</v>
      </c>
      <c r="BO82" s="756">
        <v>195</v>
      </c>
      <c r="BP82" s="756">
        <v>91</v>
      </c>
      <c r="BQ82" s="757">
        <v>330</v>
      </c>
      <c r="BR82" s="756">
        <v>201</v>
      </c>
      <c r="BS82" s="758">
        <v>79</v>
      </c>
      <c r="BT82" s="756">
        <v>210</v>
      </c>
      <c r="BU82" s="756">
        <v>100</v>
      </c>
      <c r="BV82" s="756">
        <v>52</v>
      </c>
      <c r="BW82" s="757">
        <v>680</v>
      </c>
      <c r="BX82" s="756">
        <v>205</v>
      </c>
      <c r="BY82" s="758">
        <v>142</v>
      </c>
      <c r="BZ82" s="757">
        <v>230</v>
      </c>
      <c r="CA82" s="756">
        <v>89</v>
      </c>
      <c r="CB82" s="758">
        <v>55</v>
      </c>
      <c r="CC82" s="756">
        <v>338</v>
      </c>
      <c r="CD82" s="756">
        <v>113</v>
      </c>
      <c r="CE82" s="756">
        <v>75</v>
      </c>
      <c r="CF82" s="757">
        <v>423</v>
      </c>
      <c r="CG82" s="756">
        <v>168</v>
      </c>
      <c r="CH82" s="758">
        <v>101</v>
      </c>
      <c r="CI82" s="756">
        <v>260</v>
      </c>
      <c r="CJ82" s="756">
        <v>125</v>
      </c>
      <c r="CK82" s="756">
        <v>65</v>
      </c>
      <c r="CL82" s="757">
        <v>900</v>
      </c>
      <c r="CM82" s="756">
        <v>462</v>
      </c>
      <c r="CN82" s="758">
        <v>225</v>
      </c>
      <c r="CO82" s="757">
        <v>834</v>
      </c>
      <c r="CP82" s="756">
        <v>347</v>
      </c>
      <c r="CQ82" s="758">
        <v>202</v>
      </c>
      <c r="CR82" s="756">
        <v>342</v>
      </c>
      <c r="CS82" s="756">
        <v>121</v>
      </c>
      <c r="CT82" s="756">
        <v>78</v>
      </c>
      <c r="CU82" s="757">
        <v>366</v>
      </c>
      <c r="CV82" s="756">
        <v>189</v>
      </c>
      <c r="CW82" s="758">
        <v>91</v>
      </c>
      <c r="CX82" s="756">
        <v>284</v>
      </c>
      <c r="CY82" s="756">
        <v>169</v>
      </c>
      <c r="CZ82" s="756">
        <v>68</v>
      </c>
      <c r="DA82" s="757">
        <v>799</v>
      </c>
      <c r="DB82" s="756">
        <v>517</v>
      </c>
      <c r="DC82" s="758">
        <v>182</v>
      </c>
      <c r="DD82" s="756">
        <v>75</v>
      </c>
      <c r="DE82" s="756">
        <v>44</v>
      </c>
      <c r="DF82" s="756">
        <v>18</v>
      </c>
      <c r="DG82" s="757">
        <v>329</v>
      </c>
      <c r="DH82" s="756">
        <v>160</v>
      </c>
      <c r="DI82" s="758">
        <v>82</v>
      </c>
      <c r="DJ82" s="756">
        <v>36</v>
      </c>
      <c r="DK82" s="756">
        <v>13</v>
      </c>
      <c r="DL82" s="756">
        <v>8</v>
      </c>
      <c r="DM82" s="757">
        <v>317</v>
      </c>
      <c r="DN82" s="756">
        <v>97</v>
      </c>
      <c r="DO82" s="758">
        <v>67</v>
      </c>
      <c r="DP82" s="756">
        <v>257</v>
      </c>
      <c r="DQ82" s="756">
        <v>147</v>
      </c>
      <c r="DR82" s="756">
        <v>63</v>
      </c>
      <c r="DS82" s="757">
        <v>585</v>
      </c>
      <c r="DT82" s="756">
        <v>449</v>
      </c>
      <c r="DU82" s="758">
        <v>104</v>
      </c>
      <c r="DV82" s="756">
        <v>79</v>
      </c>
      <c r="DW82" s="756">
        <v>48</v>
      </c>
      <c r="DX82" s="756">
        <v>19</v>
      </c>
      <c r="DY82" s="757">
        <v>44</v>
      </c>
      <c r="DZ82" s="756">
        <v>21</v>
      </c>
      <c r="EA82" s="758">
        <v>11</v>
      </c>
    </row>
    <row r="83" spans="1:132">
      <c r="A83" s="360" t="s">
        <v>584</v>
      </c>
      <c r="B83" s="790" t="s">
        <v>951</v>
      </c>
      <c r="C83" s="784">
        <v>362205</v>
      </c>
      <c r="D83" s="785">
        <v>103529</v>
      </c>
      <c r="E83" s="785">
        <v>258676</v>
      </c>
      <c r="F83" s="756">
        <f t="shared" si="84"/>
        <v>116124</v>
      </c>
      <c r="G83" s="756">
        <f t="shared" si="85"/>
        <v>66390</v>
      </c>
      <c r="H83" s="756">
        <f t="shared" si="85"/>
        <v>49734</v>
      </c>
      <c r="I83" s="757">
        <v>89518</v>
      </c>
      <c r="J83" s="756">
        <v>21784</v>
      </c>
      <c r="K83" s="758">
        <v>16002</v>
      </c>
      <c r="L83" s="757">
        <v>28487</v>
      </c>
      <c r="M83" s="756">
        <v>6052</v>
      </c>
      <c r="N83" s="758">
        <v>4759</v>
      </c>
      <c r="O83" s="756">
        <v>24239</v>
      </c>
      <c r="P83" s="756">
        <v>5706</v>
      </c>
      <c r="Q83" s="758">
        <v>4068</v>
      </c>
      <c r="R83" s="756">
        <v>17041</v>
      </c>
      <c r="S83" s="756">
        <v>3608</v>
      </c>
      <c r="T83" s="756">
        <v>2836</v>
      </c>
      <c r="U83" s="757">
        <v>23672</v>
      </c>
      <c r="V83" s="756">
        <v>5502</v>
      </c>
      <c r="W83" s="758">
        <v>4194</v>
      </c>
      <c r="X83" s="756">
        <v>2172</v>
      </c>
      <c r="Y83" s="756">
        <v>685</v>
      </c>
      <c r="Z83" s="756">
        <v>469</v>
      </c>
      <c r="AA83" s="757">
        <v>4336</v>
      </c>
      <c r="AB83" s="756">
        <v>763</v>
      </c>
      <c r="AC83" s="758">
        <v>583</v>
      </c>
      <c r="AD83" s="756">
        <v>8716</v>
      </c>
      <c r="AE83" s="756">
        <v>2045</v>
      </c>
      <c r="AF83" s="756">
        <v>1562</v>
      </c>
      <c r="AG83" s="757">
        <v>1702</v>
      </c>
      <c r="AH83" s="756">
        <v>389</v>
      </c>
      <c r="AI83" s="758">
        <v>300</v>
      </c>
      <c r="AJ83" s="756">
        <v>3229</v>
      </c>
      <c r="AK83" s="756">
        <v>848</v>
      </c>
      <c r="AL83" s="756">
        <v>625</v>
      </c>
      <c r="AM83" s="757">
        <v>11751</v>
      </c>
      <c r="AN83" s="756">
        <v>2546</v>
      </c>
      <c r="AO83" s="758">
        <v>1982</v>
      </c>
      <c r="AP83" s="756">
        <v>2021</v>
      </c>
      <c r="AQ83" s="756">
        <v>677</v>
      </c>
      <c r="AR83" s="756">
        <v>429</v>
      </c>
      <c r="AS83" s="757">
        <v>1853</v>
      </c>
      <c r="AT83" s="756">
        <v>419</v>
      </c>
      <c r="AU83" s="758">
        <v>324</v>
      </c>
      <c r="AV83" s="756">
        <v>10629</v>
      </c>
      <c r="AW83" s="756">
        <v>2303</v>
      </c>
      <c r="AX83" s="756">
        <v>1775</v>
      </c>
      <c r="AY83" s="757">
        <v>4210</v>
      </c>
      <c r="AZ83" s="756">
        <v>1097</v>
      </c>
      <c r="BA83" s="758">
        <v>808</v>
      </c>
      <c r="BB83" s="756">
        <v>2865</v>
      </c>
      <c r="BC83" s="756">
        <v>514</v>
      </c>
      <c r="BD83" s="756">
        <v>414</v>
      </c>
      <c r="BE83" s="757">
        <v>7260</v>
      </c>
      <c r="BF83" s="756">
        <v>1621</v>
      </c>
      <c r="BG83" s="758">
        <v>1258</v>
      </c>
      <c r="BH83" s="756">
        <v>2908</v>
      </c>
      <c r="BI83" s="756">
        <v>599</v>
      </c>
      <c r="BJ83" s="756">
        <v>474</v>
      </c>
      <c r="BK83" s="757">
        <v>5775</v>
      </c>
      <c r="BL83" s="756">
        <v>1593</v>
      </c>
      <c r="BM83" s="758">
        <v>1150</v>
      </c>
      <c r="BN83" s="756">
        <v>1605</v>
      </c>
      <c r="BO83" s="756">
        <v>410</v>
      </c>
      <c r="BP83" s="756">
        <v>305</v>
      </c>
      <c r="BQ83" s="757">
        <v>2121</v>
      </c>
      <c r="BR83" s="756">
        <v>505</v>
      </c>
      <c r="BS83" s="758">
        <v>385</v>
      </c>
      <c r="BT83" s="756">
        <v>1108</v>
      </c>
      <c r="BU83" s="756">
        <v>312</v>
      </c>
      <c r="BV83" s="756">
        <v>224</v>
      </c>
      <c r="BW83" s="757">
        <v>2888</v>
      </c>
      <c r="BX83" s="756">
        <v>840</v>
      </c>
      <c r="BY83" s="758">
        <v>596</v>
      </c>
      <c r="BZ83" s="757">
        <v>2519</v>
      </c>
      <c r="CA83" s="756">
        <v>664</v>
      </c>
      <c r="CB83" s="758">
        <v>489</v>
      </c>
      <c r="CC83" s="756">
        <v>1283</v>
      </c>
      <c r="CD83" s="756">
        <v>333</v>
      </c>
      <c r="CE83" s="756">
        <v>247</v>
      </c>
      <c r="CF83" s="757">
        <v>2451</v>
      </c>
      <c r="CG83" s="756">
        <v>699</v>
      </c>
      <c r="CH83" s="758">
        <v>500</v>
      </c>
      <c r="CI83" s="756">
        <v>1370</v>
      </c>
      <c r="CJ83" s="756">
        <v>251</v>
      </c>
      <c r="CK83" s="756">
        <v>205</v>
      </c>
      <c r="CL83" s="757">
        <v>1375</v>
      </c>
      <c r="CM83" s="756">
        <v>334</v>
      </c>
      <c r="CN83" s="758">
        <v>253</v>
      </c>
      <c r="CO83" s="757">
        <v>3521</v>
      </c>
      <c r="CP83" s="756">
        <v>774</v>
      </c>
      <c r="CQ83" s="758">
        <v>604</v>
      </c>
      <c r="CR83" s="756">
        <v>1586</v>
      </c>
      <c r="CS83" s="756">
        <v>349</v>
      </c>
      <c r="CT83" s="756">
        <v>272</v>
      </c>
      <c r="CU83" s="757">
        <v>1044</v>
      </c>
      <c r="CV83" s="756">
        <v>294</v>
      </c>
      <c r="CW83" s="758">
        <v>211</v>
      </c>
      <c r="CX83" s="756">
        <v>1767</v>
      </c>
      <c r="CY83" s="756">
        <v>467</v>
      </c>
      <c r="CZ83" s="756">
        <v>344</v>
      </c>
      <c r="DA83" s="757">
        <v>970</v>
      </c>
      <c r="DB83" s="756">
        <v>199</v>
      </c>
      <c r="DC83" s="758">
        <v>158</v>
      </c>
      <c r="DD83" s="756">
        <v>201</v>
      </c>
      <c r="DE83" s="756">
        <v>75</v>
      </c>
      <c r="DF83" s="756">
        <v>47</v>
      </c>
      <c r="DG83" s="757">
        <v>713</v>
      </c>
      <c r="DH83" s="756">
        <v>135</v>
      </c>
      <c r="DI83" s="758">
        <v>109</v>
      </c>
      <c r="DJ83" s="756">
        <v>370</v>
      </c>
      <c r="DK83" s="756">
        <v>69</v>
      </c>
      <c r="DL83" s="756">
        <v>56</v>
      </c>
      <c r="DM83" s="757">
        <v>1083</v>
      </c>
      <c r="DN83" s="756">
        <v>192</v>
      </c>
      <c r="DO83" s="758">
        <v>158</v>
      </c>
      <c r="DP83" s="756">
        <v>663</v>
      </c>
      <c r="DQ83" s="756">
        <v>169</v>
      </c>
      <c r="DR83" s="756">
        <v>126</v>
      </c>
      <c r="DS83" s="757">
        <v>1386</v>
      </c>
      <c r="DT83" s="756">
        <v>342</v>
      </c>
      <c r="DU83" s="758">
        <v>258</v>
      </c>
      <c r="DV83" s="756">
        <v>515</v>
      </c>
      <c r="DW83" s="756">
        <v>117</v>
      </c>
      <c r="DX83" s="756">
        <v>90</v>
      </c>
      <c r="DY83" s="757">
        <v>485</v>
      </c>
      <c r="DZ83" s="756">
        <v>109</v>
      </c>
      <c r="EA83" s="758">
        <v>85</v>
      </c>
    </row>
    <row r="84" spans="1:132">
      <c r="A84" s="360" t="s">
        <v>585</v>
      </c>
      <c r="B84" s="790" t="s">
        <v>952</v>
      </c>
      <c r="C84" s="784">
        <v>22380</v>
      </c>
      <c r="D84" s="785">
        <v>16123</v>
      </c>
      <c r="E84" s="785">
        <v>6257</v>
      </c>
      <c r="F84" s="756">
        <f t="shared" si="84"/>
        <v>18603</v>
      </c>
      <c r="G84" s="756">
        <f t="shared" si="85"/>
        <v>13192</v>
      </c>
      <c r="H84" s="756">
        <f t="shared" si="85"/>
        <v>5411</v>
      </c>
      <c r="I84" s="757">
        <v>10112</v>
      </c>
      <c r="J84" s="756">
        <v>5380</v>
      </c>
      <c r="K84" s="758">
        <v>2512</v>
      </c>
      <c r="L84" s="757">
        <v>3136</v>
      </c>
      <c r="M84" s="756">
        <v>1783</v>
      </c>
      <c r="N84" s="758">
        <v>769</v>
      </c>
      <c r="O84" s="756">
        <v>2116</v>
      </c>
      <c r="P84" s="756">
        <v>1427</v>
      </c>
      <c r="Q84" s="758">
        <v>460</v>
      </c>
      <c r="R84" s="756">
        <v>865</v>
      </c>
      <c r="S84" s="756">
        <v>577</v>
      </c>
      <c r="T84" s="756">
        <v>190</v>
      </c>
      <c r="U84" s="757">
        <v>1323</v>
      </c>
      <c r="V84" s="756">
        <v>803</v>
      </c>
      <c r="W84" s="758">
        <v>315</v>
      </c>
      <c r="X84" s="756">
        <v>118</v>
      </c>
      <c r="Y84" s="756">
        <v>78</v>
      </c>
      <c r="Z84" s="756">
        <v>26</v>
      </c>
      <c r="AA84" s="757">
        <v>118</v>
      </c>
      <c r="AB84" s="756">
        <v>55</v>
      </c>
      <c r="AC84" s="758">
        <v>29</v>
      </c>
      <c r="AD84" s="756">
        <v>566</v>
      </c>
      <c r="AE84" s="756">
        <v>312</v>
      </c>
      <c r="AF84" s="756">
        <v>140</v>
      </c>
      <c r="AG84" s="757">
        <v>54</v>
      </c>
      <c r="AH84" s="756">
        <v>38</v>
      </c>
      <c r="AI84" s="758">
        <v>11</v>
      </c>
      <c r="AJ84" s="756">
        <v>219</v>
      </c>
      <c r="AK84" s="756">
        <v>143</v>
      </c>
      <c r="AL84" s="756">
        <v>49</v>
      </c>
      <c r="AM84" s="757">
        <v>636</v>
      </c>
      <c r="AN84" s="756">
        <v>429</v>
      </c>
      <c r="AO84" s="758">
        <v>140</v>
      </c>
      <c r="AP84" s="756">
        <v>130</v>
      </c>
      <c r="AQ84" s="756">
        <v>67</v>
      </c>
      <c r="AR84" s="756">
        <v>33</v>
      </c>
      <c r="AS84" s="757">
        <v>82</v>
      </c>
      <c r="AT84" s="756">
        <v>62</v>
      </c>
      <c r="AU84" s="758">
        <v>15</v>
      </c>
      <c r="AV84" s="756">
        <v>492</v>
      </c>
      <c r="AW84" s="756">
        <v>363</v>
      </c>
      <c r="AX84" s="756">
        <v>95</v>
      </c>
      <c r="AY84" s="757">
        <v>164</v>
      </c>
      <c r="AZ84" s="756">
        <v>112</v>
      </c>
      <c r="BA84" s="758">
        <v>33</v>
      </c>
      <c r="BB84" s="756">
        <v>297</v>
      </c>
      <c r="BC84" s="756">
        <v>177</v>
      </c>
      <c r="BD84" s="756">
        <v>72</v>
      </c>
      <c r="BE84" s="757">
        <v>381</v>
      </c>
      <c r="BF84" s="756">
        <v>229</v>
      </c>
      <c r="BG84" s="758">
        <v>92</v>
      </c>
      <c r="BH84" s="756">
        <v>128</v>
      </c>
      <c r="BI84" s="756">
        <v>66</v>
      </c>
      <c r="BJ84" s="756">
        <v>32</v>
      </c>
      <c r="BK84" s="757">
        <v>558</v>
      </c>
      <c r="BL84" s="756">
        <v>196</v>
      </c>
      <c r="BM84" s="758">
        <v>127</v>
      </c>
      <c r="BN84" s="756">
        <v>98</v>
      </c>
      <c r="BO84" s="756">
        <v>69</v>
      </c>
      <c r="BP84" s="756">
        <v>20</v>
      </c>
      <c r="BQ84" s="757">
        <v>30</v>
      </c>
      <c r="BR84" s="756">
        <v>20</v>
      </c>
      <c r="BS84" s="758">
        <v>6</v>
      </c>
      <c r="BT84" s="756">
        <v>37</v>
      </c>
      <c r="BU84" s="756">
        <v>29</v>
      </c>
      <c r="BV84" s="756">
        <v>7</v>
      </c>
      <c r="BW84" s="757">
        <v>103</v>
      </c>
      <c r="BX84" s="756">
        <v>78</v>
      </c>
      <c r="BY84" s="758">
        <v>19</v>
      </c>
      <c r="BZ84" s="757">
        <v>50</v>
      </c>
      <c r="CA84" s="756">
        <v>39</v>
      </c>
      <c r="CB84" s="758">
        <v>9</v>
      </c>
      <c r="CC84" s="756">
        <v>59</v>
      </c>
      <c r="CD84" s="756">
        <v>46</v>
      </c>
      <c r="CE84" s="756">
        <v>10</v>
      </c>
      <c r="CF84" s="757">
        <v>93</v>
      </c>
      <c r="CG84" s="756">
        <v>58</v>
      </c>
      <c r="CH84" s="758">
        <v>21</v>
      </c>
      <c r="CI84" s="756">
        <v>66</v>
      </c>
      <c r="CJ84" s="756">
        <v>36</v>
      </c>
      <c r="CK84" s="756">
        <v>16</v>
      </c>
      <c r="CL84" s="757">
        <v>169</v>
      </c>
      <c r="CM84" s="756">
        <v>102</v>
      </c>
      <c r="CN84" s="758">
        <v>41</v>
      </c>
      <c r="CO84" s="757">
        <v>151</v>
      </c>
      <c r="CP84" s="756">
        <v>99</v>
      </c>
      <c r="CQ84" s="758">
        <v>34</v>
      </c>
      <c r="CR84" s="756">
        <v>30</v>
      </c>
      <c r="CS84" s="756">
        <v>18</v>
      </c>
      <c r="CT84" s="756">
        <v>7</v>
      </c>
      <c r="CU84" s="757">
        <v>10</v>
      </c>
      <c r="CV84" s="756">
        <v>8</v>
      </c>
      <c r="CW84" s="758">
        <v>2</v>
      </c>
      <c r="CX84" s="756">
        <v>41</v>
      </c>
      <c r="CY84" s="756">
        <v>28</v>
      </c>
      <c r="CZ84" s="756">
        <v>8</v>
      </c>
      <c r="DA84" s="757">
        <v>96</v>
      </c>
      <c r="DB84" s="756">
        <v>63</v>
      </c>
      <c r="DC84" s="758">
        <v>22</v>
      </c>
      <c r="DD84" s="756">
        <v>9</v>
      </c>
      <c r="DE84" s="756">
        <v>7</v>
      </c>
      <c r="DF84" s="756">
        <v>1</v>
      </c>
      <c r="DG84" s="757">
        <v>76</v>
      </c>
      <c r="DH84" s="756">
        <v>24</v>
      </c>
      <c r="DI84" s="758">
        <v>16</v>
      </c>
      <c r="DJ84" s="756">
        <v>10</v>
      </c>
      <c r="DK84" s="756">
        <v>5</v>
      </c>
      <c r="DL84" s="756">
        <v>2</v>
      </c>
      <c r="DM84" s="757">
        <v>79</v>
      </c>
      <c r="DN84" s="756">
        <v>54</v>
      </c>
      <c r="DO84" s="758">
        <v>17</v>
      </c>
      <c r="DP84" s="756">
        <v>7</v>
      </c>
      <c r="DQ84" s="756">
        <v>6</v>
      </c>
      <c r="DR84" s="756">
        <v>1</v>
      </c>
      <c r="DS84" s="757">
        <v>21</v>
      </c>
      <c r="DT84" s="756">
        <v>19</v>
      </c>
      <c r="DU84" s="758">
        <v>2</v>
      </c>
      <c r="DV84" s="756">
        <v>8</v>
      </c>
      <c r="DW84" s="756">
        <v>6</v>
      </c>
      <c r="DX84" s="756">
        <v>2</v>
      </c>
      <c r="DY84" s="757">
        <v>90</v>
      </c>
      <c r="DZ84" s="756">
        <v>81</v>
      </c>
      <c r="EA84" s="758">
        <v>8</v>
      </c>
    </row>
    <row r="85" spans="1:132">
      <c r="A85" s="360" t="s">
        <v>586</v>
      </c>
      <c r="B85" s="790" t="s">
        <v>596</v>
      </c>
      <c r="C85" s="784">
        <v>248596</v>
      </c>
      <c r="D85" s="785">
        <v>171420</v>
      </c>
      <c r="E85" s="785">
        <v>77176</v>
      </c>
      <c r="F85" s="756">
        <f t="shared" si="84"/>
        <v>148502</v>
      </c>
      <c r="G85" s="756">
        <f t="shared" si="85"/>
        <v>102986</v>
      </c>
      <c r="H85" s="756">
        <f t="shared" si="85"/>
        <v>45516</v>
      </c>
      <c r="I85" s="757">
        <v>86449</v>
      </c>
      <c r="J85" s="756">
        <v>43740</v>
      </c>
      <c r="K85" s="758">
        <v>21557</v>
      </c>
      <c r="L85" s="757">
        <v>26091</v>
      </c>
      <c r="M85" s="756">
        <v>13973</v>
      </c>
      <c r="N85" s="758">
        <v>6486</v>
      </c>
      <c r="O85" s="756">
        <v>16795</v>
      </c>
      <c r="P85" s="756">
        <v>10727</v>
      </c>
      <c r="Q85" s="758">
        <v>3820</v>
      </c>
      <c r="R85" s="756">
        <v>6830</v>
      </c>
      <c r="S85" s="756">
        <v>4368</v>
      </c>
      <c r="T85" s="756">
        <v>1554</v>
      </c>
      <c r="U85" s="757">
        <v>11197</v>
      </c>
      <c r="V85" s="756">
        <v>6443</v>
      </c>
      <c r="W85" s="758">
        <v>2727</v>
      </c>
      <c r="X85" s="756">
        <v>906</v>
      </c>
      <c r="Y85" s="756">
        <v>564</v>
      </c>
      <c r="Z85" s="756">
        <v>213</v>
      </c>
      <c r="AA85" s="757">
        <v>916</v>
      </c>
      <c r="AB85" s="756">
        <v>396</v>
      </c>
      <c r="AC85" s="758">
        <v>219</v>
      </c>
      <c r="AD85" s="756">
        <v>4986</v>
      </c>
      <c r="AE85" s="756">
        <v>2725</v>
      </c>
      <c r="AF85" s="756">
        <v>1236</v>
      </c>
      <c r="AG85" s="757">
        <v>476</v>
      </c>
      <c r="AH85" s="756">
        <v>340</v>
      </c>
      <c r="AI85" s="758">
        <v>97</v>
      </c>
      <c r="AJ85" s="756">
        <v>1716</v>
      </c>
      <c r="AK85" s="756">
        <v>1043</v>
      </c>
      <c r="AL85" s="756">
        <v>405</v>
      </c>
      <c r="AM85" s="757">
        <v>5348</v>
      </c>
      <c r="AN85" s="756">
        <v>3486</v>
      </c>
      <c r="AO85" s="758">
        <v>1213</v>
      </c>
      <c r="AP85" s="756">
        <v>1081</v>
      </c>
      <c r="AQ85" s="756">
        <v>515</v>
      </c>
      <c r="AR85" s="756">
        <v>270</v>
      </c>
      <c r="AS85" s="757">
        <v>518</v>
      </c>
      <c r="AT85" s="756">
        <v>377</v>
      </c>
      <c r="AU85" s="758">
        <v>103</v>
      </c>
      <c r="AV85" s="756">
        <v>3562</v>
      </c>
      <c r="AW85" s="756">
        <v>2537</v>
      </c>
      <c r="AX85" s="756">
        <v>730</v>
      </c>
      <c r="AY85" s="757">
        <v>1125</v>
      </c>
      <c r="AZ85" s="756">
        <v>715</v>
      </c>
      <c r="BA85" s="758">
        <v>238</v>
      </c>
      <c r="BB85" s="756">
        <v>2422</v>
      </c>
      <c r="BC85" s="756">
        <v>1403</v>
      </c>
      <c r="BD85" s="756">
        <v>590</v>
      </c>
      <c r="BE85" s="757">
        <v>3240</v>
      </c>
      <c r="BF85" s="756">
        <v>1855</v>
      </c>
      <c r="BG85" s="758">
        <v>793</v>
      </c>
      <c r="BH85" s="756">
        <v>1100</v>
      </c>
      <c r="BI85" s="756">
        <v>544</v>
      </c>
      <c r="BJ85" s="756">
        <v>275</v>
      </c>
      <c r="BK85" s="757">
        <v>4750</v>
      </c>
      <c r="BL85" s="756">
        <v>1500</v>
      </c>
      <c r="BM85" s="758">
        <v>1026</v>
      </c>
      <c r="BN85" s="756">
        <v>718</v>
      </c>
      <c r="BO85" s="756">
        <v>493</v>
      </c>
      <c r="BP85" s="756">
        <v>155</v>
      </c>
      <c r="BQ85" s="757">
        <v>169</v>
      </c>
      <c r="BR85" s="756">
        <v>91</v>
      </c>
      <c r="BS85" s="758">
        <v>42</v>
      </c>
      <c r="BT85" s="756">
        <v>194</v>
      </c>
      <c r="BU85" s="756">
        <v>148</v>
      </c>
      <c r="BV85" s="756">
        <v>35</v>
      </c>
      <c r="BW85" s="757">
        <v>578</v>
      </c>
      <c r="BX85" s="756">
        <v>391</v>
      </c>
      <c r="BY85" s="758">
        <v>126</v>
      </c>
      <c r="BZ85" s="757">
        <v>332</v>
      </c>
      <c r="CA85" s="756">
        <v>248</v>
      </c>
      <c r="CB85" s="758">
        <v>63</v>
      </c>
      <c r="CC85" s="756">
        <v>346</v>
      </c>
      <c r="CD85" s="756">
        <v>260</v>
      </c>
      <c r="CE85" s="756">
        <v>64</v>
      </c>
      <c r="CF85" s="757">
        <v>722</v>
      </c>
      <c r="CG85" s="756">
        <v>411</v>
      </c>
      <c r="CH85" s="758">
        <v>176</v>
      </c>
      <c r="CI85" s="756">
        <v>385</v>
      </c>
      <c r="CJ85" s="756">
        <v>173</v>
      </c>
      <c r="CK85" s="756">
        <v>95</v>
      </c>
      <c r="CL85" s="757">
        <v>1503</v>
      </c>
      <c r="CM85" s="756">
        <v>884</v>
      </c>
      <c r="CN85" s="758">
        <v>362</v>
      </c>
      <c r="CO85" s="757">
        <v>978</v>
      </c>
      <c r="CP85" s="756">
        <v>585</v>
      </c>
      <c r="CQ85" s="758">
        <v>235</v>
      </c>
      <c r="CR85" s="756">
        <v>118</v>
      </c>
      <c r="CS85" s="756">
        <v>60</v>
      </c>
      <c r="CT85" s="756">
        <v>30</v>
      </c>
      <c r="CU85" s="757">
        <v>30</v>
      </c>
      <c r="CV85" s="756">
        <v>7</v>
      </c>
      <c r="CW85" s="758">
        <v>5</v>
      </c>
      <c r="CX85" s="756">
        <v>155</v>
      </c>
      <c r="CY85" s="756">
        <v>87</v>
      </c>
      <c r="CZ85" s="756">
        <v>38</v>
      </c>
      <c r="DA85" s="757">
        <v>812</v>
      </c>
      <c r="DB85" s="756">
        <v>533</v>
      </c>
      <c r="DC85" s="758">
        <v>183</v>
      </c>
      <c r="DD85" s="756">
        <v>53</v>
      </c>
      <c r="DE85" s="756">
        <v>38</v>
      </c>
      <c r="DF85" s="756">
        <v>11</v>
      </c>
      <c r="DG85" s="757">
        <v>624</v>
      </c>
      <c r="DH85" s="756">
        <v>160</v>
      </c>
      <c r="DI85" s="758">
        <v>119</v>
      </c>
      <c r="DJ85" s="756">
        <v>36</v>
      </c>
      <c r="DK85" s="756">
        <v>10</v>
      </c>
      <c r="DL85" s="756">
        <v>7</v>
      </c>
      <c r="DM85" s="757">
        <v>588</v>
      </c>
      <c r="DN85" s="756">
        <v>374</v>
      </c>
      <c r="DO85" s="758">
        <v>136</v>
      </c>
      <c r="DP85" s="756">
        <v>21</v>
      </c>
      <c r="DQ85" s="756">
        <v>17</v>
      </c>
      <c r="DR85" s="756">
        <v>3</v>
      </c>
      <c r="DS85" s="757">
        <v>86</v>
      </c>
      <c r="DT85" s="756">
        <v>79</v>
      </c>
      <c r="DU85" s="758">
        <v>6</v>
      </c>
      <c r="DV85" s="756">
        <v>24</v>
      </c>
      <c r="DW85" s="756">
        <v>16</v>
      </c>
      <c r="DX85" s="756">
        <v>6</v>
      </c>
      <c r="DY85" s="757">
        <v>745</v>
      </c>
      <c r="DZ85" s="756">
        <v>670</v>
      </c>
      <c r="EA85" s="758">
        <v>67</v>
      </c>
    </row>
    <row r="86" spans="1:132">
      <c r="A86" s="360" t="s">
        <v>953</v>
      </c>
      <c r="B86" s="790" t="s">
        <v>954</v>
      </c>
      <c r="C86" s="784">
        <v>243521</v>
      </c>
      <c r="D86" s="785">
        <v>156536</v>
      </c>
      <c r="E86" s="785">
        <v>86985</v>
      </c>
      <c r="F86" s="756">
        <f t="shared" si="84"/>
        <v>174633</v>
      </c>
      <c r="G86" s="756">
        <f t="shared" si="85"/>
        <v>109148</v>
      </c>
      <c r="H86" s="756">
        <f t="shared" si="85"/>
        <v>65485</v>
      </c>
      <c r="I86" s="757">
        <v>96496</v>
      </c>
      <c r="J86" s="756">
        <v>38425</v>
      </c>
      <c r="K86" s="758">
        <v>22629</v>
      </c>
      <c r="L86" s="757">
        <v>27591</v>
      </c>
      <c r="M86" s="756">
        <v>9777</v>
      </c>
      <c r="N86" s="758">
        <v>6178</v>
      </c>
      <c r="O86" s="756">
        <v>22020</v>
      </c>
      <c r="P86" s="756">
        <v>9135</v>
      </c>
      <c r="Q86" s="758">
        <v>5127</v>
      </c>
      <c r="R86" s="756">
        <v>13443</v>
      </c>
      <c r="S86" s="756">
        <v>4715</v>
      </c>
      <c r="T86" s="756">
        <v>3011</v>
      </c>
      <c r="U86" s="757">
        <v>22468</v>
      </c>
      <c r="V86" s="756">
        <v>8317</v>
      </c>
      <c r="W86" s="758">
        <v>5136</v>
      </c>
      <c r="X86" s="756">
        <v>3379</v>
      </c>
      <c r="Y86" s="756">
        <v>1447</v>
      </c>
      <c r="Z86" s="756">
        <v>813</v>
      </c>
      <c r="AA86" s="757">
        <v>4344</v>
      </c>
      <c r="AB86" s="756">
        <v>1751</v>
      </c>
      <c r="AC86" s="758">
        <v>1032</v>
      </c>
      <c r="AD86" s="756">
        <v>9170</v>
      </c>
      <c r="AE86" s="756">
        <v>3353</v>
      </c>
      <c r="AF86" s="756">
        <v>2017</v>
      </c>
      <c r="AG86" s="757">
        <v>1253</v>
      </c>
      <c r="AH86" s="756">
        <v>462</v>
      </c>
      <c r="AI86" s="758">
        <v>292</v>
      </c>
      <c r="AJ86" s="756">
        <v>5473</v>
      </c>
      <c r="AK86" s="756">
        <v>2259</v>
      </c>
      <c r="AL86" s="756">
        <v>1312</v>
      </c>
      <c r="AM86" s="757">
        <v>12079</v>
      </c>
      <c r="AN86" s="756">
        <v>4315</v>
      </c>
      <c r="AO86" s="758">
        <v>2708</v>
      </c>
      <c r="AP86" s="756">
        <v>2405</v>
      </c>
      <c r="AQ86" s="756">
        <v>866</v>
      </c>
      <c r="AR86" s="756">
        <v>536</v>
      </c>
      <c r="AS86" s="757">
        <v>1723</v>
      </c>
      <c r="AT86" s="756">
        <v>656</v>
      </c>
      <c r="AU86" s="758">
        <v>406</v>
      </c>
      <c r="AV86" s="756">
        <v>10120</v>
      </c>
      <c r="AW86" s="756">
        <v>3906</v>
      </c>
      <c r="AX86" s="756">
        <v>2339</v>
      </c>
      <c r="AY86" s="757">
        <v>5779</v>
      </c>
      <c r="AZ86" s="756">
        <v>2462</v>
      </c>
      <c r="BA86" s="758">
        <v>1397</v>
      </c>
      <c r="BB86" s="756">
        <v>3489</v>
      </c>
      <c r="BC86" s="756">
        <v>1118</v>
      </c>
      <c r="BD86" s="756">
        <v>749</v>
      </c>
      <c r="BE86" s="757">
        <v>6589</v>
      </c>
      <c r="BF86" s="756">
        <v>2454</v>
      </c>
      <c r="BG86" s="758">
        <v>1508</v>
      </c>
      <c r="BH86" s="756">
        <v>3244</v>
      </c>
      <c r="BI86" s="756">
        <v>1132</v>
      </c>
      <c r="BJ86" s="756">
        <v>737</v>
      </c>
      <c r="BK86" s="757">
        <v>4768</v>
      </c>
      <c r="BL86" s="756">
        <v>1906</v>
      </c>
      <c r="BM86" s="758">
        <v>1093</v>
      </c>
      <c r="BN86" s="756">
        <v>1578</v>
      </c>
      <c r="BO86" s="756">
        <v>569</v>
      </c>
      <c r="BP86" s="756">
        <v>351</v>
      </c>
      <c r="BQ86" s="757">
        <v>1787</v>
      </c>
      <c r="BR86" s="756">
        <v>760</v>
      </c>
      <c r="BS86" s="758">
        <v>437</v>
      </c>
      <c r="BT86" s="756">
        <v>639</v>
      </c>
      <c r="BU86" s="756">
        <v>279</v>
      </c>
      <c r="BV86" s="756">
        <v>157</v>
      </c>
      <c r="BW86" s="757">
        <v>2137</v>
      </c>
      <c r="BX86" s="756">
        <v>776</v>
      </c>
      <c r="BY86" s="758">
        <v>482</v>
      </c>
      <c r="BZ86" s="757">
        <v>2584</v>
      </c>
      <c r="CA86" s="756">
        <v>1021</v>
      </c>
      <c r="CB86" s="758">
        <v>617</v>
      </c>
      <c r="CC86" s="756">
        <v>1253</v>
      </c>
      <c r="CD86" s="756">
        <v>492</v>
      </c>
      <c r="CE86" s="756">
        <v>299</v>
      </c>
      <c r="CF86" s="757">
        <v>2902</v>
      </c>
      <c r="CG86" s="756">
        <v>1214</v>
      </c>
      <c r="CH86" s="758">
        <v>695</v>
      </c>
      <c r="CI86" s="756">
        <v>987</v>
      </c>
      <c r="CJ86" s="756">
        <v>308</v>
      </c>
      <c r="CK86" s="756">
        <v>202</v>
      </c>
      <c r="CL86" s="757">
        <v>3115</v>
      </c>
      <c r="CM86" s="756">
        <v>1342</v>
      </c>
      <c r="CN86" s="758">
        <v>750</v>
      </c>
      <c r="CO86" s="757">
        <v>2794</v>
      </c>
      <c r="CP86" s="756">
        <v>876</v>
      </c>
      <c r="CQ86" s="758">
        <v>581</v>
      </c>
      <c r="CR86" s="756">
        <v>744</v>
      </c>
      <c r="CS86" s="756">
        <v>297</v>
      </c>
      <c r="CT86" s="756">
        <v>179</v>
      </c>
      <c r="CU86" s="757">
        <v>346</v>
      </c>
      <c r="CV86" s="756">
        <v>90</v>
      </c>
      <c r="CW86" s="758">
        <v>67</v>
      </c>
      <c r="CX86" s="756">
        <v>1166</v>
      </c>
      <c r="CY86" s="756">
        <v>356</v>
      </c>
      <c r="CZ86" s="756">
        <v>247</v>
      </c>
      <c r="DA86" s="757">
        <v>1103</v>
      </c>
      <c r="DB86" s="756">
        <v>461</v>
      </c>
      <c r="DC86" s="758">
        <v>267</v>
      </c>
      <c r="DD86" s="756">
        <v>251</v>
      </c>
      <c r="DE86" s="756">
        <v>102</v>
      </c>
      <c r="DF86" s="756">
        <v>60</v>
      </c>
      <c r="DG86" s="757">
        <v>858</v>
      </c>
      <c r="DH86" s="756">
        <v>286</v>
      </c>
      <c r="DI86" s="758">
        <v>180</v>
      </c>
      <c r="DJ86" s="756">
        <v>275</v>
      </c>
      <c r="DK86" s="756">
        <v>132</v>
      </c>
      <c r="DL86" s="756">
        <v>68</v>
      </c>
      <c r="DM86" s="757">
        <v>1593</v>
      </c>
      <c r="DN86" s="756">
        <v>571</v>
      </c>
      <c r="DO86" s="758">
        <v>343</v>
      </c>
      <c r="DP86" s="756">
        <v>284</v>
      </c>
      <c r="DQ86" s="756">
        <v>97</v>
      </c>
      <c r="DR86" s="756">
        <v>64</v>
      </c>
      <c r="DS86" s="757">
        <v>481</v>
      </c>
      <c r="DT86" s="756">
        <v>189</v>
      </c>
      <c r="DU86" s="758">
        <v>115</v>
      </c>
      <c r="DV86" s="756">
        <v>572</v>
      </c>
      <c r="DW86" s="756">
        <v>179</v>
      </c>
      <c r="DX86" s="756">
        <v>123</v>
      </c>
      <c r="DY86" s="757">
        <v>766</v>
      </c>
      <c r="DZ86" s="756">
        <v>295</v>
      </c>
      <c r="EA86" s="758">
        <v>181</v>
      </c>
    </row>
    <row r="87" spans="1:132">
      <c r="A87" s="360" t="s">
        <v>955</v>
      </c>
      <c r="B87" s="790" t="s">
        <v>956</v>
      </c>
      <c r="C87" s="784">
        <v>0</v>
      </c>
      <c r="D87" s="785">
        <v>0</v>
      </c>
      <c r="E87" s="785">
        <v>0</v>
      </c>
      <c r="F87" s="756">
        <f t="shared" si="84"/>
        <v>0</v>
      </c>
      <c r="G87" s="756">
        <f t="shared" si="85"/>
        <v>0</v>
      </c>
      <c r="H87" s="756">
        <f t="shared" si="85"/>
        <v>0</v>
      </c>
      <c r="I87" s="757">
        <v>0</v>
      </c>
      <c r="J87" s="756">
        <v>0</v>
      </c>
      <c r="K87" s="758">
        <v>0</v>
      </c>
      <c r="L87" s="757">
        <v>0</v>
      </c>
      <c r="M87" s="756">
        <v>0</v>
      </c>
      <c r="N87" s="758">
        <v>0</v>
      </c>
      <c r="O87" s="756">
        <v>0</v>
      </c>
      <c r="P87" s="756">
        <v>0</v>
      </c>
      <c r="Q87" s="758">
        <v>0</v>
      </c>
      <c r="R87" s="756">
        <v>0</v>
      </c>
      <c r="S87" s="756">
        <v>0</v>
      </c>
      <c r="T87" s="756">
        <v>0</v>
      </c>
      <c r="U87" s="757">
        <v>0</v>
      </c>
      <c r="V87" s="756">
        <v>0</v>
      </c>
      <c r="W87" s="758">
        <v>0</v>
      </c>
      <c r="X87" s="756">
        <v>0</v>
      </c>
      <c r="Y87" s="756">
        <v>0</v>
      </c>
      <c r="Z87" s="756">
        <v>0</v>
      </c>
      <c r="AA87" s="757">
        <v>0</v>
      </c>
      <c r="AB87" s="756">
        <v>0</v>
      </c>
      <c r="AC87" s="758">
        <v>0</v>
      </c>
      <c r="AD87" s="756">
        <v>0</v>
      </c>
      <c r="AE87" s="756">
        <v>0</v>
      </c>
      <c r="AF87" s="756">
        <v>0</v>
      </c>
      <c r="AG87" s="757">
        <v>0</v>
      </c>
      <c r="AH87" s="756">
        <v>0</v>
      </c>
      <c r="AI87" s="758">
        <v>0</v>
      </c>
      <c r="AJ87" s="756">
        <v>0</v>
      </c>
      <c r="AK87" s="756">
        <v>0</v>
      </c>
      <c r="AL87" s="756">
        <v>0</v>
      </c>
      <c r="AM87" s="757">
        <v>0</v>
      </c>
      <c r="AN87" s="756">
        <v>0</v>
      </c>
      <c r="AO87" s="758">
        <v>0</v>
      </c>
      <c r="AP87" s="756">
        <v>0</v>
      </c>
      <c r="AQ87" s="756">
        <v>0</v>
      </c>
      <c r="AR87" s="756">
        <v>0</v>
      </c>
      <c r="AS87" s="757">
        <v>0</v>
      </c>
      <c r="AT87" s="756">
        <v>0</v>
      </c>
      <c r="AU87" s="758">
        <v>0</v>
      </c>
      <c r="AV87" s="756">
        <v>0</v>
      </c>
      <c r="AW87" s="756">
        <v>0</v>
      </c>
      <c r="AX87" s="756">
        <v>0</v>
      </c>
      <c r="AY87" s="757">
        <v>0</v>
      </c>
      <c r="AZ87" s="756">
        <v>0</v>
      </c>
      <c r="BA87" s="758">
        <v>0</v>
      </c>
      <c r="BB87" s="756">
        <v>0</v>
      </c>
      <c r="BC87" s="756">
        <v>0</v>
      </c>
      <c r="BD87" s="756">
        <v>0</v>
      </c>
      <c r="BE87" s="757">
        <v>0</v>
      </c>
      <c r="BF87" s="756">
        <v>0</v>
      </c>
      <c r="BG87" s="758">
        <v>0</v>
      </c>
      <c r="BH87" s="756">
        <v>0</v>
      </c>
      <c r="BI87" s="756">
        <v>0</v>
      </c>
      <c r="BJ87" s="756">
        <v>0</v>
      </c>
      <c r="BK87" s="757">
        <v>0</v>
      </c>
      <c r="BL87" s="756">
        <v>0</v>
      </c>
      <c r="BM87" s="758">
        <v>0</v>
      </c>
      <c r="BN87" s="756">
        <v>0</v>
      </c>
      <c r="BO87" s="756">
        <v>0</v>
      </c>
      <c r="BP87" s="756">
        <v>0</v>
      </c>
      <c r="BQ87" s="757">
        <v>0</v>
      </c>
      <c r="BR87" s="756">
        <v>0</v>
      </c>
      <c r="BS87" s="758">
        <v>0</v>
      </c>
      <c r="BT87" s="756">
        <v>0</v>
      </c>
      <c r="BU87" s="756">
        <v>0</v>
      </c>
      <c r="BV87" s="756">
        <v>0</v>
      </c>
      <c r="BW87" s="757">
        <v>0</v>
      </c>
      <c r="BX87" s="756">
        <v>0</v>
      </c>
      <c r="BY87" s="758">
        <v>0</v>
      </c>
      <c r="BZ87" s="757">
        <v>0</v>
      </c>
      <c r="CA87" s="756">
        <v>0</v>
      </c>
      <c r="CB87" s="758">
        <v>0</v>
      </c>
      <c r="CC87" s="756">
        <v>0</v>
      </c>
      <c r="CD87" s="756">
        <v>0</v>
      </c>
      <c r="CE87" s="756">
        <v>0</v>
      </c>
      <c r="CF87" s="757">
        <v>0</v>
      </c>
      <c r="CG87" s="756">
        <v>0</v>
      </c>
      <c r="CH87" s="758">
        <v>0</v>
      </c>
      <c r="CI87" s="756">
        <v>0</v>
      </c>
      <c r="CJ87" s="756">
        <v>0</v>
      </c>
      <c r="CK87" s="756">
        <v>0</v>
      </c>
      <c r="CL87" s="757">
        <v>0</v>
      </c>
      <c r="CM87" s="756">
        <v>0</v>
      </c>
      <c r="CN87" s="758">
        <v>0</v>
      </c>
      <c r="CO87" s="757">
        <v>0</v>
      </c>
      <c r="CP87" s="756">
        <v>0</v>
      </c>
      <c r="CQ87" s="758">
        <v>0</v>
      </c>
      <c r="CR87" s="756">
        <v>0</v>
      </c>
      <c r="CS87" s="756">
        <v>0</v>
      </c>
      <c r="CT87" s="756">
        <v>0</v>
      </c>
      <c r="CU87" s="757">
        <v>0</v>
      </c>
      <c r="CV87" s="756">
        <v>0</v>
      </c>
      <c r="CW87" s="758">
        <v>0</v>
      </c>
      <c r="CX87" s="756">
        <v>0</v>
      </c>
      <c r="CY87" s="756">
        <v>0</v>
      </c>
      <c r="CZ87" s="756">
        <v>0</v>
      </c>
      <c r="DA87" s="757">
        <v>0</v>
      </c>
      <c r="DB87" s="756">
        <v>0</v>
      </c>
      <c r="DC87" s="758">
        <v>0</v>
      </c>
      <c r="DD87" s="756">
        <v>0</v>
      </c>
      <c r="DE87" s="756">
        <v>0</v>
      </c>
      <c r="DF87" s="756">
        <v>0</v>
      </c>
      <c r="DG87" s="757">
        <v>0</v>
      </c>
      <c r="DH87" s="756">
        <v>0</v>
      </c>
      <c r="DI87" s="758">
        <v>0</v>
      </c>
      <c r="DJ87" s="756">
        <v>0</v>
      </c>
      <c r="DK87" s="756">
        <v>0</v>
      </c>
      <c r="DL87" s="756">
        <v>0</v>
      </c>
      <c r="DM87" s="757">
        <v>0</v>
      </c>
      <c r="DN87" s="756">
        <v>0</v>
      </c>
      <c r="DO87" s="758">
        <v>0</v>
      </c>
      <c r="DP87" s="756">
        <v>0</v>
      </c>
      <c r="DQ87" s="756">
        <v>0</v>
      </c>
      <c r="DR87" s="756">
        <v>0</v>
      </c>
      <c r="DS87" s="757">
        <v>0</v>
      </c>
      <c r="DT87" s="756">
        <v>0</v>
      </c>
      <c r="DU87" s="758">
        <v>0</v>
      </c>
      <c r="DV87" s="756">
        <v>0</v>
      </c>
      <c r="DW87" s="756">
        <v>0</v>
      </c>
      <c r="DX87" s="756">
        <v>0</v>
      </c>
      <c r="DY87" s="757">
        <v>0</v>
      </c>
      <c r="DZ87" s="756">
        <v>0</v>
      </c>
      <c r="EA87" s="758">
        <v>0</v>
      </c>
    </row>
    <row r="88" spans="1:132">
      <c r="A88" s="360" t="s">
        <v>957</v>
      </c>
      <c r="B88" s="790" t="s">
        <v>958</v>
      </c>
      <c r="C88" s="784">
        <v>684</v>
      </c>
      <c r="D88" s="785">
        <v>449</v>
      </c>
      <c r="E88" s="785">
        <v>235</v>
      </c>
      <c r="F88" s="756">
        <f t="shared" si="84"/>
        <v>333</v>
      </c>
      <c r="G88" s="756">
        <f t="shared" si="85"/>
        <v>231</v>
      </c>
      <c r="H88" s="756">
        <f t="shared" si="85"/>
        <v>102</v>
      </c>
      <c r="I88" s="757">
        <v>146</v>
      </c>
      <c r="J88" s="756">
        <v>75</v>
      </c>
      <c r="K88" s="758">
        <v>36</v>
      </c>
      <c r="L88" s="757">
        <v>50</v>
      </c>
      <c r="M88" s="756">
        <v>27</v>
      </c>
      <c r="N88" s="758">
        <v>12</v>
      </c>
      <c r="O88" s="756">
        <v>38</v>
      </c>
      <c r="P88" s="756">
        <v>22</v>
      </c>
      <c r="Q88" s="758">
        <v>9</v>
      </c>
      <c r="R88" s="756">
        <v>20</v>
      </c>
      <c r="S88" s="756">
        <v>10</v>
      </c>
      <c r="T88" s="756">
        <v>5</v>
      </c>
      <c r="U88" s="757">
        <v>29</v>
      </c>
      <c r="V88" s="756">
        <v>13</v>
      </c>
      <c r="W88" s="758">
        <v>7</v>
      </c>
      <c r="X88" s="756">
        <v>3</v>
      </c>
      <c r="Y88" s="756">
        <v>2</v>
      </c>
      <c r="Z88" s="756">
        <v>1</v>
      </c>
      <c r="AA88" s="757">
        <v>4</v>
      </c>
      <c r="AB88" s="756">
        <v>2</v>
      </c>
      <c r="AC88" s="758">
        <v>1</v>
      </c>
      <c r="AD88" s="756">
        <v>14</v>
      </c>
      <c r="AE88" s="756">
        <v>8</v>
      </c>
      <c r="AF88" s="756">
        <v>4</v>
      </c>
      <c r="AG88" s="757">
        <v>2</v>
      </c>
      <c r="AH88" s="756">
        <v>1</v>
      </c>
      <c r="AI88" s="758">
        <v>0</v>
      </c>
      <c r="AJ88" s="756">
        <v>6</v>
      </c>
      <c r="AK88" s="756">
        <v>3</v>
      </c>
      <c r="AL88" s="756">
        <v>1</v>
      </c>
      <c r="AM88" s="757">
        <v>17</v>
      </c>
      <c r="AN88" s="756">
        <v>9</v>
      </c>
      <c r="AO88" s="758">
        <v>4</v>
      </c>
      <c r="AP88" s="756">
        <v>3</v>
      </c>
      <c r="AQ88" s="756">
        <v>2</v>
      </c>
      <c r="AR88" s="756">
        <v>1</v>
      </c>
      <c r="AS88" s="757">
        <v>3</v>
      </c>
      <c r="AT88" s="756">
        <v>1</v>
      </c>
      <c r="AU88" s="758">
        <v>0</v>
      </c>
      <c r="AV88" s="756">
        <v>11</v>
      </c>
      <c r="AW88" s="756">
        <v>5</v>
      </c>
      <c r="AX88" s="756">
        <v>3</v>
      </c>
      <c r="AY88" s="757">
        <v>7</v>
      </c>
      <c r="AZ88" s="756">
        <v>4</v>
      </c>
      <c r="BA88" s="758">
        <v>2</v>
      </c>
      <c r="BB88" s="756">
        <v>8</v>
      </c>
      <c r="BC88" s="756">
        <v>5</v>
      </c>
      <c r="BD88" s="756">
        <v>2</v>
      </c>
      <c r="BE88" s="757">
        <v>7</v>
      </c>
      <c r="BF88" s="756">
        <v>3</v>
      </c>
      <c r="BG88" s="758">
        <v>2</v>
      </c>
      <c r="BH88" s="756">
        <v>5</v>
      </c>
      <c r="BI88" s="756">
        <v>3</v>
      </c>
      <c r="BJ88" s="756">
        <v>1</v>
      </c>
      <c r="BK88" s="757">
        <v>8</v>
      </c>
      <c r="BL88" s="756">
        <v>4</v>
      </c>
      <c r="BM88" s="758">
        <v>2</v>
      </c>
      <c r="BN88" s="756">
        <v>4</v>
      </c>
      <c r="BO88" s="756">
        <v>2</v>
      </c>
      <c r="BP88" s="756">
        <v>1</v>
      </c>
      <c r="BQ88" s="757">
        <v>3</v>
      </c>
      <c r="BR88" s="756">
        <v>2</v>
      </c>
      <c r="BS88" s="758">
        <v>1</v>
      </c>
      <c r="BT88" s="756">
        <v>1</v>
      </c>
      <c r="BU88" s="756">
        <v>1</v>
      </c>
      <c r="BV88" s="756">
        <v>0</v>
      </c>
      <c r="BW88" s="757">
        <v>5</v>
      </c>
      <c r="BX88" s="756">
        <v>3</v>
      </c>
      <c r="BY88" s="758">
        <v>1</v>
      </c>
      <c r="BZ88" s="757">
        <v>3</v>
      </c>
      <c r="CA88" s="756">
        <v>2</v>
      </c>
      <c r="CB88" s="758">
        <v>1</v>
      </c>
      <c r="CC88" s="756">
        <v>2</v>
      </c>
      <c r="CD88" s="756">
        <v>1</v>
      </c>
      <c r="CE88" s="756">
        <v>0</v>
      </c>
      <c r="CF88" s="757">
        <v>3</v>
      </c>
      <c r="CG88" s="756">
        <v>2</v>
      </c>
      <c r="CH88" s="758">
        <v>1</v>
      </c>
      <c r="CI88" s="756">
        <v>2</v>
      </c>
      <c r="CJ88" s="756">
        <v>1</v>
      </c>
      <c r="CK88" s="756">
        <v>1</v>
      </c>
      <c r="CL88" s="757">
        <v>5</v>
      </c>
      <c r="CM88" s="756">
        <v>3</v>
      </c>
      <c r="CN88" s="758">
        <v>1</v>
      </c>
      <c r="CO88" s="757">
        <v>6</v>
      </c>
      <c r="CP88" s="756">
        <v>3</v>
      </c>
      <c r="CQ88" s="758">
        <v>1</v>
      </c>
      <c r="CR88" s="756">
        <v>1</v>
      </c>
      <c r="CS88" s="756">
        <v>0</v>
      </c>
      <c r="CT88" s="756">
        <v>0</v>
      </c>
      <c r="CU88" s="757">
        <v>1</v>
      </c>
      <c r="CV88" s="756">
        <v>1</v>
      </c>
      <c r="CW88" s="758">
        <v>0</v>
      </c>
      <c r="CX88" s="756">
        <v>3</v>
      </c>
      <c r="CY88" s="756">
        <v>2</v>
      </c>
      <c r="CZ88" s="756">
        <v>1</v>
      </c>
      <c r="DA88" s="757">
        <v>2</v>
      </c>
      <c r="DB88" s="756">
        <v>1</v>
      </c>
      <c r="DC88" s="758">
        <v>0</v>
      </c>
      <c r="DD88" s="756">
        <v>1</v>
      </c>
      <c r="DE88" s="756">
        <v>1</v>
      </c>
      <c r="DF88" s="756">
        <v>0</v>
      </c>
      <c r="DG88" s="757">
        <v>2</v>
      </c>
      <c r="DH88" s="756">
        <v>1</v>
      </c>
      <c r="DI88" s="758">
        <v>0</v>
      </c>
      <c r="DJ88" s="756">
        <v>1</v>
      </c>
      <c r="DK88" s="756">
        <v>1</v>
      </c>
      <c r="DL88" s="756">
        <v>0</v>
      </c>
      <c r="DM88" s="757">
        <v>2</v>
      </c>
      <c r="DN88" s="756">
        <v>1</v>
      </c>
      <c r="DO88" s="758">
        <v>0</v>
      </c>
      <c r="DP88" s="756">
        <v>1</v>
      </c>
      <c r="DQ88" s="756">
        <v>1</v>
      </c>
      <c r="DR88" s="756">
        <v>0</v>
      </c>
      <c r="DS88" s="757">
        <v>1</v>
      </c>
      <c r="DT88" s="756">
        <v>1</v>
      </c>
      <c r="DU88" s="758">
        <v>0</v>
      </c>
      <c r="DV88" s="756">
        <v>1</v>
      </c>
      <c r="DW88" s="756">
        <v>1</v>
      </c>
      <c r="DX88" s="756">
        <v>0</v>
      </c>
      <c r="DY88" s="757">
        <v>1</v>
      </c>
      <c r="DZ88" s="756">
        <v>1</v>
      </c>
      <c r="EA88" s="758">
        <v>0</v>
      </c>
    </row>
    <row r="89" spans="1:132">
      <c r="A89" s="750"/>
      <c r="B89" s="751" t="s">
        <v>599</v>
      </c>
      <c r="C89" s="786">
        <f>SUM(C50:C88)</f>
        <v>2376165</v>
      </c>
      <c r="D89" s="787">
        <f t="shared" ref="D89:BR89" si="86">SUM(D50:D88)</f>
        <v>1491851</v>
      </c>
      <c r="E89" s="788">
        <f t="shared" si="86"/>
        <v>884314</v>
      </c>
      <c r="F89" s="761">
        <f t="shared" si="86"/>
        <v>1637598</v>
      </c>
      <c r="G89" s="761">
        <f t="shared" si="86"/>
        <v>1178889</v>
      </c>
      <c r="H89" s="761">
        <f t="shared" si="86"/>
        <v>458709</v>
      </c>
      <c r="I89" s="760">
        <f t="shared" si="86"/>
        <v>740977</v>
      </c>
      <c r="J89" s="759">
        <f t="shared" si="86"/>
        <v>385582</v>
      </c>
      <c r="K89" s="761">
        <f t="shared" si="86"/>
        <v>159893</v>
      </c>
      <c r="L89" s="760">
        <f t="shared" si="86"/>
        <v>260102</v>
      </c>
      <c r="M89" s="759">
        <f t="shared" si="86"/>
        <v>144105</v>
      </c>
      <c r="N89" s="761">
        <f t="shared" si="86"/>
        <v>52536</v>
      </c>
      <c r="O89" s="759">
        <f t="shared" si="86"/>
        <v>195652</v>
      </c>
      <c r="P89" s="759">
        <f t="shared" si="86"/>
        <v>114656</v>
      </c>
      <c r="Q89" s="759">
        <f t="shared" si="86"/>
        <v>37821</v>
      </c>
      <c r="R89" s="759">
        <f t="shared" si="86"/>
        <v>100985</v>
      </c>
      <c r="S89" s="759">
        <f t="shared" si="86"/>
        <v>51325</v>
      </c>
      <c r="T89" s="759">
        <f t="shared" si="86"/>
        <v>19743</v>
      </c>
      <c r="U89" s="760">
        <f t="shared" si="86"/>
        <v>151577</v>
      </c>
      <c r="V89" s="759">
        <f t="shared" si="86"/>
        <v>70379</v>
      </c>
      <c r="W89" s="761">
        <f t="shared" si="86"/>
        <v>32944</v>
      </c>
      <c r="X89" s="759">
        <f t="shared" si="86"/>
        <v>15879</v>
      </c>
      <c r="Y89" s="759">
        <f t="shared" si="86"/>
        <v>8368</v>
      </c>
      <c r="Z89" s="759">
        <f t="shared" si="86"/>
        <v>3451</v>
      </c>
      <c r="AA89" s="760">
        <f t="shared" si="86"/>
        <v>21660</v>
      </c>
      <c r="AB89" s="759">
        <f t="shared" si="86"/>
        <v>8670</v>
      </c>
      <c r="AC89" s="761">
        <f t="shared" si="86"/>
        <v>4530</v>
      </c>
      <c r="AD89" s="759">
        <f t="shared" si="86"/>
        <v>73078</v>
      </c>
      <c r="AE89" s="759">
        <f t="shared" si="86"/>
        <v>39746</v>
      </c>
      <c r="AF89" s="759">
        <f t="shared" si="86"/>
        <v>14723</v>
      </c>
      <c r="AG89" s="760">
        <f t="shared" si="86"/>
        <v>10656</v>
      </c>
      <c r="AH89" s="759">
        <f t="shared" si="86"/>
        <v>5922</v>
      </c>
      <c r="AI89" s="761">
        <f t="shared" si="86"/>
        <v>1967</v>
      </c>
      <c r="AJ89" s="759">
        <f t="shared" si="86"/>
        <v>33374</v>
      </c>
      <c r="AK89" s="759">
        <f t="shared" si="86"/>
        <v>18125</v>
      </c>
      <c r="AL89" s="759">
        <f t="shared" si="86"/>
        <v>7107</v>
      </c>
      <c r="AM89" s="760">
        <f t="shared" si="86"/>
        <v>89225</v>
      </c>
      <c r="AN89" s="759">
        <f t="shared" si="86"/>
        <v>46809</v>
      </c>
      <c r="AO89" s="761">
        <f t="shared" si="86"/>
        <v>17595</v>
      </c>
      <c r="AP89" s="759">
        <f t="shared" si="86"/>
        <v>17302</v>
      </c>
      <c r="AQ89" s="759">
        <f t="shared" si="86"/>
        <v>9716</v>
      </c>
      <c r="AR89" s="759">
        <f t="shared" si="86"/>
        <v>3394</v>
      </c>
      <c r="AS89" s="760">
        <f t="shared" si="86"/>
        <v>14326</v>
      </c>
      <c r="AT89" s="759">
        <f t="shared" si="86"/>
        <v>7160</v>
      </c>
      <c r="AU89" s="761">
        <f t="shared" si="86"/>
        <v>3056</v>
      </c>
      <c r="AV89" s="759">
        <f t="shared" si="86"/>
        <v>54178</v>
      </c>
      <c r="AW89" s="759">
        <f t="shared" si="86"/>
        <v>24925</v>
      </c>
      <c r="AX89" s="759">
        <f t="shared" si="86"/>
        <v>11027</v>
      </c>
      <c r="AY89" s="760">
        <f t="shared" si="86"/>
        <v>33620</v>
      </c>
      <c r="AZ89" s="759">
        <f t="shared" si="86"/>
        <v>17819</v>
      </c>
      <c r="BA89" s="761">
        <f t="shared" si="86"/>
        <v>7157</v>
      </c>
      <c r="BB89" s="759">
        <f t="shared" si="86"/>
        <v>42246</v>
      </c>
      <c r="BC89" s="759">
        <f t="shared" si="86"/>
        <v>27781</v>
      </c>
      <c r="BD89" s="759">
        <f t="shared" si="86"/>
        <v>6802</v>
      </c>
      <c r="BE89" s="760">
        <f t="shared" si="86"/>
        <v>37924</v>
      </c>
      <c r="BF89" s="759">
        <f t="shared" si="86"/>
        <v>16736</v>
      </c>
      <c r="BG89" s="761">
        <f t="shared" si="86"/>
        <v>7808</v>
      </c>
      <c r="BH89" s="759">
        <f t="shared" si="86"/>
        <v>24225</v>
      </c>
      <c r="BI89" s="759">
        <f t="shared" si="86"/>
        <v>12748</v>
      </c>
      <c r="BJ89" s="759">
        <f t="shared" si="86"/>
        <v>4904</v>
      </c>
      <c r="BK89" s="760">
        <f t="shared" si="86"/>
        <v>42561</v>
      </c>
      <c r="BL89" s="759">
        <f t="shared" si="86"/>
        <v>21093</v>
      </c>
      <c r="BM89" s="761">
        <f t="shared" si="86"/>
        <v>8901</v>
      </c>
      <c r="BN89" s="759">
        <f t="shared" si="86"/>
        <v>21419</v>
      </c>
      <c r="BO89" s="759">
        <f t="shared" si="86"/>
        <v>12759</v>
      </c>
      <c r="BP89" s="759">
        <f t="shared" si="86"/>
        <v>4230</v>
      </c>
      <c r="BQ89" s="760">
        <f t="shared" si="86"/>
        <v>14503</v>
      </c>
      <c r="BR89" s="759">
        <f t="shared" si="86"/>
        <v>7457</v>
      </c>
      <c r="BS89" s="761">
        <f t="shared" ref="BS89:EA89" si="87">SUM(BS50:BS88)</f>
        <v>3175</v>
      </c>
      <c r="BT89" s="759">
        <f t="shared" si="87"/>
        <v>7645</v>
      </c>
      <c r="BU89" s="759">
        <f t="shared" si="87"/>
        <v>4470</v>
      </c>
      <c r="BV89" s="759">
        <f t="shared" si="87"/>
        <v>1511</v>
      </c>
      <c r="BW89" s="760">
        <f t="shared" si="87"/>
        <v>24217</v>
      </c>
      <c r="BX89" s="759">
        <f t="shared" si="87"/>
        <v>13440</v>
      </c>
      <c r="BY89" s="761">
        <f t="shared" si="87"/>
        <v>4964</v>
      </c>
      <c r="BZ89" s="760">
        <f t="shared" si="87"/>
        <v>16146</v>
      </c>
      <c r="CA89" s="759">
        <f t="shared" si="87"/>
        <v>8778</v>
      </c>
      <c r="CB89" s="761">
        <f t="shared" si="87"/>
        <v>3332</v>
      </c>
      <c r="CC89" s="759">
        <f t="shared" si="87"/>
        <v>12112</v>
      </c>
      <c r="CD89" s="759">
        <f t="shared" si="87"/>
        <v>6710</v>
      </c>
      <c r="CE89" s="759">
        <f t="shared" si="87"/>
        <v>2437</v>
      </c>
      <c r="CF89" s="760">
        <f t="shared" si="87"/>
        <v>15788</v>
      </c>
      <c r="CG89" s="759">
        <f t="shared" si="87"/>
        <v>8229</v>
      </c>
      <c r="CH89" s="761">
        <f t="shared" si="87"/>
        <v>3320</v>
      </c>
      <c r="CI89" s="759">
        <f t="shared" si="87"/>
        <v>11860</v>
      </c>
      <c r="CJ89" s="759">
        <f t="shared" si="87"/>
        <v>5705</v>
      </c>
      <c r="CK89" s="759">
        <f t="shared" si="87"/>
        <v>2407</v>
      </c>
      <c r="CL89" s="760">
        <f t="shared" si="87"/>
        <v>23555</v>
      </c>
      <c r="CM89" s="759">
        <f t="shared" si="87"/>
        <v>14016</v>
      </c>
      <c r="CN89" s="761">
        <f t="shared" si="87"/>
        <v>4798</v>
      </c>
      <c r="CO89" s="760">
        <f t="shared" si="87"/>
        <v>30744</v>
      </c>
      <c r="CP89" s="759">
        <f t="shared" si="87"/>
        <v>16677</v>
      </c>
      <c r="CQ89" s="761">
        <f t="shared" si="87"/>
        <v>6218</v>
      </c>
      <c r="CR89" s="759">
        <f t="shared" si="87"/>
        <v>6733</v>
      </c>
      <c r="CS89" s="759">
        <f t="shared" si="87"/>
        <v>2741</v>
      </c>
      <c r="CT89" s="759">
        <f t="shared" si="87"/>
        <v>1307</v>
      </c>
      <c r="CU89" s="760">
        <f t="shared" si="87"/>
        <v>6338</v>
      </c>
      <c r="CV89" s="759">
        <f t="shared" si="87"/>
        <v>3309</v>
      </c>
      <c r="CW89" s="761">
        <f t="shared" si="87"/>
        <v>1337</v>
      </c>
      <c r="CX89" s="759">
        <f t="shared" si="87"/>
        <v>14176</v>
      </c>
      <c r="CY89" s="759">
        <f t="shared" si="87"/>
        <v>7942</v>
      </c>
      <c r="CZ89" s="759">
        <f t="shared" si="87"/>
        <v>2792</v>
      </c>
      <c r="DA89" s="760">
        <f t="shared" si="87"/>
        <v>11575</v>
      </c>
      <c r="DB89" s="759">
        <f t="shared" si="87"/>
        <v>7609</v>
      </c>
      <c r="DC89" s="761">
        <f t="shared" si="87"/>
        <v>1882</v>
      </c>
      <c r="DD89" s="759">
        <f t="shared" si="87"/>
        <v>3462</v>
      </c>
      <c r="DE89" s="759">
        <f t="shared" si="87"/>
        <v>2129</v>
      </c>
      <c r="DF89" s="759">
        <f t="shared" si="87"/>
        <v>689</v>
      </c>
      <c r="DG89" s="760">
        <f t="shared" si="87"/>
        <v>11977</v>
      </c>
      <c r="DH89" s="759">
        <f t="shared" si="87"/>
        <v>6393</v>
      </c>
      <c r="DI89" s="761">
        <f t="shared" si="87"/>
        <v>2564</v>
      </c>
      <c r="DJ89" s="759">
        <f t="shared" si="87"/>
        <v>2816</v>
      </c>
      <c r="DK89" s="759">
        <f t="shared" si="87"/>
        <v>1523</v>
      </c>
      <c r="DL89" s="759">
        <f t="shared" si="87"/>
        <v>531</v>
      </c>
      <c r="DM89" s="760">
        <f t="shared" si="87"/>
        <v>11802</v>
      </c>
      <c r="DN89" s="759">
        <f t="shared" si="87"/>
        <v>6712</v>
      </c>
      <c r="DO89" s="761">
        <f t="shared" si="87"/>
        <v>2126</v>
      </c>
      <c r="DP89" s="759">
        <f t="shared" si="87"/>
        <v>3971</v>
      </c>
      <c r="DQ89" s="759">
        <f t="shared" si="87"/>
        <v>2069</v>
      </c>
      <c r="DR89" s="759">
        <f t="shared" si="87"/>
        <v>816</v>
      </c>
      <c r="DS89" s="760">
        <f t="shared" si="87"/>
        <v>5913</v>
      </c>
      <c r="DT89" s="759">
        <f t="shared" si="87"/>
        <v>3109</v>
      </c>
      <c r="DU89" s="761">
        <f t="shared" si="87"/>
        <v>1121</v>
      </c>
      <c r="DV89" s="759">
        <f t="shared" si="87"/>
        <v>4765</v>
      </c>
      <c r="DW89" s="759">
        <f t="shared" si="87"/>
        <v>2522</v>
      </c>
      <c r="DX89" s="759">
        <f t="shared" si="87"/>
        <v>920</v>
      </c>
      <c r="DY89" s="760">
        <f t="shared" si="87"/>
        <v>4903</v>
      </c>
      <c r="DZ89" s="759">
        <f t="shared" si="87"/>
        <v>2925</v>
      </c>
      <c r="EA89" s="761">
        <f t="shared" si="87"/>
        <v>873</v>
      </c>
      <c r="EB89" s="749" t="s">
        <v>47</v>
      </c>
    </row>
  </sheetData>
  <mergeCells count="2">
    <mergeCell ref="A3:B3"/>
    <mergeCell ref="A48:B48"/>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5AA0-F906-469B-8232-74A1D75495C4}">
  <dimension ref="A1:AC136"/>
  <sheetViews>
    <sheetView workbookViewId="0">
      <pane xSplit="2" ySplit="5" topLeftCell="T98" activePane="bottomRight" state="frozen"/>
      <selection pane="topRight" activeCell="C1" sqref="C1"/>
      <selection pane="bottomLeft" activeCell="A6" sqref="A6"/>
      <selection pane="bottomRight" activeCell="AD109" sqref="AD109"/>
    </sheetView>
  </sheetViews>
  <sheetFormatPr defaultColWidth="10.58203125" defaultRowHeight="14.25" customHeight="1"/>
  <cols>
    <col min="1" max="1" width="4.5" style="55" customWidth="1"/>
    <col min="2" max="2" width="10.33203125" style="55" customWidth="1"/>
    <col min="3" max="19" width="10.25" style="55" customWidth="1"/>
    <col min="20" max="20" width="10.5" style="55" customWidth="1"/>
    <col min="21" max="23" width="10.25" style="55" customWidth="1"/>
    <col min="24" max="24" width="9.08203125" style="55" customWidth="1"/>
    <col min="25" max="25" width="7.58203125" style="55" customWidth="1"/>
    <col min="26" max="26" width="9.08203125" style="55" customWidth="1"/>
    <col min="27" max="27" width="7.58203125" style="55" customWidth="1"/>
    <col min="28" max="28" width="9.08203125" style="55" hidden="1" customWidth="1"/>
    <col min="29" max="29" width="7.58203125" style="55" hidden="1" customWidth="1"/>
    <col min="30" max="30" width="10.58203125" style="55"/>
    <col min="31" max="31" width="17.83203125" style="55" customWidth="1"/>
    <col min="32" max="252" width="10.58203125" style="55"/>
    <col min="253" max="253" width="6.25" style="55" customWidth="1"/>
    <col min="254" max="254" width="10.25" style="55" bestFit="1" customWidth="1"/>
    <col min="255" max="271" width="10.25" style="55" customWidth="1"/>
    <col min="272" max="272" width="10.5" style="55" customWidth="1"/>
    <col min="273" max="273" width="10.25" style="55" customWidth="1"/>
    <col min="274" max="274" width="9.5" style="55" customWidth="1"/>
    <col min="275" max="275" width="3.5" style="55" customWidth="1"/>
    <col min="276" max="276" width="8.33203125" style="55" customWidth="1"/>
    <col min="277" max="508" width="10.58203125" style="55"/>
    <col min="509" max="509" width="6.25" style="55" customWidth="1"/>
    <col min="510" max="510" width="10.25" style="55" bestFit="1" customWidth="1"/>
    <col min="511" max="527" width="10.25" style="55" customWidth="1"/>
    <col min="528" max="528" width="10.5" style="55" customWidth="1"/>
    <col min="529" max="529" width="10.25" style="55" customWidth="1"/>
    <col min="530" max="530" width="9.5" style="55" customWidth="1"/>
    <col min="531" max="531" width="3.5" style="55" customWidth="1"/>
    <col min="532" max="532" width="8.33203125" style="55" customWidth="1"/>
    <col min="533" max="764" width="10.58203125" style="55"/>
    <col min="765" max="765" width="6.25" style="55" customWidth="1"/>
    <col min="766" max="766" width="10.25" style="55" bestFit="1" customWidth="1"/>
    <col min="767" max="783" width="10.25" style="55" customWidth="1"/>
    <col min="784" max="784" width="10.5" style="55" customWidth="1"/>
    <col min="785" max="785" width="10.25" style="55" customWidth="1"/>
    <col min="786" max="786" width="9.5" style="55" customWidth="1"/>
    <col min="787" max="787" width="3.5" style="55" customWidth="1"/>
    <col min="788" max="788" width="8.33203125" style="55" customWidth="1"/>
    <col min="789" max="1020" width="10.58203125" style="55"/>
    <col min="1021" max="1021" width="6.25" style="55" customWidth="1"/>
    <col min="1022" max="1022" width="10.25" style="55" bestFit="1" customWidth="1"/>
    <col min="1023" max="1039" width="10.25" style="55" customWidth="1"/>
    <col min="1040" max="1040" width="10.5" style="55" customWidth="1"/>
    <col min="1041" max="1041" width="10.25" style="55" customWidth="1"/>
    <col min="1042" max="1042" width="9.5" style="55" customWidth="1"/>
    <col min="1043" max="1043" width="3.5" style="55" customWidth="1"/>
    <col min="1044" max="1044" width="8.33203125" style="55" customWidth="1"/>
    <col min="1045" max="1276" width="10.58203125" style="55"/>
    <col min="1277" max="1277" width="6.25" style="55" customWidth="1"/>
    <col min="1278" max="1278" width="10.25" style="55" bestFit="1" customWidth="1"/>
    <col min="1279" max="1295" width="10.25" style="55" customWidth="1"/>
    <col min="1296" max="1296" width="10.5" style="55" customWidth="1"/>
    <col min="1297" max="1297" width="10.25" style="55" customWidth="1"/>
    <col min="1298" max="1298" width="9.5" style="55" customWidth="1"/>
    <col min="1299" max="1299" width="3.5" style="55" customWidth="1"/>
    <col min="1300" max="1300" width="8.33203125" style="55" customWidth="1"/>
    <col min="1301" max="1532" width="10.58203125" style="55"/>
    <col min="1533" max="1533" width="6.25" style="55" customWidth="1"/>
    <col min="1534" max="1534" width="10.25" style="55" bestFit="1" customWidth="1"/>
    <col min="1535" max="1551" width="10.25" style="55" customWidth="1"/>
    <col min="1552" max="1552" width="10.5" style="55" customWidth="1"/>
    <col min="1553" max="1553" width="10.25" style="55" customWidth="1"/>
    <col min="1554" max="1554" width="9.5" style="55" customWidth="1"/>
    <col min="1555" max="1555" width="3.5" style="55" customWidth="1"/>
    <col min="1556" max="1556" width="8.33203125" style="55" customWidth="1"/>
    <col min="1557" max="1788" width="10.58203125" style="55"/>
    <col min="1789" max="1789" width="6.25" style="55" customWidth="1"/>
    <col min="1790" max="1790" width="10.25" style="55" bestFit="1" customWidth="1"/>
    <col min="1791" max="1807" width="10.25" style="55" customWidth="1"/>
    <col min="1808" max="1808" width="10.5" style="55" customWidth="1"/>
    <col min="1809" max="1809" width="10.25" style="55" customWidth="1"/>
    <col min="1810" max="1810" width="9.5" style="55" customWidth="1"/>
    <col min="1811" max="1811" width="3.5" style="55" customWidth="1"/>
    <col min="1812" max="1812" width="8.33203125" style="55" customWidth="1"/>
    <col min="1813" max="2044" width="10.58203125" style="55"/>
    <col min="2045" max="2045" width="6.25" style="55" customWidth="1"/>
    <col min="2046" max="2046" width="10.25" style="55" bestFit="1" customWidth="1"/>
    <col min="2047" max="2063" width="10.25" style="55" customWidth="1"/>
    <col min="2064" max="2064" width="10.5" style="55" customWidth="1"/>
    <col min="2065" max="2065" width="10.25" style="55" customWidth="1"/>
    <col min="2066" max="2066" width="9.5" style="55" customWidth="1"/>
    <col min="2067" max="2067" width="3.5" style="55" customWidth="1"/>
    <col min="2068" max="2068" width="8.33203125" style="55" customWidth="1"/>
    <col min="2069" max="2300" width="10.58203125" style="55"/>
    <col min="2301" max="2301" width="6.25" style="55" customWidth="1"/>
    <col min="2302" max="2302" width="10.25" style="55" bestFit="1" customWidth="1"/>
    <col min="2303" max="2319" width="10.25" style="55" customWidth="1"/>
    <col min="2320" max="2320" width="10.5" style="55" customWidth="1"/>
    <col min="2321" max="2321" width="10.25" style="55" customWidth="1"/>
    <col min="2322" max="2322" width="9.5" style="55" customWidth="1"/>
    <col min="2323" max="2323" width="3.5" style="55" customWidth="1"/>
    <col min="2324" max="2324" width="8.33203125" style="55" customWidth="1"/>
    <col min="2325" max="2556" width="10.58203125" style="55"/>
    <col min="2557" max="2557" width="6.25" style="55" customWidth="1"/>
    <col min="2558" max="2558" width="10.25" style="55" bestFit="1" customWidth="1"/>
    <col min="2559" max="2575" width="10.25" style="55" customWidth="1"/>
    <col min="2576" max="2576" width="10.5" style="55" customWidth="1"/>
    <col min="2577" max="2577" width="10.25" style="55" customWidth="1"/>
    <col min="2578" max="2578" width="9.5" style="55" customWidth="1"/>
    <col min="2579" max="2579" width="3.5" style="55" customWidth="1"/>
    <col min="2580" max="2580" width="8.33203125" style="55" customWidth="1"/>
    <col min="2581" max="2812" width="10.58203125" style="55"/>
    <col min="2813" max="2813" width="6.25" style="55" customWidth="1"/>
    <col min="2814" max="2814" width="10.25" style="55" bestFit="1" customWidth="1"/>
    <col min="2815" max="2831" width="10.25" style="55" customWidth="1"/>
    <col min="2832" max="2832" width="10.5" style="55" customWidth="1"/>
    <col min="2833" max="2833" width="10.25" style="55" customWidth="1"/>
    <col min="2834" max="2834" width="9.5" style="55" customWidth="1"/>
    <col min="2835" max="2835" width="3.5" style="55" customWidth="1"/>
    <col min="2836" max="2836" width="8.33203125" style="55" customWidth="1"/>
    <col min="2837" max="3068" width="10.58203125" style="55"/>
    <col min="3069" max="3069" width="6.25" style="55" customWidth="1"/>
    <col min="3070" max="3070" width="10.25" style="55" bestFit="1" customWidth="1"/>
    <col min="3071" max="3087" width="10.25" style="55" customWidth="1"/>
    <col min="3088" max="3088" width="10.5" style="55" customWidth="1"/>
    <col min="3089" max="3089" width="10.25" style="55" customWidth="1"/>
    <col min="3090" max="3090" width="9.5" style="55" customWidth="1"/>
    <col min="3091" max="3091" width="3.5" style="55" customWidth="1"/>
    <col min="3092" max="3092" width="8.33203125" style="55" customWidth="1"/>
    <col min="3093" max="3324" width="10.58203125" style="55"/>
    <col min="3325" max="3325" width="6.25" style="55" customWidth="1"/>
    <col min="3326" max="3326" width="10.25" style="55" bestFit="1" customWidth="1"/>
    <col min="3327" max="3343" width="10.25" style="55" customWidth="1"/>
    <col min="3344" max="3344" width="10.5" style="55" customWidth="1"/>
    <col min="3345" max="3345" width="10.25" style="55" customWidth="1"/>
    <col min="3346" max="3346" width="9.5" style="55" customWidth="1"/>
    <col min="3347" max="3347" width="3.5" style="55" customWidth="1"/>
    <col min="3348" max="3348" width="8.33203125" style="55" customWidth="1"/>
    <col min="3349" max="3580" width="10.58203125" style="55"/>
    <col min="3581" max="3581" width="6.25" style="55" customWidth="1"/>
    <col min="3582" max="3582" width="10.25" style="55" bestFit="1" customWidth="1"/>
    <col min="3583" max="3599" width="10.25" style="55" customWidth="1"/>
    <col min="3600" max="3600" width="10.5" style="55" customWidth="1"/>
    <col min="3601" max="3601" width="10.25" style="55" customWidth="1"/>
    <col min="3602" max="3602" width="9.5" style="55" customWidth="1"/>
    <col min="3603" max="3603" width="3.5" style="55" customWidth="1"/>
    <col min="3604" max="3604" width="8.33203125" style="55" customWidth="1"/>
    <col min="3605" max="3836" width="10.58203125" style="55"/>
    <col min="3837" max="3837" width="6.25" style="55" customWidth="1"/>
    <col min="3838" max="3838" width="10.25" style="55" bestFit="1" customWidth="1"/>
    <col min="3839" max="3855" width="10.25" style="55" customWidth="1"/>
    <col min="3856" max="3856" width="10.5" style="55" customWidth="1"/>
    <col min="3857" max="3857" width="10.25" style="55" customWidth="1"/>
    <col min="3858" max="3858" width="9.5" style="55" customWidth="1"/>
    <col min="3859" max="3859" width="3.5" style="55" customWidth="1"/>
    <col min="3860" max="3860" width="8.33203125" style="55" customWidth="1"/>
    <col min="3861" max="4092" width="10.58203125" style="55"/>
    <col min="4093" max="4093" width="6.25" style="55" customWidth="1"/>
    <col min="4094" max="4094" width="10.25" style="55" bestFit="1" customWidth="1"/>
    <col min="4095" max="4111" width="10.25" style="55" customWidth="1"/>
    <col min="4112" max="4112" width="10.5" style="55" customWidth="1"/>
    <col min="4113" max="4113" width="10.25" style="55" customWidth="1"/>
    <col min="4114" max="4114" width="9.5" style="55" customWidth="1"/>
    <col min="4115" max="4115" width="3.5" style="55" customWidth="1"/>
    <col min="4116" max="4116" width="8.33203125" style="55" customWidth="1"/>
    <col min="4117" max="4348" width="10.58203125" style="55"/>
    <col min="4349" max="4349" width="6.25" style="55" customWidth="1"/>
    <col min="4350" max="4350" width="10.25" style="55" bestFit="1" customWidth="1"/>
    <col min="4351" max="4367" width="10.25" style="55" customWidth="1"/>
    <col min="4368" max="4368" width="10.5" style="55" customWidth="1"/>
    <col min="4369" max="4369" width="10.25" style="55" customWidth="1"/>
    <col min="4370" max="4370" width="9.5" style="55" customWidth="1"/>
    <col min="4371" max="4371" width="3.5" style="55" customWidth="1"/>
    <col min="4372" max="4372" width="8.33203125" style="55" customWidth="1"/>
    <col min="4373" max="4604" width="10.58203125" style="55"/>
    <col min="4605" max="4605" width="6.25" style="55" customWidth="1"/>
    <col min="4606" max="4606" width="10.25" style="55" bestFit="1" customWidth="1"/>
    <col min="4607" max="4623" width="10.25" style="55" customWidth="1"/>
    <col min="4624" max="4624" width="10.5" style="55" customWidth="1"/>
    <col min="4625" max="4625" width="10.25" style="55" customWidth="1"/>
    <col min="4626" max="4626" width="9.5" style="55" customWidth="1"/>
    <col min="4627" max="4627" width="3.5" style="55" customWidth="1"/>
    <col min="4628" max="4628" width="8.33203125" style="55" customWidth="1"/>
    <col min="4629" max="4860" width="10.58203125" style="55"/>
    <col min="4861" max="4861" width="6.25" style="55" customWidth="1"/>
    <col min="4862" max="4862" width="10.25" style="55" bestFit="1" customWidth="1"/>
    <col min="4863" max="4879" width="10.25" style="55" customWidth="1"/>
    <col min="4880" max="4880" width="10.5" style="55" customWidth="1"/>
    <col min="4881" max="4881" width="10.25" style="55" customWidth="1"/>
    <col min="4882" max="4882" width="9.5" style="55" customWidth="1"/>
    <col min="4883" max="4883" width="3.5" style="55" customWidth="1"/>
    <col min="4884" max="4884" width="8.33203125" style="55" customWidth="1"/>
    <col min="4885" max="5116" width="10.58203125" style="55"/>
    <col min="5117" max="5117" width="6.25" style="55" customWidth="1"/>
    <col min="5118" max="5118" width="10.25" style="55" bestFit="1" customWidth="1"/>
    <col min="5119" max="5135" width="10.25" style="55" customWidth="1"/>
    <col min="5136" max="5136" width="10.5" style="55" customWidth="1"/>
    <col min="5137" max="5137" width="10.25" style="55" customWidth="1"/>
    <col min="5138" max="5138" width="9.5" style="55" customWidth="1"/>
    <col min="5139" max="5139" width="3.5" style="55" customWidth="1"/>
    <col min="5140" max="5140" width="8.33203125" style="55" customWidth="1"/>
    <col min="5141" max="5372" width="10.58203125" style="55"/>
    <col min="5373" max="5373" width="6.25" style="55" customWidth="1"/>
    <col min="5374" max="5374" width="10.25" style="55" bestFit="1" customWidth="1"/>
    <col min="5375" max="5391" width="10.25" style="55" customWidth="1"/>
    <col min="5392" max="5392" width="10.5" style="55" customWidth="1"/>
    <col min="5393" max="5393" width="10.25" style="55" customWidth="1"/>
    <col min="5394" max="5394" width="9.5" style="55" customWidth="1"/>
    <col min="5395" max="5395" width="3.5" style="55" customWidth="1"/>
    <col min="5396" max="5396" width="8.33203125" style="55" customWidth="1"/>
    <col min="5397" max="5628" width="10.58203125" style="55"/>
    <col min="5629" max="5629" width="6.25" style="55" customWidth="1"/>
    <col min="5630" max="5630" width="10.25" style="55" bestFit="1" customWidth="1"/>
    <col min="5631" max="5647" width="10.25" style="55" customWidth="1"/>
    <col min="5648" max="5648" width="10.5" style="55" customWidth="1"/>
    <col min="5649" max="5649" width="10.25" style="55" customWidth="1"/>
    <col min="5650" max="5650" width="9.5" style="55" customWidth="1"/>
    <col min="5651" max="5651" width="3.5" style="55" customWidth="1"/>
    <col min="5652" max="5652" width="8.33203125" style="55" customWidth="1"/>
    <col min="5653" max="5884" width="10.58203125" style="55"/>
    <col min="5885" max="5885" width="6.25" style="55" customWidth="1"/>
    <col min="5886" max="5886" width="10.25" style="55" bestFit="1" customWidth="1"/>
    <col min="5887" max="5903" width="10.25" style="55" customWidth="1"/>
    <col min="5904" max="5904" width="10.5" style="55" customWidth="1"/>
    <col min="5905" max="5905" width="10.25" style="55" customWidth="1"/>
    <col min="5906" max="5906" width="9.5" style="55" customWidth="1"/>
    <col min="5907" max="5907" width="3.5" style="55" customWidth="1"/>
    <col min="5908" max="5908" width="8.33203125" style="55" customWidth="1"/>
    <col min="5909" max="6140" width="10.58203125" style="55"/>
    <col min="6141" max="6141" width="6.25" style="55" customWidth="1"/>
    <col min="6142" max="6142" width="10.25" style="55" bestFit="1" customWidth="1"/>
    <col min="6143" max="6159" width="10.25" style="55" customWidth="1"/>
    <col min="6160" max="6160" width="10.5" style="55" customWidth="1"/>
    <col min="6161" max="6161" width="10.25" style="55" customWidth="1"/>
    <col min="6162" max="6162" width="9.5" style="55" customWidth="1"/>
    <col min="6163" max="6163" width="3.5" style="55" customWidth="1"/>
    <col min="6164" max="6164" width="8.33203125" style="55" customWidth="1"/>
    <col min="6165" max="6396" width="10.58203125" style="55"/>
    <col min="6397" max="6397" width="6.25" style="55" customWidth="1"/>
    <col min="6398" max="6398" width="10.25" style="55" bestFit="1" customWidth="1"/>
    <col min="6399" max="6415" width="10.25" style="55" customWidth="1"/>
    <col min="6416" max="6416" width="10.5" style="55" customWidth="1"/>
    <col min="6417" max="6417" width="10.25" style="55" customWidth="1"/>
    <col min="6418" max="6418" width="9.5" style="55" customWidth="1"/>
    <col min="6419" max="6419" width="3.5" style="55" customWidth="1"/>
    <col min="6420" max="6420" width="8.33203125" style="55" customWidth="1"/>
    <col min="6421" max="6652" width="10.58203125" style="55"/>
    <col min="6653" max="6653" width="6.25" style="55" customWidth="1"/>
    <col min="6654" max="6654" width="10.25" style="55" bestFit="1" customWidth="1"/>
    <col min="6655" max="6671" width="10.25" style="55" customWidth="1"/>
    <col min="6672" max="6672" width="10.5" style="55" customWidth="1"/>
    <col min="6673" max="6673" width="10.25" style="55" customWidth="1"/>
    <col min="6674" max="6674" width="9.5" style="55" customWidth="1"/>
    <col min="6675" max="6675" width="3.5" style="55" customWidth="1"/>
    <col min="6676" max="6676" width="8.33203125" style="55" customWidth="1"/>
    <col min="6677" max="6908" width="10.58203125" style="55"/>
    <col min="6909" max="6909" width="6.25" style="55" customWidth="1"/>
    <col min="6910" max="6910" width="10.25" style="55" bestFit="1" customWidth="1"/>
    <col min="6911" max="6927" width="10.25" style="55" customWidth="1"/>
    <col min="6928" max="6928" width="10.5" style="55" customWidth="1"/>
    <col min="6929" max="6929" width="10.25" style="55" customWidth="1"/>
    <col min="6930" max="6930" width="9.5" style="55" customWidth="1"/>
    <col min="6931" max="6931" width="3.5" style="55" customWidth="1"/>
    <col min="6932" max="6932" width="8.33203125" style="55" customWidth="1"/>
    <col min="6933" max="7164" width="10.58203125" style="55"/>
    <col min="7165" max="7165" width="6.25" style="55" customWidth="1"/>
    <col min="7166" max="7166" width="10.25" style="55" bestFit="1" customWidth="1"/>
    <col min="7167" max="7183" width="10.25" style="55" customWidth="1"/>
    <col min="7184" max="7184" width="10.5" style="55" customWidth="1"/>
    <col min="7185" max="7185" width="10.25" style="55" customWidth="1"/>
    <col min="7186" max="7186" width="9.5" style="55" customWidth="1"/>
    <col min="7187" max="7187" width="3.5" style="55" customWidth="1"/>
    <col min="7188" max="7188" width="8.33203125" style="55" customWidth="1"/>
    <col min="7189" max="7420" width="10.58203125" style="55"/>
    <col min="7421" max="7421" width="6.25" style="55" customWidth="1"/>
    <col min="7422" max="7422" width="10.25" style="55" bestFit="1" customWidth="1"/>
    <col min="7423" max="7439" width="10.25" style="55" customWidth="1"/>
    <col min="7440" max="7440" width="10.5" style="55" customWidth="1"/>
    <col min="7441" max="7441" width="10.25" style="55" customWidth="1"/>
    <col min="7442" max="7442" width="9.5" style="55" customWidth="1"/>
    <col min="7443" max="7443" width="3.5" style="55" customWidth="1"/>
    <col min="7444" max="7444" width="8.33203125" style="55" customWidth="1"/>
    <col min="7445" max="7676" width="10.58203125" style="55"/>
    <col min="7677" max="7677" width="6.25" style="55" customWidth="1"/>
    <col min="7678" max="7678" width="10.25" style="55" bestFit="1" customWidth="1"/>
    <col min="7679" max="7695" width="10.25" style="55" customWidth="1"/>
    <col min="7696" max="7696" width="10.5" style="55" customWidth="1"/>
    <col min="7697" max="7697" width="10.25" style="55" customWidth="1"/>
    <col min="7698" max="7698" width="9.5" style="55" customWidth="1"/>
    <col min="7699" max="7699" width="3.5" style="55" customWidth="1"/>
    <col min="7700" max="7700" width="8.33203125" style="55" customWidth="1"/>
    <col min="7701" max="7932" width="10.58203125" style="55"/>
    <col min="7933" max="7933" width="6.25" style="55" customWidth="1"/>
    <col min="7934" max="7934" width="10.25" style="55" bestFit="1" customWidth="1"/>
    <col min="7935" max="7951" width="10.25" style="55" customWidth="1"/>
    <col min="7952" max="7952" width="10.5" style="55" customWidth="1"/>
    <col min="7953" max="7953" width="10.25" style="55" customWidth="1"/>
    <col min="7954" max="7954" width="9.5" style="55" customWidth="1"/>
    <col min="7955" max="7955" width="3.5" style="55" customWidth="1"/>
    <col min="7956" max="7956" width="8.33203125" style="55" customWidth="1"/>
    <col min="7957" max="8188" width="10.58203125" style="55"/>
    <col min="8189" max="8189" width="6.25" style="55" customWidth="1"/>
    <col min="8190" max="8190" width="10.25" style="55" bestFit="1" customWidth="1"/>
    <col min="8191" max="8207" width="10.25" style="55" customWidth="1"/>
    <col min="8208" max="8208" width="10.5" style="55" customWidth="1"/>
    <col min="8209" max="8209" width="10.25" style="55" customWidth="1"/>
    <col min="8210" max="8210" width="9.5" style="55" customWidth="1"/>
    <col min="8211" max="8211" width="3.5" style="55" customWidth="1"/>
    <col min="8212" max="8212" width="8.33203125" style="55" customWidth="1"/>
    <col min="8213" max="8444" width="10.58203125" style="55"/>
    <col min="8445" max="8445" width="6.25" style="55" customWidth="1"/>
    <col min="8446" max="8446" width="10.25" style="55" bestFit="1" customWidth="1"/>
    <col min="8447" max="8463" width="10.25" style="55" customWidth="1"/>
    <col min="8464" max="8464" width="10.5" style="55" customWidth="1"/>
    <col min="8465" max="8465" width="10.25" style="55" customWidth="1"/>
    <col min="8466" max="8466" width="9.5" style="55" customWidth="1"/>
    <col min="8467" max="8467" width="3.5" style="55" customWidth="1"/>
    <col min="8468" max="8468" width="8.33203125" style="55" customWidth="1"/>
    <col min="8469" max="8700" width="10.58203125" style="55"/>
    <col min="8701" max="8701" width="6.25" style="55" customWidth="1"/>
    <col min="8702" max="8702" width="10.25" style="55" bestFit="1" customWidth="1"/>
    <col min="8703" max="8719" width="10.25" style="55" customWidth="1"/>
    <col min="8720" max="8720" width="10.5" style="55" customWidth="1"/>
    <col min="8721" max="8721" width="10.25" style="55" customWidth="1"/>
    <col min="8722" max="8722" width="9.5" style="55" customWidth="1"/>
    <col min="8723" max="8723" width="3.5" style="55" customWidth="1"/>
    <col min="8724" max="8724" width="8.33203125" style="55" customWidth="1"/>
    <col min="8725" max="8956" width="10.58203125" style="55"/>
    <col min="8957" max="8957" width="6.25" style="55" customWidth="1"/>
    <col min="8958" max="8958" width="10.25" style="55" bestFit="1" customWidth="1"/>
    <col min="8959" max="8975" width="10.25" style="55" customWidth="1"/>
    <col min="8976" max="8976" width="10.5" style="55" customWidth="1"/>
    <col min="8977" max="8977" width="10.25" style="55" customWidth="1"/>
    <col min="8978" max="8978" width="9.5" style="55" customWidth="1"/>
    <col min="8979" max="8979" width="3.5" style="55" customWidth="1"/>
    <col min="8980" max="8980" width="8.33203125" style="55" customWidth="1"/>
    <col min="8981" max="9212" width="10.58203125" style="55"/>
    <col min="9213" max="9213" width="6.25" style="55" customWidth="1"/>
    <col min="9214" max="9214" width="10.25" style="55" bestFit="1" customWidth="1"/>
    <col min="9215" max="9231" width="10.25" style="55" customWidth="1"/>
    <col min="9232" max="9232" width="10.5" style="55" customWidth="1"/>
    <col min="9233" max="9233" width="10.25" style="55" customWidth="1"/>
    <col min="9234" max="9234" width="9.5" style="55" customWidth="1"/>
    <col min="9235" max="9235" width="3.5" style="55" customWidth="1"/>
    <col min="9236" max="9236" width="8.33203125" style="55" customWidth="1"/>
    <col min="9237" max="9468" width="10.58203125" style="55"/>
    <col min="9469" max="9469" width="6.25" style="55" customWidth="1"/>
    <col min="9470" max="9470" width="10.25" style="55" bestFit="1" customWidth="1"/>
    <col min="9471" max="9487" width="10.25" style="55" customWidth="1"/>
    <col min="9488" max="9488" width="10.5" style="55" customWidth="1"/>
    <col min="9489" max="9489" width="10.25" style="55" customWidth="1"/>
    <col min="9490" max="9490" width="9.5" style="55" customWidth="1"/>
    <col min="9491" max="9491" width="3.5" style="55" customWidth="1"/>
    <col min="9492" max="9492" width="8.33203125" style="55" customWidth="1"/>
    <col min="9493" max="9724" width="10.58203125" style="55"/>
    <col min="9725" max="9725" width="6.25" style="55" customWidth="1"/>
    <col min="9726" max="9726" width="10.25" style="55" bestFit="1" customWidth="1"/>
    <col min="9727" max="9743" width="10.25" style="55" customWidth="1"/>
    <col min="9744" max="9744" width="10.5" style="55" customWidth="1"/>
    <col min="9745" max="9745" width="10.25" style="55" customWidth="1"/>
    <col min="9746" max="9746" width="9.5" style="55" customWidth="1"/>
    <col min="9747" max="9747" width="3.5" style="55" customWidth="1"/>
    <col min="9748" max="9748" width="8.33203125" style="55" customWidth="1"/>
    <col min="9749" max="9980" width="10.58203125" style="55"/>
    <col min="9981" max="9981" width="6.25" style="55" customWidth="1"/>
    <col min="9982" max="9982" width="10.25" style="55" bestFit="1" customWidth="1"/>
    <col min="9983" max="9999" width="10.25" style="55" customWidth="1"/>
    <col min="10000" max="10000" width="10.5" style="55" customWidth="1"/>
    <col min="10001" max="10001" width="10.25" style="55" customWidth="1"/>
    <col min="10002" max="10002" width="9.5" style="55" customWidth="1"/>
    <col min="10003" max="10003" width="3.5" style="55" customWidth="1"/>
    <col min="10004" max="10004" width="8.33203125" style="55" customWidth="1"/>
    <col min="10005" max="10236" width="10.58203125" style="55"/>
    <col min="10237" max="10237" width="6.25" style="55" customWidth="1"/>
    <col min="10238" max="10238" width="10.25" style="55" bestFit="1" customWidth="1"/>
    <col min="10239" max="10255" width="10.25" style="55" customWidth="1"/>
    <col min="10256" max="10256" width="10.5" style="55" customWidth="1"/>
    <col min="10257" max="10257" width="10.25" style="55" customWidth="1"/>
    <col min="10258" max="10258" width="9.5" style="55" customWidth="1"/>
    <col min="10259" max="10259" width="3.5" style="55" customWidth="1"/>
    <col min="10260" max="10260" width="8.33203125" style="55" customWidth="1"/>
    <col min="10261" max="10492" width="10.58203125" style="55"/>
    <col min="10493" max="10493" width="6.25" style="55" customWidth="1"/>
    <col min="10494" max="10494" width="10.25" style="55" bestFit="1" customWidth="1"/>
    <col min="10495" max="10511" width="10.25" style="55" customWidth="1"/>
    <col min="10512" max="10512" width="10.5" style="55" customWidth="1"/>
    <col min="10513" max="10513" width="10.25" style="55" customWidth="1"/>
    <col min="10514" max="10514" width="9.5" style="55" customWidth="1"/>
    <col min="10515" max="10515" width="3.5" style="55" customWidth="1"/>
    <col min="10516" max="10516" width="8.33203125" style="55" customWidth="1"/>
    <col min="10517" max="10748" width="10.58203125" style="55"/>
    <col min="10749" max="10749" width="6.25" style="55" customWidth="1"/>
    <col min="10750" max="10750" width="10.25" style="55" bestFit="1" customWidth="1"/>
    <col min="10751" max="10767" width="10.25" style="55" customWidth="1"/>
    <col min="10768" max="10768" width="10.5" style="55" customWidth="1"/>
    <col min="10769" max="10769" width="10.25" style="55" customWidth="1"/>
    <col min="10770" max="10770" width="9.5" style="55" customWidth="1"/>
    <col min="10771" max="10771" width="3.5" style="55" customWidth="1"/>
    <col min="10772" max="10772" width="8.33203125" style="55" customWidth="1"/>
    <col min="10773" max="11004" width="10.58203125" style="55"/>
    <col min="11005" max="11005" width="6.25" style="55" customWidth="1"/>
    <col min="11006" max="11006" width="10.25" style="55" bestFit="1" customWidth="1"/>
    <col min="11007" max="11023" width="10.25" style="55" customWidth="1"/>
    <col min="11024" max="11024" width="10.5" style="55" customWidth="1"/>
    <col min="11025" max="11025" width="10.25" style="55" customWidth="1"/>
    <col min="11026" max="11026" width="9.5" style="55" customWidth="1"/>
    <col min="11027" max="11027" width="3.5" style="55" customWidth="1"/>
    <col min="11028" max="11028" width="8.33203125" style="55" customWidth="1"/>
    <col min="11029" max="11260" width="10.58203125" style="55"/>
    <col min="11261" max="11261" width="6.25" style="55" customWidth="1"/>
    <col min="11262" max="11262" width="10.25" style="55" bestFit="1" customWidth="1"/>
    <col min="11263" max="11279" width="10.25" style="55" customWidth="1"/>
    <col min="11280" max="11280" width="10.5" style="55" customWidth="1"/>
    <col min="11281" max="11281" width="10.25" style="55" customWidth="1"/>
    <col min="11282" max="11282" width="9.5" style="55" customWidth="1"/>
    <col min="11283" max="11283" width="3.5" style="55" customWidth="1"/>
    <col min="11284" max="11284" width="8.33203125" style="55" customWidth="1"/>
    <col min="11285" max="11516" width="10.58203125" style="55"/>
    <col min="11517" max="11517" width="6.25" style="55" customWidth="1"/>
    <col min="11518" max="11518" width="10.25" style="55" bestFit="1" customWidth="1"/>
    <col min="11519" max="11535" width="10.25" style="55" customWidth="1"/>
    <col min="11536" max="11536" width="10.5" style="55" customWidth="1"/>
    <col min="11537" max="11537" width="10.25" style="55" customWidth="1"/>
    <col min="11538" max="11538" width="9.5" style="55" customWidth="1"/>
    <col min="11539" max="11539" width="3.5" style="55" customWidth="1"/>
    <col min="11540" max="11540" width="8.33203125" style="55" customWidth="1"/>
    <col min="11541" max="11772" width="10.58203125" style="55"/>
    <col min="11773" max="11773" width="6.25" style="55" customWidth="1"/>
    <col min="11774" max="11774" width="10.25" style="55" bestFit="1" customWidth="1"/>
    <col min="11775" max="11791" width="10.25" style="55" customWidth="1"/>
    <col min="11792" max="11792" width="10.5" style="55" customWidth="1"/>
    <col min="11793" max="11793" width="10.25" style="55" customWidth="1"/>
    <col min="11794" max="11794" width="9.5" style="55" customWidth="1"/>
    <col min="11795" max="11795" width="3.5" style="55" customWidth="1"/>
    <col min="11796" max="11796" width="8.33203125" style="55" customWidth="1"/>
    <col min="11797" max="12028" width="10.58203125" style="55"/>
    <col min="12029" max="12029" width="6.25" style="55" customWidth="1"/>
    <col min="12030" max="12030" width="10.25" style="55" bestFit="1" customWidth="1"/>
    <col min="12031" max="12047" width="10.25" style="55" customWidth="1"/>
    <col min="12048" max="12048" width="10.5" style="55" customWidth="1"/>
    <col min="12049" max="12049" width="10.25" style="55" customWidth="1"/>
    <col min="12050" max="12050" width="9.5" style="55" customWidth="1"/>
    <col min="12051" max="12051" width="3.5" style="55" customWidth="1"/>
    <col min="12052" max="12052" width="8.33203125" style="55" customWidth="1"/>
    <col min="12053" max="12284" width="10.58203125" style="55"/>
    <col min="12285" max="12285" width="6.25" style="55" customWidth="1"/>
    <col min="12286" max="12286" width="10.25" style="55" bestFit="1" customWidth="1"/>
    <col min="12287" max="12303" width="10.25" style="55" customWidth="1"/>
    <col min="12304" max="12304" width="10.5" style="55" customWidth="1"/>
    <col min="12305" max="12305" width="10.25" style="55" customWidth="1"/>
    <col min="12306" max="12306" width="9.5" style="55" customWidth="1"/>
    <col min="12307" max="12307" width="3.5" style="55" customWidth="1"/>
    <col min="12308" max="12308" width="8.33203125" style="55" customWidth="1"/>
    <col min="12309" max="12540" width="10.58203125" style="55"/>
    <col min="12541" max="12541" width="6.25" style="55" customWidth="1"/>
    <col min="12542" max="12542" width="10.25" style="55" bestFit="1" customWidth="1"/>
    <col min="12543" max="12559" width="10.25" style="55" customWidth="1"/>
    <col min="12560" max="12560" width="10.5" style="55" customWidth="1"/>
    <col min="12561" max="12561" width="10.25" style="55" customWidth="1"/>
    <col min="12562" max="12562" width="9.5" style="55" customWidth="1"/>
    <col min="12563" max="12563" width="3.5" style="55" customWidth="1"/>
    <col min="12564" max="12564" width="8.33203125" style="55" customWidth="1"/>
    <col min="12565" max="12796" width="10.58203125" style="55"/>
    <col min="12797" max="12797" width="6.25" style="55" customWidth="1"/>
    <col min="12798" max="12798" width="10.25" style="55" bestFit="1" customWidth="1"/>
    <col min="12799" max="12815" width="10.25" style="55" customWidth="1"/>
    <col min="12816" max="12816" width="10.5" style="55" customWidth="1"/>
    <col min="12817" max="12817" width="10.25" style="55" customWidth="1"/>
    <col min="12818" max="12818" width="9.5" style="55" customWidth="1"/>
    <col min="12819" max="12819" width="3.5" style="55" customWidth="1"/>
    <col min="12820" max="12820" width="8.33203125" style="55" customWidth="1"/>
    <col min="12821" max="13052" width="10.58203125" style="55"/>
    <col min="13053" max="13053" width="6.25" style="55" customWidth="1"/>
    <col min="13054" max="13054" width="10.25" style="55" bestFit="1" customWidth="1"/>
    <col min="13055" max="13071" width="10.25" style="55" customWidth="1"/>
    <col min="13072" max="13072" width="10.5" style="55" customWidth="1"/>
    <col min="13073" max="13073" width="10.25" style="55" customWidth="1"/>
    <col min="13074" max="13074" width="9.5" style="55" customWidth="1"/>
    <col min="13075" max="13075" width="3.5" style="55" customWidth="1"/>
    <col min="13076" max="13076" width="8.33203125" style="55" customWidth="1"/>
    <col min="13077" max="13308" width="10.58203125" style="55"/>
    <col min="13309" max="13309" width="6.25" style="55" customWidth="1"/>
    <col min="13310" max="13310" width="10.25" style="55" bestFit="1" customWidth="1"/>
    <col min="13311" max="13327" width="10.25" style="55" customWidth="1"/>
    <col min="13328" max="13328" width="10.5" style="55" customWidth="1"/>
    <col min="13329" max="13329" width="10.25" style="55" customWidth="1"/>
    <col min="13330" max="13330" width="9.5" style="55" customWidth="1"/>
    <col min="13331" max="13331" width="3.5" style="55" customWidth="1"/>
    <col min="13332" max="13332" width="8.33203125" style="55" customWidth="1"/>
    <col min="13333" max="13564" width="10.58203125" style="55"/>
    <col min="13565" max="13565" width="6.25" style="55" customWidth="1"/>
    <col min="13566" max="13566" width="10.25" style="55" bestFit="1" customWidth="1"/>
    <col min="13567" max="13583" width="10.25" style="55" customWidth="1"/>
    <col min="13584" max="13584" width="10.5" style="55" customWidth="1"/>
    <col min="13585" max="13585" width="10.25" style="55" customWidth="1"/>
    <col min="13586" max="13586" width="9.5" style="55" customWidth="1"/>
    <col min="13587" max="13587" width="3.5" style="55" customWidth="1"/>
    <col min="13588" max="13588" width="8.33203125" style="55" customWidth="1"/>
    <col min="13589" max="13820" width="10.58203125" style="55"/>
    <col min="13821" max="13821" width="6.25" style="55" customWidth="1"/>
    <col min="13822" max="13822" width="10.25" style="55" bestFit="1" customWidth="1"/>
    <col min="13823" max="13839" width="10.25" style="55" customWidth="1"/>
    <col min="13840" max="13840" width="10.5" style="55" customWidth="1"/>
    <col min="13841" max="13841" width="10.25" style="55" customWidth="1"/>
    <col min="13842" max="13842" width="9.5" style="55" customWidth="1"/>
    <col min="13843" max="13843" width="3.5" style="55" customWidth="1"/>
    <col min="13844" max="13844" width="8.33203125" style="55" customWidth="1"/>
    <col min="13845" max="14076" width="10.58203125" style="55"/>
    <col min="14077" max="14077" width="6.25" style="55" customWidth="1"/>
    <col min="14078" max="14078" width="10.25" style="55" bestFit="1" customWidth="1"/>
    <col min="14079" max="14095" width="10.25" style="55" customWidth="1"/>
    <col min="14096" max="14096" width="10.5" style="55" customWidth="1"/>
    <col min="14097" max="14097" width="10.25" style="55" customWidth="1"/>
    <col min="14098" max="14098" width="9.5" style="55" customWidth="1"/>
    <col min="14099" max="14099" width="3.5" style="55" customWidth="1"/>
    <col min="14100" max="14100" width="8.33203125" style="55" customWidth="1"/>
    <col min="14101" max="14332" width="10.58203125" style="55"/>
    <col min="14333" max="14333" width="6.25" style="55" customWidth="1"/>
    <col min="14334" max="14334" width="10.25" style="55" bestFit="1" customWidth="1"/>
    <col min="14335" max="14351" width="10.25" style="55" customWidth="1"/>
    <col min="14352" max="14352" width="10.5" style="55" customWidth="1"/>
    <col min="14353" max="14353" width="10.25" style="55" customWidth="1"/>
    <col min="14354" max="14354" width="9.5" style="55" customWidth="1"/>
    <col min="14355" max="14355" width="3.5" style="55" customWidth="1"/>
    <col min="14356" max="14356" width="8.33203125" style="55" customWidth="1"/>
    <col min="14357" max="14588" width="10.58203125" style="55"/>
    <col min="14589" max="14589" width="6.25" style="55" customWidth="1"/>
    <col min="14590" max="14590" width="10.25" style="55" bestFit="1" customWidth="1"/>
    <col min="14591" max="14607" width="10.25" style="55" customWidth="1"/>
    <col min="14608" max="14608" width="10.5" style="55" customWidth="1"/>
    <col min="14609" max="14609" width="10.25" style="55" customWidth="1"/>
    <col min="14610" max="14610" width="9.5" style="55" customWidth="1"/>
    <col min="14611" max="14611" width="3.5" style="55" customWidth="1"/>
    <col min="14612" max="14612" width="8.33203125" style="55" customWidth="1"/>
    <col min="14613" max="14844" width="10.58203125" style="55"/>
    <col min="14845" max="14845" width="6.25" style="55" customWidth="1"/>
    <col min="14846" max="14846" width="10.25" style="55" bestFit="1" customWidth="1"/>
    <col min="14847" max="14863" width="10.25" style="55" customWidth="1"/>
    <col min="14864" max="14864" width="10.5" style="55" customWidth="1"/>
    <col min="14865" max="14865" width="10.25" style="55" customWidth="1"/>
    <col min="14866" max="14866" width="9.5" style="55" customWidth="1"/>
    <col min="14867" max="14867" width="3.5" style="55" customWidth="1"/>
    <col min="14868" max="14868" width="8.33203125" style="55" customWidth="1"/>
    <col min="14869" max="15100" width="10.58203125" style="55"/>
    <col min="15101" max="15101" width="6.25" style="55" customWidth="1"/>
    <col min="15102" max="15102" width="10.25" style="55" bestFit="1" customWidth="1"/>
    <col min="15103" max="15119" width="10.25" style="55" customWidth="1"/>
    <col min="15120" max="15120" width="10.5" style="55" customWidth="1"/>
    <col min="15121" max="15121" width="10.25" style="55" customWidth="1"/>
    <col min="15122" max="15122" width="9.5" style="55" customWidth="1"/>
    <col min="15123" max="15123" width="3.5" style="55" customWidth="1"/>
    <col min="15124" max="15124" width="8.33203125" style="55" customWidth="1"/>
    <col min="15125" max="15356" width="10.58203125" style="55"/>
    <col min="15357" max="15357" width="6.25" style="55" customWidth="1"/>
    <col min="15358" max="15358" width="10.25" style="55" bestFit="1" customWidth="1"/>
    <col min="15359" max="15375" width="10.25" style="55" customWidth="1"/>
    <col min="15376" max="15376" width="10.5" style="55" customWidth="1"/>
    <col min="15377" max="15377" width="10.25" style="55" customWidth="1"/>
    <col min="15378" max="15378" width="9.5" style="55" customWidth="1"/>
    <col min="15379" max="15379" width="3.5" style="55" customWidth="1"/>
    <col min="15380" max="15380" width="8.33203125" style="55" customWidth="1"/>
    <col min="15381" max="15612" width="10.58203125" style="55"/>
    <col min="15613" max="15613" width="6.25" style="55" customWidth="1"/>
    <col min="15614" max="15614" width="10.25" style="55" bestFit="1" customWidth="1"/>
    <col min="15615" max="15631" width="10.25" style="55" customWidth="1"/>
    <col min="15632" max="15632" width="10.5" style="55" customWidth="1"/>
    <col min="15633" max="15633" width="10.25" style="55" customWidth="1"/>
    <col min="15634" max="15634" width="9.5" style="55" customWidth="1"/>
    <col min="15635" max="15635" width="3.5" style="55" customWidth="1"/>
    <col min="15636" max="15636" width="8.33203125" style="55" customWidth="1"/>
    <col min="15637" max="15868" width="10.58203125" style="55"/>
    <col min="15869" max="15869" width="6.25" style="55" customWidth="1"/>
    <col min="15870" max="15870" width="10.25" style="55" bestFit="1" customWidth="1"/>
    <col min="15871" max="15887" width="10.25" style="55" customWidth="1"/>
    <col min="15888" max="15888" width="10.5" style="55" customWidth="1"/>
    <col min="15889" max="15889" width="10.25" style="55" customWidth="1"/>
    <col min="15890" max="15890" width="9.5" style="55" customWidth="1"/>
    <col min="15891" max="15891" width="3.5" style="55" customWidth="1"/>
    <col min="15892" max="15892" width="8.33203125" style="55" customWidth="1"/>
    <col min="15893" max="16124" width="10.58203125" style="55"/>
    <col min="16125" max="16125" width="6.25" style="55" customWidth="1"/>
    <col min="16126" max="16126" width="10.25" style="55" bestFit="1" customWidth="1"/>
    <col min="16127" max="16143" width="10.25" style="55" customWidth="1"/>
    <col min="16144" max="16144" width="10.5" style="55" customWidth="1"/>
    <col min="16145" max="16145" width="10.25" style="55" customWidth="1"/>
    <col min="16146" max="16146" width="9.5" style="55" customWidth="1"/>
    <col min="16147" max="16147" width="3.5" style="55" customWidth="1"/>
    <col min="16148" max="16148" width="8.33203125" style="55" customWidth="1"/>
    <col min="16149" max="16384" width="10.58203125" style="55"/>
  </cols>
  <sheetData>
    <row r="1" spans="1:29" ht="12">
      <c r="A1" s="54" t="s">
        <v>56</v>
      </c>
    </row>
    <row r="2" spans="1:29" ht="16.5" customHeight="1">
      <c r="A2" s="56" t="s">
        <v>57</v>
      </c>
      <c r="B2" s="57" t="s">
        <v>58</v>
      </c>
      <c r="U2" s="55" t="s">
        <v>59</v>
      </c>
      <c r="V2" s="55" t="s">
        <v>60</v>
      </c>
      <c r="W2" s="388" t="s">
        <v>680</v>
      </c>
      <c r="X2" s="388"/>
      <c r="Y2" s="388"/>
    </row>
    <row r="3" spans="1:29" ht="12">
      <c r="A3" s="1626" t="s">
        <v>61</v>
      </c>
      <c r="B3" s="1627"/>
      <c r="C3" s="1627" t="s">
        <v>62</v>
      </c>
      <c r="D3" s="1624" t="s">
        <v>63</v>
      </c>
      <c r="E3" s="1624" t="s">
        <v>64</v>
      </c>
      <c r="F3" s="1624" t="s">
        <v>65</v>
      </c>
      <c r="G3" s="1624" t="s">
        <v>66</v>
      </c>
      <c r="H3" s="1624" t="s">
        <v>67</v>
      </c>
      <c r="I3" s="1624" t="s">
        <v>68</v>
      </c>
      <c r="J3" s="1624" t="s">
        <v>69</v>
      </c>
      <c r="K3" s="1624" t="s">
        <v>70</v>
      </c>
      <c r="L3" s="1624" t="s">
        <v>71</v>
      </c>
      <c r="M3" s="1624" t="s">
        <v>72</v>
      </c>
      <c r="N3" s="1624" t="s">
        <v>73</v>
      </c>
      <c r="O3" s="1624" t="s">
        <v>74</v>
      </c>
      <c r="P3" s="1624" t="s">
        <v>75</v>
      </c>
      <c r="Q3" s="1624" t="s">
        <v>76</v>
      </c>
      <c r="R3" s="1632" t="s">
        <v>77</v>
      </c>
      <c r="S3" s="1624" t="s">
        <v>78</v>
      </c>
      <c r="T3" s="1624" t="s">
        <v>79</v>
      </c>
      <c r="U3" s="1624" t="s">
        <v>80</v>
      </c>
      <c r="V3" s="1624" t="s">
        <v>81</v>
      </c>
      <c r="W3" s="1624" t="s">
        <v>681</v>
      </c>
      <c r="X3" s="1634" t="s">
        <v>682</v>
      </c>
      <c r="Y3" s="1635"/>
      <c r="Z3" s="1634" t="s">
        <v>683</v>
      </c>
      <c r="AA3" s="1635"/>
      <c r="AB3" s="1634" t="s">
        <v>684</v>
      </c>
      <c r="AC3" s="1635"/>
    </row>
    <row r="4" spans="1:29" ht="12">
      <c r="A4" s="1628"/>
      <c r="B4" s="1629"/>
      <c r="C4" s="1629"/>
      <c r="D4" s="1625"/>
      <c r="E4" s="1625"/>
      <c r="F4" s="1625"/>
      <c r="G4" s="1625"/>
      <c r="H4" s="1625"/>
      <c r="I4" s="1625"/>
      <c r="J4" s="1625"/>
      <c r="K4" s="1625"/>
      <c r="L4" s="1625"/>
      <c r="M4" s="1625"/>
      <c r="N4" s="1625"/>
      <c r="O4" s="1625"/>
      <c r="P4" s="1625"/>
      <c r="Q4" s="1625"/>
      <c r="R4" s="1633"/>
      <c r="S4" s="1625"/>
      <c r="T4" s="1625"/>
      <c r="U4" s="1625"/>
      <c r="V4" s="1625"/>
      <c r="W4" s="1625"/>
      <c r="X4" s="410" t="s">
        <v>82</v>
      </c>
      <c r="Y4" s="410" t="s">
        <v>83</v>
      </c>
      <c r="Z4" s="410" t="s">
        <v>82</v>
      </c>
      <c r="AA4" s="410" t="s">
        <v>83</v>
      </c>
      <c r="AB4" s="411" t="s">
        <v>82</v>
      </c>
      <c r="AC4" s="410" t="s">
        <v>83</v>
      </c>
    </row>
    <row r="5" spans="1:29" s="57" customFormat="1" ht="18" customHeight="1">
      <c r="A5" s="1630"/>
      <c r="B5" s="1631"/>
      <c r="C5" s="472">
        <v>1920</v>
      </c>
      <c r="D5" s="473">
        <v>1925</v>
      </c>
      <c r="E5" s="473">
        <v>1930</v>
      </c>
      <c r="F5" s="473">
        <v>1935</v>
      </c>
      <c r="G5" s="473">
        <v>1940</v>
      </c>
      <c r="H5" s="473">
        <v>1947</v>
      </c>
      <c r="I5" s="473">
        <v>1950</v>
      </c>
      <c r="J5" s="473">
        <v>1955</v>
      </c>
      <c r="K5" s="473">
        <v>1960</v>
      </c>
      <c r="L5" s="473">
        <v>1965</v>
      </c>
      <c r="M5" s="473">
        <v>1970</v>
      </c>
      <c r="N5" s="473">
        <v>1975</v>
      </c>
      <c r="O5" s="473">
        <v>1980</v>
      </c>
      <c r="P5" s="473">
        <v>1985</v>
      </c>
      <c r="Q5" s="473">
        <v>1990</v>
      </c>
      <c r="R5" s="474">
        <v>1995</v>
      </c>
      <c r="S5" s="475">
        <v>2000</v>
      </c>
      <c r="T5" s="473">
        <v>2005</v>
      </c>
      <c r="U5" s="473">
        <v>2010</v>
      </c>
      <c r="V5" s="473">
        <v>2015</v>
      </c>
      <c r="W5" s="473">
        <v>2020</v>
      </c>
      <c r="X5" s="58"/>
      <c r="Y5" s="59" t="s">
        <v>28</v>
      </c>
      <c r="Z5" s="58"/>
      <c r="AA5" s="59" t="s">
        <v>28</v>
      </c>
      <c r="AB5" s="77"/>
      <c r="AC5" s="59" t="s">
        <v>28</v>
      </c>
    </row>
    <row r="6" spans="1:29" s="66" customFormat="1" ht="15" customHeight="1">
      <c r="A6" s="476"/>
      <c r="B6" s="477" t="s">
        <v>58</v>
      </c>
      <c r="C6" s="60">
        <v>2302783</v>
      </c>
      <c r="D6" s="60">
        <v>2455668</v>
      </c>
      <c r="E6" s="60">
        <v>2647326</v>
      </c>
      <c r="F6" s="60">
        <v>2924276</v>
      </c>
      <c r="G6" s="60">
        <v>3222490</v>
      </c>
      <c r="H6" s="60">
        <v>3059083</v>
      </c>
      <c r="I6" s="60">
        <v>3311526</v>
      </c>
      <c r="J6" s="60">
        <v>3622519</v>
      </c>
      <c r="K6" s="60">
        <v>3908127</v>
      </c>
      <c r="L6" s="60">
        <v>4309944</v>
      </c>
      <c r="M6" s="60">
        <v>4667928</v>
      </c>
      <c r="N6" s="60">
        <v>4992140</v>
      </c>
      <c r="O6" s="60">
        <v>5144892</v>
      </c>
      <c r="P6" s="60">
        <v>5278050</v>
      </c>
      <c r="Q6" s="60">
        <v>5405040</v>
      </c>
      <c r="R6" s="61">
        <v>5401877</v>
      </c>
      <c r="S6" s="60">
        <v>5550574</v>
      </c>
      <c r="T6" s="61">
        <v>5590601</v>
      </c>
      <c r="U6" s="154">
        <v>5588133</v>
      </c>
      <c r="V6" s="63">
        <v>5534800</v>
      </c>
      <c r="W6" s="63">
        <v>5465002</v>
      </c>
      <c r="X6" s="63">
        <f>V6-U6</f>
        <v>-53333</v>
      </c>
      <c r="Y6" s="478">
        <f>(V6-U6)/U6*100</f>
        <v>-0.95439747049685475</v>
      </c>
      <c r="Z6" s="64">
        <f>W6-V6</f>
        <v>-69798</v>
      </c>
      <c r="AA6" s="65">
        <f>Z6/V6*100</f>
        <v>-1.2610753776107537</v>
      </c>
      <c r="AB6" s="479">
        <f>Z6-X6</f>
        <v>-16465</v>
      </c>
      <c r="AC6" s="65">
        <f>AA6-Y6</f>
        <v>-0.30667790711389897</v>
      </c>
    </row>
    <row r="7" spans="1:29" s="66" customFormat="1" ht="15" customHeight="1">
      <c r="A7" s="476" t="s">
        <v>84</v>
      </c>
      <c r="B7" s="477" t="s">
        <v>85</v>
      </c>
      <c r="C7" s="60">
        <v>746534</v>
      </c>
      <c r="D7" s="60">
        <v>818602</v>
      </c>
      <c r="E7" s="60">
        <v>915216</v>
      </c>
      <c r="F7" s="60">
        <v>1058033</v>
      </c>
      <c r="G7" s="60">
        <v>1134436</v>
      </c>
      <c r="H7" s="60">
        <v>693971</v>
      </c>
      <c r="I7" s="60">
        <v>820956</v>
      </c>
      <c r="J7" s="60">
        <v>986311</v>
      </c>
      <c r="K7" s="60">
        <v>1113937</v>
      </c>
      <c r="L7" s="60">
        <v>1216614</v>
      </c>
      <c r="M7" s="60">
        <v>1288901</v>
      </c>
      <c r="N7" s="60">
        <v>1360565</v>
      </c>
      <c r="O7" s="60">
        <v>1367390</v>
      </c>
      <c r="P7" s="60">
        <v>1410834</v>
      </c>
      <c r="Q7" s="60">
        <v>1477410</v>
      </c>
      <c r="R7" s="61">
        <v>1423792</v>
      </c>
      <c r="S7" s="60">
        <v>1493398</v>
      </c>
      <c r="T7" s="60">
        <v>1525393</v>
      </c>
      <c r="U7" s="60">
        <v>1544200</v>
      </c>
      <c r="V7" s="63">
        <v>1537272</v>
      </c>
      <c r="W7" s="63">
        <f>SUM(W8:W16)</f>
        <v>1525152</v>
      </c>
      <c r="X7" s="63">
        <f t="shared" ref="X7:X70" si="0">V7-U7</f>
        <v>-6928</v>
      </c>
      <c r="Y7" s="478">
        <f t="shared" ref="Y7:Y70" si="1">(V7-U7)/U7*100</f>
        <v>-0.44864654837456286</v>
      </c>
      <c r="Z7" s="64">
        <f t="shared" ref="Z7:Z70" si="2">W7-V7</f>
        <v>-12120</v>
      </c>
      <c r="AA7" s="65">
        <f t="shared" ref="AA7:AA70" si="3">Z7/V7*100</f>
        <v>-0.78840959830140667</v>
      </c>
      <c r="AB7" s="479">
        <f t="shared" ref="AB7:AC70" si="4">Z7-X7</f>
        <v>-5192</v>
      </c>
      <c r="AC7" s="65">
        <f t="shared" si="4"/>
        <v>-0.33976304992684381</v>
      </c>
    </row>
    <row r="8" spans="1:29" s="66" customFormat="1" ht="15" customHeight="1">
      <c r="A8" s="476" t="s">
        <v>86</v>
      </c>
      <c r="B8" s="477" t="s">
        <v>87</v>
      </c>
      <c r="C8" s="60">
        <v>42024</v>
      </c>
      <c r="D8" s="60">
        <v>52430</v>
      </c>
      <c r="E8" s="60">
        <v>60044</v>
      </c>
      <c r="F8" s="60">
        <v>73157</v>
      </c>
      <c r="G8" s="60">
        <v>87093</v>
      </c>
      <c r="H8" s="60">
        <v>69974</v>
      </c>
      <c r="I8" s="60">
        <v>83842</v>
      </c>
      <c r="J8" s="60">
        <v>108342</v>
      </c>
      <c r="K8" s="60">
        <v>134197</v>
      </c>
      <c r="L8" s="60">
        <v>155732</v>
      </c>
      <c r="M8" s="60">
        <v>170932</v>
      </c>
      <c r="N8" s="60">
        <v>183872</v>
      </c>
      <c r="O8" s="60">
        <v>183284</v>
      </c>
      <c r="P8" s="60">
        <v>184734</v>
      </c>
      <c r="Q8" s="60">
        <v>190354</v>
      </c>
      <c r="R8" s="61">
        <v>157599</v>
      </c>
      <c r="S8" s="60">
        <v>191309</v>
      </c>
      <c r="T8" s="60">
        <v>206037</v>
      </c>
      <c r="U8" s="60">
        <v>210408</v>
      </c>
      <c r="V8" s="63">
        <v>213634</v>
      </c>
      <c r="W8" s="63">
        <v>213562</v>
      </c>
      <c r="X8" s="63">
        <f t="shared" si="0"/>
        <v>3226</v>
      </c>
      <c r="Y8" s="478">
        <f t="shared" si="1"/>
        <v>1.533211664955705</v>
      </c>
      <c r="Z8" s="64">
        <f t="shared" si="2"/>
        <v>-72</v>
      </c>
      <c r="AA8" s="65">
        <f t="shared" si="3"/>
        <v>-3.3702500538303828E-2</v>
      </c>
      <c r="AB8" s="479">
        <f t="shared" si="4"/>
        <v>-3298</v>
      </c>
      <c r="AC8" s="65">
        <f t="shared" si="4"/>
        <v>-1.5669141654940089</v>
      </c>
    </row>
    <row r="9" spans="1:29" s="66" customFormat="1" ht="15" customHeight="1">
      <c r="A9" s="476" t="s">
        <v>88</v>
      </c>
      <c r="B9" s="477" t="s">
        <v>89</v>
      </c>
      <c r="C9" s="60">
        <v>70643</v>
      </c>
      <c r="D9" s="60">
        <v>77209</v>
      </c>
      <c r="E9" s="60">
        <v>86334</v>
      </c>
      <c r="F9" s="60">
        <v>128594</v>
      </c>
      <c r="G9" s="60">
        <v>155933</v>
      </c>
      <c r="H9" s="60">
        <v>97746</v>
      </c>
      <c r="I9" s="60">
        <v>114691</v>
      </c>
      <c r="J9" s="60">
        <v>138577</v>
      </c>
      <c r="K9" s="60">
        <v>155775</v>
      </c>
      <c r="L9" s="60">
        <v>169432</v>
      </c>
      <c r="M9" s="60">
        <v>171281</v>
      </c>
      <c r="N9" s="60">
        <v>157891</v>
      </c>
      <c r="O9" s="60">
        <v>142313</v>
      </c>
      <c r="P9" s="60">
        <v>133745</v>
      </c>
      <c r="Q9" s="60">
        <v>129578</v>
      </c>
      <c r="R9" s="61">
        <v>97473</v>
      </c>
      <c r="S9" s="60">
        <v>120518</v>
      </c>
      <c r="T9" s="60">
        <v>128050</v>
      </c>
      <c r="U9" s="60">
        <v>133451</v>
      </c>
      <c r="V9" s="63">
        <v>136088</v>
      </c>
      <c r="W9" s="63">
        <v>136747</v>
      </c>
      <c r="X9" s="63">
        <f t="shared" si="0"/>
        <v>2637</v>
      </c>
      <c r="Y9" s="478">
        <f t="shared" si="1"/>
        <v>1.9760061745509587</v>
      </c>
      <c r="Z9" s="64">
        <f t="shared" si="2"/>
        <v>659</v>
      </c>
      <c r="AA9" s="65">
        <f t="shared" si="3"/>
        <v>0.48424548821350893</v>
      </c>
      <c r="AB9" s="479">
        <f t="shared" si="4"/>
        <v>-1978</v>
      </c>
      <c r="AC9" s="65">
        <f t="shared" si="4"/>
        <v>-1.4917606863374497</v>
      </c>
    </row>
    <row r="10" spans="1:29" s="66" customFormat="1" ht="15" customHeight="1">
      <c r="A10" s="476" t="s">
        <v>90</v>
      </c>
      <c r="B10" s="477" t="s">
        <v>91</v>
      </c>
      <c r="C10" s="60">
        <v>192125</v>
      </c>
      <c r="D10" s="60">
        <v>209964</v>
      </c>
      <c r="E10" s="60">
        <v>234777</v>
      </c>
      <c r="F10" s="60">
        <v>248409</v>
      </c>
      <c r="G10" s="60">
        <v>237609</v>
      </c>
      <c r="H10" s="60">
        <v>90943</v>
      </c>
      <c r="I10" s="60">
        <v>122953</v>
      </c>
      <c r="J10" s="60">
        <v>156099</v>
      </c>
      <c r="K10" s="60">
        <v>178732</v>
      </c>
      <c r="L10" s="60">
        <v>171835</v>
      </c>
      <c r="M10" s="60">
        <v>148288</v>
      </c>
      <c r="N10" s="60">
        <v>130491</v>
      </c>
      <c r="O10" s="60">
        <v>115329</v>
      </c>
      <c r="P10" s="60">
        <v>119163</v>
      </c>
      <c r="Q10" s="60">
        <v>116279</v>
      </c>
      <c r="R10" s="61">
        <v>103711</v>
      </c>
      <c r="S10" s="60">
        <v>107982</v>
      </c>
      <c r="T10" s="60">
        <v>116591</v>
      </c>
      <c r="U10" s="60">
        <v>126393</v>
      </c>
      <c r="V10" s="63">
        <v>135153</v>
      </c>
      <c r="W10" s="63">
        <v>147518</v>
      </c>
      <c r="X10" s="63">
        <f t="shared" si="0"/>
        <v>8760</v>
      </c>
      <c r="Y10" s="478">
        <f t="shared" si="1"/>
        <v>6.9307635707673692</v>
      </c>
      <c r="Z10" s="64">
        <f t="shared" si="2"/>
        <v>12365</v>
      </c>
      <c r="AA10" s="65">
        <f t="shared" si="3"/>
        <v>9.1488905166736956</v>
      </c>
      <c r="AB10" s="479">
        <f t="shared" si="4"/>
        <v>3605</v>
      </c>
      <c r="AC10" s="65">
        <f t="shared" si="4"/>
        <v>2.2181269459063264</v>
      </c>
    </row>
    <row r="11" spans="1:29" s="66" customFormat="1" ht="15" customHeight="1">
      <c r="A11" s="476" t="s">
        <v>92</v>
      </c>
      <c r="B11" s="477" t="s">
        <v>93</v>
      </c>
      <c r="C11" s="60">
        <v>158638</v>
      </c>
      <c r="D11" s="60">
        <v>171829</v>
      </c>
      <c r="E11" s="60">
        <v>191571</v>
      </c>
      <c r="F11" s="60">
        <v>206494</v>
      </c>
      <c r="G11" s="60">
        <v>213945</v>
      </c>
      <c r="H11" s="60">
        <v>103071</v>
      </c>
      <c r="I11" s="60">
        <v>123413</v>
      </c>
      <c r="J11" s="60">
        <v>152651</v>
      </c>
      <c r="K11" s="60">
        <v>166724</v>
      </c>
      <c r="L11" s="60">
        <v>177544</v>
      </c>
      <c r="M11" s="60">
        <v>188419</v>
      </c>
      <c r="N11" s="60">
        <v>165868</v>
      </c>
      <c r="O11" s="60">
        <v>142418</v>
      </c>
      <c r="P11" s="60">
        <v>130429</v>
      </c>
      <c r="Q11" s="60">
        <v>123919</v>
      </c>
      <c r="R11" s="61">
        <v>98856</v>
      </c>
      <c r="S11" s="60">
        <v>106897</v>
      </c>
      <c r="T11" s="60">
        <v>106985</v>
      </c>
      <c r="U11" s="60">
        <v>108304</v>
      </c>
      <c r="V11" s="63">
        <v>106956</v>
      </c>
      <c r="W11" s="63">
        <v>109144</v>
      </c>
      <c r="X11" s="63">
        <f t="shared" si="0"/>
        <v>-1348</v>
      </c>
      <c r="Y11" s="478">
        <f t="shared" si="1"/>
        <v>-1.2446447037967203</v>
      </c>
      <c r="Z11" s="64">
        <f t="shared" si="2"/>
        <v>2188</v>
      </c>
      <c r="AA11" s="65">
        <f t="shared" si="3"/>
        <v>2.045701035940013</v>
      </c>
      <c r="AB11" s="479">
        <f t="shared" si="4"/>
        <v>3536</v>
      </c>
      <c r="AC11" s="65">
        <f t="shared" si="4"/>
        <v>3.2903457397367335</v>
      </c>
    </row>
    <row r="12" spans="1:29" s="66" customFormat="1" ht="15" customHeight="1">
      <c r="A12" s="476" t="s">
        <v>94</v>
      </c>
      <c r="B12" s="477" t="s">
        <v>95</v>
      </c>
      <c r="C12" s="60">
        <v>68133</v>
      </c>
      <c r="D12" s="60">
        <v>73798</v>
      </c>
      <c r="E12" s="60">
        <v>82277</v>
      </c>
      <c r="F12" s="60">
        <v>88686</v>
      </c>
      <c r="G12" s="60">
        <v>91886</v>
      </c>
      <c r="H12" s="60">
        <v>44267</v>
      </c>
      <c r="I12" s="60">
        <v>53004</v>
      </c>
      <c r="J12" s="60">
        <v>65561</v>
      </c>
      <c r="K12" s="60">
        <v>71605</v>
      </c>
      <c r="L12" s="60">
        <v>76252</v>
      </c>
      <c r="M12" s="60">
        <v>80923</v>
      </c>
      <c r="N12" s="60">
        <v>135691</v>
      </c>
      <c r="O12" s="60">
        <v>164714</v>
      </c>
      <c r="P12" s="60">
        <v>177221</v>
      </c>
      <c r="Q12" s="60">
        <v>198443</v>
      </c>
      <c r="R12" s="61">
        <v>230473</v>
      </c>
      <c r="S12" s="60">
        <v>225184</v>
      </c>
      <c r="T12" s="60">
        <v>225945</v>
      </c>
      <c r="U12" s="60">
        <v>226836</v>
      </c>
      <c r="V12" s="63">
        <v>219805</v>
      </c>
      <c r="W12" s="63">
        <v>210492</v>
      </c>
      <c r="X12" s="63">
        <f t="shared" si="0"/>
        <v>-7031</v>
      </c>
      <c r="Y12" s="478">
        <f t="shared" si="1"/>
        <v>-3.0995961840272268</v>
      </c>
      <c r="Z12" s="64">
        <f t="shared" si="2"/>
        <v>-9313</v>
      </c>
      <c r="AA12" s="65">
        <f t="shared" si="3"/>
        <v>-4.2369372853210807</v>
      </c>
      <c r="AB12" s="479">
        <f t="shared" si="4"/>
        <v>-2282</v>
      </c>
      <c r="AC12" s="65">
        <f t="shared" si="4"/>
        <v>-1.1373411012938539</v>
      </c>
    </row>
    <row r="13" spans="1:29" s="66" customFormat="1" ht="15" customHeight="1">
      <c r="A13" s="476" t="s">
        <v>96</v>
      </c>
      <c r="B13" s="477" t="s">
        <v>97</v>
      </c>
      <c r="C13" s="60">
        <v>128760</v>
      </c>
      <c r="D13" s="60">
        <v>140814</v>
      </c>
      <c r="E13" s="60">
        <v>157664</v>
      </c>
      <c r="F13" s="60">
        <v>188831</v>
      </c>
      <c r="G13" s="60">
        <v>202985</v>
      </c>
      <c r="H13" s="60">
        <v>150204</v>
      </c>
      <c r="I13" s="60">
        <v>167109</v>
      </c>
      <c r="J13" s="60">
        <v>189806</v>
      </c>
      <c r="K13" s="60">
        <v>202338</v>
      </c>
      <c r="L13" s="60">
        <v>214345</v>
      </c>
      <c r="M13" s="60">
        <v>210072</v>
      </c>
      <c r="N13" s="60">
        <v>185974</v>
      </c>
      <c r="O13" s="60">
        <v>163949</v>
      </c>
      <c r="P13" s="60">
        <v>148590</v>
      </c>
      <c r="Q13" s="60">
        <v>136884</v>
      </c>
      <c r="R13" s="61">
        <v>96807</v>
      </c>
      <c r="S13" s="60">
        <v>105464</v>
      </c>
      <c r="T13" s="60">
        <v>103791</v>
      </c>
      <c r="U13" s="60">
        <v>101624</v>
      </c>
      <c r="V13" s="63">
        <v>97912</v>
      </c>
      <c r="W13" s="63">
        <v>94791</v>
      </c>
      <c r="X13" s="63">
        <f t="shared" si="0"/>
        <v>-3712</v>
      </c>
      <c r="Y13" s="478">
        <f t="shared" si="1"/>
        <v>-3.6526804691805088</v>
      </c>
      <c r="Z13" s="64">
        <f t="shared" si="2"/>
        <v>-3121</v>
      </c>
      <c r="AA13" s="65">
        <f t="shared" si="3"/>
        <v>-3.1875561728899418</v>
      </c>
      <c r="AB13" s="479">
        <f t="shared" si="4"/>
        <v>591</v>
      </c>
      <c r="AC13" s="65">
        <f t="shared" si="4"/>
        <v>0.46512429629056706</v>
      </c>
    </row>
    <row r="14" spans="1:29" s="66" customFormat="1" ht="15" customHeight="1">
      <c r="A14" s="476" t="s">
        <v>98</v>
      </c>
      <c r="B14" s="477" t="s">
        <v>99</v>
      </c>
      <c r="C14" s="60">
        <v>41477</v>
      </c>
      <c r="D14" s="60">
        <v>45689</v>
      </c>
      <c r="E14" s="60">
        <v>51868</v>
      </c>
      <c r="F14" s="60">
        <v>66313</v>
      </c>
      <c r="G14" s="60">
        <v>80512</v>
      </c>
      <c r="H14" s="60">
        <v>58398</v>
      </c>
      <c r="I14" s="60">
        <v>68609</v>
      </c>
      <c r="J14" s="60">
        <v>80649</v>
      </c>
      <c r="K14" s="60">
        <v>94238</v>
      </c>
      <c r="L14" s="60">
        <v>104389</v>
      </c>
      <c r="M14" s="60">
        <v>112359</v>
      </c>
      <c r="N14" s="60">
        <v>127187</v>
      </c>
      <c r="O14" s="60">
        <v>155683</v>
      </c>
      <c r="P14" s="60">
        <v>181966</v>
      </c>
      <c r="Q14" s="60">
        <v>188119</v>
      </c>
      <c r="R14" s="61">
        <v>176507</v>
      </c>
      <c r="S14" s="60">
        <v>174056</v>
      </c>
      <c r="T14" s="60">
        <v>171628</v>
      </c>
      <c r="U14" s="60">
        <v>167475</v>
      </c>
      <c r="V14" s="63">
        <v>162468</v>
      </c>
      <c r="W14" s="63">
        <v>158719</v>
      </c>
      <c r="X14" s="63">
        <f t="shared" si="0"/>
        <v>-5007</v>
      </c>
      <c r="Y14" s="478">
        <f t="shared" si="1"/>
        <v>-2.9896999552171963</v>
      </c>
      <c r="Z14" s="64">
        <f t="shared" si="2"/>
        <v>-3749</v>
      </c>
      <c r="AA14" s="65">
        <f t="shared" si="3"/>
        <v>-2.3075313292463746</v>
      </c>
      <c r="AB14" s="479">
        <f t="shared" si="4"/>
        <v>1258</v>
      </c>
      <c r="AC14" s="65">
        <f t="shared" si="4"/>
        <v>0.68216862597082173</v>
      </c>
    </row>
    <row r="15" spans="1:29" s="66" customFormat="1" ht="15" customHeight="1">
      <c r="A15" s="476" t="s">
        <v>100</v>
      </c>
      <c r="B15" s="477" t="s">
        <v>101</v>
      </c>
      <c r="C15" s="67">
        <v>44734</v>
      </c>
      <c r="D15" s="67">
        <v>46869</v>
      </c>
      <c r="E15" s="67">
        <v>50681</v>
      </c>
      <c r="F15" s="67">
        <v>57549</v>
      </c>
      <c r="G15" s="67">
        <v>64473</v>
      </c>
      <c r="H15" s="67">
        <v>79368</v>
      </c>
      <c r="I15" s="67">
        <v>87335</v>
      </c>
      <c r="J15" s="67">
        <v>94626</v>
      </c>
      <c r="K15" s="67">
        <v>110328</v>
      </c>
      <c r="L15" s="67">
        <v>147085</v>
      </c>
      <c r="M15" s="67">
        <v>206627</v>
      </c>
      <c r="N15" s="67">
        <v>273591</v>
      </c>
      <c r="O15" s="67">
        <v>299700</v>
      </c>
      <c r="P15" s="60">
        <v>224212</v>
      </c>
      <c r="Q15" s="60">
        <v>235254</v>
      </c>
      <c r="R15" s="61">
        <v>240203</v>
      </c>
      <c r="S15" s="60">
        <v>226230</v>
      </c>
      <c r="T15" s="60">
        <v>222729</v>
      </c>
      <c r="U15" s="60">
        <v>220411</v>
      </c>
      <c r="V15" s="63">
        <v>219474</v>
      </c>
      <c r="W15" s="63">
        <v>215302</v>
      </c>
      <c r="X15" s="63">
        <f t="shared" si="0"/>
        <v>-937</v>
      </c>
      <c r="Y15" s="478">
        <f t="shared" si="1"/>
        <v>-0.42511489898417049</v>
      </c>
      <c r="Z15" s="64">
        <f t="shared" si="2"/>
        <v>-4172</v>
      </c>
      <c r="AA15" s="65">
        <f t="shared" si="3"/>
        <v>-1.900908535863018</v>
      </c>
      <c r="AB15" s="479">
        <f t="shared" si="4"/>
        <v>-3235</v>
      </c>
      <c r="AC15" s="65">
        <f t="shared" si="4"/>
        <v>-1.4757936368788476</v>
      </c>
    </row>
    <row r="16" spans="1:29" s="66" customFormat="1" ht="15" customHeight="1">
      <c r="A16" s="476" t="s">
        <v>102</v>
      </c>
      <c r="B16" s="477" t="s">
        <v>103</v>
      </c>
      <c r="C16" s="68" t="s">
        <v>104</v>
      </c>
      <c r="D16" s="68" t="s">
        <v>104</v>
      </c>
      <c r="E16" s="68" t="s">
        <v>104</v>
      </c>
      <c r="F16" s="68" t="s">
        <v>104</v>
      </c>
      <c r="G16" s="68" t="s">
        <v>104</v>
      </c>
      <c r="H16" s="68" t="s">
        <v>104</v>
      </c>
      <c r="I16" s="68" t="s">
        <v>104</v>
      </c>
      <c r="J16" s="68" t="s">
        <v>104</v>
      </c>
      <c r="K16" s="68" t="s">
        <v>104</v>
      </c>
      <c r="L16" s="68" t="s">
        <v>104</v>
      </c>
      <c r="M16" s="68" t="s">
        <v>104</v>
      </c>
      <c r="N16" s="68" t="s">
        <v>104</v>
      </c>
      <c r="O16" s="68" t="s">
        <v>104</v>
      </c>
      <c r="P16" s="60">
        <v>110774</v>
      </c>
      <c r="Q16" s="60">
        <v>158580</v>
      </c>
      <c r="R16" s="61">
        <v>222163</v>
      </c>
      <c r="S16" s="60">
        <v>235758</v>
      </c>
      <c r="T16" s="60">
        <v>243637</v>
      </c>
      <c r="U16" s="60">
        <v>249298</v>
      </c>
      <c r="V16" s="63">
        <v>245782</v>
      </c>
      <c r="W16" s="63">
        <v>238877</v>
      </c>
      <c r="X16" s="63">
        <f t="shared" si="0"/>
        <v>-3516</v>
      </c>
      <c r="Y16" s="478">
        <f t="shared" si="1"/>
        <v>-1.4103602916990909</v>
      </c>
      <c r="Z16" s="64">
        <f t="shared" si="2"/>
        <v>-6905</v>
      </c>
      <c r="AA16" s="65">
        <f t="shared" si="3"/>
        <v>-2.809400200177393</v>
      </c>
      <c r="AB16" s="479">
        <f t="shared" si="4"/>
        <v>-3389</v>
      </c>
      <c r="AC16" s="65">
        <f t="shared" si="4"/>
        <v>-1.3990399084783021</v>
      </c>
    </row>
    <row r="17" spans="1:29" s="66" customFormat="1" ht="15" customHeight="1">
      <c r="A17" s="480" t="s">
        <v>105</v>
      </c>
      <c r="B17" s="69"/>
      <c r="V17" s="69"/>
      <c r="W17" s="69"/>
      <c r="X17" s="63" t="s">
        <v>47</v>
      </c>
      <c r="Y17" s="478" t="s">
        <v>47</v>
      </c>
      <c r="Z17" s="64"/>
      <c r="AA17" s="65"/>
      <c r="AB17" s="479"/>
      <c r="AC17" s="65"/>
    </row>
    <row r="18" spans="1:29" s="66" customFormat="1" ht="15" customHeight="1">
      <c r="A18" s="476" t="s">
        <v>106</v>
      </c>
      <c r="B18" s="477" t="s">
        <v>107</v>
      </c>
      <c r="C18" s="60">
        <v>78261</v>
      </c>
      <c r="D18" s="60">
        <v>99481</v>
      </c>
      <c r="E18" s="60">
        <v>120902</v>
      </c>
      <c r="F18" s="60">
        <v>173051</v>
      </c>
      <c r="G18" s="60">
        <v>274231</v>
      </c>
      <c r="H18" s="60">
        <v>232941</v>
      </c>
      <c r="I18" s="60">
        <v>278973</v>
      </c>
      <c r="J18" s="60">
        <v>335165</v>
      </c>
      <c r="K18" s="60">
        <v>405534</v>
      </c>
      <c r="L18" s="60">
        <v>500472</v>
      </c>
      <c r="M18" s="60">
        <v>553696</v>
      </c>
      <c r="N18" s="60">
        <v>545783</v>
      </c>
      <c r="O18" s="60">
        <v>523650</v>
      </c>
      <c r="P18" s="60">
        <v>509115</v>
      </c>
      <c r="Q18" s="60">
        <v>498999</v>
      </c>
      <c r="R18" s="61">
        <v>488586</v>
      </c>
      <c r="S18" s="60">
        <v>466187</v>
      </c>
      <c r="T18" s="60">
        <v>462647</v>
      </c>
      <c r="U18" s="60">
        <v>453748</v>
      </c>
      <c r="V18" s="63">
        <v>452563</v>
      </c>
      <c r="W18" s="63">
        <v>459593</v>
      </c>
      <c r="X18" s="63">
        <f t="shared" si="0"/>
        <v>-1185</v>
      </c>
      <c r="Y18" s="478">
        <f t="shared" si="1"/>
        <v>-0.26115817590380563</v>
      </c>
      <c r="Z18" s="64">
        <f t="shared" si="2"/>
        <v>7030</v>
      </c>
      <c r="AA18" s="65">
        <f t="shared" si="3"/>
        <v>1.5533748892419399</v>
      </c>
      <c r="AB18" s="479">
        <f t="shared" si="4"/>
        <v>8215</v>
      </c>
      <c r="AC18" s="65">
        <f t="shared" si="4"/>
        <v>1.8145330651457456</v>
      </c>
    </row>
    <row r="19" spans="1:29" s="66" customFormat="1" ht="15" customHeight="1">
      <c r="A19" s="476" t="s">
        <v>108</v>
      </c>
      <c r="B19" s="477" t="s">
        <v>109</v>
      </c>
      <c r="C19" s="60">
        <v>60391</v>
      </c>
      <c r="D19" s="60">
        <v>80220</v>
      </c>
      <c r="E19" s="60">
        <v>98901</v>
      </c>
      <c r="F19" s="60">
        <v>130436</v>
      </c>
      <c r="G19" s="60">
        <v>170055</v>
      </c>
      <c r="H19" s="60">
        <v>144052</v>
      </c>
      <c r="I19" s="60">
        <v>168610</v>
      </c>
      <c r="J19" s="60">
        <v>210527</v>
      </c>
      <c r="K19" s="60">
        <v>263029</v>
      </c>
      <c r="L19" s="60">
        <v>337391</v>
      </c>
      <c r="M19" s="60">
        <v>377043</v>
      </c>
      <c r="N19" s="60">
        <v>400622</v>
      </c>
      <c r="O19" s="60">
        <v>410329</v>
      </c>
      <c r="P19" s="60">
        <v>421267</v>
      </c>
      <c r="Q19" s="60">
        <v>426909</v>
      </c>
      <c r="R19" s="61">
        <v>390389</v>
      </c>
      <c r="S19" s="60">
        <v>438105</v>
      </c>
      <c r="T19" s="60">
        <v>465337</v>
      </c>
      <c r="U19" s="60">
        <v>482640</v>
      </c>
      <c r="V19" s="63">
        <v>487850</v>
      </c>
      <c r="W19" s="63">
        <v>485587</v>
      </c>
      <c r="X19" s="63">
        <f t="shared" si="0"/>
        <v>5210</v>
      </c>
      <c r="Y19" s="478">
        <f t="shared" si="1"/>
        <v>1.07947952925576</v>
      </c>
      <c r="Z19" s="64">
        <f t="shared" si="2"/>
        <v>-2263</v>
      </c>
      <c r="AA19" s="65">
        <f t="shared" si="3"/>
        <v>-0.46387209183150557</v>
      </c>
      <c r="AB19" s="479">
        <f t="shared" si="4"/>
        <v>-7473</v>
      </c>
      <c r="AC19" s="65">
        <f t="shared" si="4"/>
        <v>-1.5433516210872655</v>
      </c>
    </row>
    <row r="20" spans="1:29" s="66" customFormat="1" ht="15" customHeight="1">
      <c r="A20" s="476" t="s">
        <v>110</v>
      </c>
      <c r="B20" s="477" t="s">
        <v>111</v>
      </c>
      <c r="C20" s="60">
        <v>11151</v>
      </c>
      <c r="D20" s="60">
        <v>19101</v>
      </c>
      <c r="E20" s="60">
        <v>28404</v>
      </c>
      <c r="F20" s="60">
        <v>35567</v>
      </c>
      <c r="G20" s="60">
        <v>39137</v>
      </c>
      <c r="H20" s="60">
        <v>37033</v>
      </c>
      <c r="I20" s="60">
        <v>42951</v>
      </c>
      <c r="J20" s="60">
        <v>50960</v>
      </c>
      <c r="K20" s="60">
        <v>57050</v>
      </c>
      <c r="L20" s="60">
        <v>63195</v>
      </c>
      <c r="M20" s="60">
        <v>70938</v>
      </c>
      <c r="N20" s="60">
        <v>76211</v>
      </c>
      <c r="O20" s="60">
        <v>81745</v>
      </c>
      <c r="P20" s="60">
        <v>87127</v>
      </c>
      <c r="Q20" s="60">
        <v>87524</v>
      </c>
      <c r="R20" s="61">
        <v>75032</v>
      </c>
      <c r="S20" s="60">
        <v>83834</v>
      </c>
      <c r="T20" s="60">
        <v>90590</v>
      </c>
      <c r="U20" s="60">
        <v>93238</v>
      </c>
      <c r="V20" s="63">
        <v>95350</v>
      </c>
      <c r="W20" s="63">
        <v>93922</v>
      </c>
      <c r="X20" s="63">
        <f t="shared" si="0"/>
        <v>2112</v>
      </c>
      <c r="Y20" s="478">
        <f t="shared" si="1"/>
        <v>2.2651708530856518</v>
      </c>
      <c r="Z20" s="64">
        <f t="shared" si="2"/>
        <v>-1428</v>
      </c>
      <c r="AA20" s="65">
        <f t="shared" si="3"/>
        <v>-1.4976402726796016</v>
      </c>
      <c r="AB20" s="479">
        <f t="shared" si="4"/>
        <v>-3540</v>
      </c>
      <c r="AC20" s="65">
        <f t="shared" si="4"/>
        <v>-3.7628111257652535</v>
      </c>
    </row>
    <row r="21" spans="1:29" s="66" customFormat="1" ht="15" customHeight="1">
      <c r="A21" s="480" t="s">
        <v>112</v>
      </c>
      <c r="B21" s="69"/>
      <c r="V21" s="69"/>
      <c r="W21" s="69"/>
      <c r="X21" s="63" t="s">
        <v>47</v>
      </c>
      <c r="Y21" s="478" t="s">
        <v>47</v>
      </c>
      <c r="Z21" s="64"/>
      <c r="AA21" s="65"/>
      <c r="AB21" s="479"/>
      <c r="AC21" s="65"/>
    </row>
    <row r="22" spans="1:29" s="66" customFormat="1" ht="15" customHeight="1">
      <c r="A22" s="476" t="s">
        <v>113</v>
      </c>
      <c r="B22" s="477" t="s">
        <v>114</v>
      </c>
      <c r="C22" s="60">
        <v>18013</v>
      </c>
      <c r="D22" s="60">
        <v>20262</v>
      </c>
      <c r="E22" s="60">
        <v>24038</v>
      </c>
      <c r="F22" s="60">
        <v>31487</v>
      </c>
      <c r="G22" s="60">
        <v>40018</v>
      </c>
      <c r="H22" s="60">
        <v>56677</v>
      </c>
      <c r="I22" s="60">
        <v>59838</v>
      </c>
      <c r="J22" s="60">
        <v>68982</v>
      </c>
      <c r="K22" s="60">
        <v>86455</v>
      </c>
      <c r="L22" s="60">
        <v>121380</v>
      </c>
      <c r="M22" s="60">
        <v>153763</v>
      </c>
      <c r="N22" s="60">
        <v>171978</v>
      </c>
      <c r="O22" s="60">
        <v>178228</v>
      </c>
      <c r="P22" s="60">
        <v>182731</v>
      </c>
      <c r="Q22" s="60">
        <v>186134</v>
      </c>
      <c r="R22" s="61">
        <v>188431</v>
      </c>
      <c r="S22" s="60">
        <v>192159</v>
      </c>
      <c r="T22" s="60">
        <v>192250</v>
      </c>
      <c r="U22" s="60">
        <v>196127</v>
      </c>
      <c r="V22" s="63">
        <v>196883</v>
      </c>
      <c r="W22" s="63">
        <v>198138</v>
      </c>
      <c r="X22" s="63">
        <f t="shared" si="0"/>
        <v>756</v>
      </c>
      <c r="Y22" s="478">
        <f t="shared" si="1"/>
        <v>0.38546452043828744</v>
      </c>
      <c r="Z22" s="64">
        <f t="shared" si="2"/>
        <v>1255</v>
      </c>
      <c r="AA22" s="65">
        <f t="shared" si="3"/>
        <v>0.63743441536343926</v>
      </c>
      <c r="AB22" s="479">
        <f t="shared" si="4"/>
        <v>499</v>
      </c>
      <c r="AC22" s="65">
        <f t="shared" si="4"/>
        <v>0.25196989492515182</v>
      </c>
    </row>
    <row r="23" spans="1:29" s="66" customFormat="1" ht="15" customHeight="1">
      <c r="A23" s="476" t="s">
        <v>115</v>
      </c>
      <c r="B23" s="477" t="s">
        <v>116</v>
      </c>
      <c r="C23" s="60">
        <v>16831</v>
      </c>
      <c r="D23" s="60">
        <v>19516</v>
      </c>
      <c r="E23" s="60">
        <v>22831</v>
      </c>
      <c r="F23" s="60">
        <v>26544</v>
      </c>
      <c r="G23" s="60">
        <v>31739</v>
      </c>
      <c r="H23" s="60">
        <v>46900</v>
      </c>
      <c r="I23" s="60">
        <v>48405</v>
      </c>
      <c r="J23" s="60">
        <v>55084</v>
      </c>
      <c r="K23" s="60">
        <v>66491</v>
      </c>
      <c r="L23" s="60">
        <v>91486</v>
      </c>
      <c r="M23" s="60">
        <v>127179</v>
      </c>
      <c r="N23" s="60">
        <v>162624</v>
      </c>
      <c r="O23" s="60">
        <v>183628</v>
      </c>
      <c r="P23" s="60">
        <v>194273</v>
      </c>
      <c r="Q23" s="60">
        <v>201862</v>
      </c>
      <c r="R23" s="61">
        <v>202544</v>
      </c>
      <c r="S23" s="60">
        <v>213037</v>
      </c>
      <c r="T23" s="60">
        <v>219862</v>
      </c>
      <c r="U23" s="60">
        <v>225700</v>
      </c>
      <c r="V23" s="63">
        <v>224903</v>
      </c>
      <c r="W23" s="63">
        <v>226432</v>
      </c>
      <c r="X23" s="63">
        <f t="shared" si="0"/>
        <v>-797</v>
      </c>
      <c r="Y23" s="478">
        <f t="shared" si="1"/>
        <v>-0.35312361541869741</v>
      </c>
      <c r="Z23" s="64">
        <f t="shared" si="2"/>
        <v>1529</v>
      </c>
      <c r="AA23" s="65">
        <f t="shared" si="3"/>
        <v>0.67984864586065996</v>
      </c>
      <c r="AB23" s="479">
        <f t="shared" si="4"/>
        <v>2326</v>
      </c>
      <c r="AC23" s="65">
        <f t="shared" si="4"/>
        <v>1.0329722612793573</v>
      </c>
    </row>
    <row r="24" spans="1:29" s="66" customFormat="1" ht="15" customHeight="1">
      <c r="A24" s="476" t="s">
        <v>117</v>
      </c>
      <c r="B24" s="477" t="s">
        <v>118</v>
      </c>
      <c r="C24" s="60">
        <v>13951</v>
      </c>
      <c r="D24" s="60">
        <v>16047</v>
      </c>
      <c r="E24" s="60">
        <v>17039</v>
      </c>
      <c r="F24" s="60">
        <v>18889</v>
      </c>
      <c r="G24" s="60">
        <v>22411</v>
      </c>
      <c r="H24" s="60">
        <v>31048</v>
      </c>
      <c r="I24" s="60">
        <v>32555</v>
      </c>
      <c r="J24" s="60">
        <v>35158</v>
      </c>
      <c r="K24" s="60">
        <v>41916</v>
      </c>
      <c r="L24" s="60">
        <v>61282</v>
      </c>
      <c r="M24" s="60">
        <v>87127</v>
      </c>
      <c r="N24" s="60">
        <v>115773</v>
      </c>
      <c r="O24" s="60">
        <v>129834</v>
      </c>
      <c r="P24" s="60">
        <v>136376</v>
      </c>
      <c r="Q24" s="60">
        <v>141253</v>
      </c>
      <c r="R24" s="61">
        <v>144539</v>
      </c>
      <c r="S24" s="60">
        <v>153762</v>
      </c>
      <c r="T24" s="60">
        <v>157668</v>
      </c>
      <c r="U24" s="60">
        <v>156423</v>
      </c>
      <c r="V24" s="63">
        <v>156375</v>
      </c>
      <c r="W24" s="63">
        <v>152321</v>
      </c>
      <c r="X24" s="63">
        <f t="shared" si="0"/>
        <v>-48</v>
      </c>
      <c r="Y24" s="478">
        <f t="shared" si="1"/>
        <v>-3.0686024433746954E-2</v>
      </c>
      <c r="Z24" s="64">
        <f t="shared" si="2"/>
        <v>-4054</v>
      </c>
      <c r="AA24" s="65">
        <f t="shared" si="3"/>
        <v>-2.5924860111910473</v>
      </c>
      <c r="AB24" s="479">
        <f t="shared" si="4"/>
        <v>-4006</v>
      </c>
      <c r="AC24" s="65">
        <f t="shared" si="4"/>
        <v>-2.5617999867573005</v>
      </c>
    </row>
    <row r="25" spans="1:29" s="66" customFormat="1" ht="15" customHeight="1">
      <c r="A25" s="476" t="s">
        <v>119</v>
      </c>
      <c r="B25" s="477" t="s">
        <v>120</v>
      </c>
      <c r="C25" s="60">
        <v>22008</v>
      </c>
      <c r="D25" s="60">
        <v>22238</v>
      </c>
      <c r="E25" s="60">
        <v>23513</v>
      </c>
      <c r="F25" s="60">
        <v>23212</v>
      </c>
      <c r="G25" s="60">
        <v>24282</v>
      </c>
      <c r="H25" s="60">
        <v>33145</v>
      </c>
      <c r="I25" s="60">
        <v>33211</v>
      </c>
      <c r="J25" s="60">
        <v>33667</v>
      </c>
      <c r="K25" s="60">
        <v>32528</v>
      </c>
      <c r="L25" s="60">
        <v>32265</v>
      </c>
      <c r="M25" s="60">
        <v>33090</v>
      </c>
      <c r="N25" s="60">
        <v>35261</v>
      </c>
      <c r="O25" s="60">
        <v>36529</v>
      </c>
      <c r="P25" s="60">
        <v>40716</v>
      </c>
      <c r="Q25" s="60">
        <v>64560</v>
      </c>
      <c r="R25" s="61">
        <v>96279</v>
      </c>
      <c r="S25" s="60">
        <v>111737</v>
      </c>
      <c r="T25" s="60">
        <v>113572</v>
      </c>
      <c r="U25" s="60">
        <v>114216</v>
      </c>
      <c r="V25" s="63">
        <v>112691</v>
      </c>
      <c r="W25" s="63">
        <v>109238</v>
      </c>
      <c r="X25" s="63">
        <f t="shared" si="0"/>
        <v>-1525</v>
      </c>
      <c r="Y25" s="478">
        <f t="shared" si="1"/>
        <v>-1.3351894655740002</v>
      </c>
      <c r="Z25" s="64">
        <f t="shared" si="2"/>
        <v>-3453</v>
      </c>
      <c r="AA25" s="65">
        <f t="shared" si="3"/>
        <v>-3.0641311196102619</v>
      </c>
      <c r="AB25" s="479">
        <f t="shared" si="4"/>
        <v>-1928</v>
      </c>
      <c r="AC25" s="65">
        <f t="shared" si="4"/>
        <v>-1.7289416540362617</v>
      </c>
    </row>
    <row r="26" spans="1:29" s="66" customFormat="1" ht="15" customHeight="1">
      <c r="A26" s="481" t="s">
        <v>121</v>
      </c>
      <c r="B26" s="482" t="s">
        <v>122</v>
      </c>
      <c r="C26" s="61">
        <v>6649</v>
      </c>
      <c r="D26" s="61">
        <v>6491</v>
      </c>
      <c r="E26" s="61">
        <v>6576</v>
      </c>
      <c r="F26" s="61">
        <v>6506</v>
      </c>
      <c r="G26" s="61">
        <v>6400</v>
      </c>
      <c r="H26" s="61">
        <v>7781</v>
      </c>
      <c r="I26" s="61">
        <v>7747</v>
      </c>
      <c r="J26" s="61">
        <v>7610</v>
      </c>
      <c r="K26" s="61">
        <v>7178</v>
      </c>
      <c r="L26" s="61">
        <v>7038</v>
      </c>
      <c r="M26" s="61">
        <v>7032</v>
      </c>
      <c r="N26" s="61">
        <v>7940</v>
      </c>
      <c r="O26" s="61">
        <v>11526</v>
      </c>
      <c r="P26" s="61">
        <v>14430</v>
      </c>
      <c r="Q26" s="61">
        <v>21558</v>
      </c>
      <c r="R26" s="61">
        <v>27130</v>
      </c>
      <c r="S26" s="61">
        <v>29094</v>
      </c>
      <c r="T26" s="61">
        <v>30021</v>
      </c>
      <c r="U26" s="61">
        <v>31739</v>
      </c>
      <c r="V26" s="70">
        <v>30838</v>
      </c>
      <c r="W26" s="70">
        <v>29680</v>
      </c>
      <c r="X26" s="63">
        <f t="shared" si="0"/>
        <v>-901</v>
      </c>
      <c r="Y26" s="478">
        <f t="shared" si="1"/>
        <v>-2.8387787895018746</v>
      </c>
      <c r="Z26" s="64">
        <f t="shared" si="2"/>
        <v>-1158</v>
      </c>
      <c r="AA26" s="65">
        <f t="shared" si="3"/>
        <v>-3.7551073351060378</v>
      </c>
      <c r="AB26" s="479">
        <f t="shared" si="4"/>
        <v>-257</v>
      </c>
      <c r="AC26" s="65">
        <f t="shared" si="4"/>
        <v>-0.91632854560416321</v>
      </c>
    </row>
    <row r="27" spans="1:29" s="66" customFormat="1" ht="15" customHeight="1">
      <c r="A27" s="480" t="s">
        <v>123</v>
      </c>
      <c r="B27" s="69"/>
      <c r="V27" s="69"/>
      <c r="W27" s="69"/>
      <c r="X27" s="63" t="s">
        <v>47</v>
      </c>
      <c r="Y27" s="478" t="s">
        <v>47</v>
      </c>
      <c r="Z27" s="64"/>
      <c r="AA27" s="65"/>
      <c r="AB27" s="479"/>
      <c r="AC27" s="65"/>
    </row>
    <row r="28" spans="1:29" s="66" customFormat="1" ht="15" customHeight="1">
      <c r="A28" s="476" t="s">
        <v>124</v>
      </c>
      <c r="B28" s="477" t="s">
        <v>125</v>
      </c>
      <c r="C28" s="60">
        <v>58103</v>
      </c>
      <c r="D28" s="60">
        <v>63682</v>
      </c>
      <c r="E28" s="60">
        <v>66890</v>
      </c>
      <c r="F28" s="60">
        <v>72417</v>
      </c>
      <c r="G28" s="60">
        <v>84857</v>
      </c>
      <c r="H28" s="60">
        <v>101611</v>
      </c>
      <c r="I28" s="60">
        <v>112041</v>
      </c>
      <c r="J28" s="60">
        <v>120233</v>
      </c>
      <c r="K28" s="60">
        <v>129820</v>
      </c>
      <c r="L28" s="60">
        <v>159351</v>
      </c>
      <c r="M28" s="60">
        <v>206561</v>
      </c>
      <c r="N28" s="60">
        <v>234945</v>
      </c>
      <c r="O28" s="60">
        <v>254869</v>
      </c>
      <c r="P28" s="60">
        <v>263363</v>
      </c>
      <c r="Q28" s="60">
        <v>270722</v>
      </c>
      <c r="R28" s="61">
        <v>287606</v>
      </c>
      <c r="S28" s="60">
        <v>293117</v>
      </c>
      <c r="T28" s="60">
        <v>291027</v>
      </c>
      <c r="U28" s="60">
        <v>290959</v>
      </c>
      <c r="V28" s="63">
        <v>293409</v>
      </c>
      <c r="W28" s="63">
        <v>303601</v>
      </c>
      <c r="X28" s="63">
        <f t="shared" si="0"/>
        <v>2450</v>
      </c>
      <c r="Y28" s="478">
        <f t="shared" si="1"/>
        <v>0.8420430369914661</v>
      </c>
      <c r="Z28" s="64">
        <f t="shared" si="2"/>
        <v>10192</v>
      </c>
      <c r="AA28" s="65">
        <f t="shared" si="3"/>
        <v>3.4736494108905993</v>
      </c>
      <c r="AB28" s="479">
        <f t="shared" si="4"/>
        <v>7742</v>
      </c>
      <c r="AC28" s="65">
        <f t="shared" si="4"/>
        <v>2.6316063738991331</v>
      </c>
    </row>
    <row r="29" spans="1:29" s="66" customFormat="1" ht="15" customHeight="1">
      <c r="A29" s="476" t="s">
        <v>126</v>
      </c>
      <c r="B29" s="477" t="s">
        <v>127</v>
      </c>
      <c r="C29" s="60">
        <v>61707</v>
      </c>
      <c r="D29" s="60">
        <v>67991</v>
      </c>
      <c r="E29" s="60">
        <v>71553</v>
      </c>
      <c r="F29" s="60">
        <v>74773</v>
      </c>
      <c r="G29" s="60">
        <v>78251</v>
      </c>
      <c r="H29" s="60">
        <v>93071</v>
      </c>
      <c r="I29" s="60">
        <v>97208</v>
      </c>
      <c r="J29" s="60">
        <v>100003</v>
      </c>
      <c r="K29" s="60">
        <v>101894</v>
      </c>
      <c r="L29" s="60">
        <v>114279</v>
      </c>
      <c r="M29" s="60">
        <v>140344</v>
      </c>
      <c r="N29" s="60">
        <v>183280</v>
      </c>
      <c r="O29" s="60">
        <v>212233</v>
      </c>
      <c r="P29" s="60">
        <v>227311</v>
      </c>
      <c r="Q29" s="60">
        <v>239803</v>
      </c>
      <c r="R29" s="61">
        <v>260567</v>
      </c>
      <c r="S29" s="60">
        <v>266170</v>
      </c>
      <c r="T29" s="60">
        <v>267100</v>
      </c>
      <c r="U29" s="60">
        <v>266937</v>
      </c>
      <c r="V29" s="63">
        <v>267435</v>
      </c>
      <c r="W29" s="63">
        <v>260878</v>
      </c>
      <c r="X29" s="63">
        <f t="shared" si="0"/>
        <v>498</v>
      </c>
      <c r="Y29" s="478">
        <f t="shared" si="1"/>
        <v>0.18656087391406961</v>
      </c>
      <c r="Z29" s="64">
        <f t="shared" si="2"/>
        <v>-6557</v>
      </c>
      <c r="AA29" s="65">
        <f t="shared" si="3"/>
        <v>-2.4518107203619568</v>
      </c>
      <c r="AB29" s="479">
        <f t="shared" si="4"/>
        <v>-7055</v>
      </c>
      <c r="AC29" s="65">
        <f t="shared" si="4"/>
        <v>-2.6383715942760264</v>
      </c>
    </row>
    <row r="30" spans="1:29" s="66" customFormat="1" ht="15" customHeight="1">
      <c r="A30" s="476" t="s">
        <v>128</v>
      </c>
      <c r="B30" s="477" t="s">
        <v>129</v>
      </c>
      <c r="C30" s="60">
        <v>30097</v>
      </c>
      <c r="D30" s="60">
        <v>31641</v>
      </c>
      <c r="E30" s="60">
        <v>31904</v>
      </c>
      <c r="F30" s="60">
        <v>36304</v>
      </c>
      <c r="G30" s="60">
        <v>40722</v>
      </c>
      <c r="H30" s="60">
        <v>46659</v>
      </c>
      <c r="I30" s="60">
        <v>49771</v>
      </c>
      <c r="J30" s="60">
        <v>51131</v>
      </c>
      <c r="K30" s="60">
        <v>53565</v>
      </c>
      <c r="L30" s="60">
        <v>61000</v>
      </c>
      <c r="M30" s="60">
        <v>68900</v>
      </c>
      <c r="N30" s="60">
        <v>77080</v>
      </c>
      <c r="O30" s="60">
        <v>85463</v>
      </c>
      <c r="P30" s="60">
        <v>91434</v>
      </c>
      <c r="Q30" s="60">
        <v>93273</v>
      </c>
      <c r="R30" s="61">
        <v>97632</v>
      </c>
      <c r="S30" s="60">
        <v>96020</v>
      </c>
      <c r="T30" s="60">
        <v>94813</v>
      </c>
      <c r="U30" s="60">
        <v>93901</v>
      </c>
      <c r="V30" s="63">
        <v>91030</v>
      </c>
      <c r="W30" s="63">
        <v>87722</v>
      </c>
      <c r="X30" s="63">
        <f t="shared" si="0"/>
        <v>-2871</v>
      </c>
      <c r="Y30" s="478">
        <f t="shared" si="1"/>
        <v>-3.0574754262467918</v>
      </c>
      <c r="Z30" s="64">
        <f t="shared" si="2"/>
        <v>-3308</v>
      </c>
      <c r="AA30" s="65">
        <f t="shared" si="3"/>
        <v>-3.6339668241239154</v>
      </c>
      <c r="AB30" s="479">
        <f t="shared" si="4"/>
        <v>-437</v>
      </c>
      <c r="AC30" s="65">
        <f t="shared" si="4"/>
        <v>-0.57649139787712356</v>
      </c>
    </row>
    <row r="31" spans="1:29" s="66" customFormat="1" ht="15" customHeight="1">
      <c r="A31" s="476" t="s">
        <v>130</v>
      </c>
      <c r="B31" s="477" t="s">
        <v>131</v>
      </c>
      <c r="C31" s="60">
        <v>13730</v>
      </c>
      <c r="D31" s="60">
        <v>13876</v>
      </c>
      <c r="E31" s="60">
        <v>14418</v>
      </c>
      <c r="F31" s="60">
        <v>14719</v>
      </c>
      <c r="G31" s="60">
        <v>15152</v>
      </c>
      <c r="H31" s="60">
        <v>18153</v>
      </c>
      <c r="I31" s="60">
        <v>18240</v>
      </c>
      <c r="J31" s="60">
        <v>18639</v>
      </c>
      <c r="K31" s="60">
        <v>18525</v>
      </c>
      <c r="L31" s="60">
        <v>19099</v>
      </c>
      <c r="M31" s="60">
        <v>21140</v>
      </c>
      <c r="N31" s="60">
        <v>23425</v>
      </c>
      <c r="O31" s="60">
        <v>27609</v>
      </c>
      <c r="P31" s="60">
        <v>29579</v>
      </c>
      <c r="Q31" s="60">
        <v>30603</v>
      </c>
      <c r="R31" s="61">
        <v>31377</v>
      </c>
      <c r="S31" s="60">
        <v>32054</v>
      </c>
      <c r="T31" s="60">
        <v>31944</v>
      </c>
      <c r="U31" s="60">
        <v>31026</v>
      </c>
      <c r="V31" s="63">
        <v>31020</v>
      </c>
      <c r="W31" s="63">
        <v>30268</v>
      </c>
      <c r="X31" s="63">
        <f t="shared" si="0"/>
        <v>-6</v>
      </c>
      <c r="Y31" s="478">
        <f t="shared" si="1"/>
        <v>-1.9338619222587505E-2</v>
      </c>
      <c r="Z31" s="64">
        <f t="shared" si="2"/>
        <v>-752</v>
      </c>
      <c r="AA31" s="65">
        <f t="shared" si="3"/>
        <v>-2.4242424242424243</v>
      </c>
      <c r="AB31" s="479">
        <f t="shared" si="4"/>
        <v>-746</v>
      </c>
      <c r="AC31" s="65">
        <f t="shared" si="4"/>
        <v>-2.4049038050198366</v>
      </c>
    </row>
    <row r="32" spans="1:29" s="66" customFormat="1" ht="15" customHeight="1">
      <c r="A32" s="476" t="s">
        <v>132</v>
      </c>
      <c r="B32" s="477" t="s">
        <v>133</v>
      </c>
      <c r="C32" s="60">
        <v>4933</v>
      </c>
      <c r="D32" s="60">
        <v>5243</v>
      </c>
      <c r="E32" s="60">
        <v>5447</v>
      </c>
      <c r="F32" s="60">
        <v>5772</v>
      </c>
      <c r="G32" s="60">
        <v>6078</v>
      </c>
      <c r="H32" s="60">
        <v>8081</v>
      </c>
      <c r="I32" s="60">
        <v>8461</v>
      </c>
      <c r="J32" s="60">
        <v>8852</v>
      </c>
      <c r="K32" s="60">
        <v>9235</v>
      </c>
      <c r="L32" s="60">
        <v>11095</v>
      </c>
      <c r="M32" s="60">
        <v>13116</v>
      </c>
      <c r="N32" s="60">
        <v>20011</v>
      </c>
      <c r="O32" s="60">
        <v>26527</v>
      </c>
      <c r="P32" s="60">
        <v>29757</v>
      </c>
      <c r="Q32" s="60">
        <v>30813</v>
      </c>
      <c r="R32" s="61">
        <v>33583</v>
      </c>
      <c r="S32" s="60">
        <v>33766</v>
      </c>
      <c r="T32" s="60">
        <v>33545</v>
      </c>
      <c r="U32" s="60">
        <v>33183</v>
      </c>
      <c r="V32" s="63">
        <v>33739</v>
      </c>
      <c r="W32" s="63">
        <v>33604</v>
      </c>
      <c r="X32" s="63">
        <f t="shared" si="0"/>
        <v>556</v>
      </c>
      <c r="Y32" s="478">
        <f t="shared" si="1"/>
        <v>1.6755567609920741</v>
      </c>
      <c r="Z32" s="64">
        <f t="shared" si="2"/>
        <v>-135</v>
      </c>
      <c r="AA32" s="65">
        <f t="shared" si="3"/>
        <v>-0.40013041287530748</v>
      </c>
      <c r="AB32" s="479">
        <f t="shared" si="4"/>
        <v>-691</v>
      </c>
      <c r="AC32" s="65">
        <f t="shared" si="4"/>
        <v>-2.0756871738673817</v>
      </c>
    </row>
    <row r="33" spans="1:29" s="66" customFormat="1" ht="15" customHeight="1">
      <c r="A33" s="483" t="s">
        <v>134</v>
      </c>
      <c r="B33" s="69"/>
      <c r="V33" s="69"/>
      <c r="W33" s="69"/>
      <c r="X33" s="63" t="s">
        <v>47</v>
      </c>
      <c r="Y33" s="478" t="s">
        <v>47</v>
      </c>
      <c r="Z33" s="64"/>
      <c r="AA33" s="65"/>
      <c r="AB33" s="479"/>
      <c r="AC33" s="65"/>
    </row>
    <row r="34" spans="1:29" s="66" customFormat="1" ht="15" customHeight="1">
      <c r="A34" s="476" t="s">
        <v>135</v>
      </c>
      <c r="B34" s="477" t="s">
        <v>136</v>
      </c>
      <c r="C34" s="60">
        <v>20987</v>
      </c>
      <c r="D34" s="60">
        <v>22392</v>
      </c>
      <c r="E34" s="60">
        <v>25656</v>
      </c>
      <c r="F34" s="60">
        <v>29737</v>
      </c>
      <c r="G34" s="60">
        <v>32083</v>
      </c>
      <c r="H34" s="60">
        <v>37160</v>
      </c>
      <c r="I34" s="60">
        <v>42516</v>
      </c>
      <c r="J34" s="60">
        <v>48012</v>
      </c>
      <c r="K34" s="60">
        <v>51173</v>
      </c>
      <c r="L34" s="60">
        <v>48481</v>
      </c>
      <c r="M34" s="60">
        <v>45964</v>
      </c>
      <c r="N34" s="60">
        <v>46182</v>
      </c>
      <c r="O34" s="60">
        <v>46380</v>
      </c>
      <c r="P34" s="60">
        <v>46889</v>
      </c>
      <c r="Q34" s="60">
        <v>46220</v>
      </c>
      <c r="R34" s="61">
        <v>46339</v>
      </c>
      <c r="S34" s="60">
        <v>45718</v>
      </c>
      <c r="T34" s="60">
        <v>43953</v>
      </c>
      <c r="U34" s="60">
        <v>42802</v>
      </c>
      <c r="V34" s="63">
        <v>40866</v>
      </c>
      <c r="W34" s="63">
        <f>SUM(W35:W36)</f>
        <v>38673</v>
      </c>
      <c r="X34" s="63">
        <f t="shared" si="0"/>
        <v>-1936</v>
      </c>
      <c r="Y34" s="478">
        <f t="shared" si="1"/>
        <v>-4.5231531236858098</v>
      </c>
      <c r="Z34" s="64">
        <f t="shared" si="2"/>
        <v>-2193</v>
      </c>
      <c r="AA34" s="65">
        <f t="shared" si="3"/>
        <v>-5.3663191895463225</v>
      </c>
      <c r="AB34" s="479">
        <f t="shared" si="4"/>
        <v>-257</v>
      </c>
      <c r="AC34" s="65">
        <f t="shared" si="4"/>
        <v>-0.84316606586051268</v>
      </c>
    </row>
    <row r="35" spans="1:29" ht="15" customHeight="1">
      <c r="A35" s="484" t="s">
        <v>137</v>
      </c>
      <c r="B35" s="485" t="s">
        <v>138</v>
      </c>
      <c r="C35" s="71">
        <v>15479</v>
      </c>
      <c r="D35" s="71">
        <v>16803</v>
      </c>
      <c r="E35" s="71">
        <v>19777</v>
      </c>
      <c r="F35" s="71">
        <v>23540</v>
      </c>
      <c r="G35" s="71">
        <v>25873</v>
      </c>
      <c r="H35" s="71">
        <v>29426</v>
      </c>
      <c r="I35" s="71">
        <v>34288</v>
      </c>
      <c r="J35" s="71">
        <v>39145</v>
      </c>
      <c r="K35" s="71">
        <v>42238</v>
      </c>
      <c r="L35" s="71">
        <v>40157</v>
      </c>
      <c r="M35" s="71">
        <v>37934</v>
      </c>
      <c r="N35" s="71">
        <v>38108</v>
      </c>
      <c r="O35" s="71">
        <v>38303</v>
      </c>
      <c r="P35" s="71">
        <v>38770</v>
      </c>
      <c r="Q35" s="71">
        <v>38230</v>
      </c>
      <c r="R35" s="71">
        <v>38257</v>
      </c>
      <c r="S35" s="71">
        <v>37768</v>
      </c>
      <c r="T35" s="71">
        <v>36268</v>
      </c>
      <c r="U35" s="71">
        <v>35435</v>
      </c>
      <c r="V35" s="72">
        <v>33957</v>
      </c>
      <c r="W35" s="72">
        <v>32373</v>
      </c>
      <c r="X35" s="63">
        <f t="shared" si="0"/>
        <v>-1478</v>
      </c>
      <c r="Y35" s="478">
        <f t="shared" si="1"/>
        <v>-4.1710173557217445</v>
      </c>
      <c r="Z35" s="64">
        <f t="shared" si="2"/>
        <v>-1584</v>
      </c>
      <c r="AA35" s="65">
        <f t="shared" si="3"/>
        <v>-4.6647230320699711</v>
      </c>
      <c r="AB35" s="486"/>
      <c r="AC35" s="487"/>
    </row>
    <row r="36" spans="1:29" ht="15" customHeight="1">
      <c r="A36" s="484" t="s">
        <v>139</v>
      </c>
      <c r="B36" s="485" t="s">
        <v>140</v>
      </c>
      <c r="C36" s="71">
        <v>5508</v>
      </c>
      <c r="D36" s="71">
        <v>5589</v>
      </c>
      <c r="E36" s="71">
        <v>5879</v>
      </c>
      <c r="F36" s="71">
        <v>6197</v>
      </c>
      <c r="G36" s="71">
        <v>6210</v>
      </c>
      <c r="H36" s="71">
        <v>7734</v>
      </c>
      <c r="I36" s="71">
        <v>8228</v>
      </c>
      <c r="J36" s="71">
        <v>8867</v>
      </c>
      <c r="K36" s="71">
        <v>8935</v>
      </c>
      <c r="L36" s="71">
        <v>8324</v>
      </c>
      <c r="M36" s="71">
        <v>8030</v>
      </c>
      <c r="N36" s="71">
        <v>8074</v>
      </c>
      <c r="O36" s="71">
        <v>8077</v>
      </c>
      <c r="P36" s="71">
        <v>8119</v>
      </c>
      <c r="Q36" s="71">
        <v>7990</v>
      </c>
      <c r="R36" s="71">
        <v>8082</v>
      </c>
      <c r="S36" s="71">
        <v>7950</v>
      </c>
      <c r="T36" s="71">
        <v>7685</v>
      </c>
      <c r="U36" s="71">
        <v>7367</v>
      </c>
      <c r="V36" s="72">
        <v>6909</v>
      </c>
      <c r="W36" s="72">
        <v>6300</v>
      </c>
      <c r="X36" s="63">
        <f t="shared" si="0"/>
        <v>-458</v>
      </c>
      <c r="Y36" s="478">
        <f t="shared" si="1"/>
        <v>-6.2169132618433558</v>
      </c>
      <c r="Z36" s="64">
        <f t="shared" si="2"/>
        <v>-609</v>
      </c>
      <c r="AA36" s="65">
        <f t="shared" si="3"/>
        <v>-8.8145896656534948</v>
      </c>
      <c r="AB36" s="486"/>
      <c r="AC36" s="487"/>
    </row>
    <row r="37" spans="1:29" s="66" customFormat="1" ht="15" customHeight="1">
      <c r="A37" s="476" t="s">
        <v>141</v>
      </c>
      <c r="B37" s="477" t="s">
        <v>142</v>
      </c>
      <c r="C37" s="60">
        <v>33644</v>
      </c>
      <c r="D37" s="60">
        <v>35564</v>
      </c>
      <c r="E37" s="60">
        <v>37074</v>
      </c>
      <c r="F37" s="60">
        <v>37304</v>
      </c>
      <c r="G37" s="60">
        <v>38160</v>
      </c>
      <c r="H37" s="60">
        <v>47985</v>
      </c>
      <c r="I37" s="60">
        <v>47951</v>
      </c>
      <c r="J37" s="60">
        <v>48240</v>
      </c>
      <c r="K37" s="60">
        <v>47062</v>
      </c>
      <c r="L37" s="60">
        <v>46688</v>
      </c>
      <c r="M37" s="60">
        <v>49071</v>
      </c>
      <c r="N37" s="60">
        <v>63746</v>
      </c>
      <c r="O37" s="60">
        <v>78297</v>
      </c>
      <c r="P37" s="60">
        <v>82636</v>
      </c>
      <c r="Q37" s="60">
        <v>84445</v>
      </c>
      <c r="R37" s="61">
        <v>86562</v>
      </c>
      <c r="S37" s="60">
        <v>86117</v>
      </c>
      <c r="T37" s="60">
        <v>84361</v>
      </c>
      <c r="U37" s="60">
        <v>81009</v>
      </c>
      <c r="V37" s="63">
        <v>77178</v>
      </c>
      <c r="W37" s="63">
        <f>SUM(W38:W39)</f>
        <v>75294</v>
      </c>
      <c r="X37" s="63">
        <f t="shared" si="0"/>
        <v>-3831</v>
      </c>
      <c r="Y37" s="478">
        <f t="shared" si="1"/>
        <v>-4.729104173610339</v>
      </c>
      <c r="Z37" s="64">
        <f t="shared" si="2"/>
        <v>-1884</v>
      </c>
      <c r="AA37" s="65">
        <f t="shared" si="3"/>
        <v>-2.441110160926689</v>
      </c>
      <c r="AB37" s="479">
        <f t="shared" si="4"/>
        <v>1947</v>
      </c>
      <c r="AC37" s="65">
        <f t="shared" si="4"/>
        <v>2.28799401268365</v>
      </c>
    </row>
    <row r="38" spans="1:29" ht="15" customHeight="1">
      <c r="A38" s="484" t="s">
        <v>143</v>
      </c>
      <c r="B38" s="485" t="s">
        <v>144</v>
      </c>
      <c r="C38" s="71">
        <v>25107</v>
      </c>
      <c r="D38" s="71">
        <v>27013</v>
      </c>
      <c r="E38" s="71">
        <v>28544</v>
      </c>
      <c r="F38" s="71">
        <v>29063</v>
      </c>
      <c r="G38" s="71">
        <v>30204</v>
      </c>
      <c r="H38" s="71">
        <v>38499</v>
      </c>
      <c r="I38" s="71">
        <v>38445</v>
      </c>
      <c r="J38" s="71">
        <v>38876</v>
      </c>
      <c r="K38" s="71">
        <v>38264</v>
      </c>
      <c r="L38" s="71">
        <v>38542</v>
      </c>
      <c r="M38" s="71">
        <v>41245</v>
      </c>
      <c r="N38" s="71">
        <v>55731</v>
      </c>
      <c r="O38" s="71">
        <v>70201</v>
      </c>
      <c r="P38" s="71">
        <v>74527</v>
      </c>
      <c r="Q38" s="71">
        <v>76501</v>
      </c>
      <c r="R38" s="71">
        <v>78653</v>
      </c>
      <c r="S38" s="71">
        <v>76682</v>
      </c>
      <c r="T38" s="71">
        <v>75087</v>
      </c>
      <c r="U38" s="71">
        <v>72433</v>
      </c>
      <c r="V38" s="72">
        <v>69583</v>
      </c>
      <c r="W38" s="72">
        <v>68422</v>
      </c>
      <c r="X38" s="63">
        <f t="shared" si="0"/>
        <v>-2850</v>
      </c>
      <c r="Y38" s="478">
        <f t="shared" si="1"/>
        <v>-3.93467066116273</v>
      </c>
      <c r="Z38" s="64">
        <f t="shared" si="2"/>
        <v>-1161</v>
      </c>
      <c r="AA38" s="65">
        <f t="shared" si="3"/>
        <v>-1.6685109868789789</v>
      </c>
      <c r="AB38" s="486"/>
      <c r="AC38" s="487"/>
    </row>
    <row r="39" spans="1:29" ht="15" customHeight="1">
      <c r="A39" s="484" t="s">
        <v>145</v>
      </c>
      <c r="B39" s="485" t="s">
        <v>146</v>
      </c>
      <c r="C39" s="71">
        <v>8537</v>
      </c>
      <c r="D39" s="71">
        <v>8551</v>
      </c>
      <c r="E39" s="71">
        <v>8530</v>
      </c>
      <c r="F39" s="71">
        <v>8241</v>
      </c>
      <c r="G39" s="71">
        <v>7956</v>
      </c>
      <c r="H39" s="71">
        <v>9486</v>
      </c>
      <c r="I39" s="71">
        <v>9506</v>
      </c>
      <c r="J39" s="71">
        <v>9364</v>
      </c>
      <c r="K39" s="71">
        <v>8798</v>
      </c>
      <c r="L39" s="71">
        <v>8146</v>
      </c>
      <c r="M39" s="71">
        <v>7826</v>
      </c>
      <c r="N39" s="71">
        <v>8015</v>
      </c>
      <c r="O39" s="71">
        <v>8096</v>
      </c>
      <c r="P39" s="71">
        <v>8109</v>
      </c>
      <c r="Q39" s="71">
        <v>7944</v>
      </c>
      <c r="R39" s="71">
        <v>7909</v>
      </c>
      <c r="S39" s="71">
        <v>9435</v>
      </c>
      <c r="T39" s="71">
        <v>9274</v>
      </c>
      <c r="U39" s="71">
        <v>8576</v>
      </c>
      <c r="V39" s="72">
        <v>7595</v>
      </c>
      <c r="W39" s="72">
        <v>6872</v>
      </c>
      <c r="X39" s="63">
        <f t="shared" si="0"/>
        <v>-981</v>
      </c>
      <c r="Y39" s="478">
        <f t="shared" si="1"/>
        <v>-11.438899253731345</v>
      </c>
      <c r="Z39" s="64">
        <f t="shared" si="2"/>
        <v>-723</v>
      </c>
      <c r="AA39" s="65">
        <f t="shared" si="3"/>
        <v>-9.5194206714944034</v>
      </c>
      <c r="AB39" s="486"/>
      <c r="AC39" s="487"/>
    </row>
    <row r="40" spans="1:29" s="66" customFormat="1" ht="15" customHeight="1">
      <c r="A40" s="476" t="s">
        <v>147</v>
      </c>
      <c r="B40" s="477" t="s">
        <v>148</v>
      </c>
      <c r="C40" s="60">
        <v>24318</v>
      </c>
      <c r="D40" s="60">
        <v>24755</v>
      </c>
      <c r="E40" s="60">
        <v>25804</v>
      </c>
      <c r="F40" s="60">
        <v>26466</v>
      </c>
      <c r="G40" s="60">
        <v>27809</v>
      </c>
      <c r="H40" s="60">
        <v>34847</v>
      </c>
      <c r="I40" s="60">
        <v>35744</v>
      </c>
      <c r="J40" s="60">
        <v>36623</v>
      </c>
      <c r="K40" s="60">
        <v>36343</v>
      </c>
      <c r="L40" s="60">
        <v>36695</v>
      </c>
      <c r="M40" s="60">
        <v>37623</v>
      </c>
      <c r="N40" s="60">
        <v>40576</v>
      </c>
      <c r="O40" s="60">
        <v>43574</v>
      </c>
      <c r="P40" s="60">
        <v>45686</v>
      </c>
      <c r="Q40" s="60">
        <v>46007</v>
      </c>
      <c r="R40" s="61">
        <v>48214</v>
      </c>
      <c r="S40" s="60">
        <v>49432</v>
      </c>
      <c r="T40" s="60">
        <v>49761</v>
      </c>
      <c r="U40" s="60">
        <v>49680</v>
      </c>
      <c r="V40" s="63">
        <v>48580</v>
      </c>
      <c r="W40" s="63">
        <v>47562</v>
      </c>
      <c r="X40" s="63">
        <f t="shared" si="0"/>
        <v>-1100</v>
      </c>
      <c r="Y40" s="478">
        <f t="shared" si="1"/>
        <v>-2.2141706924315621</v>
      </c>
      <c r="Z40" s="64">
        <f t="shared" si="2"/>
        <v>-1018</v>
      </c>
      <c r="AA40" s="65">
        <f t="shared" si="3"/>
        <v>-2.0955125566076576</v>
      </c>
      <c r="AB40" s="479">
        <f t="shared" si="4"/>
        <v>82</v>
      </c>
      <c r="AC40" s="65">
        <f t="shared" si="4"/>
        <v>0.1186581358239045</v>
      </c>
    </row>
    <row r="41" spans="1:29" s="66" customFormat="1" ht="15" customHeight="1">
      <c r="A41" s="476" t="s">
        <v>149</v>
      </c>
      <c r="B41" s="477" t="s">
        <v>150</v>
      </c>
      <c r="C41" s="60">
        <v>38586</v>
      </c>
      <c r="D41" s="60">
        <v>38750</v>
      </c>
      <c r="E41" s="60">
        <v>39061</v>
      </c>
      <c r="F41" s="60">
        <v>39145</v>
      </c>
      <c r="G41" s="60">
        <v>38642</v>
      </c>
      <c r="H41" s="60">
        <v>48600</v>
      </c>
      <c r="I41" s="60">
        <v>49474</v>
      </c>
      <c r="J41" s="60">
        <v>49736</v>
      </c>
      <c r="K41" s="60">
        <v>49234</v>
      </c>
      <c r="L41" s="60">
        <v>48219</v>
      </c>
      <c r="M41" s="60">
        <v>48354</v>
      </c>
      <c r="N41" s="60">
        <v>50161</v>
      </c>
      <c r="O41" s="60">
        <v>51051</v>
      </c>
      <c r="P41" s="60">
        <v>52107</v>
      </c>
      <c r="Q41" s="60">
        <v>51784</v>
      </c>
      <c r="R41" s="61">
        <v>51706</v>
      </c>
      <c r="S41" s="60">
        <v>51104</v>
      </c>
      <c r="T41" s="60">
        <v>49396</v>
      </c>
      <c r="U41" s="60">
        <v>47993</v>
      </c>
      <c r="V41" s="63">
        <v>44313</v>
      </c>
      <c r="W41" s="63">
        <v>42700</v>
      </c>
      <c r="X41" s="63">
        <f t="shared" si="0"/>
        <v>-3680</v>
      </c>
      <c r="Y41" s="478">
        <f t="shared" si="1"/>
        <v>-7.6677848852957728</v>
      </c>
      <c r="Z41" s="64">
        <f t="shared" si="2"/>
        <v>-1613</v>
      </c>
      <c r="AA41" s="65">
        <f t="shared" si="3"/>
        <v>-3.6400153453839734</v>
      </c>
      <c r="AB41" s="479">
        <f t="shared" si="4"/>
        <v>2067</v>
      </c>
      <c r="AC41" s="65">
        <f t="shared" si="4"/>
        <v>4.0277695399117999</v>
      </c>
    </row>
    <row r="42" spans="1:29" s="66" customFormat="1" ht="15" customHeight="1">
      <c r="A42" s="476">
        <v>801</v>
      </c>
      <c r="B42" s="477" t="s">
        <v>151</v>
      </c>
      <c r="C42" s="60">
        <v>26861</v>
      </c>
      <c r="D42" s="60">
        <v>27277</v>
      </c>
      <c r="E42" s="60">
        <v>27880</v>
      </c>
      <c r="F42" s="60">
        <v>28147</v>
      </c>
      <c r="G42" s="60">
        <v>27877</v>
      </c>
      <c r="H42" s="60">
        <v>34183</v>
      </c>
      <c r="I42" s="60">
        <v>34828</v>
      </c>
      <c r="J42" s="60">
        <v>35001</v>
      </c>
      <c r="K42" s="60">
        <v>34170</v>
      </c>
      <c r="L42" s="60">
        <v>32823</v>
      </c>
      <c r="M42" s="60">
        <v>32149</v>
      </c>
      <c r="N42" s="60">
        <v>32410</v>
      </c>
      <c r="O42" s="60">
        <v>34275</v>
      </c>
      <c r="P42" s="60">
        <v>36401</v>
      </c>
      <c r="Q42" s="60">
        <v>38270</v>
      </c>
      <c r="R42" s="61">
        <v>39743</v>
      </c>
      <c r="S42" s="60">
        <v>40688</v>
      </c>
      <c r="T42" s="60">
        <v>39970</v>
      </c>
      <c r="U42" s="60">
        <v>40181</v>
      </c>
      <c r="V42" s="63">
        <v>40310</v>
      </c>
      <c r="W42" s="63">
        <f>SUM(W43:W45)</f>
        <v>40645</v>
      </c>
      <c r="X42" s="63">
        <f t="shared" si="0"/>
        <v>129</v>
      </c>
      <c r="Y42" s="478">
        <f t="shared" si="1"/>
        <v>0.32104726114332643</v>
      </c>
      <c r="Z42" s="64">
        <f t="shared" si="2"/>
        <v>335</v>
      </c>
      <c r="AA42" s="65">
        <f t="shared" si="3"/>
        <v>0.83105929049863558</v>
      </c>
      <c r="AB42" s="479">
        <f t="shared" si="4"/>
        <v>206</v>
      </c>
      <c r="AC42" s="65">
        <f t="shared" si="4"/>
        <v>0.5100120293553092</v>
      </c>
    </row>
    <row r="43" spans="1:29" ht="15" customHeight="1">
      <c r="A43" s="484" t="s">
        <v>152</v>
      </c>
      <c r="B43" s="485" t="s">
        <v>153</v>
      </c>
      <c r="C43" s="71">
        <v>14431</v>
      </c>
      <c r="D43" s="71">
        <v>14633</v>
      </c>
      <c r="E43" s="71">
        <v>14940</v>
      </c>
      <c r="F43" s="71">
        <v>15038</v>
      </c>
      <c r="G43" s="71">
        <v>14799</v>
      </c>
      <c r="H43" s="71">
        <v>18040</v>
      </c>
      <c r="I43" s="71">
        <v>18355</v>
      </c>
      <c r="J43" s="71">
        <v>18429</v>
      </c>
      <c r="K43" s="71">
        <v>17966</v>
      </c>
      <c r="L43" s="71">
        <v>17375</v>
      </c>
      <c r="M43" s="71">
        <v>17073</v>
      </c>
      <c r="N43" s="71">
        <v>17122</v>
      </c>
      <c r="O43" s="71">
        <v>17830</v>
      </c>
      <c r="P43" s="71">
        <v>19692</v>
      </c>
      <c r="Q43" s="71">
        <v>20775</v>
      </c>
      <c r="R43" s="71">
        <v>21415</v>
      </c>
      <c r="S43" s="71">
        <v>21545</v>
      </c>
      <c r="T43" s="71">
        <v>20732</v>
      </c>
      <c r="U43" s="71">
        <v>20875</v>
      </c>
      <c r="V43" s="72">
        <v>20471</v>
      </c>
      <c r="W43" s="72">
        <v>20517</v>
      </c>
      <c r="X43" s="63">
        <f t="shared" si="0"/>
        <v>-404</v>
      </c>
      <c r="Y43" s="478">
        <f t="shared" si="1"/>
        <v>-1.9353293413173651</v>
      </c>
      <c r="Z43" s="64">
        <f t="shared" si="2"/>
        <v>46</v>
      </c>
      <c r="AA43" s="65">
        <f t="shared" si="3"/>
        <v>0.22470812368716722</v>
      </c>
      <c r="AB43" s="486"/>
      <c r="AC43" s="487"/>
    </row>
    <row r="44" spans="1:29" ht="15" customHeight="1">
      <c r="A44" s="484" t="s">
        <v>154</v>
      </c>
      <c r="B44" s="485" t="s">
        <v>155</v>
      </c>
      <c r="C44" s="71">
        <v>5665</v>
      </c>
      <c r="D44" s="71">
        <v>5770</v>
      </c>
      <c r="E44" s="71">
        <v>6023</v>
      </c>
      <c r="F44" s="71">
        <v>6273</v>
      </c>
      <c r="G44" s="71">
        <v>6363</v>
      </c>
      <c r="H44" s="71">
        <v>8148</v>
      </c>
      <c r="I44" s="71">
        <v>8335</v>
      </c>
      <c r="J44" s="71">
        <v>8736</v>
      </c>
      <c r="K44" s="71">
        <v>8612</v>
      </c>
      <c r="L44" s="71">
        <v>8475</v>
      </c>
      <c r="M44" s="71">
        <v>8351</v>
      </c>
      <c r="N44" s="71">
        <v>8342</v>
      </c>
      <c r="O44" s="71">
        <v>9253</v>
      </c>
      <c r="P44" s="71">
        <v>9292</v>
      </c>
      <c r="Q44" s="71">
        <v>10124</v>
      </c>
      <c r="R44" s="71">
        <v>10823</v>
      </c>
      <c r="S44" s="71">
        <v>11823</v>
      </c>
      <c r="T44" s="71">
        <v>11967</v>
      </c>
      <c r="U44" s="71">
        <v>12020</v>
      </c>
      <c r="V44" s="72">
        <v>12468</v>
      </c>
      <c r="W44" s="72">
        <v>12601</v>
      </c>
      <c r="X44" s="63">
        <f t="shared" si="0"/>
        <v>448</v>
      </c>
      <c r="Y44" s="478">
        <f t="shared" si="1"/>
        <v>3.7271214642262893</v>
      </c>
      <c r="Z44" s="64">
        <f t="shared" si="2"/>
        <v>133</v>
      </c>
      <c r="AA44" s="65">
        <f t="shared" si="3"/>
        <v>1.0667308309271735</v>
      </c>
      <c r="AB44" s="486"/>
      <c r="AC44" s="487"/>
    </row>
    <row r="45" spans="1:29" ht="15" customHeight="1">
      <c r="A45" s="484" t="s">
        <v>156</v>
      </c>
      <c r="B45" s="485" t="s">
        <v>157</v>
      </c>
      <c r="C45" s="71">
        <v>6765</v>
      </c>
      <c r="D45" s="71">
        <v>6874</v>
      </c>
      <c r="E45" s="71">
        <v>6917</v>
      </c>
      <c r="F45" s="71">
        <v>6836</v>
      </c>
      <c r="G45" s="71">
        <v>6715</v>
      </c>
      <c r="H45" s="71">
        <v>7995</v>
      </c>
      <c r="I45" s="71">
        <v>8138</v>
      </c>
      <c r="J45" s="71">
        <v>7836</v>
      </c>
      <c r="K45" s="71">
        <v>7592</v>
      </c>
      <c r="L45" s="71">
        <v>6973</v>
      </c>
      <c r="M45" s="71">
        <v>6725</v>
      </c>
      <c r="N45" s="71">
        <v>6946</v>
      </c>
      <c r="O45" s="71">
        <v>7192</v>
      </c>
      <c r="P45" s="71">
        <v>7417</v>
      </c>
      <c r="Q45" s="71">
        <v>7371</v>
      </c>
      <c r="R45" s="71">
        <v>7505</v>
      </c>
      <c r="S45" s="71">
        <v>7320</v>
      </c>
      <c r="T45" s="71">
        <v>7271</v>
      </c>
      <c r="U45" s="71">
        <v>7286</v>
      </c>
      <c r="V45" s="72">
        <v>7371</v>
      </c>
      <c r="W45" s="72">
        <v>7527</v>
      </c>
      <c r="X45" s="63">
        <f t="shared" si="0"/>
        <v>85</v>
      </c>
      <c r="Y45" s="478">
        <f t="shared" si="1"/>
        <v>1.1666209168267909</v>
      </c>
      <c r="Z45" s="64">
        <f t="shared" si="2"/>
        <v>156</v>
      </c>
      <c r="AA45" s="65">
        <f t="shared" si="3"/>
        <v>2.1164021164021163</v>
      </c>
      <c r="AB45" s="486"/>
      <c r="AC45" s="487"/>
    </row>
    <row r="46" spans="1:29" s="66" customFormat="1" ht="15" customHeight="1">
      <c r="A46" s="476">
        <v>903</v>
      </c>
      <c r="B46" s="477" t="s">
        <v>158</v>
      </c>
      <c r="C46" s="60">
        <v>19976</v>
      </c>
      <c r="D46" s="60">
        <v>19645</v>
      </c>
      <c r="E46" s="60">
        <v>19466</v>
      </c>
      <c r="F46" s="60">
        <v>19812</v>
      </c>
      <c r="G46" s="60">
        <v>20519</v>
      </c>
      <c r="H46" s="60">
        <v>24253</v>
      </c>
      <c r="I46" s="60">
        <v>26611</v>
      </c>
      <c r="J46" s="60">
        <v>28500</v>
      </c>
      <c r="K46" s="60">
        <v>28662</v>
      </c>
      <c r="L46" s="60">
        <v>27145</v>
      </c>
      <c r="M46" s="60">
        <v>26282</v>
      </c>
      <c r="N46" s="60">
        <v>26252</v>
      </c>
      <c r="O46" s="60">
        <v>26095</v>
      </c>
      <c r="P46" s="60">
        <v>26179</v>
      </c>
      <c r="Q46" s="60">
        <v>25745</v>
      </c>
      <c r="R46" s="61">
        <v>25440</v>
      </c>
      <c r="S46" s="60">
        <v>25331</v>
      </c>
      <c r="T46" s="60">
        <v>24304</v>
      </c>
      <c r="U46" s="60">
        <v>23104</v>
      </c>
      <c r="V46" s="63">
        <v>21200</v>
      </c>
      <c r="W46" s="63">
        <f>SUM(W47:W49)</f>
        <v>19261</v>
      </c>
      <c r="X46" s="63">
        <f t="shared" si="0"/>
        <v>-1904</v>
      </c>
      <c r="Y46" s="478">
        <f t="shared" si="1"/>
        <v>-8.2409972299168981</v>
      </c>
      <c r="Z46" s="64">
        <f t="shared" si="2"/>
        <v>-1939</v>
      </c>
      <c r="AA46" s="65">
        <f t="shared" si="3"/>
        <v>-9.1462264150943398</v>
      </c>
      <c r="AB46" s="479">
        <f t="shared" si="4"/>
        <v>-35</v>
      </c>
      <c r="AC46" s="65">
        <f t="shared" si="4"/>
        <v>-0.90522918517744166</v>
      </c>
    </row>
    <row r="47" spans="1:29" ht="15" customHeight="1">
      <c r="A47" s="484" t="s">
        <v>159</v>
      </c>
      <c r="B47" s="485" t="s">
        <v>160</v>
      </c>
      <c r="C47" s="71">
        <v>7510</v>
      </c>
      <c r="D47" s="71">
        <v>7597</v>
      </c>
      <c r="E47" s="71">
        <v>7844</v>
      </c>
      <c r="F47" s="71">
        <v>8157</v>
      </c>
      <c r="G47" s="71">
        <v>8413</v>
      </c>
      <c r="H47" s="71">
        <v>10404</v>
      </c>
      <c r="I47" s="71">
        <v>11613</v>
      </c>
      <c r="J47" s="71">
        <v>12442</v>
      </c>
      <c r="K47" s="71">
        <v>12894</v>
      </c>
      <c r="L47" s="71">
        <v>12321</v>
      </c>
      <c r="M47" s="71">
        <v>11995</v>
      </c>
      <c r="N47" s="71">
        <v>12051</v>
      </c>
      <c r="O47" s="71">
        <v>12028</v>
      </c>
      <c r="P47" s="71">
        <v>12079</v>
      </c>
      <c r="Q47" s="71">
        <v>11748</v>
      </c>
      <c r="R47" s="71">
        <v>11698</v>
      </c>
      <c r="S47" s="71">
        <v>11686</v>
      </c>
      <c r="T47" s="71">
        <v>11256</v>
      </c>
      <c r="U47" s="71">
        <v>10831</v>
      </c>
      <c r="V47" s="72">
        <v>9910</v>
      </c>
      <c r="W47" s="72">
        <v>9059</v>
      </c>
      <c r="X47" s="63">
        <f t="shared" si="0"/>
        <v>-921</v>
      </c>
      <c r="Y47" s="478">
        <f t="shared" si="1"/>
        <v>-8.5033699566060381</v>
      </c>
      <c r="Z47" s="64">
        <f t="shared" si="2"/>
        <v>-851</v>
      </c>
      <c r="AA47" s="65">
        <f t="shared" si="3"/>
        <v>-8.587285570131181</v>
      </c>
      <c r="AB47" s="486"/>
      <c r="AC47" s="487"/>
    </row>
    <row r="48" spans="1:29" ht="15" customHeight="1">
      <c r="A48" s="484" t="s">
        <v>161</v>
      </c>
      <c r="B48" s="485" t="s">
        <v>162</v>
      </c>
      <c r="C48" s="71">
        <v>8129</v>
      </c>
      <c r="D48" s="71">
        <v>7740</v>
      </c>
      <c r="E48" s="71">
        <v>7283</v>
      </c>
      <c r="F48" s="71">
        <v>7020</v>
      </c>
      <c r="G48" s="71">
        <v>7011</v>
      </c>
      <c r="H48" s="71">
        <v>8417</v>
      </c>
      <c r="I48" s="71">
        <v>8714</v>
      </c>
      <c r="J48" s="71">
        <v>8736</v>
      </c>
      <c r="K48" s="71">
        <v>8554</v>
      </c>
      <c r="L48" s="71">
        <v>7913</v>
      </c>
      <c r="M48" s="71">
        <v>7710</v>
      </c>
      <c r="N48" s="71">
        <v>7680</v>
      </c>
      <c r="O48" s="71">
        <v>7706</v>
      </c>
      <c r="P48" s="71">
        <v>7737</v>
      </c>
      <c r="Q48" s="71">
        <v>7677</v>
      </c>
      <c r="R48" s="71">
        <v>7476</v>
      </c>
      <c r="S48" s="71">
        <v>7439</v>
      </c>
      <c r="T48" s="71">
        <v>7204</v>
      </c>
      <c r="U48" s="71">
        <v>6629</v>
      </c>
      <c r="V48" s="72">
        <v>6056</v>
      </c>
      <c r="W48" s="72">
        <v>5530</v>
      </c>
      <c r="X48" s="63">
        <f t="shared" si="0"/>
        <v>-573</v>
      </c>
      <c r="Y48" s="478">
        <f t="shared" si="1"/>
        <v>-8.6438376829084334</v>
      </c>
      <c r="Z48" s="64">
        <f t="shared" si="2"/>
        <v>-526</v>
      </c>
      <c r="AA48" s="65">
        <f t="shared" si="3"/>
        <v>-8.6856010568031703</v>
      </c>
      <c r="AB48" s="486"/>
      <c r="AC48" s="487"/>
    </row>
    <row r="49" spans="1:29" ht="15" customHeight="1">
      <c r="A49" s="484" t="s">
        <v>163</v>
      </c>
      <c r="B49" s="485" t="s">
        <v>164</v>
      </c>
      <c r="C49" s="71">
        <v>4337</v>
      </c>
      <c r="D49" s="71">
        <v>4308</v>
      </c>
      <c r="E49" s="71">
        <v>4339</v>
      </c>
      <c r="F49" s="71">
        <v>4635</v>
      </c>
      <c r="G49" s="71">
        <v>5095</v>
      </c>
      <c r="H49" s="71">
        <v>5432</v>
      </c>
      <c r="I49" s="71">
        <v>6284</v>
      </c>
      <c r="J49" s="71">
        <v>7322</v>
      </c>
      <c r="K49" s="71">
        <v>7214</v>
      </c>
      <c r="L49" s="71">
        <v>6911</v>
      </c>
      <c r="M49" s="71">
        <v>6577</v>
      </c>
      <c r="N49" s="71">
        <v>6521</v>
      </c>
      <c r="O49" s="71">
        <v>6361</v>
      </c>
      <c r="P49" s="71">
        <v>6363</v>
      </c>
      <c r="Q49" s="71">
        <v>6320</v>
      </c>
      <c r="R49" s="71">
        <v>6266</v>
      </c>
      <c r="S49" s="71">
        <v>6206</v>
      </c>
      <c r="T49" s="71">
        <v>5844</v>
      </c>
      <c r="U49" s="71">
        <v>5644</v>
      </c>
      <c r="V49" s="72">
        <v>5234</v>
      </c>
      <c r="W49" s="72">
        <v>4672</v>
      </c>
      <c r="X49" s="63">
        <f t="shared" si="0"/>
        <v>-410</v>
      </c>
      <c r="Y49" s="478">
        <f t="shared" si="1"/>
        <v>-7.2643515237420271</v>
      </c>
      <c r="Z49" s="64">
        <f t="shared" si="2"/>
        <v>-562</v>
      </c>
      <c r="AA49" s="65">
        <f t="shared" si="3"/>
        <v>-10.737485670615209</v>
      </c>
      <c r="AB49" s="486"/>
      <c r="AC49" s="487"/>
    </row>
    <row r="50" spans="1:29" s="66" customFormat="1" ht="15" customHeight="1">
      <c r="A50" s="483" t="s">
        <v>165</v>
      </c>
      <c r="B50" s="69"/>
      <c r="V50" s="69"/>
      <c r="W50" s="69"/>
      <c r="X50" s="63" t="s">
        <v>47</v>
      </c>
      <c r="Y50" s="478" t="s">
        <v>47</v>
      </c>
      <c r="Z50" s="64" t="s">
        <v>47</v>
      </c>
      <c r="AA50" s="65" t="s">
        <v>47</v>
      </c>
      <c r="AB50" s="479"/>
      <c r="AC50" s="65"/>
    </row>
    <row r="51" spans="1:29" s="66" customFormat="1" ht="15" customHeight="1">
      <c r="A51" s="476" t="s">
        <v>166</v>
      </c>
      <c r="B51" s="477" t="s">
        <v>167</v>
      </c>
      <c r="C51" s="60">
        <v>209050</v>
      </c>
      <c r="D51" s="60">
        <v>221240</v>
      </c>
      <c r="E51" s="60">
        <v>232805</v>
      </c>
      <c r="F51" s="60">
        <v>244556</v>
      </c>
      <c r="G51" s="60">
        <v>270719</v>
      </c>
      <c r="H51" s="60">
        <v>308321</v>
      </c>
      <c r="I51" s="60">
        <v>325329</v>
      </c>
      <c r="J51" s="60">
        <v>348365</v>
      </c>
      <c r="K51" s="60">
        <v>372824</v>
      </c>
      <c r="L51" s="60">
        <v>412507</v>
      </c>
      <c r="M51" s="60">
        <v>447666</v>
      </c>
      <c r="N51" s="60">
        <v>479360</v>
      </c>
      <c r="O51" s="60">
        <v>494825</v>
      </c>
      <c r="P51" s="60">
        <v>506101</v>
      </c>
      <c r="Q51" s="60">
        <v>509129</v>
      </c>
      <c r="R51" s="61">
        <v>527854</v>
      </c>
      <c r="S51" s="60">
        <v>534969</v>
      </c>
      <c r="T51" s="60">
        <v>536232</v>
      </c>
      <c r="U51" s="60">
        <v>536270</v>
      </c>
      <c r="V51" s="63">
        <v>535664</v>
      </c>
      <c r="W51" s="63">
        <f>SUM(W52:W56)</f>
        <v>530495</v>
      </c>
      <c r="X51" s="63">
        <f t="shared" si="0"/>
        <v>-606</v>
      </c>
      <c r="Y51" s="478">
        <f t="shared" si="1"/>
        <v>-0.11300277845115335</v>
      </c>
      <c r="Z51" s="64">
        <f t="shared" si="2"/>
        <v>-5169</v>
      </c>
      <c r="AA51" s="65">
        <f t="shared" si="3"/>
        <v>-0.96497057857164192</v>
      </c>
      <c r="AB51" s="479">
        <f t="shared" si="4"/>
        <v>-4563</v>
      </c>
      <c r="AC51" s="65">
        <f t="shared" si="4"/>
        <v>-0.85196780012048856</v>
      </c>
    </row>
    <row r="52" spans="1:29" ht="15" customHeight="1">
      <c r="A52" s="484" t="s">
        <v>168</v>
      </c>
      <c r="B52" s="485" t="s">
        <v>169</v>
      </c>
      <c r="C52" s="71">
        <v>177954</v>
      </c>
      <c r="D52" s="71">
        <v>190773</v>
      </c>
      <c r="E52" s="71">
        <v>202159</v>
      </c>
      <c r="F52" s="71">
        <v>213718</v>
      </c>
      <c r="G52" s="71">
        <v>239535</v>
      </c>
      <c r="H52" s="71">
        <v>270606</v>
      </c>
      <c r="I52" s="71">
        <v>286312</v>
      </c>
      <c r="J52" s="71">
        <v>309335</v>
      </c>
      <c r="K52" s="71">
        <v>334520</v>
      </c>
      <c r="L52" s="71">
        <v>373653</v>
      </c>
      <c r="M52" s="71">
        <v>408353</v>
      </c>
      <c r="N52" s="71">
        <v>436086</v>
      </c>
      <c r="O52" s="71">
        <v>446256</v>
      </c>
      <c r="P52" s="71">
        <v>452917</v>
      </c>
      <c r="Q52" s="71">
        <v>454360</v>
      </c>
      <c r="R52" s="71">
        <v>470986</v>
      </c>
      <c r="S52" s="71">
        <v>478309</v>
      </c>
      <c r="T52" s="71">
        <v>482304</v>
      </c>
      <c r="U52" s="71">
        <v>485992</v>
      </c>
      <c r="V52" s="72">
        <v>488459</v>
      </c>
      <c r="W52" s="72">
        <v>486958</v>
      </c>
      <c r="X52" s="63">
        <f t="shared" si="0"/>
        <v>2467</v>
      </c>
      <c r="Y52" s="478">
        <f t="shared" si="1"/>
        <v>0.50762152463415033</v>
      </c>
      <c r="Z52" s="64">
        <f t="shared" si="2"/>
        <v>-1501</v>
      </c>
      <c r="AA52" s="65">
        <f t="shared" si="3"/>
        <v>-0.30729293553809023</v>
      </c>
      <c r="AB52" s="486"/>
      <c r="AC52" s="487"/>
    </row>
    <row r="53" spans="1:29" ht="15" customHeight="1">
      <c r="A53" s="484" t="s">
        <v>170</v>
      </c>
      <c r="B53" s="485" t="s">
        <v>171</v>
      </c>
      <c r="C53" s="71">
        <v>6415</v>
      </c>
      <c r="D53" s="71">
        <v>6395</v>
      </c>
      <c r="E53" s="71">
        <v>6308</v>
      </c>
      <c r="F53" s="71">
        <v>7275</v>
      </c>
      <c r="G53" s="71">
        <v>7427</v>
      </c>
      <c r="H53" s="71">
        <v>8538</v>
      </c>
      <c r="I53" s="71">
        <v>9318</v>
      </c>
      <c r="J53" s="71">
        <v>9821</v>
      </c>
      <c r="K53" s="71">
        <v>10228</v>
      </c>
      <c r="L53" s="71">
        <v>10524</v>
      </c>
      <c r="M53" s="71">
        <v>10110</v>
      </c>
      <c r="N53" s="71">
        <v>10301</v>
      </c>
      <c r="O53" s="71">
        <v>9718</v>
      </c>
      <c r="P53" s="71">
        <v>9355</v>
      </c>
      <c r="Q53" s="71">
        <v>9222</v>
      </c>
      <c r="R53" s="71">
        <v>9024</v>
      </c>
      <c r="S53" s="71">
        <v>8978</v>
      </c>
      <c r="T53" s="71">
        <v>7724</v>
      </c>
      <c r="U53" s="71">
        <v>5987</v>
      </c>
      <c r="V53" s="72">
        <v>4898</v>
      </c>
      <c r="W53" s="72">
        <v>4079</v>
      </c>
      <c r="X53" s="63">
        <f t="shared" si="0"/>
        <v>-1089</v>
      </c>
      <c r="Y53" s="478">
        <f t="shared" si="1"/>
        <v>-18.189410389176551</v>
      </c>
      <c r="Z53" s="64">
        <f t="shared" si="2"/>
        <v>-819</v>
      </c>
      <c r="AA53" s="65">
        <f t="shared" si="3"/>
        <v>-16.721110657411188</v>
      </c>
      <c r="AB53" s="486"/>
      <c r="AC53" s="487"/>
    </row>
    <row r="54" spans="1:29" ht="15" customHeight="1">
      <c r="A54" s="484" t="s">
        <v>172</v>
      </c>
      <c r="B54" s="485" t="s">
        <v>173</v>
      </c>
      <c r="C54" s="71">
        <v>12611</v>
      </c>
      <c r="D54" s="71">
        <v>12207</v>
      </c>
      <c r="E54" s="71">
        <v>12292</v>
      </c>
      <c r="F54" s="71">
        <v>11769</v>
      </c>
      <c r="G54" s="71">
        <v>11559</v>
      </c>
      <c r="H54" s="71">
        <v>14369</v>
      </c>
      <c r="I54" s="71">
        <v>14524</v>
      </c>
      <c r="J54" s="71">
        <v>14196</v>
      </c>
      <c r="K54" s="71">
        <v>13649</v>
      </c>
      <c r="L54" s="71">
        <v>13693</v>
      </c>
      <c r="M54" s="71">
        <v>13716</v>
      </c>
      <c r="N54" s="71">
        <v>14821</v>
      </c>
      <c r="O54" s="71">
        <v>17171</v>
      </c>
      <c r="P54" s="71">
        <v>19665</v>
      </c>
      <c r="Q54" s="71">
        <v>20368</v>
      </c>
      <c r="R54" s="71">
        <v>22056</v>
      </c>
      <c r="S54" s="71">
        <v>21952</v>
      </c>
      <c r="T54" s="71">
        <v>21228</v>
      </c>
      <c r="U54" s="71">
        <v>19812</v>
      </c>
      <c r="V54" s="72">
        <v>18548</v>
      </c>
      <c r="W54" s="72">
        <v>16796</v>
      </c>
      <c r="X54" s="63">
        <f t="shared" si="0"/>
        <v>-1264</v>
      </c>
      <c r="Y54" s="478">
        <f t="shared" si="1"/>
        <v>-6.3799717343024431</v>
      </c>
      <c r="Z54" s="64">
        <f t="shared" si="2"/>
        <v>-1752</v>
      </c>
      <c r="AA54" s="65">
        <f t="shared" si="3"/>
        <v>-9.445762346344619</v>
      </c>
      <c r="AB54" s="486"/>
      <c r="AC54" s="487"/>
    </row>
    <row r="55" spans="1:29" ht="15" customHeight="1">
      <c r="A55" s="484" t="s">
        <v>174</v>
      </c>
      <c r="B55" s="485" t="s">
        <v>175</v>
      </c>
      <c r="C55" s="71">
        <v>7213</v>
      </c>
      <c r="D55" s="71">
        <v>7081</v>
      </c>
      <c r="E55" s="71">
        <v>7338</v>
      </c>
      <c r="F55" s="71">
        <v>7214</v>
      </c>
      <c r="G55" s="71">
        <v>7259</v>
      </c>
      <c r="H55" s="71">
        <v>9213</v>
      </c>
      <c r="I55" s="71">
        <v>9632</v>
      </c>
      <c r="J55" s="71">
        <v>9683</v>
      </c>
      <c r="K55" s="71">
        <v>9484</v>
      </c>
      <c r="L55" s="71">
        <v>9979</v>
      </c>
      <c r="M55" s="71">
        <v>10981</v>
      </c>
      <c r="N55" s="71">
        <v>13487</v>
      </c>
      <c r="O55" s="71">
        <v>16746</v>
      </c>
      <c r="P55" s="71">
        <v>19230</v>
      </c>
      <c r="Q55" s="71">
        <v>19879</v>
      </c>
      <c r="R55" s="71">
        <v>20221</v>
      </c>
      <c r="S55" s="71">
        <v>19885</v>
      </c>
      <c r="T55" s="71">
        <v>19326</v>
      </c>
      <c r="U55" s="71">
        <v>19115</v>
      </c>
      <c r="V55" s="72">
        <v>18735</v>
      </c>
      <c r="W55" s="72">
        <v>18002</v>
      </c>
      <c r="X55" s="63">
        <f t="shared" si="0"/>
        <v>-380</v>
      </c>
      <c r="Y55" s="478">
        <f t="shared" si="1"/>
        <v>-1.9879675647397332</v>
      </c>
      <c r="Z55" s="64">
        <f t="shared" si="2"/>
        <v>-733</v>
      </c>
      <c r="AA55" s="65">
        <f t="shared" si="3"/>
        <v>-3.9124633039765149</v>
      </c>
      <c r="AB55" s="486"/>
      <c r="AC55" s="487"/>
    </row>
    <row r="56" spans="1:29" ht="15" customHeight="1">
      <c r="A56" s="484" t="s">
        <v>176</v>
      </c>
      <c r="B56" s="485" t="s">
        <v>177</v>
      </c>
      <c r="C56" s="71">
        <v>4857</v>
      </c>
      <c r="D56" s="71">
        <v>4784</v>
      </c>
      <c r="E56" s="71">
        <v>4708</v>
      </c>
      <c r="F56" s="71">
        <v>4580</v>
      </c>
      <c r="G56" s="71">
        <v>4939</v>
      </c>
      <c r="H56" s="71">
        <v>5595</v>
      </c>
      <c r="I56" s="71">
        <v>5543</v>
      </c>
      <c r="J56" s="71">
        <v>5330</v>
      </c>
      <c r="K56" s="71">
        <v>4943</v>
      </c>
      <c r="L56" s="71">
        <v>4658</v>
      </c>
      <c r="M56" s="71">
        <v>4506</v>
      </c>
      <c r="N56" s="71">
        <v>4665</v>
      </c>
      <c r="O56" s="71">
        <v>4934</v>
      </c>
      <c r="P56" s="71">
        <v>4934</v>
      </c>
      <c r="Q56" s="71">
        <v>5300</v>
      </c>
      <c r="R56" s="71">
        <v>5567</v>
      </c>
      <c r="S56" s="71">
        <v>5845</v>
      </c>
      <c r="T56" s="71">
        <v>5650</v>
      </c>
      <c r="U56" s="71">
        <v>5364</v>
      </c>
      <c r="V56" s="72">
        <v>5024</v>
      </c>
      <c r="W56" s="72">
        <v>4660</v>
      </c>
      <c r="X56" s="63">
        <f t="shared" si="0"/>
        <v>-340</v>
      </c>
      <c r="Y56" s="478">
        <f t="shared" si="1"/>
        <v>-6.3385533184190903</v>
      </c>
      <c r="Z56" s="64">
        <f t="shared" si="2"/>
        <v>-364</v>
      </c>
      <c r="AA56" s="65">
        <f t="shared" si="3"/>
        <v>-7.2452229299363058</v>
      </c>
      <c r="AB56" s="486"/>
      <c r="AC56" s="487"/>
    </row>
    <row r="57" spans="1:29" s="66" customFormat="1" ht="15" customHeight="1">
      <c r="A57" s="476" t="s">
        <v>178</v>
      </c>
      <c r="B57" s="477" t="s">
        <v>179</v>
      </c>
      <c r="C57" s="60">
        <v>12281</v>
      </c>
      <c r="D57" s="60">
        <v>12244</v>
      </c>
      <c r="E57" s="60">
        <v>12411</v>
      </c>
      <c r="F57" s="60">
        <v>12163</v>
      </c>
      <c r="G57" s="60">
        <v>12050</v>
      </c>
      <c r="H57" s="60">
        <v>15582</v>
      </c>
      <c r="I57" s="60">
        <v>15941</v>
      </c>
      <c r="J57" s="60">
        <v>15751</v>
      </c>
      <c r="K57" s="60">
        <v>15543</v>
      </c>
      <c r="L57" s="60">
        <v>15211</v>
      </c>
      <c r="M57" s="60">
        <v>14686</v>
      </c>
      <c r="N57" s="60">
        <v>14915</v>
      </c>
      <c r="O57" s="60">
        <v>15230</v>
      </c>
      <c r="P57" s="60">
        <v>15354</v>
      </c>
      <c r="Q57" s="60">
        <v>15105</v>
      </c>
      <c r="R57" s="61">
        <v>15060</v>
      </c>
      <c r="S57" s="60">
        <v>14812</v>
      </c>
      <c r="T57" s="60">
        <v>14150</v>
      </c>
      <c r="U57" s="60">
        <v>13288</v>
      </c>
      <c r="V57" s="63">
        <v>12300</v>
      </c>
      <c r="W57" s="63">
        <v>11231</v>
      </c>
      <c r="X57" s="63">
        <f t="shared" si="0"/>
        <v>-988</v>
      </c>
      <c r="Y57" s="478">
        <f t="shared" si="1"/>
        <v>-7.4352799518362431</v>
      </c>
      <c r="Z57" s="64">
        <f t="shared" si="2"/>
        <v>-1069</v>
      </c>
      <c r="AA57" s="65">
        <f t="shared" si="3"/>
        <v>-8.691056910569106</v>
      </c>
      <c r="AB57" s="479">
        <f t="shared" si="4"/>
        <v>-81</v>
      </c>
      <c r="AC57" s="65">
        <f t="shared" si="4"/>
        <v>-1.2557769587328629</v>
      </c>
    </row>
    <row r="58" spans="1:29" s="66" customFormat="1" ht="15" customHeight="1">
      <c r="A58" s="476" t="s">
        <v>180</v>
      </c>
      <c r="B58" s="477" t="s">
        <v>181</v>
      </c>
      <c r="C58" s="60">
        <v>11377</v>
      </c>
      <c r="D58" s="60">
        <v>11627</v>
      </c>
      <c r="E58" s="60">
        <v>12155</v>
      </c>
      <c r="F58" s="60">
        <v>12130</v>
      </c>
      <c r="G58" s="60">
        <v>12340</v>
      </c>
      <c r="H58" s="60">
        <v>16240</v>
      </c>
      <c r="I58" s="60">
        <v>16385</v>
      </c>
      <c r="J58" s="60">
        <v>16347</v>
      </c>
      <c r="K58" s="60">
        <v>16312</v>
      </c>
      <c r="L58" s="60">
        <v>16322</v>
      </c>
      <c r="M58" s="60">
        <v>16637</v>
      </c>
      <c r="N58" s="60">
        <v>17603</v>
      </c>
      <c r="O58" s="60">
        <v>18089</v>
      </c>
      <c r="P58" s="60">
        <v>18787</v>
      </c>
      <c r="Q58" s="60">
        <v>19913</v>
      </c>
      <c r="R58" s="61">
        <v>19854</v>
      </c>
      <c r="S58" s="60">
        <v>19582</v>
      </c>
      <c r="T58" s="60">
        <v>20669</v>
      </c>
      <c r="U58" s="60">
        <v>19830</v>
      </c>
      <c r="V58" s="63">
        <v>19738</v>
      </c>
      <c r="W58" s="63">
        <v>19377</v>
      </c>
      <c r="X58" s="63">
        <f t="shared" si="0"/>
        <v>-92</v>
      </c>
      <c r="Y58" s="478">
        <f t="shared" si="1"/>
        <v>-0.46394351991931421</v>
      </c>
      <c r="Z58" s="64">
        <f t="shared" si="2"/>
        <v>-361</v>
      </c>
      <c r="AA58" s="65">
        <f t="shared" si="3"/>
        <v>-1.8289593677170941</v>
      </c>
      <c r="AB58" s="479">
        <f t="shared" si="4"/>
        <v>-269</v>
      </c>
      <c r="AC58" s="65">
        <f t="shared" si="4"/>
        <v>-1.3650158477977798</v>
      </c>
    </row>
    <row r="59" spans="1:29" s="66" customFormat="1" ht="15" customHeight="1">
      <c r="A59" s="476">
        <v>904</v>
      </c>
      <c r="B59" s="477" t="s">
        <v>182</v>
      </c>
      <c r="C59" s="60">
        <v>13799</v>
      </c>
      <c r="D59" s="60">
        <v>13500</v>
      </c>
      <c r="E59" s="60">
        <v>13512</v>
      </c>
      <c r="F59" s="60">
        <v>13217</v>
      </c>
      <c r="G59" s="60">
        <v>13646</v>
      </c>
      <c r="H59" s="60">
        <v>16597</v>
      </c>
      <c r="I59" s="60">
        <v>16866</v>
      </c>
      <c r="J59" s="60">
        <v>16514</v>
      </c>
      <c r="K59" s="60">
        <v>15799</v>
      </c>
      <c r="L59" s="60">
        <v>15132</v>
      </c>
      <c r="M59" s="60">
        <v>14659</v>
      </c>
      <c r="N59" s="60">
        <v>14517</v>
      </c>
      <c r="O59" s="60">
        <v>14401</v>
      </c>
      <c r="P59" s="60">
        <v>14266</v>
      </c>
      <c r="Q59" s="60">
        <v>14492</v>
      </c>
      <c r="R59" s="61">
        <v>13829</v>
      </c>
      <c r="S59" s="60">
        <v>13500</v>
      </c>
      <c r="T59" s="60">
        <v>13077</v>
      </c>
      <c r="U59" s="60">
        <v>12289</v>
      </c>
      <c r="V59" s="63">
        <v>11452</v>
      </c>
      <c r="W59" s="63">
        <f>SUM(W60:W61)</f>
        <v>10616</v>
      </c>
      <c r="X59" s="63">
        <f t="shared" si="0"/>
        <v>-837</v>
      </c>
      <c r="Y59" s="478">
        <f t="shared" si="1"/>
        <v>-6.8109691594108552</v>
      </c>
      <c r="Z59" s="64">
        <f t="shared" si="2"/>
        <v>-836</v>
      </c>
      <c r="AA59" s="65">
        <f t="shared" si="3"/>
        <v>-7.3000349283967871</v>
      </c>
      <c r="AB59" s="479">
        <f t="shared" si="4"/>
        <v>1</v>
      </c>
      <c r="AC59" s="65">
        <f t="shared" si="4"/>
        <v>-0.4890657689859319</v>
      </c>
    </row>
    <row r="60" spans="1:29" ht="15" customHeight="1">
      <c r="A60" s="484" t="s">
        <v>183</v>
      </c>
      <c r="B60" s="485" t="s">
        <v>184</v>
      </c>
      <c r="C60" s="71">
        <v>7987</v>
      </c>
      <c r="D60" s="71">
        <v>7821</v>
      </c>
      <c r="E60" s="71">
        <v>7750</v>
      </c>
      <c r="F60" s="71">
        <v>7697</v>
      </c>
      <c r="G60" s="71">
        <v>8065</v>
      </c>
      <c r="H60" s="71">
        <v>9712</v>
      </c>
      <c r="I60" s="71">
        <v>9966</v>
      </c>
      <c r="J60" s="71">
        <v>9653</v>
      </c>
      <c r="K60" s="71">
        <v>9226</v>
      </c>
      <c r="L60" s="71">
        <v>8769</v>
      </c>
      <c r="M60" s="71">
        <v>8575</v>
      </c>
      <c r="N60" s="71">
        <v>8517</v>
      </c>
      <c r="O60" s="71">
        <v>8575</v>
      </c>
      <c r="P60" s="71">
        <v>8477</v>
      </c>
      <c r="Q60" s="71">
        <v>8416</v>
      </c>
      <c r="R60" s="71">
        <v>8432</v>
      </c>
      <c r="S60" s="71">
        <v>8261</v>
      </c>
      <c r="T60" s="71">
        <v>8034</v>
      </c>
      <c r="U60" s="71">
        <v>7586</v>
      </c>
      <c r="V60" s="72">
        <v>7063</v>
      </c>
      <c r="W60" s="72">
        <v>6615</v>
      </c>
      <c r="X60" s="63">
        <f t="shared" si="0"/>
        <v>-523</v>
      </c>
      <c r="Y60" s="478">
        <f t="shared" si="1"/>
        <v>-6.8942789348800426</v>
      </c>
      <c r="Z60" s="64">
        <f t="shared" si="2"/>
        <v>-448</v>
      </c>
      <c r="AA60" s="65">
        <f t="shared" si="3"/>
        <v>-6.3429137760158572</v>
      </c>
      <c r="AB60" s="486"/>
      <c r="AC60" s="487"/>
    </row>
    <row r="61" spans="1:29" ht="15" customHeight="1">
      <c r="A61" s="484" t="s">
        <v>185</v>
      </c>
      <c r="B61" s="485" t="s">
        <v>186</v>
      </c>
      <c r="C61" s="71">
        <v>5812</v>
      </c>
      <c r="D61" s="71">
        <v>5679</v>
      </c>
      <c r="E61" s="71">
        <v>5762</v>
      </c>
      <c r="F61" s="71">
        <v>5520</v>
      </c>
      <c r="G61" s="71">
        <v>5581</v>
      </c>
      <c r="H61" s="71">
        <v>6885</v>
      </c>
      <c r="I61" s="71">
        <v>6900</v>
      </c>
      <c r="J61" s="71">
        <v>6861</v>
      </c>
      <c r="K61" s="71">
        <v>6573</v>
      </c>
      <c r="L61" s="71">
        <v>6363</v>
      </c>
      <c r="M61" s="71">
        <v>6084</v>
      </c>
      <c r="N61" s="71">
        <v>6000</v>
      </c>
      <c r="O61" s="71">
        <v>5826</v>
      </c>
      <c r="P61" s="71">
        <v>5789</v>
      </c>
      <c r="Q61" s="71">
        <v>6076</v>
      </c>
      <c r="R61" s="71">
        <v>5397</v>
      </c>
      <c r="S61" s="71">
        <v>5239</v>
      </c>
      <c r="T61" s="71">
        <v>5043</v>
      </c>
      <c r="U61" s="71">
        <v>4703</v>
      </c>
      <c r="V61" s="72">
        <v>4389</v>
      </c>
      <c r="W61" s="72">
        <v>4001</v>
      </c>
      <c r="X61" s="63">
        <f t="shared" si="0"/>
        <v>-314</v>
      </c>
      <c r="Y61" s="478">
        <f t="shared" si="1"/>
        <v>-6.6765894110142456</v>
      </c>
      <c r="Z61" s="64">
        <f t="shared" si="2"/>
        <v>-388</v>
      </c>
      <c r="AA61" s="65">
        <f t="shared" si="3"/>
        <v>-8.8402825244930519</v>
      </c>
      <c r="AB61" s="486"/>
      <c r="AC61" s="487"/>
    </row>
    <row r="62" spans="1:29" s="66" customFormat="1" ht="15" customHeight="1">
      <c r="A62" s="483" t="s">
        <v>187</v>
      </c>
      <c r="B62" s="69"/>
      <c r="V62" s="69"/>
      <c r="W62" s="69"/>
      <c r="X62" s="63" t="s">
        <v>47</v>
      </c>
      <c r="Y62" s="478" t="s">
        <v>47</v>
      </c>
      <c r="Z62" s="64" t="s">
        <v>685</v>
      </c>
      <c r="AA62" s="65" t="s">
        <v>685</v>
      </c>
      <c r="AB62" s="479"/>
      <c r="AC62" s="65"/>
    </row>
    <row r="63" spans="1:29" s="66" customFormat="1" ht="15" customHeight="1">
      <c r="A63" s="476" t="s">
        <v>188</v>
      </c>
      <c r="B63" s="477" t="s">
        <v>189</v>
      </c>
      <c r="C63" s="60">
        <v>25313</v>
      </c>
      <c r="D63" s="60">
        <v>18044</v>
      </c>
      <c r="E63" s="60">
        <v>19357</v>
      </c>
      <c r="F63" s="60">
        <v>21315</v>
      </c>
      <c r="G63" s="60">
        <v>29844</v>
      </c>
      <c r="H63" s="60">
        <v>34170</v>
      </c>
      <c r="I63" s="60">
        <v>35894</v>
      </c>
      <c r="J63" s="60">
        <v>35905</v>
      </c>
      <c r="K63" s="60">
        <v>36521</v>
      </c>
      <c r="L63" s="60">
        <v>38921</v>
      </c>
      <c r="M63" s="60">
        <v>40657</v>
      </c>
      <c r="N63" s="60">
        <v>42008</v>
      </c>
      <c r="O63" s="60">
        <v>41498</v>
      </c>
      <c r="P63" s="60">
        <v>39868</v>
      </c>
      <c r="Q63" s="60">
        <v>36871</v>
      </c>
      <c r="R63" s="61">
        <v>36103</v>
      </c>
      <c r="S63" s="60">
        <v>34320</v>
      </c>
      <c r="T63" s="60">
        <v>32475</v>
      </c>
      <c r="U63" s="60">
        <v>31158</v>
      </c>
      <c r="V63" s="63">
        <v>30129</v>
      </c>
      <c r="W63" s="63">
        <v>28355</v>
      </c>
      <c r="X63" s="63">
        <f t="shared" si="0"/>
        <v>-1029</v>
      </c>
      <c r="Y63" s="478">
        <f t="shared" si="1"/>
        <v>-3.3025226266127481</v>
      </c>
      <c r="Z63" s="64">
        <f t="shared" si="2"/>
        <v>-1774</v>
      </c>
      <c r="AA63" s="65">
        <f t="shared" si="3"/>
        <v>-5.8880148693949348</v>
      </c>
      <c r="AB63" s="479">
        <f t="shared" si="4"/>
        <v>-745</v>
      </c>
      <c r="AC63" s="65">
        <f t="shared" si="4"/>
        <v>-2.5854922427821867</v>
      </c>
    </row>
    <row r="64" spans="1:29" s="66" customFormat="1" ht="15" customHeight="1">
      <c r="A64" s="476" t="s">
        <v>190</v>
      </c>
      <c r="B64" s="477" t="s">
        <v>191</v>
      </c>
      <c r="C64" s="60">
        <v>27211</v>
      </c>
      <c r="D64" s="60">
        <v>28248</v>
      </c>
      <c r="E64" s="60">
        <v>31305</v>
      </c>
      <c r="F64" s="60">
        <v>32542</v>
      </c>
      <c r="G64" s="60">
        <v>34446</v>
      </c>
      <c r="H64" s="60">
        <v>44162</v>
      </c>
      <c r="I64" s="60">
        <v>42596</v>
      </c>
      <c r="J64" s="60">
        <v>42116</v>
      </c>
      <c r="K64" s="60">
        <v>42381</v>
      </c>
      <c r="L64" s="60">
        <v>44698</v>
      </c>
      <c r="M64" s="60">
        <v>45942</v>
      </c>
      <c r="N64" s="60">
        <v>49583</v>
      </c>
      <c r="O64" s="60">
        <v>51046</v>
      </c>
      <c r="P64" s="60">
        <v>52374</v>
      </c>
      <c r="Q64" s="60">
        <v>51131</v>
      </c>
      <c r="R64" s="61">
        <v>51426</v>
      </c>
      <c r="S64" s="60">
        <v>52077</v>
      </c>
      <c r="T64" s="60">
        <v>51794</v>
      </c>
      <c r="U64" s="60">
        <v>50523</v>
      </c>
      <c r="V64" s="63">
        <v>48567</v>
      </c>
      <c r="W64" s="63">
        <v>45892</v>
      </c>
      <c r="X64" s="63">
        <f t="shared" si="0"/>
        <v>-1956</v>
      </c>
      <c r="Y64" s="478">
        <f t="shared" si="1"/>
        <v>-3.8715040674544268</v>
      </c>
      <c r="Z64" s="64">
        <f t="shared" si="2"/>
        <v>-2675</v>
      </c>
      <c r="AA64" s="65">
        <f t="shared" si="3"/>
        <v>-5.5078551279675505</v>
      </c>
      <c r="AB64" s="479">
        <f t="shared" si="4"/>
        <v>-719</v>
      </c>
      <c r="AC64" s="65">
        <f t="shared" si="4"/>
        <v>-1.6363510605131237</v>
      </c>
    </row>
    <row r="65" spans="1:29" s="66" customFormat="1" ht="15" customHeight="1">
      <c r="A65" s="476">
        <v>227</v>
      </c>
      <c r="B65" s="477" t="s">
        <v>192</v>
      </c>
      <c r="C65" s="60">
        <v>47489</v>
      </c>
      <c r="D65" s="60">
        <v>47595</v>
      </c>
      <c r="E65" s="60">
        <v>48732</v>
      </c>
      <c r="F65" s="60">
        <v>48204</v>
      </c>
      <c r="G65" s="60">
        <v>48492</v>
      </c>
      <c r="H65" s="60">
        <v>59217</v>
      </c>
      <c r="I65" s="60">
        <v>60289</v>
      </c>
      <c r="J65" s="60">
        <v>58655</v>
      </c>
      <c r="K65" s="60">
        <v>54590</v>
      </c>
      <c r="L65" s="60">
        <v>50889</v>
      </c>
      <c r="M65" s="60">
        <v>48558</v>
      </c>
      <c r="N65" s="60">
        <v>48791</v>
      </c>
      <c r="O65" s="60">
        <v>49084</v>
      </c>
      <c r="P65" s="60">
        <v>48980</v>
      </c>
      <c r="Q65" s="60">
        <v>48454</v>
      </c>
      <c r="R65" s="61">
        <v>47685</v>
      </c>
      <c r="S65" s="60">
        <v>45460</v>
      </c>
      <c r="T65" s="60">
        <v>43302</v>
      </c>
      <c r="U65" s="60">
        <v>40938</v>
      </c>
      <c r="V65" s="63">
        <v>37773</v>
      </c>
      <c r="W65" s="63">
        <f>SUM(W66:W69)</f>
        <v>34819</v>
      </c>
      <c r="X65" s="63">
        <f t="shared" si="0"/>
        <v>-3165</v>
      </c>
      <c r="Y65" s="478">
        <f t="shared" si="1"/>
        <v>-7.731203283013337</v>
      </c>
      <c r="Z65" s="64">
        <f t="shared" si="2"/>
        <v>-2954</v>
      </c>
      <c r="AA65" s="65">
        <f t="shared" si="3"/>
        <v>-7.8204008153972406</v>
      </c>
      <c r="AB65" s="479">
        <f t="shared" si="4"/>
        <v>211</v>
      </c>
      <c r="AC65" s="65">
        <f t="shared" si="4"/>
        <v>-8.9197532383903599E-2</v>
      </c>
    </row>
    <row r="66" spans="1:29" ht="15" customHeight="1">
      <c r="A66" s="484" t="s">
        <v>193</v>
      </c>
      <c r="B66" s="485" t="s">
        <v>194</v>
      </c>
      <c r="C66" s="71">
        <v>23050</v>
      </c>
      <c r="D66" s="71">
        <v>23313</v>
      </c>
      <c r="E66" s="71">
        <v>23835</v>
      </c>
      <c r="F66" s="71">
        <v>23666</v>
      </c>
      <c r="G66" s="71">
        <v>23588</v>
      </c>
      <c r="H66" s="71">
        <v>29479</v>
      </c>
      <c r="I66" s="71">
        <v>29802</v>
      </c>
      <c r="J66" s="71">
        <v>28902</v>
      </c>
      <c r="K66" s="71">
        <v>27243</v>
      </c>
      <c r="L66" s="71">
        <v>25691</v>
      </c>
      <c r="M66" s="71">
        <v>25258</v>
      </c>
      <c r="N66" s="71">
        <v>25961</v>
      </c>
      <c r="O66" s="71">
        <v>26764</v>
      </c>
      <c r="P66" s="71">
        <v>27005</v>
      </c>
      <c r="Q66" s="71">
        <v>26900</v>
      </c>
      <c r="R66" s="71">
        <v>26663</v>
      </c>
      <c r="S66" s="71">
        <v>25971</v>
      </c>
      <c r="T66" s="71">
        <v>25155</v>
      </c>
      <c r="U66" s="71">
        <v>24465</v>
      </c>
      <c r="V66" s="72">
        <v>23108</v>
      </c>
      <c r="W66" s="72">
        <v>21877</v>
      </c>
      <c r="X66" s="63">
        <f t="shared" si="0"/>
        <v>-1357</v>
      </c>
      <c r="Y66" s="478">
        <f t="shared" si="1"/>
        <v>-5.5466993664418558</v>
      </c>
      <c r="Z66" s="64">
        <f t="shared" si="2"/>
        <v>-1231</v>
      </c>
      <c r="AA66" s="65">
        <f t="shared" si="3"/>
        <v>-5.3271594253072525</v>
      </c>
      <c r="AB66" s="486"/>
      <c r="AC66" s="487"/>
    </row>
    <row r="67" spans="1:29" ht="15" customHeight="1">
      <c r="A67" s="484" t="s">
        <v>195</v>
      </c>
      <c r="B67" s="485" t="s">
        <v>196</v>
      </c>
      <c r="C67" s="71">
        <v>12841</v>
      </c>
      <c r="D67" s="71">
        <v>12612</v>
      </c>
      <c r="E67" s="71">
        <v>12864</v>
      </c>
      <c r="F67" s="71">
        <v>12510</v>
      </c>
      <c r="G67" s="71">
        <v>12736</v>
      </c>
      <c r="H67" s="71">
        <v>15257</v>
      </c>
      <c r="I67" s="71">
        <v>15806</v>
      </c>
      <c r="J67" s="71">
        <v>15535</v>
      </c>
      <c r="K67" s="71">
        <v>14407</v>
      </c>
      <c r="L67" s="71">
        <v>13196</v>
      </c>
      <c r="M67" s="71">
        <v>12440</v>
      </c>
      <c r="N67" s="71">
        <v>12177</v>
      </c>
      <c r="O67" s="71">
        <v>12215</v>
      </c>
      <c r="P67" s="71">
        <v>12107</v>
      </c>
      <c r="Q67" s="71">
        <v>12034</v>
      </c>
      <c r="R67" s="71">
        <v>11559</v>
      </c>
      <c r="S67" s="71">
        <v>10600</v>
      </c>
      <c r="T67" s="71">
        <v>9955</v>
      </c>
      <c r="U67" s="71">
        <v>9068</v>
      </c>
      <c r="V67" s="72">
        <v>8101</v>
      </c>
      <c r="W67" s="72">
        <v>7213</v>
      </c>
      <c r="X67" s="63">
        <f t="shared" si="0"/>
        <v>-967</v>
      </c>
      <c r="Y67" s="478">
        <f t="shared" si="1"/>
        <v>-10.663872959858844</v>
      </c>
      <c r="Z67" s="64">
        <f t="shared" si="2"/>
        <v>-888</v>
      </c>
      <c r="AA67" s="65">
        <f t="shared" si="3"/>
        <v>-10.961609677817554</v>
      </c>
      <c r="AB67" s="486"/>
      <c r="AC67" s="487"/>
    </row>
    <row r="68" spans="1:29" ht="15" customHeight="1">
      <c r="A68" s="484" t="s">
        <v>197</v>
      </c>
      <c r="B68" s="485" t="s">
        <v>198</v>
      </c>
      <c r="C68" s="71">
        <v>6201</v>
      </c>
      <c r="D68" s="71">
        <v>6105</v>
      </c>
      <c r="E68" s="71">
        <v>6421</v>
      </c>
      <c r="F68" s="71">
        <v>6457</v>
      </c>
      <c r="G68" s="71">
        <v>6582</v>
      </c>
      <c r="H68" s="71">
        <v>7840</v>
      </c>
      <c r="I68" s="71">
        <v>7804</v>
      </c>
      <c r="J68" s="71">
        <v>7584</v>
      </c>
      <c r="K68" s="71">
        <v>6830</v>
      </c>
      <c r="L68" s="71">
        <v>6445</v>
      </c>
      <c r="M68" s="71">
        <v>5851</v>
      </c>
      <c r="N68" s="71">
        <v>5846</v>
      </c>
      <c r="O68" s="71">
        <v>5534</v>
      </c>
      <c r="P68" s="71">
        <v>5407</v>
      </c>
      <c r="Q68" s="71">
        <v>5164</v>
      </c>
      <c r="R68" s="71">
        <v>5058</v>
      </c>
      <c r="S68" s="71">
        <v>4860</v>
      </c>
      <c r="T68" s="71">
        <v>4536</v>
      </c>
      <c r="U68" s="71">
        <v>4122</v>
      </c>
      <c r="V68" s="72">
        <v>3704</v>
      </c>
      <c r="W68" s="72">
        <v>3237</v>
      </c>
      <c r="X68" s="63">
        <f t="shared" si="0"/>
        <v>-418</v>
      </c>
      <c r="Y68" s="478">
        <f t="shared" si="1"/>
        <v>-10.140708393983504</v>
      </c>
      <c r="Z68" s="64">
        <f t="shared" si="2"/>
        <v>-467</v>
      </c>
      <c r="AA68" s="65">
        <f t="shared" si="3"/>
        <v>-12.607991360691145</v>
      </c>
      <c r="AB68" s="486"/>
      <c r="AC68" s="487"/>
    </row>
    <row r="69" spans="1:29" ht="15" customHeight="1">
      <c r="A69" s="484" t="s">
        <v>199</v>
      </c>
      <c r="B69" s="485" t="s">
        <v>200</v>
      </c>
      <c r="C69" s="71">
        <v>5397</v>
      </c>
      <c r="D69" s="71">
        <v>5565</v>
      </c>
      <c r="E69" s="71">
        <v>5612</v>
      </c>
      <c r="F69" s="71">
        <v>5571</v>
      </c>
      <c r="G69" s="71">
        <v>5586</v>
      </c>
      <c r="H69" s="71">
        <v>6641</v>
      </c>
      <c r="I69" s="71">
        <v>6877</v>
      </c>
      <c r="J69" s="71">
        <v>6634</v>
      </c>
      <c r="K69" s="71">
        <v>6110</v>
      </c>
      <c r="L69" s="71">
        <v>5557</v>
      </c>
      <c r="M69" s="71">
        <v>5009</v>
      </c>
      <c r="N69" s="71">
        <v>4807</v>
      </c>
      <c r="O69" s="71">
        <v>4571</v>
      </c>
      <c r="P69" s="71">
        <v>4461</v>
      </c>
      <c r="Q69" s="71">
        <v>4356</v>
      </c>
      <c r="R69" s="71">
        <v>4405</v>
      </c>
      <c r="S69" s="71">
        <v>4029</v>
      </c>
      <c r="T69" s="71">
        <v>3656</v>
      </c>
      <c r="U69" s="71">
        <v>3283</v>
      </c>
      <c r="V69" s="72">
        <v>2860</v>
      </c>
      <c r="W69" s="72">
        <v>2492</v>
      </c>
      <c r="X69" s="63">
        <f t="shared" si="0"/>
        <v>-423</v>
      </c>
      <c r="Y69" s="478">
        <f t="shared" si="1"/>
        <v>-12.884556807797745</v>
      </c>
      <c r="Z69" s="64">
        <f t="shared" si="2"/>
        <v>-368</v>
      </c>
      <c r="AA69" s="65">
        <f t="shared" si="3"/>
        <v>-12.867132867132867</v>
      </c>
      <c r="AB69" s="486"/>
      <c r="AC69" s="487"/>
    </row>
    <row r="70" spans="1:29" s="66" customFormat="1" ht="15" customHeight="1">
      <c r="A70" s="476" t="s">
        <v>201</v>
      </c>
      <c r="B70" s="477" t="s">
        <v>202</v>
      </c>
      <c r="C70" s="60">
        <v>52127</v>
      </c>
      <c r="D70" s="60">
        <v>50832</v>
      </c>
      <c r="E70" s="60">
        <v>52142</v>
      </c>
      <c r="F70" s="60">
        <v>52893</v>
      </c>
      <c r="G70" s="60">
        <v>54378</v>
      </c>
      <c r="H70" s="60">
        <v>73379</v>
      </c>
      <c r="I70" s="60">
        <v>72414</v>
      </c>
      <c r="J70" s="60">
        <v>71619</v>
      </c>
      <c r="K70" s="60">
        <v>70720</v>
      </c>
      <c r="L70" s="60">
        <v>71340</v>
      </c>
      <c r="M70" s="60">
        <v>73058</v>
      </c>
      <c r="N70" s="60">
        <v>78363</v>
      </c>
      <c r="O70" s="60">
        <v>81167</v>
      </c>
      <c r="P70" s="60">
        <v>82934</v>
      </c>
      <c r="Q70" s="60">
        <v>83045</v>
      </c>
      <c r="R70" s="61">
        <v>83431</v>
      </c>
      <c r="S70" s="60">
        <v>83207</v>
      </c>
      <c r="T70" s="60">
        <v>81561</v>
      </c>
      <c r="U70" s="60">
        <v>80518</v>
      </c>
      <c r="V70" s="63">
        <v>77419</v>
      </c>
      <c r="W70" s="63">
        <f>SUM(W71:W74)</f>
        <v>74316</v>
      </c>
      <c r="X70" s="63">
        <f t="shared" si="0"/>
        <v>-3099</v>
      </c>
      <c r="Y70" s="478">
        <f t="shared" si="1"/>
        <v>-3.8488288333043541</v>
      </c>
      <c r="Z70" s="64">
        <f t="shared" si="2"/>
        <v>-3103</v>
      </c>
      <c r="AA70" s="65">
        <f t="shared" si="3"/>
        <v>-4.0080600369418358</v>
      </c>
      <c r="AB70" s="479">
        <f t="shared" si="4"/>
        <v>-4</v>
      </c>
      <c r="AC70" s="65">
        <f t="shared" si="4"/>
        <v>-0.15923120363748167</v>
      </c>
    </row>
    <row r="71" spans="1:29" ht="15" customHeight="1">
      <c r="A71" s="484" t="s">
        <v>203</v>
      </c>
      <c r="B71" s="485" t="s">
        <v>204</v>
      </c>
      <c r="C71" s="71">
        <v>26610</v>
      </c>
      <c r="D71" s="71">
        <v>26256</v>
      </c>
      <c r="E71" s="71">
        <v>27038</v>
      </c>
      <c r="F71" s="71">
        <v>27463</v>
      </c>
      <c r="G71" s="71">
        <v>28237</v>
      </c>
      <c r="H71" s="71">
        <v>35324</v>
      </c>
      <c r="I71" s="71">
        <v>35387</v>
      </c>
      <c r="J71" s="71">
        <v>35009</v>
      </c>
      <c r="K71" s="71">
        <v>34966</v>
      </c>
      <c r="L71" s="71">
        <v>35340</v>
      </c>
      <c r="M71" s="71">
        <v>36105</v>
      </c>
      <c r="N71" s="71">
        <v>39646</v>
      </c>
      <c r="O71" s="71">
        <v>40941</v>
      </c>
      <c r="P71" s="71">
        <v>41157</v>
      </c>
      <c r="Q71" s="71">
        <v>40843</v>
      </c>
      <c r="R71" s="71">
        <v>40607</v>
      </c>
      <c r="S71" s="71">
        <v>40550</v>
      </c>
      <c r="T71" s="71">
        <v>40150</v>
      </c>
      <c r="U71" s="71">
        <v>40359</v>
      </c>
      <c r="V71" s="72">
        <v>39661</v>
      </c>
      <c r="W71" s="72">
        <v>39048</v>
      </c>
      <c r="X71" s="63">
        <f t="shared" ref="X71:X130" si="5">V71-U71</f>
        <v>-698</v>
      </c>
      <c r="Y71" s="478">
        <f t="shared" ref="Y71:Y130" si="6">(V71-U71)/U71*100</f>
        <v>-1.7294779355286307</v>
      </c>
      <c r="Z71" s="64">
        <f t="shared" ref="Z71:Z130" si="7">W71-V71</f>
        <v>-613</v>
      </c>
      <c r="AA71" s="65">
        <f t="shared" ref="AA71:AA130" si="8">Z71/V71*100</f>
        <v>-1.5455989511106629</v>
      </c>
      <c r="AB71" s="486"/>
      <c r="AC71" s="487"/>
    </row>
    <row r="72" spans="1:29" ht="15" customHeight="1">
      <c r="A72" s="484" t="s">
        <v>205</v>
      </c>
      <c r="B72" s="485" t="s">
        <v>206</v>
      </c>
      <c r="C72" s="71">
        <v>13349</v>
      </c>
      <c r="D72" s="71">
        <v>13027</v>
      </c>
      <c r="E72" s="71">
        <v>13110</v>
      </c>
      <c r="F72" s="71">
        <v>13041</v>
      </c>
      <c r="G72" s="71">
        <v>13291</v>
      </c>
      <c r="H72" s="71">
        <v>18253</v>
      </c>
      <c r="I72" s="71">
        <v>18028</v>
      </c>
      <c r="J72" s="71">
        <v>17506</v>
      </c>
      <c r="K72" s="71">
        <v>16920</v>
      </c>
      <c r="L72" s="71">
        <v>16570</v>
      </c>
      <c r="M72" s="71">
        <v>16560</v>
      </c>
      <c r="N72" s="71">
        <v>17189</v>
      </c>
      <c r="O72" s="71">
        <v>17348</v>
      </c>
      <c r="P72" s="71">
        <v>17472</v>
      </c>
      <c r="Q72" s="71">
        <v>17157</v>
      </c>
      <c r="R72" s="71">
        <v>17519</v>
      </c>
      <c r="S72" s="71">
        <v>17363</v>
      </c>
      <c r="T72" s="71">
        <v>16743</v>
      </c>
      <c r="U72" s="71">
        <v>16216</v>
      </c>
      <c r="V72" s="72">
        <v>14720</v>
      </c>
      <c r="W72" s="72">
        <v>13554</v>
      </c>
      <c r="X72" s="63">
        <f t="shared" si="5"/>
        <v>-1496</v>
      </c>
      <c r="Y72" s="478">
        <f t="shared" si="6"/>
        <v>-9.2254563394178586</v>
      </c>
      <c r="Z72" s="64">
        <f t="shared" si="7"/>
        <v>-1166</v>
      </c>
      <c r="AA72" s="65">
        <f t="shared" si="8"/>
        <v>-7.9211956521739122</v>
      </c>
      <c r="AB72" s="486"/>
      <c r="AC72" s="487"/>
    </row>
    <row r="73" spans="1:29" ht="15" customHeight="1">
      <c r="A73" s="484" t="s">
        <v>207</v>
      </c>
      <c r="B73" s="485" t="s">
        <v>208</v>
      </c>
      <c r="C73" s="71">
        <v>5956</v>
      </c>
      <c r="D73" s="71">
        <v>5429</v>
      </c>
      <c r="E73" s="71">
        <v>5658</v>
      </c>
      <c r="F73" s="71">
        <v>5928</v>
      </c>
      <c r="G73" s="71">
        <v>6355</v>
      </c>
      <c r="H73" s="71">
        <v>8847</v>
      </c>
      <c r="I73" s="71">
        <v>8385</v>
      </c>
      <c r="J73" s="71">
        <v>8357</v>
      </c>
      <c r="K73" s="71">
        <v>8329</v>
      </c>
      <c r="L73" s="71">
        <v>8566</v>
      </c>
      <c r="M73" s="71">
        <v>9135</v>
      </c>
      <c r="N73" s="71">
        <v>9543</v>
      </c>
      <c r="O73" s="71">
        <v>10407</v>
      </c>
      <c r="P73" s="71">
        <v>11752</v>
      </c>
      <c r="Q73" s="71">
        <v>12434</v>
      </c>
      <c r="R73" s="71">
        <v>12825</v>
      </c>
      <c r="S73" s="71">
        <v>13107</v>
      </c>
      <c r="T73" s="71">
        <v>12884</v>
      </c>
      <c r="U73" s="71">
        <v>12657</v>
      </c>
      <c r="V73" s="72">
        <v>12379</v>
      </c>
      <c r="W73" s="72">
        <v>11774</v>
      </c>
      <c r="X73" s="63">
        <f t="shared" si="5"/>
        <v>-278</v>
      </c>
      <c r="Y73" s="478">
        <f t="shared" si="6"/>
        <v>-2.1964130520660503</v>
      </c>
      <c r="Z73" s="64">
        <f t="shared" si="7"/>
        <v>-605</v>
      </c>
      <c r="AA73" s="65">
        <f t="shared" si="8"/>
        <v>-4.8873091525971404</v>
      </c>
      <c r="AB73" s="486"/>
      <c r="AC73" s="487"/>
    </row>
    <row r="74" spans="1:29" ht="15" customHeight="1">
      <c r="A74" s="484" t="s">
        <v>209</v>
      </c>
      <c r="B74" s="485" t="s">
        <v>210</v>
      </c>
      <c r="C74" s="71">
        <v>6212</v>
      </c>
      <c r="D74" s="71">
        <v>6120</v>
      </c>
      <c r="E74" s="71">
        <v>6336</v>
      </c>
      <c r="F74" s="71">
        <v>6461</v>
      </c>
      <c r="G74" s="71">
        <v>6495</v>
      </c>
      <c r="H74" s="71">
        <v>10955</v>
      </c>
      <c r="I74" s="71">
        <v>10614</v>
      </c>
      <c r="J74" s="71">
        <v>10747</v>
      </c>
      <c r="K74" s="71">
        <v>10505</v>
      </c>
      <c r="L74" s="71">
        <v>10864</v>
      </c>
      <c r="M74" s="71">
        <v>11258</v>
      </c>
      <c r="N74" s="71">
        <v>11985</v>
      </c>
      <c r="O74" s="71">
        <v>12471</v>
      </c>
      <c r="P74" s="71">
        <v>12553</v>
      </c>
      <c r="Q74" s="71">
        <v>12611</v>
      </c>
      <c r="R74" s="71">
        <v>12480</v>
      </c>
      <c r="S74" s="71">
        <v>12187</v>
      </c>
      <c r="T74" s="71">
        <v>11784</v>
      </c>
      <c r="U74" s="71">
        <v>11286</v>
      </c>
      <c r="V74" s="72">
        <v>10659</v>
      </c>
      <c r="W74" s="72">
        <v>9940</v>
      </c>
      <c r="X74" s="63">
        <f t="shared" si="5"/>
        <v>-627</v>
      </c>
      <c r="Y74" s="478">
        <f t="shared" si="6"/>
        <v>-5.5555555555555554</v>
      </c>
      <c r="Z74" s="64">
        <f t="shared" si="7"/>
        <v>-719</v>
      </c>
      <c r="AA74" s="65">
        <f t="shared" si="8"/>
        <v>-6.7454733089408014</v>
      </c>
      <c r="AB74" s="486"/>
      <c r="AC74" s="487"/>
    </row>
    <row r="75" spans="1:29" s="66" customFormat="1" ht="15" customHeight="1">
      <c r="A75" s="476" t="s">
        <v>211</v>
      </c>
      <c r="B75" s="477" t="s">
        <v>212</v>
      </c>
      <c r="C75" s="60">
        <v>9271</v>
      </c>
      <c r="D75" s="60">
        <v>9156</v>
      </c>
      <c r="E75" s="60">
        <v>9392</v>
      </c>
      <c r="F75" s="60">
        <v>9414</v>
      </c>
      <c r="G75" s="60">
        <v>9832</v>
      </c>
      <c r="H75" s="60">
        <v>14154</v>
      </c>
      <c r="I75" s="60">
        <v>13599</v>
      </c>
      <c r="J75" s="60">
        <v>13613</v>
      </c>
      <c r="K75" s="60">
        <v>14296</v>
      </c>
      <c r="L75" s="60">
        <v>16545</v>
      </c>
      <c r="M75" s="60">
        <v>20457</v>
      </c>
      <c r="N75" s="60">
        <v>24751</v>
      </c>
      <c r="O75" s="60">
        <v>26686</v>
      </c>
      <c r="P75" s="60">
        <v>29663</v>
      </c>
      <c r="Q75" s="60">
        <v>30477</v>
      </c>
      <c r="R75" s="61">
        <v>31634</v>
      </c>
      <c r="S75" s="60">
        <v>31960</v>
      </c>
      <c r="T75" s="60">
        <v>32555</v>
      </c>
      <c r="U75" s="60">
        <v>33438</v>
      </c>
      <c r="V75" s="63">
        <v>33690</v>
      </c>
      <c r="W75" s="63">
        <v>33477</v>
      </c>
      <c r="X75" s="63">
        <f t="shared" si="5"/>
        <v>252</v>
      </c>
      <c r="Y75" s="478">
        <f t="shared" si="6"/>
        <v>0.75363359052574908</v>
      </c>
      <c r="Z75" s="64">
        <f t="shared" si="7"/>
        <v>-213</v>
      </c>
      <c r="AA75" s="65">
        <f t="shared" si="8"/>
        <v>-0.63223508459483535</v>
      </c>
      <c r="AB75" s="479">
        <f t="shared" ref="AB75:AC125" si="9">Z75-X75</f>
        <v>-465</v>
      </c>
      <c r="AC75" s="65">
        <f t="shared" si="9"/>
        <v>-1.3858686751205844</v>
      </c>
    </row>
    <row r="76" spans="1:29" s="66" customFormat="1" ht="15" customHeight="1">
      <c r="A76" s="476" t="s">
        <v>213</v>
      </c>
      <c r="B76" s="477" t="s">
        <v>214</v>
      </c>
      <c r="C76" s="60">
        <v>14939</v>
      </c>
      <c r="D76" s="60">
        <v>15050</v>
      </c>
      <c r="E76" s="60">
        <v>15150</v>
      </c>
      <c r="F76" s="60">
        <v>15135</v>
      </c>
      <c r="G76" s="60">
        <v>15442</v>
      </c>
      <c r="H76" s="60">
        <v>20756</v>
      </c>
      <c r="I76" s="60">
        <v>19959</v>
      </c>
      <c r="J76" s="60">
        <v>19000</v>
      </c>
      <c r="K76" s="60">
        <v>17798</v>
      </c>
      <c r="L76" s="60">
        <v>17153</v>
      </c>
      <c r="M76" s="60">
        <v>16902</v>
      </c>
      <c r="N76" s="60">
        <v>17448</v>
      </c>
      <c r="O76" s="60">
        <v>18388</v>
      </c>
      <c r="P76" s="60">
        <v>18900</v>
      </c>
      <c r="Q76" s="60">
        <v>18781</v>
      </c>
      <c r="R76" s="61">
        <v>18849</v>
      </c>
      <c r="S76" s="60">
        <v>18419</v>
      </c>
      <c r="T76" s="60">
        <v>17603</v>
      </c>
      <c r="U76" s="60">
        <v>16636</v>
      </c>
      <c r="V76" s="63">
        <v>15224</v>
      </c>
      <c r="W76" s="63">
        <v>13879</v>
      </c>
      <c r="X76" s="63">
        <f t="shared" si="5"/>
        <v>-1412</v>
      </c>
      <c r="Y76" s="478">
        <f t="shared" si="6"/>
        <v>-8.4876172156768455</v>
      </c>
      <c r="Z76" s="64">
        <f t="shared" si="7"/>
        <v>-1345</v>
      </c>
      <c r="AA76" s="65">
        <f t="shared" si="8"/>
        <v>-8.834734629532317</v>
      </c>
      <c r="AB76" s="479">
        <f t="shared" si="9"/>
        <v>67</v>
      </c>
      <c r="AC76" s="65">
        <f t="shared" si="9"/>
        <v>-0.34711741385547157</v>
      </c>
    </row>
    <row r="77" spans="1:29" s="66" customFormat="1" ht="15" customHeight="1">
      <c r="A77" s="476">
        <v>901</v>
      </c>
      <c r="B77" s="477" t="s">
        <v>215</v>
      </c>
      <c r="C77" s="60">
        <v>31626</v>
      </c>
      <c r="D77" s="60">
        <v>31686</v>
      </c>
      <c r="E77" s="60">
        <v>31646</v>
      </c>
      <c r="F77" s="60">
        <v>31093</v>
      </c>
      <c r="G77" s="60">
        <v>29879</v>
      </c>
      <c r="H77" s="60">
        <v>38947</v>
      </c>
      <c r="I77" s="60">
        <v>38352</v>
      </c>
      <c r="J77" s="60">
        <v>35664</v>
      </c>
      <c r="K77" s="60">
        <v>32455</v>
      </c>
      <c r="L77" s="60">
        <v>28921</v>
      </c>
      <c r="M77" s="60">
        <v>26410</v>
      </c>
      <c r="N77" s="60">
        <v>25600</v>
      </c>
      <c r="O77" s="60">
        <v>24874</v>
      </c>
      <c r="P77" s="60">
        <v>24516</v>
      </c>
      <c r="Q77" s="60">
        <v>23827</v>
      </c>
      <c r="R77" s="61">
        <v>23341</v>
      </c>
      <c r="S77" s="60">
        <v>22337</v>
      </c>
      <c r="T77" s="60">
        <v>21012</v>
      </c>
      <c r="U77" s="60">
        <v>19265</v>
      </c>
      <c r="V77" s="63">
        <v>17510</v>
      </c>
      <c r="W77" s="63">
        <f>SUM(W78:W81)</f>
        <v>15863</v>
      </c>
      <c r="X77" s="63">
        <f t="shared" si="5"/>
        <v>-1755</v>
      </c>
      <c r="Y77" s="478">
        <f t="shared" si="6"/>
        <v>-9.1097845834414741</v>
      </c>
      <c r="Z77" s="64">
        <f t="shared" si="7"/>
        <v>-1647</v>
      </c>
      <c r="AA77" s="65">
        <f t="shared" si="8"/>
        <v>-9.4060536836093664</v>
      </c>
      <c r="AB77" s="479">
        <f t="shared" si="9"/>
        <v>108</v>
      </c>
      <c r="AC77" s="65">
        <f t="shared" si="9"/>
        <v>-0.29626910016789232</v>
      </c>
    </row>
    <row r="78" spans="1:29" ht="15" customHeight="1">
      <c r="A78" s="484" t="s">
        <v>216</v>
      </c>
      <c r="B78" s="485" t="s">
        <v>217</v>
      </c>
      <c r="C78" s="71">
        <v>11469</v>
      </c>
      <c r="D78" s="71">
        <v>11653</v>
      </c>
      <c r="E78" s="71">
        <v>11747</v>
      </c>
      <c r="F78" s="71">
        <v>12013</v>
      </c>
      <c r="G78" s="71">
        <v>11505</v>
      </c>
      <c r="H78" s="71">
        <v>14641</v>
      </c>
      <c r="I78" s="71">
        <v>14417</v>
      </c>
      <c r="J78" s="71">
        <v>13298</v>
      </c>
      <c r="K78" s="71">
        <v>12191</v>
      </c>
      <c r="L78" s="71">
        <v>10998</v>
      </c>
      <c r="M78" s="71">
        <v>10135</v>
      </c>
      <c r="N78" s="71">
        <v>9872</v>
      </c>
      <c r="O78" s="71">
        <v>9717</v>
      </c>
      <c r="P78" s="71">
        <v>9565</v>
      </c>
      <c r="Q78" s="71">
        <v>9360</v>
      </c>
      <c r="R78" s="71">
        <v>9131</v>
      </c>
      <c r="S78" s="71">
        <v>8789</v>
      </c>
      <c r="T78" s="71">
        <v>8251</v>
      </c>
      <c r="U78" s="71">
        <v>7601</v>
      </c>
      <c r="V78" s="72">
        <v>7068</v>
      </c>
      <c r="W78" s="72">
        <v>6435</v>
      </c>
      <c r="X78" s="63">
        <f t="shared" si="5"/>
        <v>-533</v>
      </c>
      <c r="Y78" s="478">
        <f t="shared" si="6"/>
        <v>-7.0122352322062893</v>
      </c>
      <c r="Z78" s="64">
        <f t="shared" si="7"/>
        <v>-633</v>
      </c>
      <c r="AA78" s="65">
        <f t="shared" si="8"/>
        <v>-8.955857385398982</v>
      </c>
      <c r="AB78" s="486"/>
      <c r="AC78" s="487"/>
    </row>
    <row r="79" spans="1:29" ht="15" customHeight="1">
      <c r="A79" s="484" t="s">
        <v>218</v>
      </c>
      <c r="B79" s="485" t="s">
        <v>219</v>
      </c>
      <c r="C79" s="71">
        <v>9529</v>
      </c>
      <c r="D79" s="71">
        <v>9554</v>
      </c>
      <c r="E79" s="71">
        <v>9551</v>
      </c>
      <c r="F79" s="71">
        <v>9068</v>
      </c>
      <c r="G79" s="71">
        <v>8665</v>
      </c>
      <c r="H79" s="71">
        <v>11269</v>
      </c>
      <c r="I79" s="71">
        <v>11087</v>
      </c>
      <c r="J79" s="71">
        <v>10257</v>
      </c>
      <c r="K79" s="71">
        <v>9252</v>
      </c>
      <c r="L79" s="71">
        <v>7987</v>
      </c>
      <c r="M79" s="71">
        <v>7155</v>
      </c>
      <c r="N79" s="71">
        <v>6800</v>
      </c>
      <c r="O79" s="71">
        <v>6410</v>
      </c>
      <c r="P79" s="71">
        <v>6223</v>
      </c>
      <c r="Q79" s="71">
        <v>6006</v>
      </c>
      <c r="R79" s="71">
        <v>5831</v>
      </c>
      <c r="S79" s="71">
        <v>5606</v>
      </c>
      <c r="T79" s="71">
        <v>5225</v>
      </c>
      <c r="U79" s="71">
        <v>4667</v>
      </c>
      <c r="V79" s="72">
        <v>4099</v>
      </c>
      <c r="W79" s="72">
        <v>3634</v>
      </c>
      <c r="X79" s="63">
        <f t="shared" si="5"/>
        <v>-568</v>
      </c>
      <c r="Y79" s="478">
        <f t="shared" si="6"/>
        <v>-12.170559245768159</v>
      </c>
      <c r="Z79" s="64">
        <f t="shared" si="7"/>
        <v>-465</v>
      </c>
      <c r="AA79" s="65">
        <f t="shared" si="8"/>
        <v>-11.344230300073189</v>
      </c>
      <c r="AB79" s="486"/>
      <c r="AC79" s="487"/>
    </row>
    <row r="80" spans="1:29" ht="15" customHeight="1">
      <c r="A80" s="484" t="s">
        <v>220</v>
      </c>
      <c r="B80" s="485" t="s">
        <v>221</v>
      </c>
      <c r="C80" s="71">
        <v>6123</v>
      </c>
      <c r="D80" s="71">
        <v>6066</v>
      </c>
      <c r="E80" s="71">
        <v>5940</v>
      </c>
      <c r="F80" s="71">
        <v>5728</v>
      </c>
      <c r="G80" s="71">
        <v>5632</v>
      </c>
      <c r="H80" s="71">
        <v>7378</v>
      </c>
      <c r="I80" s="71">
        <v>7398</v>
      </c>
      <c r="J80" s="71">
        <v>7043</v>
      </c>
      <c r="K80" s="71">
        <v>6242</v>
      </c>
      <c r="L80" s="71">
        <v>5556</v>
      </c>
      <c r="M80" s="71">
        <v>5038</v>
      </c>
      <c r="N80" s="71">
        <v>4930</v>
      </c>
      <c r="O80" s="71">
        <v>4987</v>
      </c>
      <c r="P80" s="71">
        <v>5009</v>
      </c>
      <c r="Q80" s="71">
        <v>4884</v>
      </c>
      <c r="R80" s="71">
        <v>4817</v>
      </c>
      <c r="S80" s="71">
        <v>4567</v>
      </c>
      <c r="T80" s="71">
        <v>4341</v>
      </c>
      <c r="U80" s="71">
        <v>4024</v>
      </c>
      <c r="V80" s="72">
        <v>3628</v>
      </c>
      <c r="W80" s="72">
        <v>3344</v>
      </c>
      <c r="X80" s="63">
        <f t="shared" si="5"/>
        <v>-396</v>
      </c>
      <c r="Y80" s="478">
        <f t="shared" si="6"/>
        <v>-9.8409542743538765</v>
      </c>
      <c r="Z80" s="64">
        <f t="shared" si="7"/>
        <v>-284</v>
      </c>
      <c r="AA80" s="65">
        <f t="shared" si="8"/>
        <v>-7.8280044101433299</v>
      </c>
      <c r="AB80" s="486"/>
      <c r="AC80" s="487"/>
    </row>
    <row r="81" spans="1:29" ht="15" customHeight="1">
      <c r="A81" s="484" t="s">
        <v>222</v>
      </c>
      <c r="B81" s="485" t="s">
        <v>223</v>
      </c>
      <c r="C81" s="71">
        <v>4505</v>
      </c>
      <c r="D81" s="71">
        <v>4413</v>
      </c>
      <c r="E81" s="71">
        <v>4408</v>
      </c>
      <c r="F81" s="71">
        <v>4284</v>
      </c>
      <c r="G81" s="71">
        <v>4077</v>
      </c>
      <c r="H81" s="71">
        <v>5659</v>
      </c>
      <c r="I81" s="71">
        <v>5450</v>
      </c>
      <c r="J81" s="71">
        <v>5066</v>
      </c>
      <c r="K81" s="71">
        <v>4770</v>
      </c>
      <c r="L81" s="71">
        <v>4380</v>
      </c>
      <c r="M81" s="71">
        <v>4082</v>
      </c>
      <c r="N81" s="71">
        <v>3998</v>
      </c>
      <c r="O81" s="71">
        <v>3760</v>
      </c>
      <c r="P81" s="71">
        <v>3719</v>
      </c>
      <c r="Q81" s="71">
        <v>3577</v>
      </c>
      <c r="R81" s="71">
        <v>3562</v>
      </c>
      <c r="S81" s="71">
        <v>3375</v>
      </c>
      <c r="T81" s="71">
        <v>3195</v>
      </c>
      <c r="U81" s="71">
        <v>2973</v>
      </c>
      <c r="V81" s="72">
        <v>2715</v>
      </c>
      <c r="W81" s="72">
        <v>2450</v>
      </c>
      <c r="X81" s="63">
        <f t="shared" si="5"/>
        <v>-258</v>
      </c>
      <c r="Y81" s="478">
        <f t="shared" si="6"/>
        <v>-8.6781029263370328</v>
      </c>
      <c r="Z81" s="64">
        <f t="shared" si="7"/>
        <v>-265</v>
      </c>
      <c r="AA81" s="65">
        <f t="shared" si="8"/>
        <v>-9.7605893186003687</v>
      </c>
      <c r="AB81" s="486"/>
      <c r="AC81" s="487"/>
    </row>
    <row r="82" spans="1:29" s="66" customFormat="1" ht="15" customHeight="1">
      <c r="A82" s="488" t="s">
        <v>224</v>
      </c>
      <c r="B82" s="69"/>
      <c r="V82" s="69"/>
      <c r="W82" s="69"/>
      <c r="X82" s="63" t="s">
        <v>47</v>
      </c>
      <c r="Y82" s="478" t="s">
        <v>47</v>
      </c>
      <c r="Z82" s="64" t="s">
        <v>685</v>
      </c>
      <c r="AA82" s="65" t="s">
        <v>685</v>
      </c>
      <c r="AB82" s="479"/>
      <c r="AC82" s="65"/>
    </row>
    <row r="83" spans="1:29" s="66" customFormat="1" ht="15" customHeight="1">
      <c r="A83" s="476" t="s">
        <v>225</v>
      </c>
      <c r="B83" s="477" t="s">
        <v>226</v>
      </c>
      <c r="C83" s="60">
        <v>90750</v>
      </c>
      <c r="D83" s="60">
        <v>91246</v>
      </c>
      <c r="E83" s="60">
        <v>91800</v>
      </c>
      <c r="F83" s="60">
        <v>92006</v>
      </c>
      <c r="G83" s="60">
        <v>91546</v>
      </c>
      <c r="H83" s="60">
        <v>103154</v>
      </c>
      <c r="I83" s="60">
        <v>102838</v>
      </c>
      <c r="J83" s="60">
        <v>102557</v>
      </c>
      <c r="K83" s="60">
        <v>99572</v>
      </c>
      <c r="L83" s="60">
        <v>96599</v>
      </c>
      <c r="M83" s="60">
        <v>94732</v>
      </c>
      <c r="N83" s="60">
        <v>95687</v>
      </c>
      <c r="O83" s="60">
        <v>96448</v>
      </c>
      <c r="P83" s="60">
        <v>96086</v>
      </c>
      <c r="Q83" s="60">
        <v>94163</v>
      </c>
      <c r="R83" s="61">
        <v>93859</v>
      </c>
      <c r="S83" s="60">
        <v>92752</v>
      </c>
      <c r="T83" s="60">
        <v>89208</v>
      </c>
      <c r="U83" s="60">
        <v>85592</v>
      </c>
      <c r="V83" s="63">
        <v>82250</v>
      </c>
      <c r="W83" s="63">
        <f>SUM(W84:W89)</f>
        <v>77489</v>
      </c>
      <c r="X83" s="63">
        <f t="shared" si="5"/>
        <v>-3342</v>
      </c>
      <c r="Y83" s="478">
        <f t="shared" si="6"/>
        <v>-3.9045705206094032</v>
      </c>
      <c r="Z83" s="64">
        <f t="shared" si="7"/>
        <v>-4761</v>
      </c>
      <c r="AA83" s="65">
        <f t="shared" si="8"/>
        <v>-5.7884498480243165</v>
      </c>
      <c r="AB83" s="479">
        <f t="shared" si="9"/>
        <v>-1419</v>
      </c>
      <c r="AC83" s="65">
        <f t="shared" si="9"/>
        <v>-1.8838793274149133</v>
      </c>
    </row>
    <row r="84" spans="1:29" ht="15" customHeight="1">
      <c r="A84" s="484" t="s">
        <v>227</v>
      </c>
      <c r="B84" s="485" t="s">
        <v>228</v>
      </c>
      <c r="C84" s="71">
        <v>32455</v>
      </c>
      <c r="D84" s="71">
        <v>34827</v>
      </c>
      <c r="E84" s="71">
        <v>35690</v>
      </c>
      <c r="F84" s="71">
        <v>35882</v>
      </c>
      <c r="G84" s="71">
        <v>36312</v>
      </c>
      <c r="H84" s="71">
        <v>40996</v>
      </c>
      <c r="I84" s="71">
        <v>41525</v>
      </c>
      <c r="J84" s="71">
        <v>42341</v>
      </c>
      <c r="K84" s="71">
        <v>42569</v>
      </c>
      <c r="L84" s="71">
        <v>43259</v>
      </c>
      <c r="M84" s="71">
        <v>44094</v>
      </c>
      <c r="N84" s="71">
        <v>46210</v>
      </c>
      <c r="O84" s="71">
        <v>47458</v>
      </c>
      <c r="P84" s="71">
        <v>47712</v>
      </c>
      <c r="Q84" s="71">
        <v>47244</v>
      </c>
      <c r="R84" s="71">
        <v>47742</v>
      </c>
      <c r="S84" s="71">
        <v>47308</v>
      </c>
      <c r="T84" s="71">
        <v>45997</v>
      </c>
      <c r="U84" s="71">
        <v>44598</v>
      </c>
      <c r="V84" s="72">
        <v>43375</v>
      </c>
      <c r="W84" s="72">
        <v>41827</v>
      </c>
      <c r="X84" s="63">
        <f t="shared" si="5"/>
        <v>-1223</v>
      </c>
      <c r="Y84" s="478">
        <f t="shared" si="6"/>
        <v>-2.7422754383604646</v>
      </c>
      <c r="Z84" s="64">
        <f t="shared" si="7"/>
        <v>-1548</v>
      </c>
      <c r="AA84" s="65">
        <f t="shared" si="8"/>
        <v>-3.5688760806916431</v>
      </c>
      <c r="AB84" s="486"/>
      <c r="AC84" s="487"/>
    </row>
    <row r="85" spans="1:29" ht="15" customHeight="1">
      <c r="A85" s="484" t="s">
        <v>229</v>
      </c>
      <c r="B85" s="485" t="s">
        <v>230</v>
      </c>
      <c r="C85" s="71">
        <v>5136</v>
      </c>
      <c r="D85" s="71">
        <v>4614</v>
      </c>
      <c r="E85" s="71">
        <v>5216</v>
      </c>
      <c r="F85" s="71">
        <v>5213</v>
      </c>
      <c r="G85" s="71">
        <v>5001</v>
      </c>
      <c r="H85" s="71">
        <v>5547</v>
      </c>
      <c r="I85" s="71">
        <v>5523</v>
      </c>
      <c r="J85" s="71">
        <v>5922</v>
      </c>
      <c r="K85" s="71">
        <v>6042</v>
      </c>
      <c r="L85" s="71">
        <v>6262</v>
      </c>
      <c r="M85" s="71">
        <v>5904</v>
      </c>
      <c r="N85" s="71">
        <v>5669</v>
      </c>
      <c r="O85" s="71">
        <v>5303</v>
      </c>
      <c r="P85" s="71">
        <v>4958</v>
      </c>
      <c r="Q85" s="71">
        <v>4748</v>
      </c>
      <c r="R85" s="71">
        <v>4592</v>
      </c>
      <c r="S85" s="71">
        <v>4345</v>
      </c>
      <c r="T85" s="71">
        <v>3973</v>
      </c>
      <c r="U85" s="71">
        <v>3778</v>
      </c>
      <c r="V85" s="72">
        <v>3519</v>
      </c>
      <c r="W85" s="72">
        <v>3125</v>
      </c>
      <c r="X85" s="63">
        <f t="shared" si="5"/>
        <v>-259</v>
      </c>
      <c r="Y85" s="478">
        <f t="shared" si="6"/>
        <v>-6.8554790894653257</v>
      </c>
      <c r="Z85" s="64">
        <f t="shared" si="7"/>
        <v>-394</v>
      </c>
      <c r="AA85" s="65">
        <f t="shared" si="8"/>
        <v>-11.196362603012219</v>
      </c>
      <c r="AB85" s="486"/>
      <c r="AC85" s="487"/>
    </row>
    <row r="86" spans="1:29" ht="15" customHeight="1">
      <c r="A86" s="484" t="s">
        <v>231</v>
      </c>
      <c r="B86" s="485" t="s">
        <v>232</v>
      </c>
      <c r="C86" s="71">
        <v>9425</v>
      </c>
      <c r="D86" s="71">
        <v>8534</v>
      </c>
      <c r="E86" s="71">
        <v>7894</v>
      </c>
      <c r="F86" s="71">
        <v>7978</v>
      </c>
      <c r="G86" s="71">
        <v>7928</v>
      </c>
      <c r="H86" s="71">
        <v>8692</v>
      </c>
      <c r="I86" s="71">
        <v>8540</v>
      </c>
      <c r="J86" s="71">
        <v>8328</v>
      </c>
      <c r="K86" s="71">
        <v>7915</v>
      </c>
      <c r="L86" s="71">
        <v>7278</v>
      </c>
      <c r="M86" s="71">
        <v>6726</v>
      </c>
      <c r="N86" s="71">
        <v>6466</v>
      </c>
      <c r="O86" s="71">
        <v>6409</v>
      </c>
      <c r="P86" s="71">
        <v>6306</v>
      </c>
      <c r="Q86" s="71">
        <v>6018</v>
      </c>
      <c r="R86" s="71">
        <v>5880</v>
      </c>
      <c r="S86" s="71">
        <v>5751</v>
      </c>
      <c r="T86" s="71">
        <v>5444</v>
      </c>
      <c r="U86" s="71">
        <v>4973</v>
      </c>
      <c r="V86" s="72">
        <v>4496</v>
      </c>
      <c r="W86" s="72">
        <v>4115</v>
      </c>
      <c r="X86" s="63">
        <f t="shared" si="5"/>
        <v>-477</v>
      </c>
      <c r="Y86" s="478">
        <f t="shared" si="6"/>
        <v>-9.5917956967625173</v>
      </c>
      <c r="Z86" s="64">
        <f t="shared" si="7"/>
        <v>-381</v>
      </c>
      <c r="AA86" s="65">
        <f t="shared" si="8"/>
        <v>-8.4741992882562283</v>
      </c>
      <c r="AB86" s="486"/>
      <c r="AC86" s="487"/>
    </row>
    <row r="87" spans="1:29" ht="15" customHeight="1">
      <c r="A87" s="484" t="s">
        <v>233</v>
      </c>
      <c r="B87" s="485" t="s">
        <v>234</v>
      </c>
      <c r="C87" s="71">
        <v>20572</v>
      </c>
      <c r="D87" s="71">
        <v>20533</v>
      </c>
      <c r="E87" s="71">
        <v>20964</v>
      </c>
      <c r="F87" s="71">
        <v>20716</v>
      </c>
      <c r="G87" s="71">
        <v>20354</v>
      </c>
      <c r="H87" s="71">
        <v>23923</v>
      </c>
      <c r="I87" s="71">
        <v>23558</v>
      </c>
      <c r="J87" s="71">
        <v>23047</v>
      </c>
      <c r="K87" s="71">
        <v>21685</v>
      </c>
      <c r="L87" s="71">
        <v>20338</v>
      </c>
      <c r="M87" s="71">
        <v>19592</v>
      </c>
      <c r="N87" s="71">
        <v>19394</v>
      </c>
      <c r="O87" s="71">
        <v>19415</v>
      </c>
      <c r="P87" s="71">
        <v>19325</v>
      </c>
      <c r="Q87" s="71">
        <v>18822</v>
      </c>
      <c r="R87" s="71">
        <v>18666</v>
      </c>
      <c r="S87" s="71">
        <v>18410</v>
      </c>
      <c r="T87" s="71">
        <v>17697</v>
      </c>
      <c r="U87" s="71">
        <v>17242</v>
      </c>
      <c r="V87" s="72">
        <v>16609</v>
      </c>
      <c r="W87" s="72">
        <v>15517</v>
      </c>
      <c r="X87" s="63">
        <f t="shared" si="5"/>
        <v>-633</v>
      </c>
      <c r="Y87" s="478">
        <f t="shared" si="6"/>
        <v>-3.671267834357963</v>
      </c>
      <c r="Z87" s="64">
        <f t="shared" si="7"/>
        <v>-1092</v>
      </c>
      <c r="AA87" s="65">
        <f t="shared" si="8"/>
        <v>-6.5747486302607019</v>
      </c>
      <c r="AB87" s="486"/>
      <c r="AC87" s="487"/>
    </row>
    <row r="88" spans="1:29" ht="15" customHeight="1">
      <c r="A88" s="484" t="s">
        <v>235</v>
      </c>
      <c r="B88" s="485" t="s">
        <v>236</v>
      </c>
      <c r="C88" s="71">
        <v>12590</v>
      </c>
      <c r="D88" s="71">
        <v>12676</v>
      </c>
      <c r="E88" s="71">
        <v>12336</v>
      </c>
      <c r="F88" s="71">
        <v>12809</v>
      </c>
      <c r="G88" s="71">
        <v>12510</v>
      </c>
      <c r="H88" s="71">
        <v>14174</v>
      </c>
      <c r="I88" s="71">
        <v>13811</v>
      </c>
      <c r="J88" s="71">
        <v>13302</v>
      </c>
      <c r="K88" s="71">
        <v>12557</v>
      </c>
      <c r="L88" s="71">
        <v>11646</v>
      </c>
      <c r="M88" s="71">
        <v>11235</v>
      </c>
      <c r="N88" s="71">
        <v>10926</v>
      </c>
      <c r="O88" s="71">
        <v>11129</v>
      </c>
      <c r="P88" s="71">
        <v>11204</v>
      </c>
      <c r="Q88" s="71">
        <v>11001</v>
      </c>
      <c r="R88" s="71">
        <v>10917</v>
      </c>
      <c r="S88" s="71">
        <v>11207</v>
      </c>
      <c r="T88" s="71">
        <v>10824</v>
      </c>
      <c r="U88" s="71">
        <v>10259</v>
      </c>
      <c r="V88" s="72">
        <v>9996</v>
      </c>
      <c r="W88" s="72">
        <v>9160</v>
      </c>
      <c r="X88" s="63">
        <f t="shared" si="5"/>
        <v>-263</v>
      </c>
      <c r="Y88" s="478">
        <f t="shared" si="6"/>
        <v>-2.5636026903206939</v>
      </c>
      <c r="Z88" s="64">
        <f t="shared" si="7"/>
        <v>-836</v>
      </c>
      <c r="AA88" s="65">
        <f t="shared" si="8"/>
        <v>-8.3633453381352538</v>
      </c>
      <c r="AB88" s="486"/>
      <c r="AC88" s="487"/>
    </row>
    <row r="89" spans="1:29" ht="15" customHeight="1">
      <c r="A89" s="484" t="s">
        <v>237</v>
      </c>
      <c r="B89" s="485" t="s">
        <v>238</v>
      </c>
      <c r="C89" s="71">
        <v>10572</v>
      </c>
      <c r="D89" s="71">
        <v>10062</v>
      </c>
      <c r="E89" s="71">
        <v>9700</v>
      </c>
      <c r="F89" s="71">
        <v>9408</v>
      </c>
      <c r="G89" s="71">
        <v>9441</v>
      </c>
      <c r="H89" s="71">
        <v>9822</v>
      </c>
      <c r="I89" s="71">
        <v>9881</v>
      </c>
      <c r="J89" s="71">
        <v>9617</v>
      </c>
      <c r="K89" s="71">
        <v>8804</v>
      </c>
      <c r="L89" s="71">
        <v>7816</v>
      </c>
      <c r="M89" s="71">
        <v>7181</v>
      </c>
      <c r="N89" s="71">
        <v>7022</v>
      </c>
      <c r="O89" s="71">
        <v>6734</v>
      </c>
      <c r="P89" s="71">
        <v>6581</v>
      </c>
      <c r="Q89" s="71">
        <v>6330</v>
      </c>
      <c r="R89" s="71">
        <v>6062</v>
      </c>
      <c r="S89" s="71">
        <v>5731</v>
      </c>
      <c r="T89" s="71">
        <v>5273</v>
      </c>
      <c r="U89" s="71">
        <v>4742</v>
      </c>
      <c r="V89" s="72">
        <v>4255</v>
      </c>
      <c r="W89" s="72">
        <v>3745</v>
      </c>
      <c r="X89" s="63">
        <f t="shared" si="5"/>
        <v>-487</v>
      </c>
      <c r="Y89" s="478">
        <f t="shared" si="6"/>
        <v>-10.269928300295234</v>
      </c>
      <c r="Z89" s="64">
        <f t="shared" si="7"/>
        <v>-510</v>
      </c>
      <c r="AA89" s="65">
        <f t="shared" si="8"/>
        <v>-11.985898942420683</v>
      </c>
      <c r="AB89" s="486"/>
      <c r="AC89" s="487"/>
    </row>
    <row r="90" spans="1:29" s="66" customFormat="1" ht="15" customHeight="1">
      <c r="A90" s="476">
        <v>222</v>
      </c>
      <c r="B90" s="477" t="s">
        <v>239</v>
      </c>
      <c r="C90" s="60">
        <v>43271</v>
      </c>
      <c r="D90" s="60">
        <v>42465</v>
      </c>
      <c r="E90" s="60">
        <v>43449</v>
      </c>
      <c r="F90" s="60">
        <v>43190</v>
      </c>
      <c r="G90" s="60">
        <v>45203</v>
      </c>
      <c r="H90" s="60">
        <v>49057</v>
      </c>
      <c r="I90" s="60">
        <v>49190</v>
      </c>
      <c r="J90" s="60">
        <v>48578</v>
      </c>
      <c r="K90" s="60">
        <v>44884</v>
      </c>
      <c r="L90" s="60">
        <v>40740</v>
      </c>
      <c r="M90" s="60">
        <v>36716</v>
      </c>
      <c r="N90" s="60">
        <v>34919</v>
      </c>
      <c r="O90" s="60">
        <v>33979</v>
      </c>
      <c r="P90" s="60">
        <v>33595</v>
      </c>
      <c r="Q90" s="60">
        <v>32092</v>
      </c>
      <c r="R90" s="61">
        <v>31290</v>
      </c>
      <c r="S90" s="60">
        <v>30110</v>
      </c>
      <c r="T90" s="60">
        <v>28306</v>
      </c>
      <c r="U90" s="60">
        <v>26501</v>
      </c>
      <c r="V90" s="63">
        <v>24288</v>
      </c>
      <c r="W90" s="63">
        <f>SUM(W91:W94)</f>
        <v>22129</v>
      </c>
      <c r="X90" s="63">
        <f t="shared" si="5"/>
        <v>-2213</v>
      </c>
      <c r="Y90" s="478">
        <f t="shared" si="6"/>
        <v>-8.3506282781781813</v>
      </c>
      <c r="Z90" s="64">
        <f t="shared" si="7"/>
        <v>-2159</v>
      </c>
      <c r="AA90" s="65">
        <f t="shared" si="8"/>
        <v>-8.8891633728590254</v>
      </c>
      <c r="AB90" s="479">
        <f t="shared" si="9"/>
        <v>54</v>
      </c>
      <c r="AC90" s="65">
        <f t="shared" si="9"/>
        <v>-0.53853509468084404</v>
      </c>
    </row>
    <row r="91" spans="1:29" ht="15" customHeight="1">
      <c r="A91" s="484" t="s">
        <v>240</v>
      </c>
      <c r="B91" s="485" t="s">
        <v>241</v>
      </c>
      <c r="C91" s="71">
        <v>13638</v>
      </c>
      <c r="D91" s="71">
        <v>13582</v>
      </c>
      <c r="E91" s="71">
        <v>13811</v>
      </c>
      <c r="F91" s="71">
        <v>13590</v>
      </c>
      <c r="G91" s="71">
        <v>13569</v>
      </c>
      <c r="H91" s="71">
        <v>16271</v>
      </c>
      <c r="I91" s="71">
        <v>15782</v>
      </c>
      <c r="J91" s="71">
        <v>15435</v>
      </c>
      <c r="K91" s="71">
        <v>14551</v>
      </c>
      <c r="L91" s="71">
        <v>13801</v>
      </c>
      <c r="M91" s="71">
        <v>13155</v>
      </c>
      <c r="N91" s="71">
        <v>13029</v>
      </c>
      <c r="O91" s="71">
        <v>13056</v>
      </c>
      <c r="P91" s="71">
        <v>12969</v>
      </c>
      <c r="Q91" s="71">
        <v>12779</v>
      </c>
      <c r="R91" s="71">
        <v>12562</v>
      </c>
      <c r="S91" s="71">
        <v>12011</v>
      </c>
      <c r="T91" s="71">
        <v>11453</v>
      </c>
      <c r="U91" s="71">
        <v>10843</v>
      </c>
      <c r="V91" s="72">
        <v>10111</v>
      </c>
      <c r="W91" s="72">
        <v>9388</v>
      </c>
      <c r="X91" s="63">
        <f t="shared" si="5"/>
        <v>-732</v>
      </c>
      <c r="Y91" s="478">
        <f t="shared" si="6"/>
        <v>-6.7508991976390291</v>
      </c>
      <c r="Z91" s="64">
        <f t="shared" si="7"/>
        <v>-723</v>
      </c>
      <c r="AA91" s="65">
        <f t="shared" si="8"/>
        <v>-7.1506280288794386</v>
      </c>
      <c r="AB91" s="486"/>
      <c r="AC91" s="487"/>
    </row>
    <row r="92" spans="1:29" ht="15" customHeight="1">
      <c r="A92" s="484" t="s">
        <v>242</v>
      </c>
      <c r="B92" s="485" t="s">
        <v>243</v>
      </c>
      <c r="C92" s="71">
        <v>12515</v>
      </c>
      <c r="D92" s="71">
        <v>12583</v>
      </c>
      <c r="E92" s="71">
        <v>12751</v>
      </c>
      <c r="F92" s="71">
        <v>11812</v>
      </c>
      <c r="G92" s="71">
        <v>11943</v>
      </c>
      <c r="H92" s="71">
        <v>13806</v>
      </c>
      <c r="I92" s="71">
        <v>13376</v>
      </c>
      <c r="J92" s="71">
        <v>12958</v>
      </c>
      <c r="K92" s="71">
        <v>11954</v>
      </c>
      <c r="L92" s="71">
        <v>10987</v>
      </c>
      <c r="M92" s="71">
        <v>10289</v>
      </c>
      <c r="N92" s="71">
        <v>9968</v>
      </c>
      <c r="O92" s="71">
        <v>9611</v>
      </c>
      <c r="P92" s="71">
        <v>9431</v>
      </c>
      <c r="Q92" s="71">
        <v>9140</v>
      </c>
      <c r="R92" s="71">
        <v>8913</v>
      </c>
      <c r="S92" s="71">
        <v>8728</v>
      </c>
      <c r="T92" s="71">
        <v>8181</v>
      </c>
      <c r="U92" s="71">
        <v>7732</v>
      </c>
      <c r="V92" s="72">
        <v>7144</v>
      </c>
      <c r="W92" s="72">
        <v>6565</v>
      </c>
      <c r="X92" s="63">
        <f t="shared" si="5"/>
        <v>-588</v>
      </c>
      <c r="Y92" s="478">
        <f t="shared" si="6"/>
        <v>-7.6047594412829795</v>
      </c>
      <c r="Z92" s="64">
        <f t="shared" si="7"/>
        <v>-579</v>
      </c>
      <c r="AA92" s="65">
        <f t="shared" si="8"/>
        <v>-8.104703247480403</v>
      </c>
      <c r="AB92" s="486"/>
      <c r="AC92" s="487"/>
    </row>
    <row r="93" spans="1:29" ht="15" customHeight="1">
      <c r="A93" s="484" t="s">
        <v>244</v>
      </c>
      <c r="B93" s="485" t="s">
        <v>245</v>
      </c>
      <c r="C93" s="71">
        <v>10028</v>
      </c>
      <c r="D93" s="71">
        <v>9205</v>
      </c>
      <c r="E93" s="71">
        <v>9752</v>
      </c>
      <c r="F93" s="71">
        <v>10815</v>
      </c>
      <c r="G93" s="71">
        <v>11901</v>
      </c>
      <c r="H93" s="71">
        <v>10634</v>
      </c>
      <c r="I93" s="71">
        <v>11531</v>
      </c>
      <c r="J93" s="71">
        <v>12086</v>
      </c>
      <c r="K93" s="71">
        <v>10978</v>
      </c>
      <c r="L93" s="71">
        <v>9313</v>
      </c>
      <c r="M93" s="71">
        <v>7527</v>
      </c>
      <c r="N93" s="71">
        <v>6572</v>
      </c>
      <c r="O93" s="71">
        <v>6142</v>
      </c>
      <c r="P93" s="71">
        <v>6004</v>
      </c>
      <c r="Q93" s="71">
        <v>5173</v>
      </c>
      <c r="R93" s="71">
        <v>4962</v>
      </c>
      <c r="S93" s="71">
        <v>4785</v>
      </c>
      <c r="T93" s="71">
        <v>4397</v>
      </c>
      <c r="U93" s="71">
        <v>3997</v>
      </c>
      <c r="V93" s="72">
        <v>3533</v>
      </c>
      <c r="W93" s="72">
        <v>3104</v>
      </c>
      <c r="X93" s="63">
        <f t="shared" si="5"/>
        <v>-464</v>
      </c>
      <c r="Y93" s="478">
        <f t="shared" si="6"/>
        <v>-11.608706529897423</v>
      </c>
      <c r="Z93" s="64">
        <f t="shared" si="7"/>
        <v>-429</v>
      </c>
      <c r="AA93" s="65">
        <f t="shared" si="8"/>
        <v>-12.14265496744976</v>
      </c>
      <c r="AB93" s="486"/>
      <c r="AC93" s="487"/>
    </row>
    <row r="94" spans="1:29" ht="15" customHeight="1">
      <c r="A94" s="484" t="s">
        <v>246</v>
      </c>
      <c r="B94" s="485" t="s">
        <v>247</v>
      </c>
      <c r="C94" s="71">
        <v>7090</v>
      </c>
      <c r="D94" s="71">
        <v>7095</v>
      </c>
      <c r="E94" s="71">
        <v>7135</v>
      </c>
      <c r="F94" s="71">
        <v>6973</v>
      </c>
      <c r="G94" s="71">
        <v>7790</v>
      </c>
      <c r="H94" s="71">
        <v>8346</v>
      </c>
      <c r="I94" s="71">
        <v>8501</v>
      </c>
      <c r="J94" s="71">
        <v>8099</v>
      </c>
      <c r="K94" s="71">
        <v>7401</v>
      </c>
      <c r="L94" s="71">
        <v>6639</v>
      </c>
      <c r="M94" s="71">
        <v>5745</v>
      </c>
      <c r="N94" s="71">
        <v>5350</v>
      </c>
      <c r="O94" s="71">
        <v>5170</v>
      </c>
      <c r="P94" s="71">
        <v>5191</v>
      </c>
      <c r="Q94" s="71">
        <v>5000</v>
      </c>
      <c r="R94" s="71">
        <v>4853</v>
      </c>
      <c r="S94" s="71">
        <v>4586</v>
      </c>
      <c r="T94" s="71">
        <v>4275</v>
      </c>
      <c r="U94" s="71">
        <v>3929</v>
      </c>
      <c r="V94" s="72">
        <v>3500</v>
      </c>
      <c r="W94" s="72">
        <v>3072</v>
      </c>
      <c r="X94" s="63">
        <f t="shared" si="5"/>
        <v>-429</v>
      </c>
      <c r="Y94" s="478">
        <f t="shared" si="6"/>
        <v>-10.918808857215577</v>
      </c>
      <c r="Z94" s="64">
        <f t="shared" si="7"/>
        <v>-428</v>
      </c>
      <c r="AA94" s="65">
        <f t="shared" si="8"/>
        <v>-12.22857142857143</v>
      </c>
      <c r="AB94" s="486"/>
      <c r="AC94" s="487"/>
    </row>
    <row r="95" spans="1:29" s="66" customFormat="1" ht="15" customHeight="1">
      <c r="A95" s="476">
        <v>225</v>
      </c>
      <c r="B95" s="477" t="s">
        <v>248</v>
      </c>
      <c r="C95" s="60">
        <v>41657</v>
      </c>
      <c r="D95" s="60">
        <v>41053</v>
      </c>
      <c r="E95" s="60">
        <v>42524</v>
      </c>
      <c r="F95" s="60">
        <v>42173</v>
      </c>
      <c r="G95" s="60">
        <v>42442</v>
      </c>
      <c r="H95" s="60">
        <v>49448</v>
      </c>
      <c r="I95" s="60">
        <v>49619</v>
      </c>
      <c r="J95" s="60">
        <v>49225</v>
      </c>
      <c r="K95" s="60">
        <v>47118</v>
      </c>
      <c r="L95" s="60">
        <v>43637</v>
      </c>
      <c r="M95" s="60">
        <v>39506</v>
      </c>
      <c r="N95" s="60">
        <v>37763</v>
      </c>
      <c r="O95" s="60">
        <v>36850</v>
      </c>
      <c r="P95" s="60">
        <v>37149</v>
      </c>
      <c r="Q95" s="60">
        <v>36625</v>
      </c>
      <c r="R95" s="61">
        <v>36766</v>
      </c>
      <c r="S95" s="60">
        <v>36069</v>
      </c>
      <c r="T95" s="60">
        <v>34791</v>
      </c>
      <c r="U95" s="60">
        <v>32814</v>
      </c>
      <c r="V95" s="63">
        <v>30805</v>
      </c>
      <c r="W95" s="63">
        <f>SUM(W96:W99)</f>
        <v>28989</v>
      </c>
      <c r="X95" s="63">
        <f t="shared" si="5"/>
        <v>-2009</v>
      </c>
      <c r="Y95" s="478">
        <f t="shared" si="6"/>
        <v>-6.1223867861278727</v>
      </c>
      <c r="Z95" s="64">
        <f t="shared" si="7"/>
        <v>-1816</v>
      </c>
      <c r="AA95" s="65">
        <f t="shared" si="8"/>
        <v>-5.8951468917383547</v>
      </c>
      <c r="AB95" s="479">
        <f t="shared" si="9"/>
        <v>193</v>
      </c>
      <c r="AC95" s="65">
        <f t="shared" si="9"/>
        <v>0.22723989438951797</v>
      </c>
    </row>
    <row r="96" spans="1:29" ht="15" customHeight="1">
      <c r="A96" s="484" t="s">
        <v>249</v>
      </c>
      <c r="B96" s="485" t="s">
        <v>250</v>
      </c>
      <c r="C96" s="71">
        <v>8888</v>
      </c>
      <c r="D96" s="71">
        <v>7819</v>
      </c>
      <c r="E96" s="71">
        <v>8285</v>
      </c>
      <c r="F96" s="71">
        <v>8496</v>
      </c>
      <c r="G96" s="71">
        <v>9211</v>
      </c>
      <c r="H96" s="71">
        <v>9918</v>
      </c>
      <c r="I96" s="71">
        <v>10462</v>
      </c>
      <c r="J96" s="71">
        <v>11083</v>
      </c>
      <c r="K96" s="71">
        <v>10564</v>
      </c>
      <c r="L96" s="71">
        <v>9466</v>
      </c>
      <c r="M96" s="71">
        <v>7652</v>
      </c>
      <c r="N96" s="71">
        <v>6658</v>
      </c>
      <c r="O96" s="71">
        <v>5988</v>
      </c>
      <c r="P96" s="71">
        <v>5866</v>
      </c>
      <c r="Q96" s="71">
        <v>5699</v>
      </c>
      <c r="R96" s="71">
        <v>5582</v>
      </c>
      <c r="S96" s="71">
        <v>5077</v>
      </c>
      <c r="T96" s="71">
        <v>4716</v>
      </c>
      <c r="U96" s="71">
        <v>4221</v>
      </c>
      <c r="V96" s="72">
        <v>3759</v>
      </c>
      <c r="W96" s="72">
        <v>3450</v>
      </c>
      <c r="X96" s="63">
        <f t="shared" si="5"/>
        <v>-462</v>
      </c>
      <c r="Y96" s="478">
        <f t="shared" si="6"/>
        <v>-10.945273631840797</v>
      </c>
      <c r="Z96" s="64">
        <f t="shared" si="7"/>
        <v>-309</v>
      </c>
      <c r="AA96" s="65">
        <f t="shared" si="8"/>
        <v>-8.2202713487629691</v>
      </c>
      <c r="AB96" s="486"/>
      <c r="AC96" s="487"/>
    </row>
    <row r="97" spans="1:29" ht="15" customHeight="1">
      <c r="A97" s="484" t="s">
        <v>251</v>
      </c>
      <c r="B97" s="485" t="s">
        <v>252</v>
      </c>
      <c r="C97" s="71">
        <v>16292</v>
      </c>
      <c r="D97" s="71">
        <v>16757</v>
      </c>
      <c r="E97" s="71">
        <v>17227</v>
      </c>
      <c r="F97" s="71">
        <v>16558</v>
      </c>
      <c r="G97" s="71">
        <v>16351</v>
      </c>
      <c r="H97" s="71">
        <v>19750</v>
      </c>
      <c r="I97" s="71">
        <v>19201</v>
      </c>
      <c r="J97" s="71">
        <v>18556</v>
      </c>
      <c r="K97" s="71">
        <v>17592</v>
      </c>
      <c r="L97" s="71">
        <v>16281</v>
      </c>
      <c r="M97" s="71">
        <v>15514</v>
      </c>
      <c r="N97" s="71">
        <v>15697</v>
      </c>
      <c r="O97" s="71">
        <v>16046</v>
      </c>
      <c r="P97" s="71">
        <v>16782</v>
      </c>
      <c r="Q97" s="71">
        <v>16848</v>
      </c>
      <c r="R97" s="71">
        <v>16764</v>
      </c>
      <c r="S97" s="71">
        <v>17051</v>
      </c>
      <c r="T97" s="71">
        <v>16792</v>
      </c>
      <c r="U97" s="71">
        <v>16200</v>
      </c>
      <c r="V97" s="72">
        <v>15490</v>
      </c>
      <c r="W97" s="72">
        <v>14873</v>
      </c>
      <c r="X97" s="63">
        <f t="shared" si="5"/>
        <v>-710</v>
      </c>
      <c r="Y97" s="478">
        <f t="shared" si="6"/>
        <v>-4.382716049382716</v>
      </c>
      <c r="Z97" s="64">
        <f t="shared" si="7"/>
        <v>-617</v>
      </c>
      <c r="AA97" s="65">
        <f t="shared" si="8"/>
        <v>-3.9832149774047774</v>
      </c>
      <c r="AB97" s="486"/>
      <c r="AC97" s="487"/>
    </row>
    <row r="98" spans="1:29" ht="15" customHeight="1">
      <c r="A98" s="484" t="s">
        <v>253</v>
      </c>
      <c r="B98" s="485" t="s">
        <v>254</v>
      </c>
      <c r="C98" s="71">
        <v>7696</v>
      </c>
      <c r="D98" s="71">
        <v>7728</v>
      </c>
      <c r="E98" s="71">
        <v>8064</v>
      </c>
      <c r="F98" s="71">
        <v>7971</v>
      </c>
      <c r="G98" s="71">
        <v>7669</v>
      </c>
      <c r="H98" s="71">
        <v>9097</v>
      </c>
      <c r="I98" s="71">
        <v>9070</v>
      </c>
      <c r="J98" s="71">
        <v>8689</v>
      </c>
      <c r="K98" s="71">
        <v>8734</v>
      </c>
      <c r="L98" s="71">
        <v>8317</v>
      </c>
      <c r="M98" s="71">
        <v>7787</v>
      </c>
      <c r="N98" s="71">
        <v>7364</v>
      </c>
      <c r="O98" s="71">
        <v>7029</v>
      </c>
      <c r="P98" s="71">
        <v>6737</v>
      </c>
      <c r="Q98" s="71">
        <v>6466</v>
      </c>
      <c r="R98" s="71">
        <v>6551</v>
      </c>
      <c r="S98" s="71">
        <v>6392</v>
      </c>
      <c r="T98" s="71">
        <v>6203</v>
      </c>
      <c r="U98" s="71">
        <v>5932</v>
      </c>
      <c r="V98" s="72">
        <v>5549</v>
      </c>
      <c r="W98" s="72">
        <v>5221</v>
      </c>
      <c r="X98" s="63">
        <f t="shared" si="5"/>
        <v>-383</v>
      </c>
      <c r="Y98" s="478">
        <f t="shared" si="6"/>
        <v>-6.4565070802427513</v>
      </c>
      <c r="Z98" s="64">
        <f t="shared" si="7"/>
        <v>-328</v>
      </c>
      <c r="AA98" s="65">
        <f t="shared" si="8"/>
        <v>-5.9109749504415205</v>
      </c>
      <c r="AB98" s="486"/>
      <c r="AC98" s="487"/>
    </row>
    <row r="99" spans="1:29" ht="15" customHeight="1">
      <c r="A99" s="484" t="s">
        <v>255</v>
      </c>
      <c r="B99" s="485" t="s">
        <v>256</v>
      </c>
      <c r="C99" s="71">
        <v>8781</v>
      </c>
      <c r="D99" s="71">
        <v>8749</v>
      </c>
      <c r="E99" s="71">
        <v>8948</v>
      </c>
      <c r="F99" s="71">
        <v>9148</v>
      </c>
      <c r="G99" s="71">
        <v>9211</v>
      </c>
      <c r="H99" s="71">
        <v>10683</v>
      </c>
      <c r="I99" s="71">
        <v>10886</v>
      </c>
      <c r="J99" s="71">
        <v>10897</v>
      </c>
      <c r="K99" s="71">
        <v>10228</v>
      </c>
      <c r="L99" s="71">
        <v>9573</v>
      </c>
      <c r="M99" s="71">
        <v>8553</v>
      </c>
      <c r="N99" s="71">
        <v>8044</v>
      </c>
      <c r="O99" s="71">
        <v>7787</v>
      </c>
      <c r="P99" s="71">
        <v>7764</v>
      </c>
      <c r="Q99" s="71">
        <v>7612</v>
      </c>
      <c r="R99" s="71">
        <v>7869</v>
      </c>
      <c r="S99" s="71">
        <v>7549</v>
      </c>
      <c r="T99" s="71">
        <v>7080</v>
      </c>
      <c r="U99" s="71">
        <v>6461</v>
      </c>
      <c r="V99" s="72">
        <v>6007</v>
      </c>
      <c r="W99" s="72">
        <v>5445</v>
      </c>
      <c r="X99" s="63">
        <f t="shared" si="5"/>
        <v>-454</v>
      </c>
      <c r="Y99" s="478">
        <f t="shared" si="6"/>
        <v>-7.0267760408605477</v>
      </c>
      <c r="Z99" s="64">
        <f t="shared" si="7"/>
        <v>-562</v>
      </c>
      <c r="AA99" s="65">
        <f t="shared" si="8"/>
        <v>-9.3557516231063751</v>
      </c>
      <c r="AB99" s="486"/>
      <c r="AC99" s="487"/>
    </row>
    <row r="100" spans="1:29" s="66" customFormat="1" ht="15" customHeight="1">
      <c r="A100" s="476">
        <v>585</v>
      </c>
      <c r="B100" s="477" t="s">
        <v>257</v>
      </c>
      <c r="C100" s="60">
        <v>31838</v>
      </c>
      <c r="D100" s="60">
        <v>31607</v>
      </c>
      <c r="E100" s="60">
        <v>31646</v>
      </c>
      <c r="F100" s="60">
        <v>31292</v>
      </c>
      <c r="G100" s="60">
        <v>31627</v>
      </c>
      <c r="H100" s="60">
        <v>34890</v>
      </c>
      <c r="I100" s="60">
        <v>35414</v>
      </c>
      <c r="J100" s="60">
        <v>34855</v>
      </c>
      <c r="K100" s="60">
        <v>33745</v>
      </c>
      <c r="L100" s="60">
        <v>31096</v>
      </c>
      <c r="M100" s="60">
        <v>28321</v>
      </c>
      <c r="N100" s="60">
        <v>27571</v>
      </c>
      <c r="O100" s="60">
        <v>26694</v>
      </c>
      <c r="P100" s="60">
        <v>25964</v>
      </c>
      <c r="Q100" s="60">
        <v>25136</v>
      </c>
      <c r="R100" s="61">
        <v>24298</v>
      </c>
      <c r="S100" s="60">
        <v>23271</v>
      </c>
      <c r="T100" s="60">
        <v>21439</v>
      </c>
      <c r="U100" s="60">
        <v>19696</v>
      </c>
      <c r="V100" s="63">
        <v>18070</v>
      </c>
      <c r="W100" s="63">
        <f>SUM(W101:W103)</f>
        <v>16064</v>
      </c>
      <c r="X100" s="63">
        <f t="shared" si="5"/>
        <v>-1626</v>
      </c>
      <c r="Y100" s="478">
        <f t="shared" si="6"/>
        <v>-8.2554833468724613</v>
      </c>
      <c r="Z100" s="64">
        <f t="shared" si="7"/>
        <v>-2006</v>
      </c>
      <c r="AA100" s="65">
        <f t="shared" si="8"/>
        <v>-11.101272827891533</v>
      </c>
      <c r="AB100" s="479">
        <f t="shared" si="9"/>
        <v>-380</v>
      </c>
      <c r="AC100" s="65">
        <f t="shared" si="9"/>
        <v>-2.8457894810190716</v>
      </c>
    </row>
    <row r="101" spans="1:29" ht="15" customHeight="1">
      <c r="A101" s="484" t="s">
        <v>258</v>
      </c>
      <c r="B101" s="485" t="s">
        <v>259</v>
      </c>
      <c r="C101" s="71">
        <v>14152</v>
      </c>
      <c r="D101" s="71">
        <v>14098</v>
      </c>
      <c r="E101" s="71">
        <v>14331</v>
      </c>
      <c r="F101" s="71">
        <v>14077</v>
      </c>
      <c r="G101" s="71">
        <v>14431</v>
      </c>
      <c r="H101" s="71">
        <v>16697</v>
      </c>
      <c r="I101" s="71">
        <v>17339</v>
      </c>
      <c r="J101" s="71">
        <v>17356</v>
      </c>
      <c r="K101" s="71">
        <v>17369</v>
      </c>
      <c r="L101" s="71">
        <v>16507</v>
      </c>
      <c r="M101" s="71">
        <v>15568</v>
      </c>
      <c r="N101" s="71">
        <v>15604</v>
      </c>
      <c r="O101" s="71">
        <v>15520</v>
      </c>
      <c r="P101" s="71">
        <v>15332</v>
      </c>
      <c r="Q101" s="71">
        <v>14942</v>
      </c>
      <c r="R101" s="71">
        <v>14502</v>
      </c>
      <c r="S101" s="71">
        <v>13998</v>
      </c>
      <c r="T101" s="71">
        <v>12939</v>
      </c>
      <c r="U101" s="71">
        <v>11971</v>
      </c>
      <c r="V101" s="72">
        <v>11217</v>
      </c>
      <c r="W101" s="72">
        <v>10088</v>
      </c>
      <c r="X101" s="63">
        <f t="shared" si="5"/>
        <v>-754</v>
      </c>
      <c r="Y101" s="478">
        <f t="shared" si="6"/>
        <v>-6.2985548408654255</v>
      </c>
      <c r="Z101" s="64">
        <f t="shared" si="7"/>
        <v>-1129</v>
      </c>
      <c r="AA101" s="65">
        <f t="shared" si="8"/>
        <v>-10.065079789605063</v>
      </c>
      <c r="AB101" s="486"/>
      <c r="AC101" s="487"/>
    </row>
    <row r="102" spans="1:29" ht="15" customHeight="1">
      <c r="A102" s="484" t="s">
        <v>260</v>
      </c>
      <c r="B102" s="485" t="s">
        <v>261</v>
      </c>
      <c r="C102" s="71">
        <v>9221</v>
      </c>
      <c r="D102" s="71">
        <v>9017</v>
      </c>
      <c r="E102" s="71">
        <v>8928</v>
      </c>
      <c r="F102" s="71">
        <v>8768</v>
      </c>
      <c r="G102" s="71">
        <v>8639</v>
      </c>
      <c r="H102" s="71">
        <v>9468</v>
      </c>
      <c r="I102" s="71">
        <v>9360</v>
      </c>
      <c r="J102" s="71">
        <v>9098</v>
      </c>
      <c r="K102" s="71">
        <v>8572</v>
      </c>
      <c r="L102" s="71">
        <v>10293</v>
      </c>
      <c r="M102" s="71">
        <v>8987</v>
      </c>
      <c r="N102" s="71">
        <v>8429</v>
      </c>
      <c r="O102" s="71">
        <v>7930</v>
      </c>
      <c r="P102" s="71">
        <v>7627</v>
      </c>
      <c r="Q102" s="71">
        <v>7322</v>
      </c>
      <c r="R102" s="71">
        <v>7070</v>
      </c>
      <c r="S102" s="71">
        <v>6633</v>
      </c>
      <c r="T102" s="71">
        <v>6117</v>
      </c>
      <c r="U102" s="71">
        <v>5531</v>
      </c>
      <c r="V102" s="72">
        <v>4888</v>
      </c>
      <c r="W102" s="72">
        <v>4266</v>
      </c>
      <c r="X102" s="63">
        <f t="shared" si="5"/>
        <v>-643</v>
      </c>
      <c r="Y102" s="478">
        <f t="shared" si="6"/>
        <v>-11.625384198155848</v>
      </c>
      <c r="Z102" s="64">
        <f t="shared" si="7"/>
        <v>-622</v>
      </c>
      <c r="AA102" s="65">
        <f t="shared" si="8"/>
        <v>-12.725040916530277</v>
      </c>
      <c r="AB102" s="486"/>
      <c r="AC102" s="487"/>
    </row>
    <row r="103" spans="1:29" ht="15" customHeight="1">
      <c r="A103" s="484" t="s">
        <v>262</v>
      </c>
      <c r="B103" s="485" t="s">
        <v>263</v>
      </c>
      <c r="C103" s="71">
        <v>8465</v>
      </c>
      <c r="D103" s="71">
        <v>8492</v>
      </c>
      <c r="E103" s="71">
        <v>8387</v>
      </c>
      <c r="F103" s="71">
        <v>8447</v>
      </c>
      <c r="G103" s="71">
        <v>8557</v>
      </c>
      <c r="H103" s="71">
        <v>8725</v>
      </c>
      <c r="I103" s="71">
        <v>8715</v>
      </c>
      <c r="J103" s="71">
        <v>8401</v>
      </c>
      <c r="K103" s="71">
        <v>7804</v>
      </c>
      <c r="L103" s="71">
        <v>4296</v>
      </c>
      <c r="M103" s="71">
        <v>3766</v>
      </c>
      <c r="N103" s="71">
        <v>3538</v>
      </c>
      <c r="O103" s="71">
        <v>3244</v>
      </c>
      <c r="P103" s="71">
        <v>3005</v>
      </c>
      <c r="Q103" s="71">
        <v>2872</v>
      </c>
      <c r="R103" s="71">
        <v>2726</v>
      </c>
      <c r="S103" s="71">
        <v>2640</v>
      </c>
      <c r="T103" s="71">
        <v>2383</v>
      </c>
      <c r="U103" s="71">
        <v>2194</v>
      </c>
      <c r="V103" s="72">
        <v>1965</v>
      </c>
      <c r="W103" s="72">
        <v>1710</v>
      </c>
      <c r="X103" s="63">
        <f t="shared" si="5"/>
        <v>-229</v>
      </c>
      <c r="Y103" s="478">
        <f t="shared" si="6"/>
        <v>-10.437556973564266</v>
      </c>
      <c r="Z103" s="64">
        <f t="shared" si="7"/>
        <v>-255</v>
      </c>
      <c r="AA103" s="65">
        <f t="shared" si="8"/>
        <v>-12.977099236641221</v>
      </c>
      <c r="AB103" s="486"/>
      <c r="AC103" s="487"/>
    </row>
    <row r="104" spans="1:29" s="66" customFormat="1" ht="15" customHeight="1">
      <c r="A104" s="476">
        <v>902</v>
      </c>
      <c r="B104" s="477" t="s">
        <v>264</v>
      </c>
      <c r="C104" s="60">
        <v>26952</v>
      </c>
      <c r="D104" s="60">
        <v>26469</v>
      </c>
      <c r="E104" s="60">
        <v>25973</v>
      </c>
      <c r="F104" s="60">
        <v>25350</v>
      </c>
      <c r="G104" s="60">
        <v>25560</v>
      </c>
      <c r="H104" s="60">
        <v>29631</v>
      </c>
      <c r="I104" s="60">
        <v>29788</v>
      </c>
      <c r="J104" s="60">
        <v>29269</v>
      </c>
      <c r="K104" s="60">
        <v>27701</v>
      </c>
      <c r="L104" s="60">
        <v>25539</v>
      </c>
      <c r="M104" s="60">
        <v>22961</v>
      </c>
      <c r="N104" s="60">
        <v>21876</v>
      </c>
      <c r="O104" s="60">
        <v>21514</v>
      </c>
      <c r="P104" s="60">
        <v>21011</v>
      </c>
      <c r="Q104" s="60">
        <v>20226</v>
      </c>
      <c r="R104" s="61">
        <v>19629</v>
      </c>
      <c r="S104" s="60">
        <v>18601</v>
      </c>
      <c r="T104" s="60">
        <v>17467</v>
      </c>
      <c r="U104" s="60">
        <v>16004</v>
      </c>
      <c r="V104" s="63">
        <v>14819</v>
      </c>
      <c r="W104" s="63">
        <f>SUM(W105:W106)</f>
        <v>13318</v>
      </c>
      <c r="X104" s="63">
        <f t="shared" si="5"/>
        <v>-1185</v>
      </c>
      <c r="Y104" s="478">
        <f t="shared" si="6"/>
        <v>-7.4043989002749315</v>
      </c>
      <c r="Z104" s="64">
        <f t="shared" si="7"/>
        <v>-1501</v>
      </c>
      <c r="AA104" s="65">
        <f t="shared" si="8"/>
        <v>-10.128888588973615</v>
      </c>
      <c r="AB104" s="479">
        <f t="shared" si="9"/>
        <v>-316</v>
      </c>
      <c r="AC104" s="65">
        <f t="shared" si="9"/>
        <v>-2.7244896886986831</v>
      </c>
    </row>
    <row r="105" spans="1:29" ht="15" customHeight="1">
      <c r="A105" s="484" t="s">
        <v>265</v>
      </c>
      <c r="B105" s="485" t="s">
        <v>266</v>
      </c>
      <c r="C105" s="71">
        <v>14948</v>
      </c>
      <c r="D105" s="71">
        <v>14345</v>
      </c>
      <c r="E105" s="71">
        <v>14037</v>
      </c>
      <c r="F105" s="71">
        <v>13514</v>
      </c>
      <c r="G105" s="71">
        <v>13770</v>
      </c>
      <c r="H105" s="71">
        <v>16795</v>
      </c>
      <c r="I105" s="71">
        <v>16746</v>
      </c>
      <c r="J105" s="71">
        <v>16553</v>
      </c>
      <c r="K105" s="71">
        <v>15643</v>
      </c>
      <c r="L105" s="71">
        <v>14466</v>
      </c>
      <c r="M105" s="71">
        <v>13328</v>
      </c>
      <c r="N105" s="71">
        <v>12915</v>
      </c>
      <c r="O105" s="71">
        <v>12821</v>
      </c>
      <c r="P105" s="71">
        <v>12611</v>
      </c>
      <c r="Q105" s="71">
        <v>12137</v>
      </c>
      <c r="R105" s="71">
        <v>11827</v>
      </c>
      <c r="S105" s="71">
        <v>11222</v>
      </c>
      <c r="T105" s="71">
        <v>10528</v>
      </c>
      <c r="U105" s="71">
        <v>9793</v>
      </c>
      <c r="V105" s="72">
        <v>9222</v>
      </c>
      <c r="W105" s="72">
        <v>8342</v>
      </c>
      <c r="X105" s="63">
        <f t="shared" si="5"/>
        <v>-571</v>
      </c>
      <c r="Y105" s="478">
        <f t="shared" si="6"/>
        <v>-5.8306953946696618</v>
      </c>
      <c r="Z105" s="64">
        <f t="shared" si="7"/>
        <v>-880</v>
      </c>
      <c r="AA105" s="65">
        <f t="shared" si="8"/>
        <v>-9.5423986120147486</v>
      </c>
      <c r="AB105" s="486"/>
      <c r="AC105" s="487"/>
    </row>
    <row r="106" spans="1:29" ht="15" customHeight="1">
      <c r="A106" s="484" t="s">
        <v>267</v>
      </c>
      <c r="B106" s="485" t="s">
        <v>268</v>
      </c>
      <c r="C106" s="71">
        <v>12004</v>
      </c>
      <c r="D106" s="71">
        <v>12124</v>
      </c>
      <c r="E106" s="71">
        <v>11936</v>
      </c>
      <c r="F106" s="71">
        <v>11836</v>
      </c>
      <c r="G106" s="71">
        <v>11790</v>
      </c>
      <c r="H106" s="71">
        <v>12836</v>
      </c>
      <c r="I106" s="71">
        <v>13042</v>
      </c>
      <c r="J106" s="71">
        <v>12716</v>
      </c>
      <c r="K106" s="71">
        <v>12058</v>
      </c>
      <c r="L106" s="71">
        <v>11073</v>
      </c>
      <c r="M106" s="71">
        <v>9633</v>
      </c>
      <c r="N106" s="71">
        <v>8961</v>
      </c>
      <c r="O106" s="71">
        <v>8693</v>
      </c>
      <c r="P106" s="71">
        <v>8400</v>
      </c>
      <c r="Q106" s="71">
        <v>8089</v>
      </c>
      <c r="R106" s="71">
        <v>7802</v>
      </c>
      <c r="S106" s="71">
        <v>7379</v>
      </c>
      <c r="T106" s="71">
        <v>6939</v>
      </c>
      <c r="U106" s="71">
        <v>6211</v>
      </c>
      <c r="V106" s="72">
        <v>5597</v>
      </c>
      <c r="W106" s="72">
        <v>4976</v>
      </c>
      <c r="X106" s="63">
        <f t="shared" si="5"/>
        <v>-614</v>
      </c>
      <c r="Y106" s="478">
        <f t="shared" si="6"/>
        <v>-9.8856866849138623</v>
      </c>
      <c r="Z106" s="64">
        <f t="shared" si="7"/>
        <v>-621</v>
      </c>
      <c r="AA106" s="65">
        <f t="shared" si="8"/>
        <v>-11.095229587278901</v>
      </c>
      <c r="AB106" s="486"/>
      <c r="AC106" s="487"/>
    </row>
    <row r="107" spans="1:29" s="66" customFormat="1" ht="15" customHeight="1">
      <c r="A107" s="489" t="s">
        <v>269</v>
      </c>
      <c r="B107" s="69"/>
      <c r="V107" s="69"/>
      <c r="W107" s="69"/>
      <c r="X107" s="63" t="s">
        <v>47</v>
      </c>
      <c r="Y107" s="478" t="s">
        <v>47</v>
      </c>
      <c r="Z107" s="64" t="s">
        <v>685</v>
      </c>
      <c r="AA107" s="65" t="s">
        <v>685</v>
      </c>
      <c r="AB107" s="479" t="s">
        <v>47</v>
      </c>
      <c r="AC107" s="65" t="s">
        <v>47</v>
      </c>
    </row>
    <row r="108" spans="1:29" s="66" customFormat="1" ht="15" customHeight="1">
      <c r="A108" s="476">
        <v>221</v>
      </c>
      <c r="B108" s="477" t="s">
        <v>270</v>
      </c>
      <c r="C108" s="60">
        <v>49523</v>
      </c>
      <c r="D108" s="60">
        <v>49046</v>
      </c>
      <c r="E108" s="60">
        <v>49969</v>
      </c>
      <c r="F108" s="60">
        <v>48748</v>
      </c>
      <c r="G108" s="60">
        <v>46814</v>
      </c>
      <c r="H108" s="60">
        <v>58355</v>
      </c>
      <c r="I108" s="60">
        <v>57083</v>
      </c>
      <c r="J108" s="60">
        <v>55181</v>
      </c>
      <c r="K108" s="60">
        <v>51611</v>
      </c>
      <c r="L108" s="60">
        <v>47346</v>
      </c>
      <c r="M108" s="60">
        <v>43428</v>
      </c>
      <c r="N108" s="60">
        <v>42026</v>
      </c>
      <c r="O108" s="60">
        <v>41685</v>
      </c>
      <c r="P108" s="60">
        <v>41144</v>
      </c>
      <c r="Q108" s="60">
        <v>41802</v>
      </c>
      <c r="R108" s="61">
        <v>44752</v>
      </c>
      <c r="S108" s="60">
        <v>46325</v>
      </c>
      <c r="T108" s="60">
        <v>45245</v>
      </c>
      <c r="U108" s="60">
        <v>43263</v>
      </c>
      <c r="V108" s="63">
        <v>41490</v>
      </c>
      <c r="W108" s="63">
        <v>39611</v>
      </c>
      <c r="X108" s="63">
        <f t="shared" si="5"/>
        <v>-1773</v>
      </c>
      <c r="Y108" s="478">
        <f t="shared" si="6"/>
        <v>-4.0981901393800708</v>
      </c>
      <c r="Z108" s="64">
        <f t="shared" si="7"/>
        <v>-1879</v>
      </c>
      <c r="AA108" s="65">
        <f t="shared" si="8"/>
        <v>-4.5288021209930109</v>
      </c>
      <c r="AB108" s="479">
        <f t="shared" si="9"/>
        <v>-106</v>
      </c>
      <c r="AC108" s="65">
        <f t="shared" si="9"/>
        <v>-0.43061198161294012</v>
      </c>
    </row>
    <row r="109" spans="1:29" s="66" customFormat="1" ht="15" customHeight="1">
      <c r="A109" s="476">
        <v>223</v>
      </c>
      <c r="B109" s="477" t="s">
        <v>271</v>
      </c>
      <c r="C109" s="60">
        <v>71361</v>
      </c>
      <c r="D109" s="60">
        <v>71500</v>
      </c>
      <c r="E109" s="60">
        <v>72286</v>
      </c>
      <c r="F109" s="60">
        <v>70494</v>
      </c>
      <c r="G109" s="60">
        <v>70276</v>
      </c>
      <c r="H109" s="60">
        <v>87982</v>
      </c>
      <c r="I109" s="60">
        <v>87599</v>
      </c>
      <c r="J109" s="60">
        <v>85963</v>
      </c>
      <c r="K109" s="60">
        <v>81648</v>
      </c>
      <c r="L109" s="60">
        <v>75877</v>
      </c>
      <c r="M109" s="60">
        <v>72441</v>
      </c>
      <c r="N109" s="60">
        <v>72401</v>
      </c>
      <c r="O109" s="60">
        <v>72982</v>
      </c>
      <c r="P109" s="60">
        <v>74103</v>
      </c>
      <c r="Q109" s="60">
        <v>73659</v>
      </c>
      <c r="R109" s="61">
        <v>73988</v>
      </c>
      <c r="S109" s="60">
        <v>72862</v>
      </c>
      <c r="T109" s="60">
        <v>70810</v>
      </c>
      <c r="U109" s="60">
        <v>67757</v>
      </c>
      <c r="V109" s="63">
        <v>64660</v>
      </c>
      <c r="W109" s="63">
        <f>SUM(W110:W115)</f>
        <v>61471</v>
      </c>
      <c r="X109" s="63">
        <f t="shared" si="5"/>
        <v>-3097</v>
      </c>
      <c r="Y109" s="478">
        <f t="shared" si="6"/>
        <v>-4.5707454580338567</v>
      </c>
      <c r="Z109" s="64">
        <f t="shared" si="7"/>
        <v>-3189</v>
      </c>
      <c r="AA109" s="65">
        <f t="shared" si="8"/>
        <v>-4.931951747602846</v>
      </c>
      <c r="AB109" s="479">
        <f t="shared" si="9"/>
        <v>-92</v>
      </c>
      <c r="AC109" s="65">
        <f t="shared" si="9"/>
        <v>-0.36120628956898937</v>
      </c>
    </row>
    <row r="110" spans="1:29" ht="15" customHeight="1">
      <c r="A110" s="484" t="s">
        <v>272</v>
      </c>
      <c r="B110" s="485" t="s">
        <v>273</v>
      </c>
      <c r="C110" s="71">
        <v>6105</v>
      </c>
      <c r="D110" s="71">
        <v>6215</v>
      </c>
      <c r="E110" s="71">
        <v>6317</v>
      </c>
      <c r="F110" s="71">
        <v>6459</v>
      </c>
      <c r="G110" s="71">
        <v>6454</v>
      </c>
      <c r="H110" s="71">
        <v>8320</v>
      </c>
      <c r="I110" s="71">
        <v>7984</v>
      </c>
      <c r="J110" s="71">
        <v>8162</v>
      </c>
      <c r="K110" s="71">
        <v>7801</v>
      </c>
      <c r="L110" s="71">
        <v>7324</v>
      </c>
      <c r="M110" s="71">
        <v>7218</v>
      </c>
      <c r="N110" s="71">
        <v>7528</v>
      </c>
      <c r="O110" s="71">
        <v>8260</v>
      </c>
      <c r="P110" s="71">
        <v>8941</v>
      </c>
      <c r="Q110" s="71">
        <v>9355</v>
      </c>
      <c r="R110" s="71">
        <v>9793</v>
      </c>
      <c r="S110" s="71">
        <v>9947</v>
      </c>
      <c r="T110" s="71">
        <v>10080</v>
      </c>
      <c r="U110" s="71">
        <v>9992</v>
      </c>
      <c r="V110" s="72">
        <v>9870</v>
      </c>
      <c r="W110" s="72">
        <v>9731</v>
      </c>
      <c r="X110" s="167">
        <f t="shared" si="5"/>
        <v>-122</v>
      </c>
      <c r="Y110" s="490">
        <f t="shared" si="6"/>
        <v>-1.22097678142514</v>
      </c>
      <c r="Z110" s="64">
        <f t="shared" si="7"/>
        <v>-139</v>
      </c>
      <c r="AA110" s="65">
        <f t="shared" si="8"/>
        <v>-1.408308004052685</v>
      </c>
      <c r="AB110" s="486"/>
      <c r="AC110" s="487"/>
    </row>
    <row r="111" spans="1:29" ht="15" customHeight="1">
      <c r="A111" s="484" t="s">
        <v>274</v>
      </c>
      <c r="B111" s="485" t="s">
        <v>275</v>
      </c>
      <c r="C111" s="71">
        <v>17914</v>
      </c>
      <c r="D111" s="71">
        <v>18194</v>
      </c>
      <c r="E111" s="71">
        <v>18579</v>
      </c>
      <c r="F111" s="71">
        <v>18268</v>
      </c>
      <c r="G111" s="71">
        <v>18011</v>
      </c>
      <c r="H111" s="71">
        <v>22413</v>
      </c>
      <c r="I111" s="71">
        <v>22377</v>
      </c>
      <c r="J111" s="71">
        <v>22028</v>
      </c>
      <c r="K111" s="71">
        <v>20802</v>
      </c>
      <c r="L111" s="71">
        <v>19638</v>
      </c>
      <c r="M111" s="71">
        <v>18864</v>
      </c>
      <c r="N111" s="71">
        <v>18879</v>
      </c>
      <c r="O111" s="71">
        <v>18991</v>
      </c>
      <c r="P111" s="71">
        <v>19203</v>
      </c>
      <c r="Q111" s="71">
        <v>19096</v>
      </c>
      <c r="R111" s="71">
        <v>19021</v>
      </c>
      <c r="S111" s="71">
        <v>19299</v>
      </c>
      <c r="T111" s="71">
        <v>18933</v>
      </c>
      <c r="U111" s="71">
        <v>18378</v>
      </c>
      <c r="V111" s="72">
        <v>17800</v>
      </c>
      <c r="W111" s="72">
        <v>17246</v>
      </c>
      <c r="X111" s="167">
        <f t="shared" si="5"/>
        <v>-578</v>
      </c>
      <c r="Y111" s="490">
        <f t="shared" si="6"/>
        <v>-3.1450647513331154</v>
      </c>
      <c r="Z111" s="64">
        <f t="shared" si="7"/>
        <v>-554</v>
      </c>
      <c r="AA111" s="65">
        <f t="shared" si="8"/>
        <v>-3.112359550561798</v>
      </c>
      <c r="AB111" s="486"/>
      <c r="AC111" s="487"/>
    </row>
    <row r="112" spans="1:29" ht="15" customHeight="1">
      <c r="A112" s="484" t="s">
        <v>276</v>
      </c>
      <c r="B112" s="485" t="s">
        <v>277</v>
      </c>
      <c r="C112" s="71">
        <v>10372</v>
      </c>
      <c r="D112" s="71">
        <v>10216</v>
      </c>
      <c r="E112" s="71">
        <v>10205</v>
      </c>
      <c r="F112" s="71">
        <v>9511</v>
      </c>
      <c r="G112" s="71">
        <v>9500</v>
      </c>
      <c r="H112" s="71">
        <v>11443</v>
      </c>
      <c r="I112" s="71">
        <v>11515</v>
      </c>
      <c r="J112" s="71">
        <v>11059</v>
      </c>
      <c r="K112" s="71">
        <v>10270</v>
      </c>
      <c r="L112" s="71">
        <v>9222</v>
      </c>
      <c r="M112" s="71">
        <v>8673</v>
      </c>
      <c r="N112" s="71">
        <v>8350</v>
      </c>
      <c r="O112" s="71">
        <v>8253</v>
      </c>
      <c r="P112" s="71">
        <v>8277</v>
      </c>
      <c r="Q112" s="71">
        <v>8047</v>
      </c>
      <c r="R112" s="71">
        <v>7957</v>
      </c>
      <c r="S112" s="71">
        <v>7401</v>
      </c>
      <c r="T112" s="71">
        <v>6958</v>
      </c>
      <c r="U112" s="71">
        <v>6409</v>
      </c>
      <c r="V112" s="72">
        <v>6007</v>
      </c>
      <c r="W112" s="72">
        <v>5446</v>
      </c>
      <c r="X112" s="167">
        <f t="shared" si="5"/>
        <v>-402</v>
      </c>
      <c r="Y112" s="490">
        <f t="shared" si="6"/>
        <v>-6.2724293961616482</v>
      </c>
      <c r="Z112" s="64">
        <f t="shared" si="7"/>
        <v>-561</v>
      </c>
      <c r="AA112" s="65">
        <f t="shared" si="8"/>
        <v>-9.3391043782254037</v>
      </c>
      <c r="AB112" s="486"/>
      <c r="AC112" s="487"/>
    </row>
    <row r="113" spans="1:29" ht="15" customHeight="1">
      <c r="A113" s="484" t="s">
        <v>278</v>
      </c>
      <c r="B113" s="485" t="s">
        <v>279</v>
      </c>
      <c r="C113" s="71">
        <v>13542</v>
      </c>
      <c r="D113" s="71">
        <v>13502</v>
      </c>
      <c r="E113" s="71">
        <v>13565</v>
      </c>
      <c r="F113" s="71">
        <v>13260</v>
      </c>
      <c r="G113" s="71">
        <v>13067</v>
      </c>
      <c r="H113" s="71">
        <v>16658</v>
      </c>
      <c r="I113" s="71">
        <v>16238</v>
      </c>
      <c r="J113" s="71">
        <v>15793</v>
      </c>
      <c r="K113" s="71">
        <v>15019</v>
      </c>
      <c r="L113" s="71">
        <v>14018</v>
      </c>
      <c r="M113" s="71">
        <v>13246</v>
      </c>
      <c r="N113" s="71">
        <v>13218</v>
      </c>
      <c r="O113" s="71">
        <v>13154</v>
      </c>
      <c r="P113" s="71">
        <v>13251</v>
      </c>
      <c r="Q113" s="71">
        <v>13082</v>
      </c>
      <c r="R113" s="71">
        <v>12963</v>
      </c>
      <c r="S113" s="71">
        <v>12390</v>
      </c>
      <c r="T113" s="71">
        <v>11913</v>
      </c>
      <c r="U113" s="71">
        <v>11502</v>
      </c>
      <c r="V113" s="72">
        <v>10903</v>
      </c>
      <c r="W113" s="72">
        <v>10448</v>
      </c>
      <c r="X113" s="167">
        <f t="shared" si="5"/>
        <v>-599</v>
      </c>
      <c r="Y113" s="490">
        <f t="shared" si="6"/>
        <v>-5.2077899495739866</v>
      </c>
      <c r="Z113" s="64">
        <f t="shared" si="7"/>
        <v>-455</v>
      </c>
      <c r="AA113" s="65">
        <f t="shared" si="8"/>
        <v>-4.173163349536825</v>
      </c>
      <c r="AB113" s="486"/>
      <c r="AC113" s="487"/>
    </row>
    <row r="114" spans="1:29" ht="15" customHeight="1">
      <c r="A114" s="484" t="s">
        <v>280</v>
      </c>
      <c r="B114" s="485" t="s">
        <v>281</v>
      </c>
      <c r="C114" s="71">
        <v>13459</v>
      </c>
      <c r="D114" s="71">
        <v>13200</v>
      </c>
      <c r="E114" s="71">
        <v>13079</v>
      </c>
      <c r="F114" s="71">
        <v>12710</v>
      </c>
      <c r="G114" s="71">
        <v>12924</v>
      </c>
      <c r="H114" s="71">
        <v>16579</v>
      </c>
      <c r="I114" s="71">
        <v>16847</v>
      </c>
      <c r="J114" s="71">
        <v>16677</v>
      </c>
      <c r="K114" s="71">
        <v>16027</v>
      </c>
      <c r="L114" s="71">
        <v>14952</v>
      </c>
      <c r="M114" s="71">
        <v>14274</v>
      </c>
      <c r="N114" s="71">
        <v>14376</v>
      </c>
      <c r="O114" s="71">
        <v>14265</v>
      </c>
      <c r="P114" s="71">
        <v>14245</v>
      </c>
      <c r="Q114" s="71">
        <v>13971</v>
      </c>
      <c r="R114" s="71">
        <v>13984</v>
      </c>
      <c r="S114" s="71">
        <v>13653</v>
      </c>
      <c r="T114" s="71">
        <v>12903</v>
      </c>
      <c r="U114" s="71">
        <v>12042</v>
      </c>
      <c r="V114" s="72">
        <v>11343</v>
      </c>
      <c r="W114" s="72">
        <v>10429</v>
      </c>
      <c r="X114" s="167">
        <f t="shared" si="5"/>
        <v>-699</v>
      </c>
      <c r="Y114" s="490">
        <f t="shared" si="6"/>
        <v>-5.8046836073741908</v>
      </c>
      <c r="Z114" s="64">
        <f t="shared" si="7"/>
        <v>-914</v>
      </c>
      <c r="AA114" s="65">
        <f t="shared" si="8"/>
        <v>-8.0578330247729877</v>
      </c>
      <c r="AB114" s="486"/>
      <c r="AC114" s="487"/>
    </row>
    <row r="115" spans="1:29" ht="15" customHeight="1">
      <c r="A115" s="484" t="s">
        <v>282</v>
      </c>
      <c r="B115" s="485" t="s">
        <v>283</v>
      </c>
      <c r="C115" s="71">
        <v>9969</v>
      </c>
      <c r="D115" s="71">
        <v>10173</v>
      </c>
      <c r="E115" s="71">
        <v>10541</v>
      </c>
      <c r="F115" s="71">
        <v>10286</v>
      </c>
      <c r="G115" s="71">
        <v>10320</v>
      </c>
      <c r="H115" s="71">
        <v>12569</v>
      </c>
      <c r="I115" s="71">
        <v>12638</v>
      </c>
      <c r="J115" s="71">
        <v>12244</v>
      </c>
      <c r="K115" s="71">
        <v>11729</v>
      </c>
      <c r="L115" s="71">
        <v>10723</v>
      </c>
      <c r="M115" s="71">
        <v>10166</v>
      </c>
      <c r="N115" s="71">
        <v>10050</v>
      </c>
      <c r="O115" s="71">
        <v>10059</v>
      </c>
      <c r="P115" s="71">
        <v>10186</v>
      </c>
      <c r="Q115" s="71">
        <v>10108</v>
      </c>
      <c r="R115" s="71">
        <v>10270</v>
      </c>
      <c r="S115" s="71">
        <v>10172</v>
      </c>
      <c r="T115" s="71">
        <v>10023</v>
      </c>
      <c r="U115" s="71">
        <v>9434</v>
      </c>
      <c r="V115" s="72">
        <v>8737</v>
      </c>
      <c r="W115" s="72">
        <v>8171</v>
      </c>
      <c r="X115" s="167">
        <f t="shared" si="5"/>
        <v>-697</v>
      </c>
      <c r="Y115" s="490">
        <f t="shared" si="6"/>
        <v>-7.3881704473182115</v>
      </c>
      <c r="Z115" s="64">
        <f t="shared" si="7"/>
        <v>-566</v>
      </c>
      <c r="AA115" s="65">
        <f t="shared" si="8"/>
        <v>-6.4781961771775212</v>
      </c>
      <c r="AB115" s="486"/>
      <c r="AC115" s="487"/>
    </row>
    <row r="116" spans="1:29" ht="15" customHeight="1">
      <c r="A116" s="491" t="s">
        <v>284</v>
      </c>
      <c r="B116" s="73"/>
      <c r="V116" s="73"/>
      <c r="W116" s="73"/>
      <c r="X116" s="63" t="s">
        <v>47</v>
      </c>
      <c r="Y116" s="478" t="s">
        <v>47</v>
      </c>
      <c r="Z116" s="64" t="s">
        <v>47</v>
      </c>
      <c r="AA116" s="65" t="s">
        <v>47</v>
      </c>
      <c r="AB116" s="479" t="s">
        <v>47</v>
      </c>
      <c r="AC116" s="65" t="s">
        <v>47</v>
      </c>
    </row>
    <row r="117" spans="1:29" ht="15" customHeight="1">
      <c r="A117" s="492" t="s">
        <v>285</v>
      </c>
      <c r="B117" s="493" t="s">
        <v>55</v>
      </c>
      <c r="C117" s="74">
        <v>59029</v>
      </c>
      <c r="D117" s="74">
        <v>61093</v>
      </c>
      <c r="E117" s="74">
        <v>59592</v>
      </c>
      <c r="F117" s="74">
        <v>59815</v>
      </c>
      <c r="G117" s="74">
        <v>56906</v>
      </c>
      <c r="H117" s="74">
        <v>69463</v>
      </c>
      <c r="I117" s="74">
        <v>69825</v>
      </c>
      <c r="J117" s="74">
        <v>66148</v>
      </c>
      <c r="K117" s="74">
        <v>62632</v>
      </c>
      <c r="L117" s="74">
        <v>58974</v>
      </c>
      <c r="M117" s="74">
        <v>56171</v>
      </c>
      <c r="N117" s="74">
        <v>55022</v>
      </c>
      <c r="O117" s="74">
        <v>54826</v>
      </c>
      <c r="P117" s="74">
        <v>55048</v>
      </c>
      <c r="Q117" s="74">
        <v>54049</v>
      </c>
      <c r="R117" s="75">
        <v>52839</v>
      </c>
      <c r="S117" s="74">
        <v>52248</v>
      </c>
      <c r="T117" s="74">
        <v>50030</v>
      </c>
      <c r="U117" s="74">
        <v>47254</v>
      </c>
      <c r="V117" s="76">
        <v>44258</v>
      </c>
      <c r="W117" s="76">
        <f>SUM(W118:W119)</f>
        <v>41236</v>
      </c>
      <c r="X117" s="63">
        <f t="shared" si="5"/>
        <v>-2996</v>
      </c>
      <c r="Y117" s="478">
        <f t="shared" si="6"/>
        <v>-6.3402040038938496</v>
      </c>
      <c r="Z117" s="64">
        <f t="shared" si="7"/>
        <v>-3022</v>
      </c>
      <c r="AA117" s="65">
        <f t="shared" si="8"/>
        <v>-6.8281440643499476</v>
      </c>
      <c r="AB117" s="479">
        <f t="shared" si="9"/>
        <v>-26</v>
      </c>
      <c r="AC117" s="65">
        <f t="shared" si="9"/>
        <v>-0.48794006045609795</v>
      </c>
    </row>
    <row r="118" spans="1:29" ht="15" customHeight="1">
      <c r="A118" s="484" t="s">
        <v>286</v>
      </c>
      <c r="B118" s="485" t="s">
        <v>287</v>
      </c>
      <c r="C118" s="71">
        <v>44456</v>
      </c>
      <c r="D118" s="71">
        <v>46488</v>
      </c>
      <c r="E118" s="71">
        <v>45444</v>
      </c>
      <c r="F118" s="71">
        <v>46081</v>
      </c>
      <c r="G118" s="71">
        <v>43341</v>
      </c>
      <c r="H118" s="71">
        <v>52256</v>
      </c>
      <c r="I118" s="71">
        <v>53122</v>
      </c>
      <c r="J118" s="71">
        <v>50690</v>
      </c>
      <c r="K118" s="71">
        <v>48497</v>
      </c>
      <c r="L118" s="71">
        <v>46313</v>
      </c>
      <c r="M118" s="71">
        <v>44499</v>
      </c>
      <c r="N118" s="71">
        <v>44137</v>
      </c>
      <c r="O118" s="71">
        <v>44131</v>
      </c>
      <c r="P118" s="71">
        <v>44563</v>
      </c>
      <c r="Q118" s="71">
        <v>43817</v>
      </c>
      <c r="R118" s="71">
        <v>42373</v>
      </c>
      <c r="S118" s="71">
        <v>41158</v>
      </c>
      <c r="T118" s="71">
        <v>38929</v>
      </c>
      <c r="U118" s="71">
        <v>36794</v>
      </c>
      <c r="V118" s="72">
        <v>34684</v>
      </c>
      <c r="W118" s="72">
        <v>32634</v>
      </c>
      <c r="X118" s="167">
        <f t="shared" si="5"/>
        <v>-2110</v>
      </c>
      <c r="Y118" s="490">
        <f t="shared" si="6"/>
        <v>-5.7346306463010279</v>
      </c>
      <c r="Z118" s="64">
        <f t="shared" si="7"/>
        <v>-2050</v>
      </c>
      <c r="AA118" s="65">
        <f t="shared" si="8"/>
        <v>-5.9105062853188794</v>
      </c>
      <c r="AB118" s="486"/>
      <c r="AC118" s="487"/>
    </row>
    <row r="119" spans="1:29" ht="15" customHeight="1">
      <c r="A119" s="484" t="s">
        <v>288</v>
      </c>
      <c r="B119" s="485" t="s">
        <v>289</v>
      </c>
      <c r="C119" s="71">
        <v>14573</v>
      </c>
      <c r="D119" s="71">
        <v>14605</v>
      </c>
      <c r="E119" s="71">
        <v>14148</v>
      </c>
      <c r="F119" s="71">
        <v>13734</v>
      </c>
      <c r="G119" s="71">
        <v>13565</v>
      </c>
      <c r="H119" s="71">
        <v>17207</v>
      </c>
      <c r="I119" s="71">
        <v>16703</v>
      </c>
      <c r="J119" s="71">
        <v>15458</v>
      </c>
      <c r="K119" s="71">
        <v>14135</v>
      </c>
      <c r="L119" s="71">
        <v>12661</v>
      </c>
      <c r="M119" s="71">
        <v>11672</v>
      </c>
      <c r="N119" s="71">
        <v>10885</v>
      </c>
      <c r="O119" s="71">
        <v>10695</v>
      </c>
      <c r="P119" s="71">
        <v>10485</v>
      </c>
      <c r="Q119" s="71">
        <v>10232</v>
      </c>
      <c r="R119" s="71">
        <v>10466</v>
      </c>
      <c r="S119" s="71">
        <v>11090</v>
      </c>
      <c r="T119" s="71">
        <v>11101</v>
      </c>
      <c r="U119" s="71">
        <v>10460</v>
      </c>
      <c r="V119" s="72">
        <v>9574</v>
      </c>
      <c r="W119" s="72">
        <v>8602</v>
      </c>
      <c r="X119" s="167">
        <f t="shared" si="5"/>
        <v>-886</v>
      </c>
      <c r="Y119" s="490">
        <f t="shared" si="6"/>
        <v>-8.4703632887189286</v>
      </c>
      <c r="Z119" s="64">
        <f t="shared" si="7"/>
        <v>-972</v>
      </c>
      <c r="AA119" s="65">
        <f t="shared" si="8"/>
        <v>-10.152496344265719</v>
      </c>
      <c r="AB119" s="486"/>
      <c r="AC119" s="487"/>
    </row>
    <row r="120" spans="1:29" s="66" customFormat="1" ht="15" customHeight="1">
      <c r="A120" s="476">
        <v>224</v>
      </c>
      <c r="B120" s="477" t="s">
        <v>290</v>
      </c>
      <c r="C120" s="60">
        <v>57240</v>
      </c>
      <c r="D120" s="60">
        <v>58706</v>
      </c>
      <c r="E120" s="60">
        <v>59240</v>
      </c>
      <c r="F120" s="60">
        <v>60729</v>
      </c>
      <c r="G120" s="60">
        <v>60263</v>
      </c>
      <c r="H120" s="60">
        <v>72644</v>
      </c>
      <c r="I120" s="60">
        <v>73581</v>
      </c>
      <c r="J120" s="60">
        <v>70687</v>
      </c>
      <c r="K120" s="60">
        <v>64789</v>
      </c>
      <c r="L120" s="60">
        <v>60194</v>
      </c>
      <c r="M120" s="60">
        <v>58072</v>
      </c>
      <c r="N120" s="60">
        <v>57813</v>
      </c>
      <c r="O120" s="60">
        <v>57744</v>
      </c>
      <c r="P120" s="60">
        <v>57690</v>
      </c>
      <c r="Q120" s="60">
        <v>57526</v>
      </c>
      <c r="R120" s="61">
        <v>56664</v>
      </c>
      <c r="S120" s="60">
        <v>54979</v>
      </c>
      <c r="T120" s="60">
        <v>52283</v>
      </c>
      <c r="U120" s="60">
        <v>49834</v>
      </c>
      <c r="V120" s="63">
        <v>46912</v>
      </c>
      <c r="W120" s="63">
        <f>SUM(W121:W124)</f>
        <v>44137</v>
      </c>
      <c r="X120" s="63">
        <f t="shared" si="5"/>
        <v>-2922</v>
      </c>
      <c r="Y120" s="478">
        <f t="shared" si="6"/>
        <v>-5.8634667094754587</v>
      </c>
      <c r="Z120" s="64">
        <f t="shared" si="7"/>
        <v>-2775</v>
      </c>
      <c r="AA120" s="65">
        <f t="shared" si="8"/>
        <v>-5.9153308321964531</v>
      </c>
      <c r="AB120" s="479">
        <f t="shared" si="9"/>
        <v>147</v>
      </c>
      <c r="AC120" s="65">
        <f t="shared" si="9"/>
        <v>-5.1864122720994388E-2</v>
      </c>
    </row>
    <row r="121" spans="1:29" ht="15" customHeight="1">
      <c r="A121" s="484" t="s">
        <v>291</v>
      </c>
      <c r="B121" s="485" t="s">
        <v>292</v>
      </c>
      <c r="C121" s="71">
        <v>5359</v>
      </c>
      <c r="D121" s="71">
        <v>5353</v>
      </c>
      <c r="E121" s="71">
        <v>5353</v>
      </c>
      <c r="F121" s="71">
        <v>5215</v>
      </c>
      <c r="G121" s="71">
        <v>5247</v>
      </c>
      <c r="H121" s="71">
        <v>6424</v>
      </c>
      <c r="I121" s="71">
        <v>6431</v>
      </c>
      <c r="J121" s="71">
        <v>6051</v>
      </c>
      <c r="K121" s="71">
        <v>5683</v>
      </c>
      <c r="L121" s="71">
        <v>5364</v>
      </c>
      <c r="M121" s="71">
        <v>5225</v>
      </c>
      <c r="N121" s="71">
        <v>5228</v>
      </c>
      <c r="O121" s="71">
        <v>5509</v>
      </c>
      <c r="P121" s="71">
        <v>5557</v>
      </c>
      <c r="Q121" s="71">
        <v>5607</v>
      </c>
      <c r="R121" s="71">
        <v>5988</v>
      </c>
      <c r="S121" s="71">
        <v>6154</v>
      </c>
      <c r="T121" s="71">
        <v>6205</v>
      </c>
      <c r="U121" s="71">
        <v>6109</v>
      </c>
      <c r="V121" s="72">
        <v>5931</v>
      </c>
      <c r="W121" s="72">
        <v>5495</v>
      </c>
      <c r="X121" s="167">
        <f t="shared" si="5"/>
        <v>-178</v>
      </c>
      <c r="Y121" s="490">
        <f t="shared" si="6"/>
        <v>-2.9137338353249302</v>
      </c>
      <c r="Z121" s="64">
        <f t="shared" si="7"/>
        <v>-436</v>
      </c>
      <c r="AA121" s="65">
        <f t="shared" si="8"/>
        <v>-7.3512055302647106</v>
      </c>
      <c r="AB121" s="486"/>
      <c r="AC121" s="487"/>
    </row>
    <row r="122" spans="1:29" ht="15" customHeight="1">
      <c r="A122" s="484" t="s">
        <v>293</v>
      </c>
      <c r="B122" s="485" t="s">
        <v>294</v>
      </c>
      <c r="C122" s="71">
        <v>13481</v>
      </c>
      <c r="D122" s="71">
        <v>14047</v>
      </c>
      <c r="E122" s="71">
        <v>13880</v>
      </c>
      <c r="F122" s="71">
        <v>14629</v>
      </c>
      <c r="G122" s="71">
        <v>14396</v>
      </c>
      <c r="H122" s="71">
        <v>17480</v>
      </c>
      <c r="I122" s="71">
        <v>18062</v>
      </c>
      <c r="J122" s="71">
        <v>17592</v>
      </c>
      <c r="K122" s="71">
        <v>15839</v>
      </c>
      <c r="L122" s="71">
        <v>14301</v>
      </c>
      <c r="M122" s="71">
        <v>13955</v>
      </c>
      <c r="N122" s="71">
        <v>13972</v>
      </c>
      <c r="O122" s="71">
        <v>13998</v>
      </c>
      <c r="P122" s="71">
        <v>14007</v>
      </c>
      <c r="Q122" s="71">
        <v>13789</v>
      </c>
      <c r="R122" s="71">
        <v>13248</v>
      </c>
      <c r="S122" s="71">
        <v>12519</v>
      </c>
      <c r="T122" s="71">
        <v>11407</v>
      </c>
      <c r="U122" s="71">
        <v>10700</v>
      </c>
      <c r="V122" s="72">
        <v>9854</v>
      </c>
      <c r="W122" s="72">
        <v>9088</v>
      </c>
      <c r="X122" s="167">
        <f t="shared" si="5"/>
        <v>-846</v>
      </c>
      <c r="Y122" s="490">
        <f t="shared" si="6"/>
        <v>-7.906542056074767</v>
      </c>
      <c r="Z122" s="64">
        <f t="shared" si="7"/>
        <v>-766</v>
      </c>
      <c r="AA122" s="65">
        <f t="shared" si="8"/>
        <v>-7.7734929977674048</v>
      </c>
      <c r="AB122" s="486"/>
      <c r="AC122" s="487"/>
    </row>
    <row r="123" spans="1:29" ht="15" customHeight="1">
      <c r="A123" s="484" t="s">
        <v>295</v>
      </c>
      <c r="B123" s="485" t="s">
        <v>296</v>
      </c>
      <c r="C123" s="71">
        <v>15699</v>
      </c>
      <c r="D123" s="71">
        <v>15880</v>
      </c>
      <c r="E123" s="71">
        <v>16098</v>
      </c>
      <c r="F123" s="71">
        <v>16437</v>
      </c>
      <c r="G123" s="71">
        <v>16495</v>
      </c>
      <c r="H123" s="71">
        <v>19603</v>
      </c>
      <c r="I123" s="71">
        <v>19835</v>
      </c>
      <c r="J123" s="71">
        <v>19001</v>
      </c>
      <c r="K123" s="71">
        <v>17337</v>
      </c>
      <c r="L123" s="71">
        <v>16104</v>
      </c>
      <c r="M123" s="71">
        <v>15606</v>
      </c>
      <c r="N123" s="71">
        <v>15682</v>
      </c>
      <c r="O123" s="71">
        <v>16004</v>
      </c>
      <c r="P123" s="71">
        <v>16529</v>
      </c>
      <c r="Q123" s="71">
        <v>16847</v>
      </c>
      <c r="R123" s="71">
        <v>16854</v>
      </c>
      <c r="S123" s="71">
        <v>16602</v>
      </c>
      <c r="T123" s="71">
        <v>16112</v>
      </c>
      <c r="U123" s="71">
        <v>15780</v>
      </c>
      <c r="V123" s="72">
        <v>15155</v>
      </c>
      <c r="W123" s="72">
        <v>14702</v>
      </c>
      <c r="X123" s="167">
        <f t="shared" si="5"/>
        <v>-625</v>
      </c>
      <c r="Y123" s="490">
        <f t="shared" si="6"/>
        <v>-3.9607097591888469</v>
      </c>
      <c r="Z123" s="64">
        <f t="shared" si="7"/>
        <v>-453</v>
      </c>
      <c r="AA123" s="65">
        <f t="shared" si="8"/>
        <v>-2.9891125041240514</v>
      </c>
      <c r="AB123" s="486"/>
      <c r="AC123" s="487"/>
    </row>
    <row r="124" spans="1:29" ht="15" customHeight="1">
      <c r="A124" s="484" t="s">
        <v>297</v>
      </c>
      <c r="B124" s="485" t="s">
        <v>298</v>
      </c>
      <c r="C124" s="71">
        <v>22701</v>
      </c>
      <c r="D124" s="71">
        <v>23426</v>
      </c>
      <c r="E124" s="71">
        <v>23909</v>
      </c>
      <c r="F124" s="71">
        <v>24448</v>
      </c>
      <c r="G124" s="71">
        <v>24125</v>
      </c>
      <c r="H124" s="71">
        <v>29137</v>
      </c>
      <c r="I124" s="71">
        <v>29253</v>
      </c>
      <c r="J124" s="71">
        <v>28043</v>
      </c>
      <c r="K124" s="71">
        <v>25930</v>
      </c>
      <c r="L124" s="71">
        <v>24425</v>
      </c>
      <c r="M124" s="71">
        <v>23286</v>
      </c>
      <c r="N124" s="71">
        <v>22931</v>
      </c>
      <c r="O124" s="71">
        <v>22233</v>
      </c>
      <c r="P124" s="71">
        <v>21597</v>
      </c>
      <c r="Q124" s="71">
        <v>21283</v>
      </c>
      <c r="R124" s="71">
        <v>20574</v>
      </c>
      <c r="S124" s="71">
        <v>19704</v>
      </c>
      <c r="T124" s="71">
        <v>18559</v>
      </c>
      <c r="U124" s="71">
        <v>17245</v>
      </c>
      <c r="V124" s="72">
        <v>15972</v>
      </c>
      <c r="W124" s="72">
        <v>14852</v>
      </c>
      <c r="X124" s="167">
        <f t="shared" si="5"/>
        <v>-1273</v>
      </c>
      <c r="Y124" s="490">
        <f t="shared" si="6"/>
        <v>-7.3818498115395776</v>
      </c>
      <c r="Z124" s="64">
        <f t="shared" si="7"/>
        <v>-1120</v>
      </c>
      <c r="AA124" s="65">
        <f t="shared" si="8"/>
        <v>-7.012271475081393</v>
      </c>
      <c r="AB124" s="486"/>
      <c r="AC124" s="487"/>
    </row>
    <row r="125" spans="1:29" s="66" customFormat="1" ht="15" customHeight="1">
      <c r="A125" s="476">
        <v>226</v>
      </c>
      <c r="B125" s="477" t="s">
        <v>299</v>
      </c>
      <c r="C125" s="60">
        <v>69948</v>
      </c>
      <c r="D125" s="60">
        <v>70487</v>
      </c>
      <c r="E125" s="60">
        <v>69667</v>
      </c>
      <c r="F125" s="60">
        <v>69496</v>
      </c>
      <c r="G125" s="60">
        <v>67926</v>
      </c>
      <c r="H125" s="60">
        <v>84783</v>
      </c>
      <c r="I125" s="60">
        <v>82874</v>
      </c>
      <c r="J125" s="60">
        <v>78073</v>
      </c>
      <c r="K125" s="60">
        <v>71387</v>
      </c>
      <c r="L125" s="60">
        <v>66305</v>
      </c>
      <c r="M125" s="60">
        <v>61675</v>
      </c>
      <c r="N125" s="60">
        <v>59298</v>
      </c>
      <c r="O125" s="60">
        <v>57650</v>
      </c>
      <c r="P125" s="60">
        <v>56306</v>
      </c>
      <c r="Q125" s="60">
        <v>54643</v>
      </c>
      <c r="R125" s="61">
        <v>53235</v>
      </c>
      <c r="S125" s="60">
        <v>51884</v>
      </c>
      <c r="T125" s="60">
        <v>49078</v>
      </c>
      <c r="U125" s="60">
        <v>46459</v>
      </c>
      <c r="V125" s="63">
        <v>43977</v>
      </c>
      <c r="W125" s="63">
        <f>SUM(W126:W130)</f>
        <v>41967</v>
      </c>
      <c r="X125" s="63">
        <f t="shared" si="5"/>
        <v>-2482</v>
      </c>
      <c r="Y125" s="478">
        <f t="shared" si="6"/>
        <v>-5.3423448632127251</v>
      </c>
      <c r="Z125" s="64">
        <f t="shared" si="7"/>
        <v>-2010</v>
      </c>
      <c r="AA125" s="65">
        <f t="shared" si="8"/>
        <v>-4.5705709802851491</v>
      </c>
      <c r="AB125" s="479">
        <f t="shared" si="9"/>
        <v>472</v>
      </c>
      <c r="AC125" s="65">
        <f t="shared" si="9"/>
        <v>0.77177388292757598</v>
      </c>
    </row>
    <row r="126" spans="1:29" ht="15" customHeight="1">
      <c r="A126" s="484" t="s">
        <v>300</v>
      </c>
      <c r="B126" s="485" t="s">
        <v>301</v>
      </c>
      <c r="C126" s="71">
        <v>19421</v>
      </c>
      <c r="D126" s="71">
        <v>19490</v>
      </c>
      <c r="E126" s="71">
        <v>19478</v>
      </c>
      <c r="F126" s="71">
        <v>19641</v>
      </c>
      <c r="G126" s="71">
        <v>19071</v>
      </c>
      <c r="H126" s="71">
        <v>24167</v>
      </c>
      <c r="I126" s="71">
        <v>23486</v>
      </c>
      <c r="J126" s="71">
        <v>22207</v>
      </c>
      <c r="K126" s="71">
        <v>20323</v>
      </c>
      <c r="L126" s="71">
        <v>18742</v>
      </c>
      <c r="M126" s="71">
        <v>17507</v>
      </c>
      <c r="N126" s="71">
        <v>17137</v>
      </c>
      <c r="O126" s="71">
        <v>17045</v>
      </c>
      <c r="P126" s="71">
        <v>16985</v>
      </c>
      <c r="Q126" s="71">
        <v>16869</v>
      </c>
      <c r="R126" s="71">
        <v>17084</v>
      </c>
      <c r="S126" s="71">
        <v>16801</v>
      </c>
      <c r="T126" s="71">
        <v>16116</v>
      </c>
      <c r="U126" s="71">
        <v>15475</v>
      </c>
      <c r="V126" s="72">
        <v>14989</v>
      </c>
      <c r="W126" s="72">
        <v>14280</v>
      </c>
      <c r="X126" s="167">
        <f t="shared" si="5"/>
        <v>-486</v>
      </c>
      <c r="Y126" s="490">
        <f t="shared" si="6"/>
        <v>-3.1405492730210018</v>
      </c>
      <c r="Z126" s="64">
        <f t="shared" si="7"/>
        <v>-709</v>
      </c>
      <c r="AA126" s="65">
        <f t="shared" si="8"/>
        <v>-4.7301354326506102</v>
      </c>
      <c r="AB126" s="486"/>
      <c r="AC126" s="487"/>
    </row>
    <row r="127" spans="1:29" ht="15" customHeight="1">
      <c r="A127" s="484" t="s">
        <v>302</v>
      </c>
      <c r="B127" s="485" t="s">
        <v>303</v>
      </c>
      <c r="C127" s="71">
        <v>9627</v>
      </c>
      <c r="D127" s="71">
        <v>9886</v>
      </c>
      <c r="E127" s="71">
        <v>9887</v>
      </c>
      <c r="F127" s="71">
        <v>9725</v>
      </c>
      <c r="G127" s="71">
        <v>9521</v>
      </c>
      <c r="H127" s="71">
        <v>11552</v>
      </c>
      <c r="I127" s="71">
        <v>11444</v>
      </c>
      <c r="J127" s="71">
        <v>11107</v>
      </c>
      <c r="K127" s="71">
        <v>10276</v>
      </c>
      <c r="L127" s="71">
        <v>9972</v>
      </c>
      <c r="M127" s="71">
        <v>9834</v>
      </c>
      <c r="N127" s="71">
        <v>9623</v>
      </c>
      <c r="O127" s="71">
        <v>9082</v>
      </c>
      <c r="P127" s="71">
        <v>8474</v>
      </c>
      <c r="Q127" s="71">
        <v>7934</v>
      </c>
      <c r="R127" s="71">
        <v>7431</v>
      </c>
      <c r="S127" s="71">
        <v>6834</v>
      </c>
      <c r="T127" s="71">
        <v>6112</v>
      </c>
      <c r="U127" s="71">
        <v>5742</v>
      </c>
      <c r="V127" s="72">
        <v>5289</v>
      </c>
      <c r="W127" s="72">
        <v>5035</v>
      </c>
      <c r="X127" s="167">
        <f t="shared" si="5"/>
        <v>-453</v>
      </c>
      <c r="Y127" s="490">
        <f t="shared" si="6"/>
        <v>-7.8892371995820278</v>
      </c>
      <c r="Z127" s="64">
        <f t="shared" si="7"/>
        <v>-254</v>
      </c>
      <c r="AA127" s="65">
        <f t="shared" si="8"/>
        <v>-4.8024201172244281</v>
      </c>
      <c r="AB127" s="486"/>
      <c r="AC127" s="487"/>
    </row>
    <row r="128" spans="1:29" ht="15" customHeight="1">
      <c r="A128" s="484" t="s">
        <v>304</v>
      </c>
      <c r="B128" s="485" t="s">
        <v>305</v>
      </c>
      <c r="C128" s="71">
        <v>16523</v>
      </c>
      <c r="D128" s="71">
        <v>16464</v>
      </c>
      <c r="E128" s="71">
        <v>16154</v>
      </c>
      <c r="F128" s="71">
        <v>16118</v>
      </c>
      <c r="G128" s="71">
        <v>15934</v>
      </c>
      <c r="H128" s="71">
        <v>19743</v>
      </c>
      <c r="I128" s="71">
        <v>19580</v>
      </c>
      <c r="J128" s="71">
        <v>18128</v>
      </c>
      <c r="K128" s="71">
        <v>16459</v>
      </c>
      <c r="L128" s="71">
        <v>15040</v>
      </c>
      <c r="M128" s="71">
        <v>13617</v>
      </c>
      <c r="N128" s="71">
        <v>12927</v>
      </c>
      <c r="O128" s="71">
        <v>12473</v>
      </c>
      <c r="P128" s="71">
        <v>11989</v>
      </c>
      <c r="Q128" s="71">
        <v>11444</v>
      </c>
      <c r="R128" s="71">
        <v>10687</v>
      </c>
      <c r="S128" s="71">
        <v>10218</v>
      </c>
      <c r="T128" s="71">
        <v>9537</v>
      </c>
      <c r="U128" s="71">
        <v>8828</v>
      </c>
      <c r="V128" s="72">
        <v>7854</v>
      </c>
      <c r="W128" s="72">
        <v>7163</v>
      </c>
      <c r="X128" s="167">
        <f t="shared" si="5"/>
        <v>-974</v>
      </c>
      <c r="Y128" s="490">
        <f t="shared" si="6"/>
        <v>-11.033076574535569</v>
      </c>
      <c r="Z128" s="64">
        <f t="shared" si="7"/>
        <v>-691</v>
      </c>
      <c r="AA128" s="65">
        <f t="shared" si="8"/>
        <v>-8.7980646804176228</v>
      </c>
      <c r="AB128" s="486"/>
      <c r="AC128" s="487"/>
    </row>
    <row r="129" spans="1:29" ht="15" customHeight="1">
      <c r="A129" s="484" t="s">
        <v>306</v>
      </c>
      <c r="B129" s="485" t="s">
        <v>196</v>
      </c>
      <c r="C129" s="71">
        <v>14961</v>
      </c>
      <c r="D129" s="71">
        <v>14977</v>
      </c>
      <c r="E129" s="71">
        <v>14477</v>
      </c>
      <c r="F129" s="71">
        <v>14499</v>
      </c>
      <c r="G129" s="71">
        <v>14088</v>
      </c>
      <c r="H129" s="71">
        <v>18021</v>
      </c>
      <c r="I129" s="71">
        <v>17170</v>
      </c>
      <c r="J129" s="71">
        <v>15767</v>
      </c>
      <c r="K129" s="71">
        <v>14278</v>
      </c>
      <c r="L129" s="71">
        <v>13045</v>
      </c>
      <c r="M129" s="71">
        <v>11697</v>
      </c>
      <c r="N129" s="71">
        <v>11083</v>
      </c>
      <c r="O129" s="71">
        <v>10579</v>
      </c>
      <c r="P129" s="71">
        <v>10372</v>
      </c>
      <c r="Q129" s="71">
        <v>10006</v>
      </c>
      <c r="R129" s="71">
        <v>9549</v>
      </c>
      <c r="S129" s="71">
        <v>9233</v>
      </c>
      <c r="T129" s="71">
        <v>8671</v>
      </c>
      <c r="U129" s="71">
        <v>7959</v>
      </c>
      <c r="V129" s="72">
        <v>7379</v>
      </c>
      <c r="W129" s="72">
        <v>6889</v>
      </c>
      <c r="X129" s="167">
        <f t="shared" si="5"/>
        <v>-580</v>
      </c>
      <c r="Y129" s="490">
        <f t="shared" si="6"/>
        <v>-7.2873476567407964</v>
      </c>
      <c r="Z129" s="64">
        <f t="shared" si="7"/>
        <v>-490</v>
      </c>
      <c r="AA129" s="65">
        <f t="shared" si="8"/>
        <v>-6.640466187830329</v>
      </c>
      <c r="AB129" s="486"/>
      <c r="AC129" s="487"/>
    </row>
    <row r="130" spans="1:29" ht="15" customHeight="1">
      <c r="A130" s="484" t="s">
        <v>307</v>
      </c>
      <c r="B130" s="485" t="s">
        <v>308</v>
      </c>
      <c r="C130" s="71">
        <v>9416</v>
      </c>
      <c r="D130" s="71">
        <v>9670</v>
      </c>
      <c r="E130" s="71">
        <v>9671</v>
      </c>
      <c r="F130" s="71">
        <v>9513</v>
      </c>
      <c r="G130" s="71">
        <v>9312</v>
      </c>
      <c r="H130" s="71">
        <v>11300</v>
      </c>
      <c r="I130" s="71">
        <v>11194</v>
      </c>
      <c r="J130" s="71">
        <v>10864</v>
      </c>
      <c r="K130" s="71">
        <v>10051</v>
      </c>
      <c r="L130" s="71">
        <v>9506</v>
      </c>
      <c r="M130" s="71">
        <v>9020</v>
      </c>
      <c r="N130" s="71">
        <v>8528</v>
      </c>
      <c r="O130" s="71">
        <v>8471</v>
      </c>
      <c r="P130" s="71">
        <v>8486</v>
      </c>
      <c r="Q130" s="71">
        <v>8390</v>
      </c>
      <c r="R130" s="71">
        <v>8484</v>
      </c>
      <c r="S130" s="71">
        <v>8798</v>
      </c>
      <c r="T130" s="71">
        <v>8642</v>
      </c>
      <c r="U130" s="71">
        <v>8455</v>
      </c>
      <c r="V130" s="72">
        <v>8466</v>
      </c>
      <c r="W130" s="72">
        <v>8600</v>
      </c>
      <c r="X130" s="167">
        <f t="shared" si="5"/>
        <v>11</v>
      </c>
      <c r="Y130" s="490">
        <f t="shared" si="6"/>
        <v>0.13010053222945003</v>
      </c>
      <c r="Z130" s="64">
        <f t="shared" si="7"/>
        <v>134</v>
      </c>
      <c r="AA130" s="65">
        <f t="shared" si="8"/>
        <v>1.5828017954169618</v>
      </c>
      <c r="AB130" s="486"/>
      <c r="AC130" s="487"/>
    </row>
    <row r="131" spans="1:29" ht="6.75" customHeight="1">
      <c r="A131" s="77"/>
      <c r="B131" s="494"/>
      <c r="C131" s="78"/>
      <c r="D131" s="78"/>
      <c r="E131" s="78"/>
      <c r="F131" s="78"/>
      <c r="G131" s="78"/>
      <c r="H131" s="78"/>
      <c r="I131" s="78"/>
      <c r="J131" s="78"/>
      <c r="K131" s="78"/>
      <c r="L131" s="78"/>
      <c r="M131" s="78"/>
      <c r="N131" s="78"/>
      <c r="O131" s="78"/>
      <c r="P131" s="78"/>
      <c r="Q131" s="78"/>
      <c r="R131" s="79"/>
      <c r="S131" s="78"/>
      <c r="T131" s="78"/>
      <c r="U131" s="78"/>
      <c r="V131" s="80"/>
      <c r="W131" s="80"/>
      <c r="X131" s="80"/>
      <c r="Y131" s="80"/>
      <c r="Z131" s="81"/>
      <c r="AA131" s="81"/>
      <c r="AB131" s="495"/>
      <c r="AC131" s="81"/>
    </row>
    <row r="132" spans="1:29" ht="14.25" customHeight="1">
      <c r="A132" s="57" t="s">
        <v>309</v>
      </c>
      <c r="B132" s="57"/>
      <c r="C132" s="82"/>
      <c r="D132" s="82"/>
      <c r="E132" s="82"/>
      <c r="F132" s="82"/>
      <c r="G132" s="82"/>
      <c r="H132" s="82"/>
      <c r="I132" s="82"/>
      <c r="J132" s="82"/>
      <c r="K132" s="82"/>
      <c r="L132" s="82"/>
      <c r="M132" s="82"/>
      <c r="N132" s="82"/>
      <c r="O132" s="82"/>
      <c r="P132" s="82"/>
      <c r="Q132" s="82"/>
      <c r="R132" s="83"/>
      <c r="S132" s="82"/>
      <c r="T132" s="82"/>
      <c r="U132" s="82"/>
      <c r="V132" s="82"/>
      <c r="W132" s="82"/>
      <c r="X132" s="82"/>
      <c r="Y132" s="82"/>
    </row>
    <row r="133" spans="1:29" ht="14.25" customHeight="1">
      <c r="C133" s="84"/>
      <c r="D133" s="84"/>
      <c r="E133" s="84"/>
      <c r="F133" s="84"/>
      <c r="G133" s="84"/>
      <c r="H133" s="84"/>
      <c r="I133" s="84"/>
      <c r="J133" s="84"/>
      <c r="K133" s="84"/>
      <c r="L133" s="84"/>
      <c r="M133" s="84"/>
      <c r="N133" s="84"/>
      <c r="O133" s="84"/>
      <c r="P133" s="84"/>
      <c r="Q133" s="84"/>
      <c r="R133" s="85"/>
      <c r="S133" s="84"/>
      <c r="T133" s="84"/>
      <c r="U133" s="84"/>
      <c r="V133" s="84"/>
      <c r="W133" s="84"/>
      <c r="X133" s="84"/>
      <c r="Y133" s="84"/>
    </row>
    <row r="134" spans="1:29" ht="14.25" customHeight="1">
      <c r="A134" s="55" t="s">
        <v>310</v>
      </c>
      <c r="B134" s="55" t="s">
        <v>311</v>
      </c>
      <c r="C134" s="84">
        <v>1214559</v>
      </c>
      <c r="D134" s="84">
        <v>1354210</v>
      </c>
      <c r="E134" s="84">
        <v>1511264</v>
      </c>
      <c r="F134" s="84">
        <v>1765527</v>
      </c>
      <c r="G134" s="84">
        <v>2012183</v>
      </c>
      <c r="H134" s="84">
        <v>1609622</v>
      </c>
      <c r="I134" s="84">
        <v>1829054</v>
      </c>
      <c r="J134" s="84">
        <v>2116204</v>
      </c>
      <c r="K134" s="84">
        <v>2401304</v>
      </c>
      <c r="L134" s="84">
        <v>2775186</v>
      </c>
      <c r="M134" s="84">
        <v>3082371</v>
      </c>
      <c r="N134" s="84">
        <v>3296365</v>
      </c>
      <c r="O134" s="84">
        <v>3370094</v>
      </c>
      <c r="P134" s="84">
        <v>3448657</v>
      </c>
      <c r="Q134" s="84">
        <v>3533532</v>
      </c>
      <c r="R134" s="86">
        <v>3442310</v>
      </c>
      <c r="S134" s="84">
        <v>3569392</v>
      </c>
      <c r="T134" s="84">
        <v>3631252</v>
      </c>
      <c r="U134" s="84">
        <v>3659015</v>
      </c>
      <c r="V134" s="84">
        <v>3656930</v>
      </c>
      <c r="W134" s="84">
        <v>3647380</v>
      </c>
      <c r="X134" s="496">
        <f>V134-U134</f>
        <v>-2085</v>
      </c>
      <c r="Y134" s="497">
        <f>(V134-U134)/U134*100</f>
        <v>-5.6982548582063752E-2</v>
      </c>
      <c r="Z134" s="281">
        <f t="shared" ref="Z134:Z135" si="10">W134-V134</f>
        <v>-9550</v>
      </c>
      <c r="AA134" s="282">
        <f t="shared" ref="AA134:AA135" si="11">Z134/V134*100</f>
        <v>-0.26114801213039357</v>
      </c>
    </row>
    <row r="135" spans="1:29" ht="14.25" customHeight="1">
      <c r="A135" s="55" t="s">
        <v>312</v>
      </c>
      <c r="B135" s="55" t="s">
        <v>313</v>
      </c>
      <c r="C135" s="87">
        <v>1088224</v>
      </c>
      <c r="D135" s="87">
        <v>1101458</v>
      </c>
      <c r="E135" s="87">
        <v>1136062</v>
      </c>
      <c r="F135" s="87">
        <v>1158749</v>
      </c>
      <c r="G135" s="87">
        <v>1210307</v>
      </c>
      <c r="H135" s="87">
        <v>1449461</v>
      </c>
      <c r="I135" s="87">
        <v>1482472</v>
      </c>
      <c r="J135" s="87">
        <v>1506315</v>
      </c>
      <c r="K135" s="87">
        <v>1506823</v>
      </c>
      <c r="L135" s="87">
        <v>1534758</v>
      </c>
      <c r="M135" s="87">
        <v>1585557</v>
      </c>
      <c r="N135" s="87">
        <v>1695775</v>
      </c>
      <c r="O135" s="87">
        <v>1774798</v>
      </c>
      <c r="P135" s="87">
        <v>1829393</v>
      </c>
      <c r="Q135" s="87">
        <v>1871508</v>
      </c>
      <c r="R135" s="88">
        <v>1959567</v>
      </c>
      <c r="S135" s="87">
        <v>1981182</v>
      </c>
      <c r="T135" s="87">
        <f t="shared" ref="T135:U135" si="12">T6-T134</f>
        <v>1959349</v>
      </c>
      <c r="U135" s="87">
        <f t="shared" si="12"/>
        <v>1929118</v>
      </c>
      <c r="V135" s="87">
        <f>V6-V134</f>
        <v>1877870</v>
      </c>
      <c r="W135" s="87">
        <f>W6-W134</f>
        <v>1817622</v>
      </c>
      <c r="X135" s="496">
        <f>V135-U135</f>
        <v>-51248</v>
      </c>
      <c r="Y135" s="497">
        <f>(V135-U135)/U135*100</f>
        <v>-2.656550817523863</v>
      </c>
      <c r="Z135" s="281">
        <f t="shared" si="10"/>
        <v>-60248</v>
      </c>
      <c r="AA135" s="282">
        <f t="shared" si="11"/>
        <v>-3.208315804608413</v>
      </c>
    </row>
    <row r="136" spans="1:29" ht="14.25" customHeight="1">
      <c r="R136" s="89" t="s">
        <v>314</v>
      </c>
    </row>
  </sheetData>
  <mergeCells count="25">
    <mergeCell ref="P3:P4"/>
    <mergeCell ref="Q3:Q4"/>
    <mergeCell ref="R3:R4"/>
    <mergeCell ref="Z3:AA3"/>
    <mergeCell ref="AB3:AC3"/>
    <mergeCell ref="T3:T4"/>
    <mergeCell ref="U3:U4"/>
    <mergeCell ref="V3:V4"/>
    <mergeCell ref="X3:Y3"/>
    <mergeCell ref="S3:S4"/>
    <mergeCell ref="W3:W4"/>
    <mergeCell ref="N3:N4"/>
    <mergeCell ref="O3:O4"/>
    <mergeCell ref="M3:M4"/>
    <mergeCell ref="A3:B5"/>
    <mergeCell ref="C3:C4"/>
    <mergeCell ref="D3:D4"/>
    <mergeCell ref="E3:E4"/>
    <mergeCell ref="F3:F4"/>
    <mergeCell ref="G3:G4"/>
    <mergeCell ref="H3:H4"/>
    <mergeCell ref="I3:I4"/>
    <mergeCell ref="J3:J4"/>
    <mergeCell ref="K3:K4"/>
    <mergeCell ref="L3:L4"/>
  </mergeCells>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261D-73F8-45BB-8D3C-A04C7780BE51}">
  <dimension ref="A1:BK74"/>
  <sheetViews>
    <sheetView workbookViewId="0">
      <pane xSplit="2" ySplit="5" topLeftCell="C26" activePane="bottomRight" state="frozen"/>
      <selection pane="topRight" activeCell="C1" sqref="C1"/>
      <selection pane="bottomLeft" activeCell="A6" sqref="A6"/>
      <selection pane="bottomRight" activeCell="Q35" sqref="P35:Q35"/>
    </sheetView>
  </sheetViews>
  <sheetFormatPr defaultRowHeight="12.5"/>
  <cols>
    <col min="1" max="1" width="4.25" style="91" customWidth="1"/>
    <col min="2" max="2" width="10.9140625" style="91" customWidth="1"/>
    <col min="3" max="6" width="8.83203125" style="91" customWidth="1"/>
    <col min="7" max="7" width="3.08203125" style="91" customWidth="1"/>
    <col min="8" max="8" width="7.4140625" style="91" customWidth="1"/>
    <col min="9" max="9" width="3.08203125" style="91" customWidth="1"/>
    <col min="10" max="10" width="7.9140625" style="91" customWidth="1"/>
    <col min="11" max="11" width="3.08203125" style="91" customWidth="1"/>
    <col min="12" max="12" width="7.75" style="91" customWidth="1"/>
    <col min="13" max="13" width="3.08203125" style="91" customWidth="1"/>
    <col min="14" max="14" width="8.33203125" style="91" customWidth="1"/>
    <col min="15" max="15" width="3.08203125" style="91" customWidth="1"/>
    <col min="16" max="16" width="8.1640625" style="91" customWidth="1"/>
    <col min="17" max="17" width="3.08203125" style="91" customWidth="1"/>
    <col min="18" max="18" width="8.25" style="91" customWidth="1"/>
    <col min="19" max="19" width="3.08203125" style="91" customWidth="1"/>
    <col min="20" max="20" width="9.08203125" style="91" customWidth="1"/>
    <col min="21" max="21" width="3.08203125" style="91" customWidth="1"/>
    <col min="22" max="22" width="8.1640625" style="91" customWidth="1"/>
    <col min="23" max="28" width="8.83203125" style="91" customWidth="1"/>
    <col min="29" max="40" width="8.6640625" style="91" bestFit="1"/>
    <col min="41" max="44" width="8.33203125" style="91" customWidth="1"/>
    <col min="45" max="46" width="8.1640625" style="91" customWidth="1"/>
    <col min="47" max="50" width="8.1640625" style="91" hidden="1" customWidth="1"/>
    <col min="51" max="56" width="8.1640625" style="91" customWidth="1"/>
    <col min="57" max="57" width="3.08203125" style="416" customWidth="1"/>
    <col min="58" max="62" width="8.6640625" style="91"/>
    <col min="63" max="63" width="9.4140625" style="91" bestFit="1" customWidth="1"/>
    <col min="64" max="268" width="8.6640625" style="91"/>
    <col min="269" max="269" width="3.08203125" style="91" customWidth="1"/>
    <col min="270" max="274" width="8.83203125" style="91" customWidth="1"/>
    <col min="275" max="275" width="3.08203125" style="91" customWidth="1"/>
    <col min="276" max="276" width="7.4140625" style="91" customWidth="1"/>
    <col min="277" max="277" width="3.08203125" style="91" customWidth="1"/>
    <col min="278" max="278" width="7.9140625" style="91" customWidth="1"/>
    <col min="279" max="279" width="3.08203125" style="91" customWidth="1"/>
    <col min="280" max="280" width="7.75" style="91" customWidth="1"/>
    <col min="281" max="281" width="3.08203125" style="91" customWidth="1"/>
    <col min="282" max="282" width="8.33203125" style="91" customWidth="1"/>
    <col min="283" max="283" width="3.08203125" style="91" customWidth="1"/>
    <col min="284" max="284" width="8.1640625" style="91" customWidth="1"/>
    <col min="285" max="285" width="3.08203125" style="91" customWidth="1"/>
    <col min="286" max="286" width="8.6640625" style="91"/>
    <col min="287" max="287" width="3.08203125" style="91" customWidth="1"/>
    <col min="288" max="288" width="9.08203125" style="91" customWidth="1"/>
    <col min="289" max="289" width="3.08203125" style="91" customWidth="1"/>
    <col min="290" max="290" width="8.1640625" style="91" customWidth="1"/>
    <col min="291" max="296" width="8.83203125" style="91" customWidth="1"/>
    <col min="297" max="302" width="8.6640625" style="91"/>
    <col min="303" max="304" width="7.9140625" style="91" customWidth="1"/>
    <col min="305" max="305" width="3.1640625" style="91" customWidth="1"/>
    <col min="306" max="306" width="6.83203125" style="91" customWidth="1"/>
    <col min="307" max="307" width="7.25" style="91" customWidth="1"/>
    <col min="308" max="308" width="8.6640625" style="91"/>
    <col min="309" max="309" width="3.08203125" style="91" customWidth="1"/>
    <col min="310" max="524" width="8.6640625" style="91"/>
    <col min="525" max="525" width="3.08203125" style="91" customWidth="1"/>
    <col min="526" max="530" width="8.83203125" style="91" customWidth="1"/>
    <col min="531" max="531" width="3.08203125" style="91" customWidth="1"/>
    <col min="532" max="532" width="7.4140625" style="91" customWidth="1"/>
    <col min="533" max="533" width="3.08203125" style="91" customWidth="1"/>
    <col min="534" max="534" width="7.9140625" style="91" customWidth="1"/>
    <col min="535" max="535" width="3.08203125" style="91" customWidth="1"/>
    <col min="536" max="536" width="7.75" style="91" customWidth="1"/>
    <col min="537" max="537" width="3.08203125" style="91" customWidth="1"/>
    <col min="538" max="538" width="8.33203125" style="91" customWidth="1"/>
    <col min="539" max="539" width="3.08203125" style="91" customWidth="1"/>
    <col min="540" max="540" width="8.1640625" style="91" customWidth="1"/>
    <col min="541" max="541" width="3.08203125" style="91" customWidth="1"/>
    <col min="542" max="542" width="8.6640625" style="91"/>
    <col min="543" max="543" width="3.08203125" style="91" customWidth="1"/>
    <col min="544" max="544" width="9.08203125" style="91" customWidth="1"/>
    <col min="545" max="545" width="3.08203125" style="91" customWidth="1"/>
    <col min="546" max="546" width="8.1640625" style="91" customWidth="1"/>
    <col min="547" max="552" width="8.83203125" style="91" customWidth="1"/>
    <col min="553" max="558" width="8.6640625" style="91"/>
    <col min="559" max="560" width="7.9140625" style="91" customWidth="1"/>
    <col min="561" max="561" width="3.1640625" style="91" customWidth="1"/>
    <col min="562" max="562" width="6.83203125" style="91" customWidth="1"/>
    <col min="563" max="563" width="7.25" style="91" customWidth="1"/>
    <col min="564" max="564" width="8.6640625" style="91"/>
    <col min="565" max="565" width="3.08203125" style="91" customWidth="1"/>
    <col min="566" max="780" width="8.6640625" style="91"/>
    <col min="781" max="781" width="3.08203125" style="91" customWidth="1"/>
    <col min="782" max="786" width="8.83203125" style="91" customWidth="1"/>
    <col min="787" max="787" width="3.08203125" style="91" customWidth="1"/>
    <col min="788" max="788" width="7.4140625" style="91" customWidth="1"/>
    <col min="789" max="789" width="3.08203125" style="91" customWidth="1"/>
    <col min="790" max="790" width="7.9140625" style="91" customWidth="1"/>
    <col min="791" max="791" width="3.08203125" style="91" customWidth="1"/>
    <col min="792" max="792" width="7.75" style="91" customWidth="1"/>
    <col min="793" max="793" width="3.08203125" style="91" customWidth="1"/>
    <col min="794" max="794" width="8.33203125" style="91" customWidth="1"/>
    <col min="795" max="795" width="3.08203125" style="91" customWidth="1"/>
    <col min="796" max="796" width="8.1640625" style="91" customWidth="1"/>
    <col min="797" max="797" width="3.08203125" style="91" customWidth="1"/>
    <col min="798" max="798" width="8.6640625" style="91"/>
    <col min="799" max="799" width="3.08203125" style="91" customWidth="1"/>
    <col min="800" max="800" width="9.08203125" style="91" customWidth="1"/>
    <col min="801" max="801" width="3.08203125" style="91" customWidth="1"/>
    <col min="802" max="802" width="8.1640625" style="91" customWidth="1"/>
    <col min="803" max="808" width="8.83203125" style="91" customWidth="1"/>
    <col min="809" max="814" width="8.6640625" style="91"/>
    <col min="815" max="816" width="7.9140625" style="91" customWidth="1"/>
    <col min="817" max="817" width="3.1640625" style="91" customWidth="1"/>
    <col min="818" max="818" width="6.83203125" style="91" customWidth="1"/>
    <col min="819" max="819" width="7.25" style="91" customWidth="1"/>
    <col min="820" max="820" width="8.6640625" style="91"/>
    <col min="821" max="821" width="3.08203125" style="91" customWidth="1"/>
    <col min="822" max="1036" width="8.6640625" style="91"/>
    <col min="1037" max="1037" width="3.08203125" style="91" customWidth="1"/>
    <col min="1038" max="1042" width="8.83203125" style="91" customWidth="1"/>
    <col min="1043" max="1043" width="3.08203125" style="91" customWidth="1"/>
    <col min="1044" max="1044" width="7.4140625" style="91" customWidth="1"/>
    <col min="1045" max="1045" width="3.08203125" style="91" customWidth="1"/>
    <col min="1046" max="1046" width="7.9140625" style="91" customWidth="1"/>
    <col min="1047" max="1047" width="3.08203125" style="91" customWidth="1"/>
    <col min="1048" max="1048" width="7.75" style="91" customWidth="1"/>
    <col min="1049" max="1049" width="3.08203125" style="91" customWidth="1"/>
    <col min="1050" max="1050" width="8.33203125" style="91" customWidth="1"/>
    <col min="1051" max="1051" width="3.08203125" style="91" customWidth="1"/>
    <col min="1052" max="1052" width="8.1640625" style="91" customWidth="1"/>
    <col min="1053" max="1053" width="3.08203125" style="91" customWidth="1"/>
    <col min="1054" max="1054" width="8.6640625" style="91"/>
    <col min="1055" max="1055" width="3.08203125" style="91" customWidth="1"/>
    <col min="1056" max="1056" width="9.08203125" style="91" customWidth="1"/>
    <col min="1057" max="1057" width="3.08203125" style="91" customWidth="1"/>
    <col min="1058" max="1058" width="8.1640625" style="91" customWidth="1"/>
    <col min="1059" max="1064" width="8.83203125" style="91" customWidth="1"/>
    <col min="1065" max="1070" width="8.6640625" style="91"/>
    <col min="1071" max="1072" width="7.9140625" style="91" customWidth="1"/>
    <col min="1073" max="1073" width="3.1640625" style="91" customWidth="1"/>
    <col min="1074" max="1074" width="6.83203125" style="91" customWidth="1"/>
    <col min="1075" max="1075" width="7.25" style="91" customWidth="1"/>
    <col min="1076" max="1076" width="8.6640625" style="91"/>
    <col min="1077" max="1077" width="3.08203125" style="91" customWidth="1"/>
    <col min="1078" max="1292" width="8.6640625" style="91"/>
    <col min="1293" max="1293" width="3.08203125" style="91" customWidth="1"/>
    <col min="1294" max="1298" width="8.83203125" style="91" customWidth="1"/>
    <col min="1299" max="1299" width="3.08203125" style="91" customWidth="1"/>
    <col min="1300" max="1300" width="7.4140625" style="91" customWidth="1"/>
    <col min="1301" max="1301" width="3.08203125" style="91" customWidth="1"/>
    <col min="1302" max="1302" width="7.9140625" style="91" customWidth="1"/>
    <col min="1303" max="1303" width="3.08203125" style="91" customWidth="1"/>
    <col min="1304" max="1304" width="7.75" style="91" customWidth="1"/>
    <col min="1305" max="1305" width="3.08203125" style="91" customWidth="1"/>
    <col min="1306" max="1306" width="8.33203125" style="91" customWidth="1"/>
    <col min="1307" max="1307" width="3.08203125" style="91" customWidth="1"/>
    <col min="1308" max="1308" width="8.1640625" style="91" customWidth="1"/>
    <col min="1309" max="1309" width="3.08203125" style="91" customWidth="1"/>
    <col min="1310" max="1310" width="8.6640625" style="91"/>
    <col min="1311" max="1311" width="3.08203125" style="91" customWidth="1"/>
    <col min="1312" max="1312" width="9.08203125" style="91" customWidth="1"/>
    <col min="1313" max="1313" width="3.08203125" style="91" customWidth="1"/>
    <col min="1314" max="1314" width="8.1640625" style="91" customWidth="1"/>
    <col min="1315" max="1320" width="8.83203125" style="91" customWidth="1"/>
    <col min="1321" max="1326" width="8.6640625" style="91"/>
    <col min="1327" max="1328" width="7.9140625" style="91" customWidth="1"/>
    <col min="1329" max="1329" width="3.1640625" style="91" customWidth="1"/>
    <col min="1330" max="1330" width="6.83203125" style="91" customWidth="1"/>
    <col min="1331" max="1331" width="7.25" style="91" customWidth="1"/>
    <col min="1332" max="1332" width="8.6640625" style="91"/>
    <col min="1333" max="1333" width="3.08203125" style="91" customWidth="1"/>
    <col min="1334" max="1548" width="8.6640625" style="91"/>
    <col min="1549" max="1549" width="3.08203125" style="91" customWidth="1"/>
    <col min="1550" max="1554" width="8.83203125" style="91" customWidth="1"/>
    <col min="1555" max="1555" width="3.08203125" style="91" customWidth="1"/>
    <col min="1556" max="1556" width="7.4140625" style="91" customWidth="1"/>
    <col min="1557" max="1557" width="3.08203125" style="91" customWidth="1"/>
    <col min="1558" max="1558" width="7.9140625" style="91" customWidth="1"/>
    <col min="1559" max="1559" width="3.08203125" style="91" customWidth="1"/>
    <col min="1560" max="1560" width="7.75" style="91" customWidth="1"/>
    <col min="1561" max="1561" width="3.08203125" style="91" customWidth="1"/>
    <col min="1562" max="1562" width="8.33203125" style="91" customWidth="1"/>
    <col min="1563" max="1563" width="3.08203125" style="91" customWidth="1"/>
    <col min="1564" max="1564" width="8.1640625" style="91" customWidth="1"/>
    <col min="1565" max="1565" width="3.08203125" style="91" customWidth="1"/>
    <col min="1566" max="1566" width="8.6640625" style="91"/>
    <col min="1567" max="1567" width="3.08203125" style="91" customWidth="1"/>
    <col min="1568" max="1568" width="9.08203125" style="91" customWidth="1"/>
    <col min="1569" max="1569" width="3.08203125" style="91" customWidth="1"/>
    <col min="1570" max="1570" width="8.1640625" style="91" customWidth="1"/>
    <col min="1571" max="1576" width="8.83203125" style="91" customWidth="1"/>
    <col min="1577" max="1582" width="8.6640625" style="91"/>
    <col min="1583" max="1584" width="7.9140625" style="91" customWidth="1"/>
    <col min="1585" max="1585" width="3.1640625" style="91" customWidth="1"/>
    <col min="1586" max="1586" width="6.83203125" style="91" customWidth="1"/>
    <col min="1587" max="1587" width="7.25" style="91" customWidth="1"/>
    <col min="1588" max="1588" width="8.6640625" style="91"/>
    <col min="1589" max="1589" width="3.08203125" style="91" customWidth="1"/>
    <col min="1590" max="1804" width="8.6640625" style="91"/>
    <col min="1805" max="1805" width="3.08203125" style="91" customWidth="1"/>
    <col min="1806" max="1810" width="8.83203125" style="91" customWidth="1"/>
    <col min="1811" max="1811" width="3.08203125" style="91" customWidth="1"/>
    <col min="1812" max="1812" width="7.4140625" style="91" customWidth="1"/>
    <col min="1813" max="1813" width="3.08203125" style="91" customWidth="1"/>
    <col min="1814" max="1814" width="7.9140625" style="91" customWidth="1"/>
    <col min="1815" max="1815" width="3.08203125" style="91" customWidth="1"/>
    <col min="1816" max="1816" width="7.75" style="91" customWidth="1"/>
    <col min="1817" max="1817" width="3.08203125" style="91" customWidth="1"/>
    <col min="1818" max="1818" width="8.33203125" style="91" customWidth="1"/>
    <col min="1819" max="1819" width="3.08203125" style="91" customWidth="1"/>
    <col min="1820" max="1820" width="8.1640625" style="91" customWidth="1"/>
    <col min="1821" max="1821" width="3.08203125" style="91" customWidth="1"/>
    <col min="1822" max="1822" width="8.6640625" style="91"/>
    <col min="1823" max="1823" width="3.08203125" style="91" customWidth="1"/>
    <col min="1824" max="1824" width="9.08203125" style="91" customWidth="1"/>
    <col min="1825" max="1825" width="3.08203125" style="91" customWidth="1"/>
    <col min="1826" max="1826" width="8.1640625" style="91" customWidth="1"/>
    <col min="1827" max="1832" width="8.83203125" style="91" customWidth="1"/>
    <col min="1833" max="1838" width="8.6640625" style="91"/>
    <col min="1839" max="1840" width="7.9140625" style="91" customWidth="1"/>
    <col min="1841" max="1841" width="3.1640625" style="91" customWidth="1"/>
    <col min="1842" max="1842" width="6.83203125" style="91" customWidth="1"/>
    <col min="1843" max="1843" width="7.25" style="91" customWidth="1"/>
    <col min="1844" max="1844" width="8.6640625" style="91"/>
    <col min="1845" max="1845" width="3.08203125" style="91" customWidth="1"/>
    <col min="1846" max="2060" width="8.6640625" style="91"/>
    <col min="2061" max="2061" width="3.08203125" style="91" customWidth="1"/>
    <col min="2062" max="2066" width="8.83203125" style="91" customWidth="1"/>
    <col min="2067" max="2067" width="3.08203125" style="91" customWidth="1"/>
    <col min="2068" max="2068" width="7.4140625" style="91" customWidth="1"/>
    <col min="2069" max="2069" width="3.08203125" style="91" customWidth="1"/>
    <col min="2070" max="2070" width="7.9140625" style="91" customWidth="1"/>
    <col min="2071" max="2071" width="3.08203125" style="91" customWidth="1"/>
    <col min="2072" max="2072" width="7.75" style="91" customWidth="1"/>
    <col min="2073" max="2073" width="3.08203125" style="91" customWidth="1"/>
    <col min="2074" max="2074" width="8.33203125" style="91" customWidth="1"/>
    <col min="2075" max="2075" width="3.08203125" style="91" customWidth="1"/>
    <col min="2076" max="2076" width="8.1640625" style="91" customWidth="1"/>
    <col min="2077" max="2077" width="3.08203125" style="91" customWidth="1"/>
    <col min="2078" max="2078" width="8.6640625" style="91"/>
    <col min="2079" max="2079" width="3.08203125" style="91" customWidth="1"/>
    <col min="2080" max="2080" width="9.08203125" style="91" customWidth="1"/>
    <col min="2081" max="2081" width="3.08203125" style="91" customWidth="1"/>
    <col min="2082" max="2082" width="8.1640625" style="91" customWidth="1"/>
    <col min="2083" max="2088" width="8.83203125" style="91" customWidth="1"/>
    <col min="2089" max="2094" width="8.6640625" style="91"/>
    <col min="2095" max="2096" width="7.9140625" style="91" customWidth="1"/>
    <col min="2097" max="2097" width="3.1640625" style="91" customWidth="1"/>
    <col min="2098" max="2098" width="6.83203125" style="91" customWidth="1"/>
    <col min="2099" max="2099" width="7.25" style="91" customWidth="1"/>
    <col min="2100" max="2100" width="8.6640625" style="91"/>
    <col min="2101" max="2101" width="3.08203125" style="91" customWidth="1"/>
    <col min="2102" max="2316" width="8.6640625" style="91"/>
    <col min="2317" max="2317" width="3.08203125" style="91" customWidth="1"/>
    <col min="2318" max="2322" width="8.83203125" style="91" customWidth="1"/>
    <col min="2323" max="2323" width="3.08203125" style="91" customWidth="1"/>
    <col min="2324" max="2324" width="7.4140625" style="91" customWidth="1"/>
    <col min="2325" max="2325" width="3.08203125" style="91" customWidth="1"/>
    <col min="2326" max="2326" width="7.9140625" style="91" customWidth="1"/>
    <col min="2327" max="2327" width="3.08203125" style="91" customWidth="1"/>
    <col min="2328" max="2328" width="7.75" style="91" customWidth="1"/>
    <col min="2329" max="2329" width="3.08203125" style="91" customWidth="1"/>
    <col min="2330" max="2330" width="8.33203125" style="91" customWidth="1"/>
    <col min="2331" max="2331" width="3.08203125" style="91" customWidth="1"/>
    <col min="2332" max="2332" width="8.1640625" style="91" customWidth="1"/>
    <col min="2333" max="2333" width="3.08203125" style="91" customWidth="1"/>
    <col min="2334" max="2334" width="8.6640625" style="91"/>
    <col min="2335" max="2335" width="3.08203125" style="91" customWidth="1"/>
    <col min="2336" max="2336" width="9.08203125" style="91" customWidth="1"/>
    <col min="2337" max="2337" width="3.08203125" style="91" customWidth="1"/>
    <col min="2338" max="2338" width="8.1640625" style="91" customWidth="1"/>
    <col min="2339" max="2344" width="8.83203125" style="91" customWidth="1"/>
    <col min="2345" max="2350" width="8.6640625" style="91"/>
    <col min="2351" max="2352" width="7.9140625" style="91" customWidth="1"/>
    <col min="2353" max="2353" width="3.1640625" style="91" customWidth="1"/>
    <col min="2354" max="2354" width="6.83203125" style="91" customWidth="1"/>
    <col min="2355" max="2355" width="7.25" style="91" customWidth="1"/>
    <col min="2356" max="2356" width="8.6640625" style="91"/>
    <col min="2357" max="2357" width="3.08203125" style="91" customWidth="1"/>
    <col min="2358" max="2572" width="8.6640625" style="91"/>
    <col min="2573" max="2573" width="3.08203125" style="91" customWidth="1"/>
    <col min="2574" max="2578" width="8.83203125" style="91" customWidth="1"/>
    <col min="2579" max="2579" width="3.08203125" style="91" customWidth="1"/>
    <col min="2580" max="2580" width="7.4140625" style="91" customWidth="1"/>
    <col min="2581" max="2581" width="3.08203125" style="91" customWidth="1"/>
    <col min="2582" max="2582" width="7.9140625" style="91" customWidth="1"/>
    <col min="2583" max="2583" width="3.08203125" style="91" customWidth="1"/>
    <col min="2584" max="2584" width="7.75" style="91" customWidth="1"/>
    <col min="2585" max="2585" width="3.08203125" style="91" customWidth="1"/>
    <col min="2586" max="2586" width="8.33203125" style="91" customWidth="1"/>
    <col min="2587" max="2587" width="3.08203125" style="91" customWidth="1"/>
    <col min="2588" max="2588" width="8.1640625" style="91" customWidth="1"/>
    <col min="2589" max="2589" width="3.08203125" style="91" customWidth="1"/>
    <col min="2590" max="2590" width="8.6640625" style="91"/>
    <col min="2591" max="2591" width="3.08203125" style="91" customWidth="1"/>
    <col min="2592" max="2592" width="9.08203125" style="91" customWidth="1"/>
    <col min="2593" max="2593" width="3.08203125" style="91" customWidth="1"/>
    <col min="2594" max="2594" width="8.1640625" style="91" customWidth="1"/>
    <col min="2595" max="2600" width="8.83203125" style="91" customWidth="1"/>
    <col min="2601" max="2606" width="8.6640625" style="91"/>
    <col min="2607" max="2608" width="7.9140625" style="91" customWidth="1"/>
    <col min="2609" max="2609" width="3.1640625" style="91" customWidth="1"/>
    <col min="2610" max="2610" width="6.83203125" style="91" customWidth="1"/>
    <col min="2611" max="2611" width="7.25" style="91" customWidth="1"/>
    <col min="2612" max="2612" width="8.6640625" style="91"/>
    <col min="2613" max="2613" width="3.08203125" style="91" customWidth="1"/>
    <col min="2614" max="2828" width="8.6640625" style="91"/>
    <col min="2829" max="2829" width="3.08203125" style="91" customWidth="1"/>
    <col min="2830" max="2834" width="8.83203125" style="91" customWidth="1"/>
    <col min="2835" max="2835" width="3.08203125" style="91" customWidth="1"/>
    <col min="2836" max="2836" width="7.4140625" style="91" customWidth="1"/>
    <col min="2837" max="2837" width="3.08203125" style="91" customWidth="1"/>
    <col min="2838" max="2838" width="7.9140625" style="91" customWidth="1"/>
    <col min="2839" max="2839" width="3.08203125" style="91" customWidth="1"/>
    <col min="2840" max="2840" width="7.75" style="91" customWidth="1"/>
    <col min="2841" max="2841" width="3.08203125" style="91" customWidth="1"/>
    <col min="2842" max="2842" width="8.33203125" style="91" customWidth="1"/>
    <col min="2843" max="2843" width="3.08203125" style="91" customWidth="1"/>
    <col min="2844" max="2844" width="8.1640625" style="91" customWidth="1"/>
    <col min="2845" max="2845" width="3.08203125" style="91" customWidth="1"/>
    <col min="2846" max="2846" width="8.6640625" style="91"/>
    <col min="2847" max="2847" width="3.08203125" style="91" customWidth="1"/>
    <col min="2848" max="2848" width="9.08203125" style="91" customWidth="1"/>
    <col min="2849" max="2849" width="3.08203125" style="91" customWidth="1"/>
    <col min="2850" max="2850" width="8.1640625" style="91" customWidth="1"/>
    <col min="2851" max="2856" width="8.83203125" style="91" customWidth="1"/>
    <col min="2857" max="2862" width="8.6640625" style="91"/>
    <col min="2863" max="2864" width="7.9140625" style="91" customWidth="1"/>
    <col min="2865" max="2865" width="3.1640625" style="91" customWidth="1"/>
    <col min="2866" max="2866" width="6.83203125" style="91" customWidth="1"/>
    <col min="2867" max="2867" width="7.25" style="91" customWidth="1"/>
    <col min="2868" max="2868" width="8.6640625" style="91"/>
    <col min="2869" max="2869" width="3.08203125" style="91" customWidth="1"/>
    <col min="2870" max="3084" width="8.6640625" style="91"/>
    <col min="3085" max="3085" width="3.08203125" style="91" customWidth="1"/>
    <col min="3086" max="3090" width="8.83203125" style="91" customWidth="1"/>
    <col min="3091" max="3091" width="3.08203125" style="91" customWidth="1"/>
    <col min="3092" max="3092" width="7.4140625" style="91" customWidth="1"/>
    <col min="3093" max="3093" width="3.08203125" style="91" customWidth="1"/>
    <col min="3094" max="3094" width="7.9140625" style="91" customWidth="1"/>
    <col min="3095" max="3095" width="3.08203125" style="91" customWidth="1"/>
    <col min="3096" max="3096" width="7.75" style="91" customWidth="1"/>
    <col min="3097" max="3097" width="3.08203125" style="91" customWidth="1"/>
    <col min="3098" max="3098" width="8.33203125" style="91" customWidth="1"/>
    <col min="3099" max="3099" width="3.08203125" style="91" customWidth="1"/>
    <col min="3100" max="3100" width="8.1640625" style="91" customWidth="1"/>
    <col min="3101" max="3101" width="3.08203125" style="91" customWidth="1"/>
    <col min="3102" max="3102" width="8.6640625" style="91"/>
    <col min="3103" max="3103" width="3.08203125" style="91" customWidth="1"/>
    <col min="3104" max="3104" width="9.08203125" style="91" customWidth="1"/>
    <col min="3105" max="3105" width="3.08203125" style="91" customWidth="1"/>
    <col min="3106" max="3106" width="8.1640625" style="91" customWidth="1"/>
    <col min="3107" max="3112" width="8.83203125" style="91" customWidth="1"/>
    <col min="3113" max="3118" width="8.6640625" style="91"/>
    <col min="3119" max="3120" width="7.9140625" style="91" customWidth="1"/>
    <col min="3121" max="3121" width="3.1640625" style="91" customWidth="1"/>
    <col min="3122" max="3122" width="6.83203125" style="91" customWidth="1"/>
    <col min="3123" max="3123" width="7.25" style="91" customWidth="1"/>
    <col min="3124" max="3124" width="8.6640625" style="91"/>
    <col min="3125" max="3125" width="3.08203125" style="91" customWidth="1"/>
    <col min="3126" max="3340" width="8.6640625" style="91"/>
    <col min="3341" max="3341" width="3.08203125" style="91" customWidth="1"/>
    <col min="3342" max="3346" width="8.83203125" style="91" customWidth="1"/>
    <col min="3347" max="3347" width="3.08203125" style="91" customWidth="1"/>
    <col min="3348" max="3348" width="7.4140625" style="91" customWidth="1"/>
    <col min="3349" max="3349" width="3.08203125" style="91" customWidth="1"/>
    <col min="3350" max="3350" width="7.9140625" style="91" customWidth="1"/>
    <col min="3351" max="3351" width="3.08203125" style="91" customWidth="1"/>
    <col min="3352" max="3352" width="7.75" style="91" customWidth="1"/>
    <col min="3353" max="3353" width="3.08203125" style="91" customWidth="1"/>
    <col min="3354" max="3354" width="8.33203125" style="91" customWidth="1"/>
    <col min="3355" max="3355" width="3.08203125" style="91" customWidth="1"/>
    <col min="3356" max="3356" width="8.1640625" style="91" customWidth="1"/>
    <col min="3357" max="3357" width="3.08203125" style="91" customWidth="1"/>
    <col min="3358" max="3358" width="8.6640625" style="91"/>
    <col min="3359" max="3359" width="3.08203125" style="91" customWidth="1"/>
    <col min="3360" max="3360" width="9.08203125" style="91" customWidth="1"/>
    <col min="3361" max="3361" width="3.08203125" style="91" customWidth="1"/>
    <col min="3362" max="3362" width="8.1640625" style="91" customWidth="1"/>
    <col min="3363" max="3368" width="8.83203125" style="91" customWidth="1"/>
    <col min="3369" max="3374" width="8.6640625" style="91"/>
    <col min="3375" max="3376" width="7.9140625" style="91" customWidth="1"/>
    <col min="3377" max="3377" width="3.1640625" style="91" customWidth="1"/>
    <col min="3378" max="3378" width="6.83203125" style="91" customWidth="1"/>
    <col min="3379" max="3379" width="7.25" style="91" customWidth="1"/>
    <col min="3380" max="3380" width="8.6640625" style="91"/>
    <col min="3381" max="3381" width="3.08203125" style="91" customWidth="1"/>
    <col min="3382" max="3596" width="8.6640625" style="91"/>
    <col min="3597" max="3597" width="3.08203125" style="91" customWidth="1"/>
    <col min="3598" max="3602" width="8.83203125" style="91" customWidth="1"/>
    <col min="3603" max="3603" width="3.08203125" style="91" customWidth="1"/>
    <col min="3604" max="3604" width="7.4140625" style="91" customWidth="1"/>
    <col min="3605" max="3605" width="3.08203125" style="91" customWidth="1"/>
    <col min="3606" max="3606" width="7.9140625" style="91" customWidth="1"/>
    <col min="3607" max="3607" width="3.08203125" style="91" customWidth="1"/>
    <col min="3608" max="3608" width="7.75" style="91" customWidth="1"/>
    <col min="3609" max="3609" width="3.08203125" style="91" customWidth="1"/>
    <col min="3610" max="3610" width="8.33203125" style="91" customWidth="1"/>
    <col min="3611" max="3611" width="3.08203125" style="91" customWidth="1"/>
    <col min="3612" max="3612" width="8.1640625" style="91" customWidth="1"/>
    <col min="3613" max="3613" width="3.08203125" style="91" customWidth="1"/>
    <col min="3614" max="3614" width="8.6640625" style="91"/>
    <col min="3615" max="3615" width="3.08203125" style="91" customWidth="1"/>
    <col min="3616" max="3616" width="9.08203125" style="91" customWidth="1"/>
    <col min="3617" max="3617" width="3.08203125" style="91" customWidth="1"/>
    <col min="3618" max="3618" width="8.1640625" style="91" customWidth="1"/>
    <col min="3619" max="3624" width="8.83203125" style="91" customWidth="1"/>
    <col min="3625" max="3630" width="8.6640625" style="91"/>
    <col min="3631" max="3632" width="7.9140625" style="91" customWidth="1"/>
    <col min="3633" max="3633" width="3.1640625" style="91" customWidth="1"/>
    <col min="3634" max="3634" width="6.83203125" style="91" customWidth="1"/>
    <col min="3635" max="3635" width="7.25" style="91" customWidth="1"/>
    <col min="3636" max="3636" width="8.6640625" style="91"/>
    <col min="3637" max="3637" width="3.08203125" style="91" customWidth="1"/>
    <col min="3638" max="3852" width="8.6640625" style="91"/>
    <col min="3853" max="3853" width="3.08203125" style="91" customWidth="1"/>
    <col min="3854" max="3858" width="8.83203125" style="91" customWidth="1"/>
    <col min="3859" max="3859" width="3.08203125" style="91" customWidth="1"/>
    <col min="3860" max="3860" width="7.4140625" style="91" customWidth="1"/>
    <col min="3861" max="3861" width="3.08203125" style="91" customWidth="1"/>
    <col min="3862" max="3862" width="7.9140625" style="91" customWidth="1"/>
    <col min="3863" max="3863" width="3.08203125" style="91" customWidth="1"/>
    <col min="3864" max="3864" width="7.75" style="91" customWidth="1"/>
    <col min="3865" max="3865" width="3.08203125" style="91" customWidth="1"/>
    <col min="3866" max="3866" width="8.33203125" style="91" customWidth="1"/>
    <col min="3867" max="3867" width="3.08203125" style="91" customWidth="1"/>
    <col min="3868" max="3868" width="8.1640625" style="91" customWidth="1"/>
    <col min="3869" max="3869" width="3.08203125" style="91" customWidth="1"/>
    <col min="3870" max="3870" width="8.6640625" style="91"/>
    <col min="3871" max="3871" width="3.08203125" style="91" customWidth="1"/>
    <col min="3872" max="3872" width="9.08203125" style="91" customWidth="1"/>
    <col min="3873" max="3873" width="3.08203125" style="91" customWidth="1"/>
    <col min="3874" max="3874" width="8.1640625" style="91" customWidth="1"/>
    <col min="3875" max="3880" width="8.83203125" style="91" customWidth="1"/>
    <col min="3881" max="3886" width="8.6640625" style="91"/>
    <col min="3887" max="3888" width="7.9140625" style="91" customWidth="1"/>
    <col min="3889" max="3889" width="3.1640625" style="91" customWidth="1"/>
    <col min="3890" max="3890" width="6.83203125" style="91" customWidth="1"/>
    <col min="3891" max="3891" width="7.25" style="91" customWidth="1"/>
    <col min="3892" max="3892" width="8.6640625" style="91"/>
    <col min="3893" max="3893" width="3.08203125" style="91" customWidth="1"/>
    <col min="3894" max="4108" width="8.6640625" style="91"/>
    <col min="4109" max="4109" width="3.08203125" style="91" customWidth="1"/>
    <col min="4110" max="4114" width="8.83203125" style="91" customWidth="1"/>
    <col min="4115" max="4115" width="3.08203125" style="91" customWidth="1"/>
    <col min="4116" max="4116" width="7.4140625" style="91" customWidth="1"/>
    <col min="4117" max="4117" width="3.08203125" style="91" customWidth="1"/>
    <col min="4118" max="4118" width="7.9140625" style="91" customWidth="1"/>
    <col min="4119" max="4119" width="3.08203125" style="91" customWidth="1"/>
    <col min="4120" max="4120" width="7.75" style="91" customWidth="1"/>
    <col min="4121" max="4121" width="3.08203125" style="91" customWidth="1"/>
    <col min="4122" max="4122" width="8.33203125" style="91" customWidth="1"/>
    <col min="4123" max="4123" width="3.08203125" style="91" customWidth="1"/>
    <col min="4124" max="4124" width="8.1640625" style="91" customWidth="1"/>
    <col min="4125" max="4125" width="3.08203125" style="91" customWidth="1"/>
    <col min="4126" max="4126" width="8.6640625" style="91"/>
    <col min="4127" max="4127" width="3.08203125" style="91" customWidth="1"/>
    <col min="4128" max="4128" width="9.08203125" style="91" customWidth="1"/>
    <col min="4129" max="4129" width="3.08203125" style="91" customWidth="1"/>
    <col min="4130" max="4130" width="8.1640625" style="91" customWidth="1"/>
    <col min="4131" max="4136" width="8.83203125" style="91" customWidth="1"/>
    <col min="4137" max="4142" width="8.6640625" style="91"/>
    <col min="4143" max="4144" width="7.9140625" style="91" customWidth="1"/>
    <col min="4145" max="4145" width="3.1640625" style="91" customWidth="1"/>
    <col min="4146" max="4146" width="6.83203125" style="91" customWidth="1"/>
    <col min="4147" max="4147" width="7.25" style="91" customWidth="1"/>
    <col min="4148" max="4148" width="8.6640625" style="91"/>
    <col min="4149" max="4149" width="3.08203125" style="91" customWidth="1"/>
    <col min="4150" max="4364" width="8.6640625" style="91"/>
    <col min="4365" max="4365" width="3.08203125" style="91" customWidth="1"/>
    <col min="4366" max="4370" width="8.83203125" style="91" customWidth="1"/>
    <col min="4371" max="4371" width="3.08203125" style="91" customWidth="1"/>
    <col min="4372" max="4372" width="7.4140625" style="91" customWidth="1"/>
    <col min="4373" max="4373" width="3.08203125" style="91" customWidth="1"/>
    <col min="4374" max="4374" width="7.9140625" style="91" customWidth="1"/>
    <col min="4375" max="4375" width="3.08203125" style="91" customWidth="1"/>
    <col min="4376" max="4376" width="7.75" style="91" customWidth="1"/>
    <col min="4377" max="4377" width="3.08203125" style="91" customWidth="1"/>
    <col min="4378" max="4378" width="8.33203125" style="91" customWidth="1"/>
    <col min="4379" max="4379" width="3.08203125" style="91" customWidth="1"/>
    <col min="4380" max="4380" width="8.1640625" style="91" customWidth="1"/>
    <col min="4381" max="4381" width="3.08203125" style="91" customWidth="1"/>
    <col min="4382" max="4382" width="8.6640625" style="91"/>
    <col min="4383" max="4383" width="3.08203125" style="91" customWidth="1"/>
    <col min="4384" max="4384" width="9.08203125" style="91" customWidth="1"/>
    <col min="4385" max="4385" width="3.08203125" style="91" customWidth="1"/>
    <col min="4386" max="4386" width="8.1640625" style="91" customWidth="1"/>
    <col min="4387" max="4392" width="8.83203125" style="91" customWidth="1"/>
    <col min="4393" max="4398" width="8.6640625" style="91"/>
    <col min="4399" max="4400" width="7.9140625" style="91" customWidth="1"/>
    <col min="4401" max="4401" width="3.1640625" style="91" customWidth="1"/>
    <col min="4402" max="4402" width="6.83203125" style="91" customWidth="1"/>
    <col min="4403" max="4403" width="7.25" style="91" customWidth="1"/>
    <col min="4404" max="4404" width="8.6640625" style="91"/>
    <col min="4405" max="4405" width="3.08203125" style="91" customWidth="1"/>
    <col min="4406" max="4620" width="8.6640625" style="91"/>
    <col min="4621" max="4621" width="3.08203125" style="91" customWidth="1"/>
    <col min="4622" max="4626" width="8.83203125" style="91" customWidth="1"/>
    <col min="4627" max="4627" width="3.08203125" style="91" customWidth="1"/>
    <col min="4628" max="4628" width="7.4140625" style="91" customWidth="1"/>
    <col min="4629" max="4629" width="3.08203125" style="91" customWidth="1"/>
    <col min="4630" max="4630" width="7.9140625" style="91" customWidth="1"/>
    <col min="4631" max="4631" width="3.08203125" style="91" customWidth="1"/>
    <col min="4632" max="4632" width="7.75" style="91" customWidth="1"/>
    <col min="4633" max="4633" width="3.08203125" style="91" customWidth="1"/>
    <col min="4634" max="4634" width="8.33203125" style="91" customWidth="1"/>
    <col min="4635" max="4635" width="3.08203125" style="91" customWidth="1"/>
    <col min="4636" max="4636" width="8.1640625" style="91" customWidth="1"/>
    <col min="4637" max="4637" width="3.08203125" style="91" customWidth="1"/>
    <col min="4638" max="4638" width="8.6640625" style="91"/>
    <col min="4639" max="4639" width="3.08203125" style="91" customWidth="1"/>
    <col min="4640" max="4640" width="9.08203125" style="91" customWidth="1"/>
    <col min="4641" max="4641" width="3.08203125" style="91" customWidth="1"/>
    <col min="4642" max="4642" width="8.1640625" style="91" customWidth="1"/>
    <col min="4643" max="4648" width="8.83203125" style="91" customWidth="1"/>
    <col min="4649" max="4654" width="8.6640625" style="91"/>
    <col min="4655" max="4656" width="7.9140625" style="91" customWidth="1"/>
    <col min="4657" max="4657" width="3.1640625" style="91" customWidth="1"/>
    <col min="4658" max="4658" width="6.83203125" style="91" customWidth="1"/>
    <col min="4659" max="4659" width="7.25" style="91" customWidth="1"/>
    <col min="4660" max="4660" width="8.6640625" style="91"/>
    <col min="4661" max="4661" width="3.08203125" style="91" customWidth="1"/>
    <col min="4662" max="4876" width="8.6640625" style="91"/>
    <col min="4877" max="4877" width="3.08203125" style="91" customWidth="1"/>
    <col min="4878" max="4882" width="8.83203125" style="91" customWidth="1"/>
    <col min="4883" max="4883" width="3.08203125" style="91" customWidth="1"/>
    <col min="4884" max="4884" width="7.4140625" style="91" customWidth="1"/>
    <col min="4885" max="4885" width="3.08203125" style="91" customWidth="1"/>
    <col min="4886" max="4886" width="7.9140625" style="91" customWidth="1"/>
    <col min="4887" max="4887" width="3.08203125" style="91" customWidth="1"/>
    <col min="4888" max="4888" width="7.75" style="91" customWidth="1"/>
    <col min="4889" max="4889" width="3.08203125" style="91" customWidth="1"/>
    <col min="4890" max="4890" width="8.33203125" style="91" customWidth="1"/>
    <col min="4891" max="4891" width="3.08203125" style="91" customWidth="1"/>
    <col min="4892" max="4892" width="8.1640625" style="91" customWidth="1"/>
    <col min="4893" max="4893" width="3.08203125" style="91" customWidth="1"/>
    <col min="4894" max="4894" width="8.6640625" style="91"/>
    <col min="4895" max="4895" width="3.08203125" style="91" customWidth="1"/>
    <col min="4896" max="4896" width="9.08203125" style="91" customWidth="1"/>
    <col min="4897" max="4897" width="3.08203125" style="91" customWidth="1"/>
    <col min="4898" max="4898" width="8.1640625" style="91" customWidth="1"/>
    <col min="4899" max="4904" width="8.83203125" style="91" customWidth="1"/>
    <col min="4905" max="4910" width="8.6640625" style="91"/>
    <col min="4911" max="4912" width="7.9140625" style="91" customWidth="1"/>
    <col min="4913" max="4913" width="3.1640625" style="91" customWidth="1"/>
    <col min="4914" max="4914" width="6.83203125" style="91" customWidth="1"/>
    <col min="4915" max="4915" width="7.25" style="91" customWidth="1"/>
    <col min="4916" max="4916" width="8.6640625" style="91"/>
    <col min="4917" max="4917" width="3.08203125" style="91" customWidth="1"/>
    <col min="4918" max="5132" width="8.6640625" style="91"/>
    <col min="5133" max="5133" width="3.08203125" style="91" customWidth="1"/>
    <col min="5134" max="5138" width="8.83203125" style="91" customWidth="1"/>
    <col min="5139" max="5139" width="3.08203125" style="91" customWidth="1"/>
    <col min="5140" max="5140" width="7.4140625" style="91" customWidth="1"/>
    <col min="5141" max="5141" width="3.08203125" style="91" customWidth="1"/>
    <col min="5142" max="5142" width="7.9140625" style="91" customWidth="1"/>
    <col min="5143" max="5143" width="3.08203125" style="91" customWidth="1"/>
    <col min="5144" max="5144" width="7.75" style="91" customWidth="1"/>
    <col min="5145" max="5145" width="3.08203125" style="91" customWidth="1"/>
    <col min="5146" max="5146" width="8.33203125" style="91" customWidth="1"/>
    <col min="5147" max="5147" width="3.08203125" style="91" customWidth="1"/>
    <col min="5148" max="5148" width="8.1640625" style="91" customWidth="1"/>
    <col min="5149" max="5149" width="3.08203125" style="91" customWidth="1"/>
    <col min="5150" max="5150" width="8.6640625" style="91"/>
    <col min="5151" max="5151" width="3.08203125" style="91" customWidth="1"/>
    <col min="5152" max="5152" width="9.08203125" style="91" customWidth="1"/>
    <col min="5153" max="5153" width="3.08203125" style="91" customWidth="1"/>
    <col min="5154" max="5154" width="8.1640625" style="91" customWidth="1"/>
    <col min="5155" max="5160" width="8.83203125" style="91" customWidth="1"/>
    <col min="5161" max="5166" width="8.6640625" style="91"/>
    <col min="5167" max="5168" width="7.9140625" style="91" customWidth="1"/>
    <col min="5169" max="5169" width="3.1640625" style="91" customWidth="1"/>
    <col min="5170" max="5170" width="6.83203125" style="91" customWidth="1"/>
    <col min="5171" max="5171" width="7.25" style="91" customWidth="1"/>
    <col min="5172" max="5172" width="8.6640625" style="91"/>
    <col min="5173" max="5173" width="3.08203125" style="91" customWidth="1"/>
    <col min="5174" max="5388" width="8.6640625" style="91"/>
    <col min="5389" max="5389" width="3.08203125" style="91" customWidth="1"/>
    <col min="5390" max="5394" width="8.83203125" style="91" customWidth="1"/>
    <col min="5395" max="5395" width="3.08203125" style="91" customWidth="1"/>
    <col min="5396" max="5396" width="7.4140625" style="91" customWidth="1"/>
    <col min="5397" max="5397" width="3.08203125" style="91" customWidth="1"/>
    <col min="5398" max="5398" width="7.9140625" style="91" customWidth="1"/>
    <col min="5399" max="5399" width="3.08203125" style="91" customWidth="1"/>
    <col min="5400" max="5400" width="7.75" style="91" customWidth="1"/>
    <col min="5401" max="5401" width="3.08203125" style="91" customWidth="1"/>
    <col min="5402" max="5402" width="8.33203125" style="91" customWidth="1"/>
    <col min="5403" max="5403" width="3.08203125" style="91" customWidth="1"/>
    <col min="5404" max="5404" width="8.1640625" style="91" customWidth="1"/>
    <col min="5405" max="5405" width="3.08203125" style="91" customWidth="1"/>
    <col min="5406" max="5406" width="8.6640625" style="91"/>
    <col min="5407" max="5407" width="3.08203125" style="91" customWidth="1"/>
    <col min="5408" max="5408" width="9.08203125" style="91" customWidth="1"/>
    <col min="5409" max="5409" width="3.08203125" style="91" customWidth="1"/>
    <col min="5410" max="5410" width="8.1640625" style="91" customWidth="1"/>
    <col min="5411" max="5416" width="8.83203125" style="91" customWidth="1"/>
    <col min="5417" max="5422" width="8.6640625" style="91"/>
    <col min="5423" max="5424" width="7.9140625" style="91" customWidth="1"/>
    <col min="5425" max="5425" width="3.1640625" style="91" customWidth="1"/>
    <col min="5426" max="5426" width="6.83203125" style="91" customWidth="1"/>
    <col min="5427" max="5427" width="7.25" style="91" customWidth="1"/>
    <col min="5428" max="5428" width="8.6640625" style="91"/>
    <col min="5429" max="5429" width="3.08203125" style="91" customWidth="1"/>
    <col min="5430" max="5644" width="8.6640625" style="91"/>
    <col min="5645" max="5645" width="3.08203125" style="91" customWidth="1"/>
    <col min="5646" max="5650" width="8.83203125" style="91" customWidth="1"/>
    <col min="5651" max="5651" width="3.08203125" style="91" customWidth="1"/>
    <col min="5652" max="5652" width="7.4140625" style="91" customWidth="1"/>
    <col min="5653" max="5653" width="3.08203125" style="91" customWidth="1"/>
    <col min="5654" max="5654" width="7.9140625" style="91" customWidth="1"/>
    <col min="5655" max="5655" width="3.08203125" style="91" customWidth="1"/>
    <col min="5656" max="5656" width="7.75" style="91" customWidth="1"/>
    <col min="5657" max="5657" width="3.08203125" style="91" customWidth="1"/>
    <col min="5658" max="5658" width="8.33203125" style="91" customWidth="1"/>
    <col min="5659" max="5659" width="3.08203125" style="91" customWidth="1"/>
    <col min="5660" max="5660" width="8.1640625" style="91" customWidth="1"/>
    <col min="5661" max="5661" width="3.08203125" style="91" customWidth="1"/>
    <col min="5662" max="5662" width="8.6640625" style="91"/>
    <col min="5663" max="5663" width="3.08203125" style="91" customWidth="1"/>
    <col min="5664" max="5664" width="9.08203125" style="91" customWidth="1"/>
    <col min="5665" max="5665" width="3.08203125" style="91" customWidth="1"/>
    <col min="5666" max="5666" width="8.1640625" style="91" customWidth="1"/>
    <col min="5667" max="5672" width="8.83203125" style="91" customWidth="1"/>
    <col min="5673" max="5678" width="8.6640625" style="91"/>
    <col min="5679" max="5680" width="7.9140625" style="91" customWidth="1"/>
    <col min="5681" max="5681" width="3.1640625" style="91" customWidth="1"/>
    <col min="5682" max="5682" width="6.83203125" style="91" customWidth="1"/>
    <col min="5683" max="5683" width="7.25" style="91" customWidth="1"/>
    <col min="5684" max="5684" width="8.6640625" style="91"/>
    <col min="5685" max="5685" width="3.08203125" style="91" customWidth="1"/>
    <col min="5686" max="5900" width="8.6640625" style="91"/>
    <col min="5901" max="5901" width="3.08203125" style="91" customWidth="1"/>
    <col min="5902" max="5906" width="8.83203125" style="91" customWidth="1"/>
    <col min="5907" max="5907" width="3.08203125" style="91" customWidth="1"/>
    <col min="5908" max="5908" width="7.4140625" style="91" customWidth="1"/>
    <col min="5909" max="5909" width="3.08203125" style="91" customWidth="1"/>
    <col min="5910" max="5910" width="7.9140625" style="91" customWidth="1"/>
    <col min="5911" max="5911" width="3.08203125" style="91" customWidth="1"/>
    <col min="5912" max="5912" width="7.75" style="91" customWidth="1"/>
    <col min="5913" max="5913" width="3.08203125" style="91" customWidth="1"/>
    <col min="5914" max="5914" width="8.33203125" style="91" customWidth="1"/>
    <col min="5915" max="5915" width="3.08203125" style="91" customWidth="1"/>
    <col min="5916" max="5916" width="8.1640625" style="91" customWidth="1"/>
    <col min="5917" max="5917" width="3.08203125" style="91" customWidth="1"/>
    <col min="5918" max="5918" width="8.6640625" style="91"/>
    <col min="5919" max="5919" width="3.08203125" style="91" customWidth="1"/>
    <col min="5920" max="5920" width="9.08203125" style="91" customWidth="1"/>
    <col min="5921" max="5921" width="3.08203125" style="91" customWidth="1"/>
    <col min="5922" max="5922" width="8.1640625" style="91" customWidth="1"/>
    <col min="5923" max="5928" width="8.83203125" style="91" customWidth="1"/>
    <col min="5929" max="5934" width="8.6640625" style="91"/>
    <col min="5935" max="5936" width="7.9140625" style="91" customWidth="1"/>
    <col min="5937" max="5937" width="3.1640625" style="91" customWidth="1"/>
    <col min="5938" max="5938" width="6.83203125" style="91" customWidth="1"/>
    <col min="5939" max="5939" width="7.25" style="91" customWidth="1"/>
    <col min="5940" max="5940" width="8.6640625" style="91"/>
    <col min="5941" max="5941" width="3.08203125" style="91" customWidth="1"/>
    <col min="5942" max="6156" width="8.6640625" style="91"/>
    <col min="6157" max="6157" width="3.08203125" style="91" customWidth="1"/>
    <col min="6158" max="6162" width="8.83203125" style="91" customWidth="1"/>
    <col min="6163" max="6163" width="3.08203125" style="91" customWidth="1"/>
    <col min="6164" max="6164" width="7.4140625" style="91" customWidth="1"/>
    <col min="6165" max="6165" width="3.08203125" style="91" customWidth="1"/>
    <col min="6166" max="6166" width="7.9140625" style="91" customWidth="1"/>
    <col min="6167" max="6167" width="3.08203125" style="91" customWidth="1"/>
    <col min="6168" max="6168" width="7.75" style="91" customWidth="1"/>
    <col min="6169" max="6169" width="3.08203125" style="91" customWidth="1"/>
    <col min="6170" max="6170" width="8.33203125" style="91" customWidth="1"/>
    <col min="6171" max="6171" width="3.08203125" style="91" customWidth="1"/>
    <col min="6172" max="6172" width="8.1640625" style="91" customWidth="1"/>
    <col min="6173" max="6173" width="3.08203125" style="91" customWidth="1"/>
    <col min="6174" max="6174" width="8.6640625" style="91"/>
    <col min="6175" max="6175" width="3.08203125" style="91" customWidth="1"/>
    <col min="6176" max="6176" width="9.08203125" style="91" customWidth="1"/>
    <col min="6177" max="6177" width="3.08203125" style="91" customWidth="1"/>
    <col min="6178" max="6178" width="8.1640625" style="91" customWidth="1"/>
    <col min="6179" max="6184" width="8.83203125" style="91" customWidth="1"/>
    <col min="6185" max="6190" width="8.6640625" style="91"/>
    <col min="6191" max="6192" width="7.9140625" style="91" customWidth="1"/>
    <col min="6193" max="6193" width="3.1640625" style="91" customWidth="1"/>
    <col min="6194" max="6194" width="6.83203125" style="91" customWidth="1"/>
    <col min="6195" max="6195" width="7.25" style="91" customWidth="1"/>
    <col min="6196" max="6196" width="8.6640625" style="91"/>
    <col min="6197" max="6197" width="3.08203125" style="91" customWidth="1"/>
    <col min="6198" max="6412" width="8.6640625" style="91"/>
    <col min="6413" max="6413" width="3.08203125" style="91" customWidth="1"/>
    <col min="6414" max="6418" width="8.83203125" style="91" customWidth="1"/>
    <col min="6419" max="6419" width="3.08203125" style="91" customWidth="1"/>
    <col min="6420" max="6420" width="7.4140625" style="91" customWidth="1"/>
    <col min="6421" max="6421" width="3.08203125" style="91" customWidth="1"/>
    <col min="6422" max="6422" width="7.9140625" style="91" customWidth="1"/>
    <col min="6423" max="6423" width="3.08203125" style="91" customWidth="1"/>
    <col min="6424" max="6424" width="7.75" style="91" customWidth="1"/>
    <col min="6425" max="6425" width="3.08203125" style="91" customWidth="1"/>
    <col min="6426" max="6426" width="8.33203125" style="91" customWidth="1"/>
    <col min="6427" max="6427" width="3.08203125" style="91" customWidth="1"/>
    <col min="6428" max="6428" width="8.1640625" style="91" customWidth="1"/>
    <col min="6429" max="6429" width="3.08203125" style="91" customWidth="1"/>
    <col min="6430" max="6430" width="8.6640625" style="91"/>
    <col min="6431" max="6431" width="3.08203125" style="91" customWidth="1"/>
    <col min="6432" max="6432" width="9.08203125" style="91" customWidth="1"/>
    <col min="6433" max="6433" width="3.08203125" style="91" customWidth="1"/>
    <col min="6434" max="6434" width="8.1640625" style="91" customWidth="1"/>
    <col min="6435" max="6440" width="8.83203125" style="91" customWidth="1"/>
    <col min="6441" max="6446" width="8.6640625" style="91"/>
    <col min="6447" max="6448" width="7.9140625" style="91" customWidth="1"/>
    <col min="6449" max="6449" width="3.1640625" style="91" customWidth="1"/>
    <col min="6450" max="6450" width="6.83203125" style="91" customWidth="1"/>
    <col min="6451" max="6451" width="7.25" style="91" customWidth="1"/>
    <col min="6452" max="6452" width="8.6640625" style="91"/>
    <col min="6453" max="6453" width="3.08203125" style="91" customWidth="1"/>
    <col min="6454" max="6668" width="8.6640625" style="91"/>
    <col min="6669" max="6669" width="3.08203125" style="91" customWidth="1"/>
    <col min="6670" max="6674" width="8.83203125" style="91" customWidth="1"/>
    <col min="6675" max="6675" width="3.08203125" style="91" customWidth="1"/>
    <col min="6676" max="6676" width="7.4140625" style="91" customWidth="1"/>
    <col min="6677" max="6677" width="3.08203125" style="91" customWidth="1"/>
    <col min="6678" max="6678" width="7.9140625" style="91" customWidth="1"/>
    <col min="6679" max="6679" width="3.08203125" style="91" customWidth="1"/>
    <col min="6680" max="6680" width="7.75" style="91" customWidth="1"/>
    <col min="6681" max="6681" width="3.08203125" style="91" customWidth="1"/>
    <col min="6682" max="6682" width="8.33203125" style="91" customWidth="1"/>
    <col min="6683" max="6683" width="3.08203125" style="91" customWidth="1"/>
    <col min="6684" max="6684" width="8.1640625" style="91" customWidth="1"/>
    <col min="6685" max="6685" width="3.08203125" style="91" customWidth="1"/>
    <col min="6686" max="6686" width="8.6640625" style="91"/>
    <col min="6687" max="6687" width="3.08203125" style="91" customWidth="1"/>
    <col min="6688" max="6688" width="9.08203125" style="91" customWidth="1"/>
    <col min="6689" max="6689" width="3.08203125" style="91" customWidth="1"/>
    <col min="6690" max="6690" width="8.1640625" style="91" customWidth="1"/>
    <col min="6691" max="6696" width="8.83203125" style="91" customWidth="1"/>
    <col min="6697" max="6702" width="8.6640625" style="91"/>
    <col min="6703" max="6704" width="7.9140625" style="91" customWidth="1"/>
    <col min="6705" max="6705" width="3.1640625" style="91" customWidth="1"/>
    <col min="6706" max="6706" width="6.83203125" style="91" customWidth="1"/>
    <col min="6707" max="6707" width="7.25" style="91" customWidth="1"/>
    <col min="6708" max="6708" width="8.6640625" style="91"/>
    <col min="6709" max="6709" width="3.08203125" style="91" customWidth="1"/>
    <col min="6710" max="6924" width="8.6640625" style="91"/>
    <col min="6925" max="6925" width="3.08203125" style="91" customWidth="1"/>
    <col min="6926" max="6930" width="8.83203125" style="91" customWidth="1"/>
    <col min="6931" max="6931" width="3.08203125" style="91" customWidth="1"/>
    <col min="6932" max="6932" width="7.4140625" style="91" customWidth="1"/>
    <col min="6933" max="6933" width="3.08203125" style="91" customWidth="1"/>
    <col min="6934" max="6934" width="7.9140625" style="91" customWidth="1"/>
    <col min="6935" max="6935" width="3.08203125" style="91" customWidth="1"/>
    <col min="6936" max="6936" width="7.75" style="91" customWidth="1"/>
    <col min="6937" max="6937" width="3.08203125" style="91" customWidth="1"/>
    <col min="6938" max="6938" width="8.33203125" style="91" customWidth="1"/>
    <col min="6939" max="6939" width="3.08203125" style="91" customWidth="1"/>
    <col min="6940" max="6940" width="8.1640625" style="91" customWidth="1"/>
    <col min="6941" max="6941" width="3.08203125" style="91" customWidth="1"/>
    <col min="6942" max="6942" width="8.6640625" style="91"/>
    <col min="6943" max="6943" width="3.08203125" style="91" customWidth="1"/>
    <col min="6944" max="6944" width="9.08203125" style="91" customWidth="1"/>
    <col min="6945" max="6945" width="3.08203125" style="91" customWidth="1"/>
    <col min="6946" max="6946" width="8.1640625" style="91" customWidth="1"/>
    <col min="6947" max="6952" width="8.83203125" style="91" customWidth="1"/>
    <col min="6953" max="6958" width="8.6640625" style="91"/>
    <col min="6959" max="6960" width="7.9140625" style="91" customWidth="1"/>
    <col min="6961" max="6961" width="3.1640625" style="91" customWidth="1"/>
    <col min="6962" max="6962" width="6.83203125" style="91" customWidth="1"/>
    <col min="6963" max="6963" width="7.25" style="91" customWidth="1"/>
    <col min="6964" max="6964" width="8.6640625" style="91"/>
    <col min="6965" max="6965" width="3.08203125" style="91" customWidth="1"/>
    <col min="6966" max="7180" width="8.6640625" style="91"/>
    <col min="7181" max="7181" width="3.08203125" style="91" customWidth="1"/>
    <col min="7182" max="7186" width="8.83203125" style="91" customWidth="1"/>
    <col min="7187" max="7187" width="3.08203125" style="91" customWidth="1"/>
    <col min="7188" max="7188" width="7.4140625" style="91" customWidth="1"/>
    <col min="7189" max="7189" width="3.08203125" style="91" customWidth="1"/>
    <col min="7190" max="7190" width="7.9140625" style="91" customWidth="1"/>
    <col min="7191" max="7191" width="3.08203125" style="91" customWidth="1"/>
    <col min="7192" max="7192" width="7.75" style="91" customWidth="1"/>
    <col min="7193" max="7193" width="3.08203125" style="91" customWidth="1"/>
    <col min="7194" max="7194" width="8.33203125" style="91" customWidth="1"/>
    <col min="7195" max="7195" width="3.08203125" style="91" customWidth="1"/>
    <col min="7196" max="7196" width="8.1640625" style="91" customWidth="1"/>
    <col min="7197" max="7197" width="3.08203125" style="91" customWidth="1"/>
    <col min="7198" max="7198" width="8.6640625" style="91"/>
    <col min="7199" max="7199" width="3.08203125" style="91" customWidth="1"/>
    <col min="7200" max="7200" width="9.08203125" style="91" customWidth="1"/>
    <col min="7201" max="7201" width="3.08203125" style="91" customWidth="1"/>
    <col min="7202" max="7202" width="8.1640625" style="91" customWidth="1"/>
    <col min="7203" max="7208" width="8.83203125" style="91" customWidth="1"/>
    <col min="7209" max="7214" width="8.6640625" style="91"/>
    <col min="7215" max="7216" width="7.9140625" style="91" customWidth="1"/>
    <col min="7217" max="7217" width="3.1640625" style="91" customWidth="1"/>
    <col min="7218" max="7218" width="6.83203125" style="91" customWidth="1"/>
    <col min="7219" max="7219" width="7.25" style="91" customWidth="1"/>
    <col min="7220" max="7220" width="8.6640625" style="91"/>
    <col min="7221" max="7221" width="3.08203125" style="91" customWidth="1"/>
    <col min="7222" max="7436" width="8.6640625" style="91"/>
    <col min="7437" max="7437" width="3.08203125" style="91" customWidth="1"/>
    <col min="7438" max="7442" width="8.83203125" style="91" customWidth="1"/>
    <col min="7443" max="7443" width="3.08203125" style="91" customWidth="1"/>
    <col min="7444" max="7444" width="7.4140625" style="91" customWidth="1"/>
    <col min="7445" max="7445" width="3.08203125" style="91" customWidth="1"/>
    <col min="7446" max="7446" width="7.9140625" style="91" customWidth="1"/>
    <col min="7447" max="7447" width="3.08203125" style="91" customWidth="1"/>
    <col min="7448" max="7448" width="7.75" style="91" customWidth="1"/>
    <col min="7449" max="7449" width="3.08203125" style="91" customWidth="1"/>
    <col min="7450" max="7450" width="8.33203125" style="91" customWidth="1"/>
    <col min="7451" max="7451" width="3.08203125" style="91" customWidth="1"/>
    <col min="7452" max="7452" width="8.1640625" style="91" customWidth="1"/>
    <col min="7453" max="7453" width="3.08203125" style="91" customWidth="1"/>
    <col min="7454" max="7454" width="8.6640625" style="91"/>
    <col min="7455" max="7455" width="3.08203125" style="91" customWidth="1"/>
    <col min="7456" max="7456" width="9.08203125" style="91" customWidth="1"/>
    <col min="7457" max="7457" width="3.08203125" style="91" customWidth="1"/>
    <col min="7458" max="7458" width="8.1640625" style="91" customWidth="1"/>
    <col min="7459" max="7464" width="8.83203125" style="91" customWidth="1"/>
    <col min="7465" max="7470" width="8.6640625" style="91"/>
    <col min="7471" max="7472" width="7.9140625" style="91" customWidth="1"/>
    <col min="7473" max="7473" width="3.1640625" style="91" customWidth="1"/>
    <col min="7474" max="7474" width="6.83203125" style="91" customWidth="1"/>
    <col min="7475" max="7475" width="7.25" style="91" customWidth="1"/>
    <col min="7476" max="7476" width="8.6640625" style="91"/>
    <col min="7477" max="7477" width="3.08203125" style="91" customWidth="1"/>
    <col min="7478" max="7692" width="8.6640625" style="91"/>
    <col min="7693" max="7693" width="3.08203125" style="91" customWidth="1"/>
    <col min="7694" max="7698" width="8.83203125" style="91" customWidth="1"/>
    <col min="7699" max="7699" width="3.08203125" style="91" customWidth="1"/>
    <col min="7700" max="7700" width="7.4140625" style="91" customWidth="1"/>
    <col min="7701" max="7701" width="3.08203125" style="91" customWidth="1"/>
    <col min="7702" max="7702" width="7.9140625" style="91" customWidth="1"/>
    <col min="7703" max="7703" width="3.08203125" style="91" customWidth="1"/>
    <col min="7704" max="7704" width="7.75" style="91" customWidth="1"/>
    <col min="7705" max="7705" width="3.08203125" style="91" customWidth="1"/>
    <col min="7706" max="7706" width="8.33203125" style="91" customWidth="1"/>
    <col min="7707" max="7707" width="3.08203125" style="91" customWidth="1"/>
    <col min="7708" max="7708" width="8.1640625" style="91" customWidth="1"/>
    <col min="7709" max="7709" width="3.08203125" style="91" customWidth="1"/>
    <col min="7710" max="7710" width="8.6640625" style="91"/>
    <col min="7711" max="7711" width="3.08203125" style="91" customWidth="1"/>
    <col min="7712" max="7712" width="9.08203125" style="91" customWidth="1"/>
    <col min="7713" max="7713" width="3.08203125" style="91" customWidth="1"/>
    <col min="7714" max="7714" width="8.1640625" style="91" customWidth="1"/>
    <col min="7715" max="7720" width="8.83203125" style="91" customWidth="1"/>
    <col min="7721" max="7726" width="8.6640625" style="91"/>
    <col min="7727" max="7728" width="7.9140625" style="91" customWidth="1"/>
    <col min="7729" max="7729" width="3.1640625" style="91" customWidth="1"/>
    <col min="7730" max="7730" width="6.83203125" style="91" customWidth="1"/>
    <col min="7731" max="7731" width="7.25" style="91" customWidth="1"/>
    <col min="7732" max="7732" width="8.6640625" style="91"/>
    <col min="7733" max="7733" width="3.08203125" style="91" customWidth="1"/>
    <col min="7734" max="7948" width="8.6640625" style="91"/>
    <col min="7949" max="7949" width="3.08203125" style="91" customWidth="1"/>
    <col min="7950" max="7954" width="8.83203125" style="91" customWidth="1"/>
    <col min="7955" max="7955" width="3.08203125" style="91" customWidth="1"/>
    <col min="7956" max="7956" width="7.4140625" style="91" customWidth="1"/>
    <col min="7957" max="7957" width="3.08203125" style="91" customWidth="1"/>
    <col min="7958" max="7958" width="7.9140625" style="91" customWidth="1"/>
    <col min="7959" max="7959" width="3.08203125" style="91" customWidth="1"/>
    <col min="7960" max="7960" width="7.75" style="91" customWidth="1"/>
    <col min="7961" max="7961" width="3.08203125" style="91" customWidth="1"/>
    <col min="7962" max="7962" width="8.33203125" style="91" customWidth="1"/>
    <col min="7963" max="7963" width="3.08203125" style="91" customWidth="1"/>
    <col min="7964" max="7964" width="8.1640625" style="91" customWidth="1"/>
    <col min="7965" max="7965" width="3.08203125" style="91" customWidth="1"/>
    <col min="7966" max="7966" width="8.6640625" style="91"/>
    <col min="7967" max="7967" width="3.08203125" style="91" customWidth="1"/>
    <col min="7968" max="7968" width="9.08203125" style="91" customWidth="1"/>
    <col min="7969" max="7969" width="3.08203125" style="91" customWidth="1"/>
    <col min="7970" max="7970" width="8.1640625" style="91" customWidth="1"/>
    <col min="7971" max="7976" width="8.83203125" style="91" customWidth="1"/>
    <col min="7977" max="7982" width="8.6640625" style="91"/>
    <col min="7983" max="7984" width="7.9140625" style="91" customWidth="1"/>
    <col min="7985" max="7985" width="3.1640625" style="91" customWidth="1"/>
    <col min="7986" max="7986" width="6.83203125" style="91" customWidth="1"/>
    <col min="7987" max="7987" width="7.25" style="91" customWidth="1"/>
    <col min="7988" max="7988" width="8.6640625" style="91"/>
    <col min="7989" max="7989" width="3.08203125" style="91" customWidth="1"/>
    <col min="7990" max="8204" width="8.6640625" style="91"/>
    <col min="8205" max="8205" width="3.08203125" style="91" customWidth="1"/>
    <col min="8206" max="8210" width="8.83203125" style="91" customWidth="1"/>
    <col min="8211" max="8211" width="3.08203125" style="91" customWidth="1"/>
    <col min="8212" max="8212" width="7.4140625" style="91" customWidth="1"/>
    <col min="8213" max="8213" width="3.08203125" style="91" customWidth="1"/>
    <col min="8214" max="8214" width="7.9140625" style="91" customWidth="1"/>
    <col min="8215" max="8215" width="3.08203125" style="91" customWidth="1"/>
    <col min="8216" max="8216" width="7.75" style="91" customWidth="1"/>
    <col min="8217" max="8217" width="3.08203125" style="91" customWidth="1"/>
    <col min="8218" max="8218" width="8.33203125" style="91" customWidth="1"/>
    <col min="8219" max="8219" width="3.08203125" style="91" customWidth="1"/>
    <col min="8220" max="8220" width="8.1640625" style="91" customWidth="1"/>
    <col min="8221" max="8221" width="3.08203125" style="91" customWidth="1"/>
    <col min="8222" max="8222" width="8.6640625" style="91"/>
    <col min="8223" max="8223" width="3.08203125" style="91" customWidth="1"/>
    <col min="8224" max="8224" width="9.08203125" style="91" customWidth="1"/>
    <col min="8225" max="8225" width="3.08203125" style="91" customWidth="1"/>
    <col min="8226" max="8226" width="8.1640625" style="91" customWidth="1"/>
    <col min="8227" max="8232" width="8.83203125" style="91" customWidth="1"/>
    <col min="8233" max="8238" width="8.6640625" style="91"/>
    <col min="8239" max="8240" width="7.9140625" style="91" customWidth="1"/>
    <col min="8241" max="8241" width="3.1640625" style="91" customWidth="1"/>
    <col min="8242" max="8242" width="6.83203125" style="91" customWidth="1"/>
    <col min="8243" max="8243" width="7.25" style="91" customWidth="1"/>
    <col min="8244" max="8244" width="8.6640625" style="91"/>
    <col min="8245" max="8245" width="3.08203125" style="91" customWidth="1"/>
    <col min="8246" max="8460" width="8.6640625" style="91"/>
    <col min="8461" max="8461" width="3.08203125" style="91" customWidth="1"/>
    <col min="8462" max="8466" width="8.83203125" style="91" customWidth="1"/>
    <col min="8467" max="8467" width="3.08203125" style="91" customWidth="1"/>
    <col min="8468" max="8468" width="7.4140625" style="91" customWidth="1"/>
    <col min="8469" max="8469" width="3.08203125" style="91" customWidth="1"/>
    <col min="8470" max="8470" width="7.9140625" style="91" customWidth="1"/>
    <col min="8471" max="8471" width="3.08203125" style="91" customWidth="1"/>
    <col min="8472" max="8472" width="7.75" style="91" customWidth="1"/>
    <col min="8473" max="8473" width="3.08203125" style="91" customWidth="1"/>
    <col min="8474" max="8474" width="8.33203125" style="91" customWidth="1"/>
    <col min="8475" max="8475" width="3.08203125" style="91" customWidth="1"/>
    <col min="8476" max="8476" width="8.1640625" style="91" customWidth="1"/>
    <col min="8477" max="8477" width="3.08203125" style="91" customWidth="1"/>
    <col min="8478" max="8478" width="8.6640625" style="91"/>
    <col min="8479" max="8479" width="3.08203125" style="91" customWidth="1"/>
    <col min="8480" max="8480" width="9.08203125" style="91" customWidth="1"/>
    <col min="8481" max="8481" width="3.08203125" style="91" customWidth="1"/>
    <col min="8482" max="8482" width="8.1640625" style="91" customWidth="1"/>
    <col min="8483" max="8488" width="8.83203125" style="91" customWidth="1"/>
    <col min="8489" max="8494" width="8.6640625" style="91"/>
    <col min="8495" max="8496" width="7.9140625" style="91" customWidth="1"/>
    <col min="8497" max="8497" width="3.1640625" style="91" customWidth="1"/>
    <col min="8498" max="8498" width="6.83203125" style="91" customWidth="1"/>
    <col min="8499" max="8499" width="7.25" style="91" customWidth="1"/>
    <col min="8500" max="8500" width="8.6640625" style="91"/>
    <col min="8501" max="8501" width="3.08203125" style="91" customWidth="1"/>
    <col min="8502" max="8716" width="8.6640625" style="91"/>
    <col min="8717" max="8717" width="3.08203125" style="91" customWidth="1"/>
    <col min="8718" max="8722" width="8.83203125" style="91" customWidth="1"/>
    <col min="8723" max="8723" width="3.08203125" style="91" customWidth="1"/>
    <col min="8724" max="8724" width="7.4140625" style="91" customWidth="1"/>
    <col min="8725" max="8725" width="3.08203125" style="91" customWidth="1"/>
    <col min="8726" max="8726" width="7.9140625" style="91" customWidth="1"/>
    <col min="8727" max="8727" width="3.08203125" style="91" customWidth="1"/>
    <col min="8728" max="8728" width="7.75" style="91" customWidth="1"/>
    <col min="8729" max="8729" width="3.08203125" style="91" customWidth="1"/>
    <col min="8730" max="8730" width="8.33203125" style="91" customWidth="1"/>
    <col min="8731" max="8731" width="3.08203125" style="91" customWidth="1"/>
    <col min="8732" max="8732" width="8.1640625" style="91" customWidth="1"/>
    <col min="8733" max="8733" width="3.08203125" style="91" customWidth="1"/>
    <col min="8734" max="8734" width="8.6640625" style="91"/>
    <col min="8735" max="8735" width="3.08203125" style="91" customWidth="1"/>
    <col min="8736" max="8736" width="9.08203125" style="91" customWidth="1"/>
    <col min="8737" max="8737" width="3.08203125" style="91" customWidth="1"/>
    <col min="8738" max="8738" width="8.1640625" style="91" customWidth="1"/>
    <col min="8739" max="8744" width="8.83203125" style="91" customWidth="1"/>
    <col min="8745" max="8750" width="8.6640625" style="91"/>
    <col min="8751" max="8752" width="7.9140625" style="91" customWidth="1"/>
    <col min="8753" max="8753" width="3.1640625" style="91" customWidth="1"/>
    <col min="8754" max="8754" width="6.83203125" style="91" customWidth="1"/>
    <col min="8755" max="8755" width="7.25" style="91" customWidth="1"/>
    <col min="8756" max="8756" width="8.6640625" style="91"/>
    <col min="8757" max="8757" width="3.08203125" style="91" customWidth="1"/>
    <col min="8758" max="8972" width="8.6640625" style="91"/>
    <col min="8973" max="8973" width="3.08203125" style="91" customWidth="1"/>
    <col min="8974" max="8978" width="8.83203125" style="91" customWidth="1"/>
    <col min="8979" max="8979" width="3.08203125" style="91" customWidth="1"/>
    <col min="8980" max="8980" width="7.4140625" style="91" customWidth="1"/>
    <col min="8981" max="8981" width="3.08203125" style="91" customWidth="1"/>
    <col min="8982" max="8982" width="7.9140625" style="91" customWidth="1"/>
    <col min="8983" max="8983" width="3.08203125" style="91" customWidth="1"/>
    <col min="8984" max="8984" width="7.75" style="91" customWidth="1"/>
    <col min="8985" max="8985" width="3.08203125" style="91" customWidth="1"/>
    <col min="8986" max="8986" width="8.33203125" style="91" customWidth="1"/>
    <col min="8987" max="8987" width="3.08203125" style="91" customWidth="1"/>
    <col min="8988" max="8988" width="8.1640625" style="91" customWidth="1"/>
    <col min="8989" max="8989" width="3.08203125" style="91" customWidth="1"/>
    <col min="8990" max="8990" width="8.6640625" style="91"/>
    <col min="8991" max="8991" width="3.08203125" style="91" customWidth="1"/>
    <col min="8992" max="8992" width="9.08203125" style="91" customWidth="1"/>
    <col min="8993" max="8993" width="3.08203125" style="91" customWidth="1"/>
    <col min="8994" max="8994" width="8.1640625" style="91" customWidth="1"/>
    <col min="8995" max="9000" width="8.83203125" style="91" customWidth="1"/>
    <col min="9001" max="9006" width="8.6640625" style="91"/>
    <col min="9007" max="9008" width="7.9140625" style="91" customWidth="1"/>
    <col min="9009" max="9009" width="3.1640625" style="91" customWidth="1"/>
    <col min="9010" max="9010" width="6.83203125" style="91" customWidth="1"/>
    <col min="9011" max="9011" width="7.25" style="91" customWidth="1"/>
    <col min="9012" max="9012" width="8.6640625" style="91"/>
    <col min="9013" max="9013" width="3.08203125" style="91" customWidth="1"/>
    <col min="9014" max="9228" width="8.6640625" style="91"/>
    <col min="9229" max="9229" width="3.08203125" style="91" customWidth="1"/>
    <col min="9230" max="9234" width="8.83203125" style="91" customWidth="1"/>
    <col min="9235" max="9235" width="3.08203125" style="91" customWidth="1"/>
    <col min="9236" max="9236" width="7.4140625" style="91" customWidth="1"/>
    <col min="9237" max="9237" width="3.08203125" style="91" customWidth="1"/>
    <col min="9238" max="9238" width="7.9140625" style="91" customWidth="1"/>
    <col min="9239" max="9239" width="3.08203125" style="91" customWidth="1"/>
    <col min="9240" max="9240" width="7.75" style="91" customWidth="1"/>
    <col min="9241" max="9241" width="3.08203125" style="91" customWidth="1"/>
    <col min="9242" max="9242" width="8.33203125" style="91" customWidth="1"/>
    <col min="9243" max="9243" width="3.08203125" style="91" customWidth="1"/>
    <col min="9244" max="9244" width="8.1640625" style="91" customWidth="1"/>
    <col min="9245" max="9245" width="3.08203125" style="91" customWidth="1"/>
    <col min="9246" max="9246" width="8.6640625" style="91"/>
    <col min="9247" max="9247" width="3.08203125" style="91" customWidth="1"/>
    <col min="9248" max="9248" width="9.08203125" style="91" customWidth="1"/>
    <col min="9249" max="9249" width="3.08203125" style="91" customWidth="1"/>
    <col min="9250" max="9250" width="8.1640625" style="91" customWidth="1"/>
    <col min="9251" max="9256" width="8.83203125" style="91" customWidth="1"/>
    <col min="9257" max="9262" width="8.6640625" style="91"/>
    <col min="9263" max="9264" width="7.9140625" style="91" customWidth="1"/>
    <col min="9265" max="9265" width="3.1640625" style="91" customWidth="1"/>
    <col min="9266" max="9266" width="6.83203125" style="91" customWidth="1"/>
    <col min="9267" max="9267" width="7.25" style="91" customWidth="1"/>
    <col min="9268" max="9268" width="8.6640625" style="91"/>
    <col min="9269" max="9269" width="3.08203125" style="91" customWidth="1"/>
    <col min="9270" max="9484" width="8.6640625" style="91"/>
    <col min="9485" max="9485" width="3.08203125" style="91" customWidth="1"/>
    <col min="9486" max="9490" width="8.83203125" style="91" customWidth="1"/>
    <col min="9491" max="9491" width="3.08203125" style="91" customWidth="1"/>
    <col min="9492" max="9492" width="7.4140625" style="91" customWidth="1"/>
    <col min="9493" max="9493" width="3.08203125" style="91" customWidth="1"/>
    <col min="9494" max="9494" width="7.9140625" style="91" customWidth="1"/>
    <col min="9495" max="9495" width="3.08203125" style="91" customWidth="1"/>
    <col min="9496" max="9496" width="7.75" style="91" customWidth="1"/>
    <col min="9497" max="9497" width="3.08203125" style="91" customWidth="1"/>
    <col min="9498" max="9498" width="8.33203125" style="91" customWidth="1"/>
    <col min="9499" max="9499" width="3.08203125" style="91" customWidth="1"/>
    <col min="9500" max="9500" width="8.1640625" style="91" customWidth="1"/>
    <col min="9501" max="9501" width="3.08203125" style="91" customWidth="1"/>
    <col min="9502" max="9502" width="8.6640625" style="91"/>
    <col min="9503" max="9503" width="3.08203125" style="91" customWidth="1"/>
    <col min="9504" max="9504" width="9.08203125" style="91" customWidth="1"/>
    <col min="9505" max="9505" width="3.08203125" style="91" customWidth="1"/>
    <col min="9506" max="9506" width="8.1640625" style="91" customWidth="1"/>
    <col min="9507" max="9512" width="8.83203125" style="91" customWidth="1"/>
    <col min="9513" max="9518" width="8.6640625" style="91"/>
    <col min="9519" max="9520" width="7.9140625" style="91" customWidth="1"/>
    <col min="9521" max="9521" width="3.1640625" style="91" customWidth="1"/>
    <col min="9522" max="9522" width="6.83203125" style="91" customWidth="1"/>
    <col min="9523" max="9523" width="7.25" style="91" customWidth="1"/>
    <col min="9524" max="9524" width="8.6640625" style="91"/>
    <col min="9525" max="9525" width="3.08203125" style="91" customWidth="1"/>
    <col min="9526" max="9740" width="8.6640625" style="91"/>
    <col min="9741" max="9741" width="3.08203125" style="91" customWidth="1"/>
    <col min="9742" max="9746" width="8.83203125" style="91" customWidth="1"/>
    <col min="9747" max="9747" width="3.08203125" style="91" customWidth="1"/>
    <col min="9748" max="9748" width="7.4140625" style="91" customWidth="1"/>
    <col min="9749" max="9749" width="3.08203125" style="91" customWidth="1"/>
    <col min="9750" max="9750" width="7.9140625" style="91" customWidth="1"/>
    <col min="9751" max="9751" width="3.08203125" style="91" customWidth="1"/>
    <col min="9752" max="9752" width="7.75" style="91" customWidth="1"/>
    <col min="9753" max="9753" width="3.08203125" style="91" customWidth="1"/>
    <col min="9754" max="9754" width="8.33203125" style="91" customWidth="1"/>
    <col min="9755" max="9755" width="3.08203125" style="91" customWidth="1"/>
    <col min="9756" max="9756" width="8.1640625" style="91" customWidth="1"/>
    <col min="9757" max="9757" width="3.08203125" style="91" customWidth="1"/>
    <col min="9758" max="9758" width="8.6640625" style="91"/>
    <col min="9759" max="9759" width="3.08203125" style="91" customWidth="1"/>
    <col min="9760" max="9760" width="9.08203125" style="91" customWidth="1"/>
    <col min="9761" max="9761" width="3.08203125" style="91" customWidth="1"/>
    <col min="9762" max="9762" width="8.1640625" style="91" customWidth="1"/>
    <col min="9763" max="9768" width="8.83203125" style="91" customWidth="1"/>
    <col min="9769" max="9774" width="8.6640625" style="91"/>
    <col min="9775" max="9776" width="7.9140625" style="91" customWidth="1"/>
    <col min="9777" max="9777" width="3.1640625" style="91" customWidth="1"/>
    <col min="9778" max="9778" width="6.83203125" style="91" customWidth="1"/>
    <col min="9779" max="9779" width="7.25" style="91" customWidth="1"/>
    <col min="9780" max="9780" width="8.6640625" style="91"/>
    <col min="9781" max="9781" width="3.08203125" style="91" customWidth="1"/>
    <col min="9782" max="9996" width="8.6640625" style="91"/>
    <col min="9997" max="9997" width="3.08203125" style="91" customWidth="1"/>
    <col min="9998" max="10002" width="8.83203125" style="91" customWidth="1"/>
    <col min="10003" max="10003" width="3.08203125" style="91" customWidth="1"/>
    <col min="10004" max="10004" width="7.4140625" style="91" customWidth="1"/>
    <col min="10005" max="10005" width="3.08203125" style="91" customWidth="1"/>
    <col min="10006" max="10006" width="7.9140625" style="91" customWidth="1"/>
    <col min="10007" max="10007" width="3.08203125" style="91" customWidth="1"/>
    <col min="10008" max="10008" width="7.75" style="91" customWidth="1"/>
    <col min="10009" max="10009" width="3.08203125" style="91" customWidth="1"/>
    <col min="10010" max="10010" width="8.33203125" style="91" customWidth="1"/>
    <col min="10011" max="10011" width="3.08203125" style="91" customWidth="1"/>
    <col min="10012" max="10012" width="8.1640625" style="91" customWidth="1"/>
    <col min="10013" max="10013" width="3.08203125" style="91" customWidth="1"/>
    <col min="10014" max="10014" width="8.6640625" style="91"/>
    <col min="10015" max="10015" width="3.08203125" style="91" customWidth="1"/>
    <col min="10016" max="10016" width="9.08203125" style="91" customWidth="1"/>
    <col min="10017" max="10017" width="3.08203125" style="91" customWidth="1"/>
    <col min="10018" max="10018" width="8.1640625" style="91" customWidth="1"/>
    <col min="10019" max="10024" width="8.83203125" style="91" customWidth="1"/>
    <col min="10025" max="10030" width="8.6640625" style="91"/>
    <col min="10031" max="10032" width="7.9140625" style="91" customWidth="1"/>
    <col min="10033" max="10033" width="3.1640625" style="91" customWidth="1"/>
    <col min="10034" max="10034" width="6.83203125" style="91" customWidth="1"/>
    <col min="10035" max="10035" width="7.25" style="91" customWidth="1"/>
    <col min="10036" max="10036" width="8.6640625" style="91"/>
    <col min="10037" max="10037" width="3.08203125" style="91" customWidth="1"/>
    <col min="10038" max="10252" width="8.6640625" style="91"/>
    <col min="10253" max="10253" width="3.08203125" style="91" customWidth="1"/>
    <col min="10254" max="10258" width="8.83203125" style="91" customWidth="1"/>
    <col min="10259" max="10259" width="3.08203125" style="91" customWidth="1"/>
    <col min="10260" max="10260" width="7.4140625" style="91" customWidth="1"/>
    <col min="10261" max="10261" width="3.08203125" style="91" customWidth="1"/>
    <col min="10262" max="10262" width="7.9140625" style="91" customWidth="1"/>
    <col min="10263" max="10263" width="3.08203125" style="91" customWidth="1"/>
    <col min="10264" max="10264" width="7.75" style="91" customWidth="1"/>
    <col min="10265" max="10265" width="3.08203125" style="91" customWidth="1"/>
    <col min="10266" max="10266" width="8.33203125" style="91" customWidth="1"/>
    <col min="10267" max="10267" width="3.08203125" style="91" customWidth="1"/>
    <col min="10268" max="10268" width="8.1640625" style="91" customWidth="1"/>
    <col min="10269" max="10269" width="3.08203125" style="91" customWidth="1"/>
    <col min="10270" max="10270" width="8.6640625" style="91"/>
    <col min="10271" max="10271" width="3.08203125" style="91" customWidth="1"/>
    <col min="10272" max="10272" width="9.08203125" style="91" customWidth="1"/>
    <col min="10273" max="10273" width="3.08203125" style="91" customWidth="1"/>
    <col min="10274" max="10274" width="8.1640625" style="91" customWidth="1"/>
    <col min="10275" max="10280" width="8.83203125" style="91" customWidth="1"/>
    <col min="10281" max="10286" width="8.6640625" style="91"/>
    <col min="10287" max="10288" width="7.9140625" style="91" customWidth="1"/>
    <col min="10289" max="10289" width="3.1640625" style="91" customWidth="1"/>
    <col min="10290" max="10290" width="6.83203125" style="91" customWidth="1"/>
    <col min="10291" max="10291" width="7.25" style="91" customWidth="1"/>
    <col min="10292" max="10292" width="8.6640625" style="91"/>
    <col min="10293" max="10293" width="3.08203125" style="91" customWidth="1"/>
    <col min="10294" max="10508" width="8.6640625" style="91"/>
    <col min="10509" max="10509" width="3.08203125" style="91" customWidth="1"/>
    <col min="10510" max="10514" width="8.83203125" style="91" customWidth="1"/>
    <col min="10515" max="10515" width="3.08203125" style="91" customWidth="1"/>
    <col min="10516" max="10516" width="7.4140625" style="91" customWidth="1"/>
    <col min="10517" max="10517" width="3.08203125" style="91" customWidth="1"/>
    <col min="10518" max="10518" width="7.9140625" style="91" customWidth="1"/>
    <col min="10519" max="10519" width="3.08203125" style="91" customWidth="1"/>
    <col min="10520" max="10520" width="7.75" style="91" customWidth="1"/>
    <col min="10521" max="10521" width="3.08203125" style="91" customWidth="1"/>
    <col min="10522" max="10522" width="8.33203125" style="91" customWidth="1"/>
    <col min="10523" max="10523" width="3.08203125" style="91" customWidth="1"/>
    <col min="10524" max="10524" width="8.1640625" style="91" customWidth="1"/>
    <col min="10525" max="10525" width="3.08203125" style="91" customWidth="1"/>
    <col min="10526" max="10526" width="8.6640625" style="91"/>
    <col min="10527" max="10527" width="3.08203125" style="91" customWidth="1"/>
    <col min="10528" max="10528" width="9.08203125" style="91" customWidth="1"/>
    <col min="10529" max="10529" width="3.08203125" style="91" customWidth="1"/>
    <col min="10530" max="10530" width="8.1640625" style="91" customWidth="1"/>
    <col min="10531" max="10536" width="8.83203125" style="91" customWidth="1"/>
    <col min="10537" max="10542" width="8.6640625" style="91"/>
    <col min="10543" max="10544" width="7.9140625" style="91" customWidth="1"/>
    <col min="10545" max="10545" width="3.1640625" style="91" customWidth="1"/>
    <col min="10546" max="10546" width="6.83203125" style="91" customWidth="1"/>
    <col min="10547" max="10547" width="7.25" style="91" customWidth="1"/>
    <col min="10548" max="10548" width="8.6640625" style="91"/>
    <col min="10549" max="10549" width="3.08203125" style="91" customWidth="1"/>
    <col min="10550" max="10764" width="8.6640625" style="91"/>
    <col min="10765" max="10765" width="3.08203125" style="91" customWidth="1"/>
    <col min="10766" max="10770" width="8.83203125" style="91" customWidth="1"/>
    <col min="10771" max="10771" width="3.08203125" style="91" customWidth="1"/>
    <col min="10772" max="10772" width="7.4140625" style="91" customWidth="1"/>
    <col min="10773" max="10773" width="3.08203125" style="91" customWidth="1"/>
    <col min="10774" max="10774" width="7.9140625" style="91" customWidth="1"/>
    <col min="10775" max="10775" width="3.08203125" style="91" customWidth="1"/>
    <col min="10776" max="10776" width="7.75" style="91" customWidth="1"/>
    <col min="10777" max="10777" width="3.08203125" style="91" customWidth="1"/>
    <col min="10778" max="10778" width="8.33203125" style="91" customWidth="1"/>
    <col min="10779" max="10779" width="3.08203125" style="91" customWidth="1"/>
    <col min="10780" max="10780" width="8.1640625" style="91" customWidth="1"/>
    <col min="10781" max="10781" width="3.08203125" style="91" customWidth="1"/>
    <col min="10782" max="10782" width="8.6640625" style="91"/>
    <col min="10783" max="10783" width="3.08203125" style="91" customWidth="1"/>
    <col min="10784" max="10784" width="9.08203125" style="91" customWidth="1"/>
    <col min="10785" max="10785" width="3.08203125" style="91" customWidth="1"/>
    <col min="10786" max="10786" width="8.1640625" style="91" customWidth="1"/>
    <col min="10787" max="10792" width="8.83203125" style="91" customWidth="1"/>
    <col min="10793" max="10798" width="8.6640625" style="91"/>
    <col min="10799" max="10800" width="7.9140625" style="91" customWidth="1"/>
    <col min="10801" max="10801" width="3.1640625" style="91" customWidth="1"/>
    <col min="10802" max="10802" width="6.83203125" style="91" customWidth="1"/>
    <col min="10803" max="10803" width="7.25" style="91" customWidth="1"/>
    <col min="10804" max="10804" width="8.6640625" style="91"/>
    <col min="10805" max="10805" width="3.08203125" style="91" customWidth="1"/>
    <col min="10806" max="11020" width="8.6640625" style="91"/>
    <col min="11021" max="11021" width="3.08203125" style="91" customWidth="1"/>
    <col min="11022" max="11026" width="8.83203125" style="91" customWidth="1"/>
    <col min="11027" max="11027" width="3.08203125" style="91" customWidth="1"/>
    <col min="11028" max="11028" width="7.4140625" style="91" customWidth="1"/>
    <col min="11029" max="11029" width="3.08203125" style="91" customWidth="1"/>
    <col min="11030" max="11030" width="7.9140625" style="91" customWidth="1"/>
    <col min="11031" max="11031" width="3.08203125" style="91" customWidth="1"/>
    <col min="11032" max="11032" width="7.75" style="91" customWidth="1"/>
    <col min="11033" max="11033" width="3.08203125" style="91" customWidth="1"/>
    <col min="11034" max="11034" width="8.33203125" style="91" customWidth="1"/>
    <col min="11035" max="11035" width="3.08203125" style="91" customWidth="1"/>
    <col min="11036" max="11036" width="8.1640625" style="91" customWidth="1"/>
    <col min="11037" max="11037" width="3.08203125" style="91" customWidth="1"/>
    <col min="11038" max="11038" width="8.6640625" style="91"/>
    <col min="11039" max="11039" width="3.08203125" style="91" customWidth="1"/>
    <col min="11040" max="11040" width="9.08203125" style="91" customWidth="1"/>
    <col min="11041" max="11041" width="3.08203125" style="91" customWidth="1"/>
    <col min="11042" max="11042" width="8.1640625" style="91" customWidth="1"/>
    <col min="11043" max="11048" width="8.83203125" style="91" customWidth="1"/>
    <col min="11049" max="11054" width="8.6640625" style="91"/>
    <col min="11055" max="11056" width="7.9140625" style="91" customWidth="1"/>
    <col min="11057" max="11057" width="3.1640625" style="91" customWidth="1"/>
    <col min="11058" max="11058" width="6.83203125" style="91" customWidth="1"/>
    <col min="11059" max="11059" width="7.25" style="91" customWidth="1"/>
    <col min="11060" max="11060" width="8.6640625" style="91"/>
    <col min="11061" max="11061" width="3.08203125" style="91" customWidth="1"/>
    <col min="11062" max="11276" width="8.6640625" style="91"/>
    <col min="11277" max="11277" width="3.08203125" style="91" customWidth="1"/>
    <col min="11278" max="11282" width="8.83203125" style="91" customWidth="1"/>
    <col min="11283" max="11283" width="3.08203125" style="91" customWidth="1"/>
    <col min="11284" max="11284" width="7.4140625" style="91" customWidth="1"/>
    <col min="11285" max="11285" width="3.08203125" style="91" customWidth="1"/>
    <col min="11286" max="11286" width="7.9140625" style="91" customWidth="1"/>
    <col min="11287" max="11287" width="3.08203125" style="91" customWidth="1"/>
    <col min="11288" max="11288" width="7.75" style="91" customWidth="1"/>
    <col min="11289" max="11289" width="3.08203125" style="91" customWidth="1"/>
    <col min="11290" max="11290" width="8.33203125" style="91" customWidth="1"/>
    <col min="11291" max="11291" width="3.08203125" style="91" customWidth="1"/>
    <col min="11292" max="11292" width="8.1640625" style="91" customWidth="1"/>
    <col min="11293" max="11293" width="3.08203125" style="91" customWidth="1"/>
    <col min="11294" max="11294" width="8.6640625" style="91"/>
    <col min="11295" max="11295" width="3.08203125" style="91" customWidth="1"/>
    <col min="11296" max="11296" width="9.08203125" style="91" customWidth="1"/>
    <col min="11297" max="11297" width="3.08203125" style="91" customWidth="1"/>
    <col min="11298" max="11298" width="8.1640625" style="91" customWidth="1"/>
    <col min="11299" max="11304" width="8.83203125" style="91" customWidth="1"/>
    <col min="11305" max="11310" width="8.6640625" style="91"/>
    <col min="11311" max="11312" width="7.9140625" style="91" customWidth="1"/>
    <col min="11313" max="11313" width="3.1640625" style="91" customWidth="1"/>
    <col min="11314" max="11314" width="6.83203125" style="91" customWidth="1"/>
    <col min="11315" max="11315" width="7.25" style="91" customWidth="1"/>
    <col min="11316" max="11316" width="8.6640625" style="91"/>
    <col min="11317" max="11317" width="3.08203125" style="91" customWidth="1"/>
    <col min="11318" max="11532" width="8.6640625" style="91"/>
    <col min="11533" max="11533" width="3.08203125" style="91" customWidth="1"/>
    <col min="11534" max="11538" width="8.83203125" style="91" customWidth="1"/>
    <col min="11539" max="11539" width="3.08203125" style="91" customWidth="1"/>
    <col min="11540" max="11540" width="7.4140625" style="91" customWidth="1"/>
    <col min="11541" max="11541" width="3.08203125" style="91" customWidth="1"/>
    <col min="11542" max="11542" width="7.9140625" style="91" customWidth="1"/>
    <col min="11543" max="11543" width="3.08203125" style="91" customWidth="1"/>
    <col min="11544" max="11544" width="7.75" style="91" customWidth="1"/>
    <col min="11545" max="11545" width="3.08203125" style="91" customWidth="1"/>
    <col min="11546" max="11546" width="8.33203125" style="91" customWidth="1"/>
    <col min="11547" max="11547" width="3.08203125" style="91" customWidth="1"/>
    <col min="11548" max="11548" width="8.1640625" style="91" customWidth="1"/>
    <col min="11549" max="11549" width="3.08203125" style="91" customWidth="1"/>
    <col min="11550" max="11550" width="8.6640625" style="91"/>
    <col min="11551" max="11551" width="3.08203125" style="91" customWidth="1"/>
    <col min="11552" max="11552" width="9.08203125" style="91" customWidth="1"/>
    <col min="11553" max="11553" width="3.08203125" style="91" customWidth="1"/>
    <col min="11554" max="11554" width="8.1640625" style="91" customWidth="1"/>
    <col min="11555" max="11560" width="8.83203125" style="91" customWidth="1"/>
    <col min="11561" max="11566" width="8.6640625" style="91"/>
    <col min="11567" max="11568" width="7.9140625" style="91" customWidth="1"/>
    <col min="11569" max="11569" width="3.1640625" style="91" customWidth="1"/>
    <col min="11570" max="11570" width="6.83203125" style="91" customWidth="1"/>
    <col min="11571" max="11571" width="7.25" style="91" customWidth="1"/>
    <col min="11572" max="11572" width="8.6640625" style="91"/>
    <col min="11573" max="11573" width="3.08203125" style="91" customWidth="1"/>
    <col min="11574" max="11788" width="8.6640625" style="91"/>
    <col min="11789" max="11789" width="3.08203125" style="91" customWidth="1"/>
    <col min="11790" max="11794" width="8.83203125" style="91" customWidth="1"/>
    <col min="11795" max="11795" width="3.08203125" style="91" customWidth="1"/>
    <col min="11796" max="11796" width="7.4140625" style="91" customWidth="1"/>
    <col min="11797" max="11797" width="3.08203125" style="91" customWidth="1"/>
    <col min="11798" max="11798" width="7.9140625" style="91" customWidth="1"/>
    <col min="11799" max="11799" width="3.08203125" style="91" customWidth="1"/>
    <col min="11800" max="11800" width="7.75" style="91" customWidth="1"/>
    <col min="11801" max="11801" width="3.08203125" style="91" customWidth="1"/>
    <col min="11802" max="11802" width="8.33203125" style="91" customWidth="1"/>
    <col min="11803" max="11803" width="3.08203125" style="91" customWidth="1"/>
    <col min="11804" max="11804" width="8.1640625" style="91" customWidth="1"/>
    <col min="11805" max="11805" width="3.08203125" style="91" customWidth="1"/>
    <col min="11806" max="11806" width="8.6640625" style="91"/>
    <col min="11807" max="11807" width="3.08203125" style="91" customWidth="1"/>
    <col min="11808" max="11808" width="9.08203125" style="91" customWidth="1"/>
    <col min="11809" max="11809" width="3.08203125" style="91" customWidth="1"/>
    <col min="11810" max="11810" width="8.1640625" style="91" customWidth="1"/>
    <col min="11811" max="11816" width="8.83203125" style="91" customWidth="1"/>
    <col min="11817" max="11822" width="8.6640625" style="91"/>
    <col min="11823" max="11824" width="7.9140625" style="91" customWidth="1"/>
    <col min="11825" max="11825" width="3.1640625" style="91" customWidth="1"/>
    <col min="11826" max="11826" width="6.83203125" style="91" customWidth="1"/>
    <col min="11827" max="11827" width="7.25" style="91" customWidth="1"/>
    <col min="11828" max="11828" width="8.6640625" style="91"/>
    <col min="11829" max="11829" width="3.08203125" style="91" customWidth="1"/>
    <col min="11830" max="12044" width="8.6640625" style="91"/>
    <col min="12045" max="12045" width="3.08203125" style="91" customWidth="1"/>
    <col min="12046" max="12050" width="8.83203125" style="91" customWidth="1"/>
    <col min="12051" max="12051" width="3.08203125" style="91" customWidth="1"/>
    <col min="12052" max="12052" width="7.4140625" style="91" customWidth="1"/>
    <col min="12053" max="12053" width="3.08203125" style="91" customWidth="1"/>
    <col min="12054" max="12054" width="7.9140625" style="91" customWidth="1"/>
    <col min="12055" max="12055" width="3.08203125" style="91" customWidth="1"/>
    <col min="12056" max="12056" width="7.75" style="91" customWidth="1"/>
    <col min="12057" max="12057" width="3.08203125" style="91" customWidth="1"/>
    <col min="12058" max="12058" width="8.33203125" style="91" customWidth="1"/>
    <col min="12059" max="12059" width="3.08203125" style="91" customWidth="1"/>
    <col min="12060" max="12060" width="8.1640625" style="91" customWidth="1"/>
    <col min="12061" max="12061" width="3.08203125" style="91" customWidth="1"/>
    <col min="12062" max="12062" width="8.6640625" style="91"/>
    <col min="12063" max="12063" width="3.08203125" style="91" customWidth="1"/>
    <col min="12064" max="12064" width="9.08203125" style="91" customWidth="1"/>
    <col min="12065" max="12065" width="3.08203125" style="91" customWidth="1"/>
    <col min="12066" max="12066" width="8.1640625" style="91" customWidth="1"/>
    <col min="12067" max="12072" width="8.83203125" style="91" customWidth="1"/>
    <col min="12073" max="12078" width="8.6640625" style="91"/>
    <col min="12079" max="12080" width="7.9140625" style="91" customWidth="1"/>
    <col min="12081" max="12081" width="3.1640625" style="91" customWidth="1"/>
    <col min="12082" max="12082" width="6.83203125" style="91" customWidth="1"/>
    <col min="12083" max="12083" width="7.25" style="91" customWidth="1"/>
    <col min="12084" max="12084" width="8.6640625" style="91"/>
    <col min="12085" max="12085" width="3.08203125" style="91" customWidth="1"/>
    <col min="12086" max="12300" width="8.6640625" style="91"/>
    <col min="12301" max="12301" width="3.08203125" style="91" customWidth="1"/>
    <col min="12302" max="12306" width="8.83203125" style="91" customWidth="1"/>
    <col min="12307" max="12307" width="3.08203125" style="91" customWidth="1"/>
    <col min="12308" max="12308" width="7.4140625" style="91" customWidth="1"/>
    <col min="12309" max="12309" width="3.08203125" style="91" customWidth="1"/>
    <col min="12310" max="12310" width="7.9140625" style="91" customWidth="1"/>
    <col min="12311" max="12311" width="3.08203125" style="91" customWidth="1"/>
    <col min="12312" max="12312" width="7.75" style="91" customWidth="1"/>
    <col min="12313" max="12313" width="3.08203125" style="91" customWidth="1"/>
    <col min="12314" max="12314" width="8.33203125" style="91" customWidth="1"/>
    <col min="12315" max="12315" width="3.08203125" style="91" customWidth="1"/>
    <col min="12316" max="12316" width="8.1640625" style="91" customWidth="1"/>
    <col min="12317" max="12317" width="3.08203125" style="91" customWidth="1"/>
    <col min="12318" max="12318" width="8.6640625" style="91"/>
    <col min="12319" max="12319" width="3.08203125" style="91" customWidth="1"/>
    <col min="12320" max="12320" width="9.08203125" style="91" customWidth="1"/>
    <col min="12321" max="12321" width="3.08203125" style="91" customWidth="1"/>
    <col min="12322" max="12322" width="8.1640625" style="91" customWidth="1"/>
    <col min="12323" max="12328" width="8.83203125" style="91" customWidth="1"/>
    <col min="12329" max="12334" width="8.6640625" style="91"/>
    <col min="12335" max="12336" width="7.9140625" style="91" customWidth="1"/>
    <col min="12337" max="12337" width="3.1640625" style="91" customWidth="1"/>
    <col min="12338" max="12338" width="6.83203125" style="91" customWidth="1"/>
    <col min="12339" max="12339" width="7.25" style="91" customWidth="1"/>
    <col min="12340" max="12340" width="8.6640625" style="91"/>
    <col min="12341" max="12341" width="3.08203125" style="91" customWidth="1"/>
    <col min="12342" max="12556" width="8.6640625" style="91"/>
    <col min="12557" max="12557" width="3.08203125" style="91" customWidth="1"/>
    <col min="12558" max="12562" width="8.83203125" style="91" customWidth="1"/>
    <col min="12563" max="12563" width="3.08203125" style="91" customWidth="1"/>
    <col min="12564" max="12564" width="7.4140625" style="91" customWidth="1"/>
    <col min="12565" max="12565" width="3.08203125" style="91" customWidth="1"/>
    <col min="12566" max="12566" width="7.9140625" style="91" customWidth="1"/>
    <col min="12567" max="12567" width="3.08203125" style="91" customWidth="1"/>
    <col min="12568" max="12568" width="7.75" style="91" customWidth="1"/>
    <col min="12569" max="12569" width="3.08203125" style="91" customWidth="1"/>
    <col min="12570" max="12570" width="8.33203125" style="91" customWidth="1"/>
    <col min="12571" max="12571" width="3.08203125" style="91" customWidth="1"/>
    <col min="12572" max="12572" width="8.1640625" style="91" customWidth="1"/>
    <col min="12573" max="12573" width="3.08203125" style="91" customWidth="1"/>
    <col min="12574" max="12574" width="8.6640625" style="91"/>
    <col min="12575" max="12575" width="3.08203125" style="91" customWidth="1"/>
    <col min="12576" max="12576" width="9.08203125" style="91" customWidth="1"/>
    <col min="12577" max="12577" width="3.08203125" style="91" customWidth="1"/>
    <col min="12578" max="12578" width="8.1640625" style="91" customWidth="1"/>
    <col min="12579" max="12584" width="8.83203125" style="91" customWidth="1"/>
    <col min="12585" max="12590" width="8.6640625" style="91"/>
    <col min="12591" max="12592" width="7.9140625" style="91" customWidth="1"/>
    <col min="12593" max="12593" width="3.1640625" style="91" customWidth="1"/>
    <col min="12594" max="12594" width="6.83203125" style="91" customWidth="1"/>
    <col min="12595" max="12595" width="7.25" style="91" customWidth="1"/>
    <col min="12596" max="12596" width="8.6640625" style="91"/>
    <col min="12597" max="12597" width="3.08203125" style="91" customWidth="1"/>
    <col min="12598" max="12812" width="8.6640625" style="91"/>
    <col min="12813" max="12813" width="3.08203125" style="91" customWidth="1"/>
    <col min="12814" max="12818" width="8.83203125" style="91" customWidth="1"/>
    <col min="12819" max="12819" width="3.08203125" style="91" customWidth="1"/>
    <col min="12820" max="12820" width="7.4140625" style="91" customWidth="1"/>
    <col min="12821" max="12821" width="3.08203125" style="91" customWidth="1"/>
    <col min="12822" max="12822" width="7.9140625" style="91" customWidth="1"/>
    <col min="12823" max="12823" width="3.08203125" style="91" customWidth="1"/>
    <col min="12824" max="12824" width="7.75" style="91" customWidth="1"/>
    <col min="12825" max="12825" width="3.08203125" style="91" customWidth="1"/>
    <col min="12826" max="12826" width="8.33203125" style="91" customWidth="1"/>
    <col min="12827" max="12827" width="3.08203125" style="91" customWidth="1"/>
    <col min="12828" max="12828" width="8.1640625" style="91" customWidth="1"/>
    <col min="12829" max="12829" width="3.08203125" style="91" customWidth="1"/>
    <col min="12830" max="12830" width="8.6640625" style="91"/>
    <col min="12831" max="12831" width="3.08203125" style="91" customWidth="1"/>
    <col min="12832" max="12832" width="9.08203125" style="91" customWidth="1"/>
    <col min="12833" max="12833" width="3.08203125" style="91" customWidth="1"/>
    <col min="12834" max="12834" width="8.1640625" style="91" customWidth="1"/>
    <col min="12835" max="12840" width="8.83203125" style="91" customWidth="1"/>
    <col min="12841" max="12846" width="8.6640625" style="91"/>
    <col min="12847" max="12848" width="7.9140625" style="91" customWidth="1"/>
    <col min="12849" max="12849" width="3.1640625" style="91" customWidth="1"/>
    <col min="12850" max="12850" width="6.83203125" style="91" customWidth="1"/>
    <col min="12851" max="12851" width="7.25" style="91" customWidth="1"/>
    <col min="12852" max="12852" width="8.6640625" style="91"/>
    <col min="12853" max="12853" width="3.08203125" style="91" customWidth="1"/>
    <col min="12854" max="13068" width="8.6640625" style="91"/>
    <col min="13069" max="13069" width="3.08203125" style="91" customWidth="1"/>
    <col min="13070" max="13074" width="8.83203125" style="91" customWidth="1"/>
    <col min="13075" max="13075" width="3.08203125" style="91" customWidth="1"/>
    <col min="13076" max="13076" width="7.4140625" style="91" customWidth="1"/>
    <col min="13077" max="13077" width="3.08203125" style="91" customWidth="1"/>
    <col min="13078" max="13078" width="7.9140625" style="91" customWidth="1"/>
    <col min="13079" max="13079" width="3.08203125" style="91" customWidth="1"/>
    <col min="13080" max="13080" width="7.75" style="91" customWidth="1"/>
    <col min="13081" max="13081" width="3.08203125" style="91" customWidth="1"/>
    <col min="13082" max="13082" width="8.33203125" style="91" customWidth="1"/>
    <col min="13083" max="13083" width="3.08203125" style="91" customWidth="1"/>
    <col min="13084" max="13084" width="8.1640625" style="91" customWidth="1"/>
    <col min="13085" max="13085" width="3.08203125" style="91" customWidth="1"/>
    <col min="13086" max="13086" width="8.6640625" style="91"/>
    <col min="13087" max="13087" width="3.08203125" style="91" customWidth="1"/>
    <col min="13088" max="13088" width="9.08203125" style="91" customWidth="1"/>
    <col min="13089" max="13089" width="3.08203125" style="91" customWidth="1"/>
    <col min="13090" max="13090" width="8.1640625" style="91" customWidth="1"/>
    <col min="13091" max="13096" width="8.83203125" style="91" customWidth="1"/>
    <col min="13097" max="13102" width="8.6640625" style="91"/>
    <col min="13103" max="13104" width="7.9140625" style="91" customWidth="1"/>
    <col min="13105" max="13105" width="3.1640625" style="91" customWidth="1"/>
    <col min="13106" max="13106" width="6.83203125" style="91" customWidth="1"/>
    <col min="13107" max="13107" width="7.25" style="91" customWidth="1"/>
    <col min="13108" max="13108" width="8.6640625" style="91"/>
    <col min="13109" max="13109" width="3.08203125" style="91" customWidth="1"/>
    <col min="13110" max="13324" width="8.6640625" style="91"/>
    <col min="13325" max="13325" width="3.08203125" style="91" customWidth="1"/>
    <col min="13326" max="13330" width="8.83203125" style="91" customWidth="1"/>
    <col min="13331" max="13331" width="3.08203125" style="91" customWidth="1"/>
    <col min="13332" max="13332" width="7.4140625" style="91" customWidth="1"/>
    <col min="13333" max="13333" width="3.08203125" style="91" customWidth="1"/>
    <col min="13334" max="13334" width="7.9140625" style="91" customWidth="1"/>
    <col min="13335" max="13335" width="3.08203125" style="91" customWidth="1"/>
    <col min="13336" max="13336" width="7.75" style="91" customWidth="1"/>
    <col min="13337" max="13337" width="3.08203125" style="91" customWidth="1"/>
    <col min="13338" max="13338" width="8.33203125" style="91" customWidth="1"/>
    <col min="13339" max="13339" width="3.08203125" style="91" customWidth="1"/>
    <col min="13340" max="13340" width="8.1640625" style="91" customWidth="1"/>
    <col min="13341" max="13341" width="3.08203125" style="91" customWidth="1"/>
    <col min="13342" max="13342" width="8.6640625" style="91"/>
    <col min="13343" max="13343" width="3.08203125" style="91" customWidth="1"/>
    <col min="13344" max="13344" width="9.08203125" style="91" customWidth="1"/>
    <col min="13345" max="13345" width="3.08203125" style="91" customWidth="1"/>
    <col min="13346" max="13346" width="8.1640625" style="91" customWidth="1"/>
    <col min="13347" max="13352" width="8.83203125" style="91" customWidth="1"/>
    <col min="13353" max="13358" width="8.6640625" style="91"/>
    <col min="13359" max="13360" width="7.9140625" style="91" customWidth="1"/>
    <col min="13361" max="13361" width="3.1640625" style="91" customWidth="1"/>
    <col min="13362" max="13362" width="6.83203125" style="91" customWidth="1"/>
    <col min="13363" max="13363" width="7.25" style="91" customWidth="1"/>
    <col min="13364" max="13364" width="8.6640625" style="91"/>
    <col min="13365" max="13365" width="3.08203125" style="91" customWidth="1"/>
    <col min="13366" max="13580" width="8.6640625" style="91"/>
    <col min="13581" max="13581" width="3.08203125" style="91" customWidth="1"/>
    <col min="13582" max="13586" width="8.83203125" style="91" customWidth="1"/>
    <col min="13587" max="13587" width="3.08203125" style="91" customWidth="1"/>
    <col min="13588" max="13588" width="7.4140625" style="91" customWidth="1"/>
    <col min="13589" max="13589" width="3.08203125" style="91" customWidth="1"/>
    <col min="13590" max="13590" width="7.9140625" style="91" customWidth="1"/>
    <col min="13591" max="13591" width="3.08203125" style="91" customWidth="1"/>
    <col min="13592" max="13592" width="7.75" style="91" customWidth="1"/>
    <col min="13593" max="13593" width="3.08203125" style="91" customWidth="1"/>
    <col min="13594" max="13594" width="8.33203125" style="91" customWidth="1"/>
    <col min="13595" max="13595" width="3.08203125" style="91" customWidth="1"/>
    <col min="13596" max="13596" width="8.1640625" style="91" customWidth="1"/>
    <col min="13597" max="13597" width="3.08203125" style="91" customWidth="1"/>
    <col min="13598" max="13598" width="8.6640625" style="91"/>
    <col min="13599" max="13599" width="3.08203125" style="91" customWidth="1"/>
    <col min="13600" max="13600" width="9.08203125" style="91" customWidth="1"/>
    <col min="13601" max="13601" width="3.08203125" style="91" customWidth="1"/>
    <col min="13602" max="13602" width="8.1640625" style="91" customWidth="1"/>
    <col min="13603" max="13608" width="8.83203125" style="91" customWidth="1"/>
    <col min="13609" max="13614" width="8.6640625" style="91"/>
    <col min="13615" max="13616" width="7.9140625" style="91" customWidth="1"/>
    <col min="13617" max="13617" width="3.1640625" style="91" customWidth="1"/>
    <col min="13618" max="13618" width="6.83203125" style="91" customWidth="1"/>
    <col min="13619" max="13619" width="7.25" style="91" customWidth="1"/>
    <col min="13620" max="13620" width="8.6640625" style="91"/>
    <col min="13621" max="13621" width="3.08203125" style="91" customWidth="1"/>
    <col min="13622" max="13836" width="8.6640625" style="91"/>
    <col min="13837" max="13837" width="3.08203125" style="91" customWidth="1"/>
    <col min="13838" max="13842" width="8.83203125" style="91" customWidth="1"/>
    <col min="13843" max="13843" width="3.08203125" style="91" customWidth="1"/>
    <col min="13844" max="13844" width="7.4140625" style="91" customWidth="1"/>
    <col min="13845" max="13845" width="3.08203125" style="91" customWidth="1"/>
    <col min="13846" max="13846" width="7.9140625" style="91" customWidth="1"/>
    <col min="13847" max="13847" width="3.08203125" style="91" customWidth="1"/>
    <col min="13848" max="13848" width="7.75" style="91" customWidth="1"/>
    <col min="13849" max="13849" width="3.08203125" style="91" customWidth="1"/>
    <col min="13850" max="13850" width="8.33203125" style="91" customWidth="1"/>
    <col min="13851" max="13851" width="3.08203125" style="91" customWidth="1"/>
    <col min="13852" max="13852" width="8.1640625" style="91" customWidth="1"/>
    <col min="13853" max="13853" width="3.08203125" style="91" customWidth="1"/>
    <col min="13854" max="13854" width="8.6640625" style="91"/>
    <col min="13855" max="13855" width="3.08203125" style="91" customWidth="1"/>
    <col min="13856" max="13856" width="9.08203125" style="91" customWidth="1"/>
    <col min="13857" max="13857" width="3.08203125" style="91" customWidth="1"/>
    <col min="13858" max="13858" width="8.1640625" style="91" customWidth="1"/>
    <col min="13859" max="13864" width="8.83203125" style="91" customWidth="1"/>
    <col min="13865" max="13870" width="8.6640625" style="91"/>
    <col min="13871" max="13872" width="7.9140625" style="91" customWidth="1"/>
    <col min="13873" max="13873" width="3.1640625" style="91" customWidth="1"/>
    <col min="13874" max="13874" width="6.83203125" style="91" customWidth="1"/>
    <col min="13875" max="13875" width="7.25" style="91" customWidth="1"/>
    <col min="13876" max="13876" width="8.6640625" style="91"/>
    <col min="13877" max="13877" width="3.08203125" style="91" customWidth="1"/>
    <col min="13878" max="14092" width="8.6640625" style="91"/>
    <col min="14093" max="14093" width="3.08203125" style="91" customWidth="1"/>
    <col min="14094" max="14098" width="8.83203125" style="91" customWidth="1"/>
    <col min="14099" max="14099" width="3.08203125" style="91" customWidth="1"/>
    <col min="14100" max="14100" width="7.4140625" style="91" customWidth="1"/>
    <col min="14101" max="14101" width="3.08203125" style="91" customWidth="1"/>
    <col min="14102" max="14102" width="7.9140625" style="91" customWidth="1"/>
    <col min="14103" max="14103" width="3.08203125" style="91" customWidth="1"/>
    <col min="14104" max="14104" width="7.75" style="91" customWidth="1"/>
    <col min="14105" max="14105" width="3.08203125" style="91" customWidth="1"/>
    <col min="14106" max="14106" width="8.33203125" style="91" customWidth="1"/>
    <col min="14107" max="14107" width="3.08203125" style="91" customWidth="1"/>
    <col min="14108" max="14108" width="8.1640625" style="91" customWidth="1"/>
    <col min="14109" max="14109" width="3.08203125" style="91" customWidth="1"/>
    <col min="14110" max="14110" width="8.6640625" style="91"/>
    <col min="14111" max="14111" width="3.08203125" style="91" customWidth="1"/>
    <col min="14112" max="14112" width="9.08203125" style="91" customWidth="1"/>
    <col min="14113" max="14113" width="3.08203125" style="91" customWidth="1"/>
    <col min="14114" max="14114" width="8.1640625" style="91" customWidth="1"/>
    <col min="14115" max="14120" width="8.83203125" style="91" customWidth="1"/>
    <col min="14121" max="14126" width="8.6640625" style="91"/>
    <col min="14127" max="14128" width="7.9140625" style="91" customWidth="1"/>
    <col min="14129" max="14129" width="3.1640625" style="91" customWidth="1"/>
    <col min="14130" max="14130" width="6.83203125" style="91" customWidth="1"/>
    <col min="14131" max="14131" width="7.25" style="91" customWidth="1"/>
    <col min="14132" max="14132" width="8.6640625" style="91"/>
    <col min="14133" max="14133" width="3.08203125" style="91" customWidth="1"/>
    <col min="14134" max="14348" width="8.6640625" style="91"/>
    <col min="14349" max="14349" width="3.08203125" style="91" customWidth="1"/>
    <col min="14350" max="14354" width="8.83203125" style="91" customWidth="1"/>
    <col min="14355" max="14355" width="3.08203125" style="91" customWidth="1"/>
    <col min="14356" max="14356" width="7.4140625" style="91" customWidth="1"/>
    <col min="14357" max="14357" width="3.08203125" style="91" customWidth="1"/>
    <col min="14358" max="14358" width="7.9140625" style="91" customWidth="1"/>
    <col min="14359" max="14359" width="3.08203125" style="91" customWidth="1"/>
    <col min="14360" max="14360" width="7.75" style="91" customWidth="1"/>
    <col min="14361" max="14361" width="3.08203125" style="91" customWidth="1"/>
    <col min="14362" max="14362" width="8.33203125" style="91" customWidth="1"/>
    <col min="14363" max="14363" width="3.08203125" style="91" customWidth="1"/>
    <col min="14364" max="14364" width="8.1640625" style="91" customWidth="1"/>
    <col min="14365" max="14365" width="3.08203125" style="91" customWidth="1"/>
    <col min="14366" max="14366" width="8.6640625" style="91"/>
    <col min="14367" max="14367" width="3.08203125" style="91" customWidth="1"/>
    <col min="14368" max="14368" width="9.08203125" style="91" customWidth="1"/>
    <col min="14369" max="14369" width="3.08203125" style="91" customWidth="1"/>
    <col min="14370" max="14370" width="8.1640625" style="91" customWidth="1"/>
    <col min="14371" max="14376" width="8.83203125" style="91" customWidth="1"/>
    <col min="14377" max="14382" width="8.6640625" style="91"/>
    <col min="14383" max="14384" width="7.9140625" style="91" customWidth="1"/>
    <col min="14385" max="14385" width="3.1640625" style="91" customWidth="1"/>
    <col min="14386" max="14386" width="6.83203125" style="91" customWidth="1"/>
    <col min="14387" max="14387" width="7.25" style="91" customWidth="1"/>
    <col min="14388" max="14388" width="8.6640625" style="91"/>
    <col min="14389" max="14389" width="3.08203125" style="91" customWidth="1"/>
    <col min="14390" max="14604" width="8.6640625" style="91"/>
    <col min="14605" max="14605" width="3.08203125" style="91" customWidth="1"/>
    <col min="14606" max="14610" width="8.83203125" style="91" customWidth="1"/>
    <col min="14611" max="14611" width="3.08203125" style="91" customWidth="1"/>
    <col min="14612" max="14612" width="7.4140625" style="91" customWidth="1"/>
    <col min="14613" max="14613" width="3.08203125" style="91" customWidth="1"/>
    <col min="14614" max="14614" width="7.9140625" style="91" customWidth="1"/>
    <col min="14615" max="14615" width="3.08203125" style="91" customWidth="1"/>
    <col min="14616" max="14616" width="7.75" style="91" customWidth="1"/>
    <col min="14617" max="14617" width="3.08203125" style="91" customWidth="1"/>
    <col min="14618" max="14618" width="8.33203125" style="91" customWidth="1"/>
    <col min="14619" max="14619" width="3.08203125" style="91" customWidth="1"/>
    <col min="14620" max="14620" width="8.1640625" style="91" customWidth="1"/>
    <col min="14621" max="14621" width="3.08203125" style="91" customWidth="1"/>
    <col min="14622" max="14622" width="8.6640625" style="91"/>
    <col min="14623" max="14623" width="3.08203125" style="91" customWidth="1"/>
    <col min="14624" max="14624" width="9.08203125" style="91" customWidth="1"/>
    <col min="14625" max="14625" width="3.08203125" style="91" customWidth="1"/>
    <col min="14626" max="14626" width="8.1640625" style="91" customWidth="1"/>
    <col min="14627" max="14632" width="8.83203125" style="91" customWidth="1"/>
    <col min="14633" max="14638" width="8.6640625" style="91"/>
    <col min="14639" max="14640" width="7.9140625" style="91" customWidth="1"/>
    <col min="14641" max="14641" width="3.1640625" style="91" customWidth="1"/>
    <col min="14642" max="14642" width="6.83203125" style="91" customWidth="1"/>
    <col min="14643" max="14643" width="7.25" style="91" customWidth="1"/>
    <col min="14644" max="14644" width="8.6640625" style="91"/>
    <col min="14645" max="14645" width="3.08203125" style="91" customWidth="1"/>
    <col min="14646" max="14860" width="8.6640625" style="91"/>
    <col min="14861" max="14861" width="3.08203125" style="91" customWidth="1"/>
    <col min="14862" max="14866" width="8.83203125" style="91" customWidth="1"/>
    <col min="14867" max="14867" width="3.08203125" style="91" customWidth="1"/>
    <col min="14868" max="14868" width="7.4140625" style="91" customWidth="1"/>
    <col min="14869" max="14869" width="3.08203125" style="91" customWidth="1"/>
    <col min="14870" max="14870" width="7.9140625" style="91" customWidth="1"/>
    <col min="14871" max="14871" width="3.08203125" style="91" customWidth="1"/>
    <col min="14872" max="14872" width="7.75" style="91" customWidth="1"/>
    <col min="14873" max="14873" width="3.08203125" style="91" customWidth="1"/>
    <col min="14874" max="14874" width="8.33203125" style="91" customWidth="1"/>
    <col min="14875" max="14875" width="3.08203125" style="91" customWidth="1"/>
    <col min="14876" max="14876" width="8.1640625" style="91" customWidth="1"/>
    <col min="14877" max="14877" width="3.08203125" style="91" customWidth="1"/>
    <col min="14878" max="14878" width="8.6640625" style="91"/>
    <col min="14879" max="14879" width="3.08203125" style="91" customWidth="1"/>
    <col min="14880" max="14880" width="9.08203125" style="91" customWidth="1"/>
    <col min="14881" max="14881" width="3.08203125" style="91" customWidth="1"/>
    <col min="14882" max="14882" width="8.1640625" style="91" customWidth="1"/>
    <col min="14883" max="14888" width="8.83203125" style="91" customWidth="1"/>
    <col min="14889" max="14894" width="8.6640625" style="91"/>
    <col min="14895" max="14896" width="7.9140625" style="91" customWidth="1"/>
    <col min="14897" max="14897" width="3.1640625" style="91" customWidth="1"/>
    <col min="14898" max="14898" width="6.83203125" style="91" customWidth="1"/>
    <col min="14899" max="14899" width="7.25" style="91" customWidth="1"/>
    <col min="14900" max="14900" width="8.6640625" style="91"/>
    <col min="14901" max="14901" width="3.08203125" style="91" customWidth="1"/>
    <col min="14902" max="15116" width="8.6640625" style="91"/>
    <col min="15117" max="15117" width="3.08203125" style="91" customWidth="1"/>
    <col min="15118" max="15122" width="8.83203125" style="91" customWidth="1"/>
    <col min="15123" max="15123" width="3.08203125" style="91" customWidth="1"/>
    <col min="15124" max="15124" width="7.4140625" style="91" customWidth="1"/>
    <col min="15125" max="15125" width="3.08203125" style="91" customWidth="1"/>
    <col min="15126" max="15126" width="7.9140625" style="91" customWidth="1"/>
    <col min="15127" max="15127" width="3.08203125" style="91" customWidth="1"/>
    <col min="15128" max="15128" width="7.75" style="91" customWidth="1"/>
    <col min="15129" max="15129" width="3.08203125" style="91" customWidth="1"/>
    <col min="15130" max="15130" width="8.33203125" style="91" customWidth="1"/>
    <col min="15131" max="15131" width="3.08203125" style="91" customWidth="1"/>
    <col min="15132" max="15132" width="8.1640625" style="91" customWidth="1"/>
    <col min="15133" max="15133" width="3.08203125" style="91" customWidth="1"/>
    <col min="15134" max="15134" width="8.6640625" style="91"/>
    <col min="15135" max="15135" width="3.08203125" style="91" customWidth="1"/>
    <col min="15136" max="15136" width="9.08203125" style="91" customWidth="1"/>
    <col min="15137" max="15137" width="3.08203125" style="91" customWidth="1"/>
    <col min="15138" max="15138" width="8.1640625" style="91" customWidth="1"/>
    <col min="15139" max="15144" width="8.83203125" style="91" customWidth="1"/>
    <col min="15145" max="15150" width="8.6640625" style="91"/>
    <col min="15151" max="15152" width="7.9140625" style="91" customWidth="1"/>
    <col min="15153" max="15153" width="3.1640625" style="91" customWidth="1"/>
    <col min="15154" max="15154" width="6.83203125" style="91" customWidth="1"/>
    <col min="15155" max="15155" width="7.25" style="91" customWidth="1"/>
    <col min="15156" max="15156" width="8.6640625" style="91"/>
    <col min="15157" max="15157" width="3.08203125" style="91" customWidth="1"/>
    <col min="15158" max="15372" width="8.6640625" style="91"/>
    <col min="15373" max="15373" width="3.08203125" style="91" customWidth="1"/>
    <col min="15374" max="15378" width="8.83203125" style="91" customWidth="1"/>
    <col min="15379" max="15379" width="3.08203125" style="91" customWidth="1"/>
    <col min="15380" max="15380" width="7.4140625" style="91" customWidth="1"/>
    <col min="15381" max="15381" width="3.08203125" style="91" customWidth="1"/>
    <col min="15382" max="15382" width="7.9140625" style="91" customWidth="1"/>
    <col min="15383" max="15383" width="3.08203125" style="91" customWidth="1"/>
    <col min="15384" max="15384" width="7.75" style="91" customWidth="1"/>
    <col min="15385" max="15385" width="3.08203125" style="91" customWidth="1"/>
    <col min="15386" max="15386" width="8.33203125" style="91" customWidth="1"/>
    <col min="15387" max="15387" width="3.08203125" style="91" customWidth="1"/>
    <col min="15388" max="15388" width="8.1640625" style="91" customWidth="1"/>
    <col min="15389" max="15389" width="3.08203125" style="91" customWidth="1"/>
    <col min="15390" max="15390" width="8.6640625" style="91"/>
    <col min="15391" max="15391" width="3.08203125" style="91" customWidth="1"/>
    <col min="15392" max="15392" width="9.08203125" style="91" customWidth="1"/>
    <col min="15393" max="15393" width="3.08203125" style="91" customWidth="1"/>
    <col min="15394" max="15394" width="8.1640625" style="91" customWidth="1"/>
    <col min="15395" max="15400" width="8.83203125" style="91" customWidth="1"/>
    <col min="15401" max="15406" width="8.6640625" style="91"/>
    <col min="15407" max="15408" width="7.9140625" style="91" customWidth="1"/>
    <col min="15409" max="15409" width="3.1640625" style="91" customWidth="1"/>
    <col min="15410" max="15410" width="6.83203125" style="91" customWidth="1"/>
    <col min="15411" max="15411" width="7.25" style="91" customWidth="1"/>
    <col min="15412" max="15412" width="8.6640625" style="91"/>
    <col min="15413" max="15413" width="3.08203125" style="91" customWidth="1"/>
    <col min="15414" max="15628" width="8.6640625" style="91"/>
    <col min="15629" max="15629" width="3.08203125" style="91" customWidth="1"/>
    <col min="15630" max="15634" width="8.83203125" style="91" customWidth="1"/>
    <col min="15635" max="15635" width="3.08203125" style="91" customWidth="1"/>
    <col min="15636" max="15636" width="7.4140625" style="91" customWidth="1"/>
    <col min="15637" max="15637" width="3.08203125" style="91" customWidth="1"/>
    <col min="15638" max="15638" width="7.9140625" style="91" customWidth="1"/>
    <col min="15639" max="15639" width="3.08203125" style="91" customWidth="1"/>
    <col min="15640" max="15640" width="7.75" style="91" customWidth="1"/>
    <col min="15641" max="15641" width="3.08203125" style="91" customWidth="1"/>
    <col min="15642" max="15642" width="8.33203125" style="91" customWidth="1"/>
    <col min="15643" max="15643" width="3.08203125" style="91" customWidth="1"/>
    <col min="15644" max="15644" width="8.1640625" style="91" customWidth="1"/>
    <col min="15645" max="15645" width="3.08203125" style="91" customWidth="1"/>
    <col min="15646" max="15646" width="8.6640625" style="91"/>
    <col min="15647" max="15647" width="3.08203125" style="91" customWidth="1"/>
    <col min="15648" max="15648" width="9.08203125" style="91" customWidth="1"/>
    <col min="15649" max="15649" width="3.08203125" style="91" customWidth="1"/>
    <col min="15650" max="15650" width="8.1640625" style="91" customWidth="1"/>
    <col min="15651" max="15656" width="8.83203125" style="91" customWidth="1"/>
    <col min="15657" max="15662" width="8.6640625" style="91"/>
    <col min="15663" max="15664" width="7.9140625" style="91" customWidth="1"/>
    <col min="15665" max="15665" width="3.1640625" style="91" customWidth="1"/>
    <col min="15666" max="15666" width="6.83203125" style="91" customWidth="1"/>
    <col min="15667" max="15667" width="7.25" style="91" customWidth="1"/>
    <col min="15668" max="15668" width="8.6640625" style="91"/>
    <col min="15669" max="15669" width="3.08203125" style="91" customWidth="1"/>
    <col min="15670" max="15884" width="8.6640625" style="91"/>
    <col min="15885" max="15885" width="3.08203125" style="91" customWidth="1"/>
    <col min="15886" max="15890" width="8.83203125" style="91" customWidth="1"/>
    <col min="15891" max="15891" width="3.08203125" style="91" customWidth="1"/>
    <col min="15892" max="15892" width="7.4140625" style="91" customWidth="1"/>
    <col min="15893" max="15893" width="3.08203125" style="91" customWidth="1"/>
    <col min="15894" max="15894" width="7.9140625" style="91" customWidth="1"/>
    <col min="15895" max="15895" width="3.08203125" style="91" customWidth="1"/>
    <col min="15896" max="15896" width="7.75" style="91" customWidth="1"/>
    <col min="15897" max="15897" width="3.08203125" style="91" customWidth="1"/>
    <col min="15898" max="15898" width="8.33203125" style="91" customWidth="1"/>
    <col min="15899" max="15899" width="3.08203125" style="91" customWidth="1"/>
    <col min="15900" max="15900" width="8.1640625" style="91" customWidth="1"/>
    <col min="15901" max="15901" width="3.08203125" style="91" customWidth="1"/>
    <col min="15902" max="15902" width="8.6640625" style="91"/>
    <col min="15903" max="15903" width="3.08203125" style="91" customWidth="1"/>
    <col min="15904" max="15904" width="9.08203125" style="91" customWidth="1"/>
    <col min="15905" max="15905" width="3.08203125" style="91" customWidth="1"/>
    <col min="15906" max="15906" width="8.1640625" style="91" customWidth="1"/>
    <col min="15907" max="15912" width="8.83203125" style="91" customWidth="1"/>
    <col min="15913" max="15918" width="8.6640625" style="91"/>
    <col min="15919" max="15920" width="7.9140625" style="91" customWidth="1"/>
    <col min="15921" max="15921" width="3.1640625" style="91" customWidth="1"/>
    <col min="15922" max="15922" width="6.83203125" style="91" customWidth="1"/>
    <col min="15923" max="15923" width="7.25" style="91" customWidth="1"/>
    <col min="15924" max="15924" width="8.6640625" style="91"/>
    <col min="15925" max="15925" width="3.08203125" style="91" customWidth="1"/>
    <col min="15926" max="16140" width="8.6640625" style="91"/>
    <col min="16141" max="16141" width="3.08203125" style="91" customWidth="1"/>
    <col min="16142" max="16146" width="8.83203125" style="91" customWidth="1"/>
    <col min="16147" max="16147" width="3.08203125" style="91" customWidth="1"/>
    <col min="16148" max="16148" width="7.4140625" style="91" customWidth="1"/>
    <col min="16149" max="16149" width="3.08203125" style="91" customWidth="1"/>
    <col min="16150" max="16150" width="7.9140625" style="91" customWidth="1"/>
    <col min="16151" max="16151" width="3.08203125" style="91" customWidth="1"/>
    <col min="16152" max="16152" width="7.75" style="91" customWidth="1"/>
    <col min="16153" max="16153" width="3.08203125" style="91" customWidth="1"/>
    <col min="16154" max="16154" width="8.33203125" style="91" customWidth="1"/>
    <col min="16155" max="16155" width="3.08203125" style="91" customWidth="1"/>
    <col min="16156" max="16156" width="8.1640625" style="91" customWidth="1"/>
    <col min="16157" max="16157" width="3.08203125" style="91" customWidth="1"/>
    <col min="16158" max="16158" width="8.6640625" style="91"/>
    <col min="16159" max="16159" width="3.08203125" style="91" customWidth="1"/>
    <col min="16160" max="16160" width="9.08203125" style="91" customWidth="1"/>
    <col min="16161" max="16161" width="3.08203125" style="91" customWidth="1"/>
    <col min="16162" max="16162" width="8.1640625" style="91" customWidth="1"/>
    <col min="16163" max="16168" width="8.83203125" style="91" customWidth="1"/>
    <col min="16169" max="16174" width="8.6640625" style="91"/>
    <col min="16175" max="16176" width="7.9140625" style="91" customWidth="1"/>
    <col min="16177" max="16177" width="3.1640625" style="91" customWidth="1"/>
    <col min="16178" max="16178" width="6.83203125" style="91" customWidth="1"/>
    <col min="16179" max="16179" width="7.25" style="91" customWidth="1"/>
    <col min="16180" max="16180" width="8.6640625" style="91"/>
    <col min="16181" max="16181" width="3.08203125" style="91" customWidth="1"/>
    <col min="16182" max="16384" width="8.6640625" style="91"/>
  </cols>
  <sheetData>
    <row r="1" spans="1:63" ht="12" customHeight="1">
      <c r="A1" s="90" t="s">
        <v>973</v>
      </c>
      <c r="B1" s="412"/>
      <c r="D1" s="92"/>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H1" s="91" t="s">
        <v>47</v>
      </c>
      <c r="AI1" s="828" t="s">
        <v>675</v>
      </c>
      <c r="AJ1" s="828" t="s">
        <v>675</v>
      </c>
      <c r="AK1" s="828" t="s">
        <v>675</v>
      </c>
      <c r="AL1" s="828" t="s">
        <v>675</v>
      </c>
      <c r="AM1" s="414">
        <v>44530</v>
      </c>
      <c r="AN1" s="414"/>
      <c r="AO1" s="415" t="s">
        <v>675</v>
      </c>
      <c r="AP1" s="829"/>
      <c r="AQ1" s="829"/>
      <c r="AR1" s="829"/>
      <c r="BA1" s="415" t="s">
        <v>675</v>
      </c>
      <c r="BB1" s="829"/>
      <c r="BC1" s="829"/>
      <c r="BD1" s="829"/>
      <c r="BF1" s="93" t="s">
        <v>315</v>
      </c>
    </row>
    <row r="2" spans="1:63" ht="12" customHeight="1">
      <c r="A2" s="417"/>
      <c r="B2" s="417"/>
      <c r="C2" s="418"/>
      <c r="D2" s="418"/>
      <c r="E2" s="418"/>
      <c r="F2" s="418"/>
      <c r="G2" s="1636"/>
      <c r="H2" s="1636"/>
      <c r="I2" s="1636"/>
      <c r="J2" s="1636"/>
      <c r="K2" s="1636"/>
      <c r="L2" s="1636"/>
      <c r="M2" s="1636"/>
      <c r="N2" s="1636"/>
      <c r="O2" s="1636"/>
      <c r="P2" s="1636"/>
      <c r="Q2" s="1636"/>
      <c r="R2" s="1636"/>
      <c r="S2" s="1636"/>
      <c r="T2" s="1636"/>
      <c r="U2" s="1636"/>
      <c r="V2" s="1636"/>
      <c r="W2" s="418"/>
      <c r="X2" s="418"/>
      <c r="Y2" s="418"/>
      <c r="Z2" s="418"/>
      <c r="AA2" s="418"/>
      <c r="AB2" s="418"/>
      <c r="AC2" s="94" t="s">
        <v>314</v>
      </c>
      <c r="AD2" s="95" t="s">
        <v>316</v>
      </c>
      <c r="AE2" s="95" t="s">
        <v>316</v>
      </c>
      <c r="AF2" s="95" t="s">
        <v>316</v>
      </c>
      <c r="AG2" s="95" t="s">
        <v>316</v>
      </c>
      <c r="AH2" s="95" t="s">
        <v>317</v>
      </c>
      <c r="AI2" s="95" t="s">
        <v>316</v>
      </c>
      <c r="AJ2" s="95" t="s">
        <v>318</v>
      </c>
      <c r="AK2" s="95" t="s">
        <v>318</v>
      </c>
      <c r="AL2" s="95" t="s">
        <v>318</v>
      </c>
      <c r="AM2" s="830" t="s">
        <v>676</v>
      </c>
      <c r="AN2" s="122" t="s">
        <v>974</v>
      </c>
      <c r="AO2" s="122"/>
      <c r="AP2" s="122"/>
      <c r="AQ2" s="122"/>
      <c r="AR2" s="122"/>
      <c r="AS2" s="95" t="s">
        <v>47</v>
      </c>
      <c r="AT2" s="95"/>
      <c r="AU2" s="95"/>
      <c r="AV2" s="95"/>
      <c r="AW2" s="95"/>
      <c r="AX2" s="95"/>
      <c r="AY2" s="95"/>
      <c r="AZ2" s="95"/>
      <c r="BA2" s="95"/>
      <c r="BB2" s="95"/>
      <c r="BC2" s="95"/>
      <c r="BD2" s="95"/>
      <c r="BF2" s="96" t="s">
        <v>316</v>
      </c>
      <c r="BG2" s="95" t="s">
        <v>319</v>
      </c>
      <c r="BH2" s="95" t="s">
        <v>319</v>
      </c>
      <c r="BK2" s="133">
        <f>SUM(BK9:BK65)</f>
        <v>5330767</v>
      </c>
    </row>
    <row r="3" spans="1:63" ht="45" customHeight="1">
      <c r="A3" s="1637" t="s">
        <v>50</v>
      </c>
      <c r="B3" s="1637"/>
      <c r="C3" s="419" t="s">
        <v>320</v>
      </c>
      <c r="D3" s="419" t="s">
        <v>321</v>
      </c>
      <c r="E3" s="419" t="s">
        <v>322</v>
      </c>
      <c r="F3" s="419" t="s">
        <v>323</v>
      </c>
      <c r="G3" s="1638" t="s">
        <v>324</v>
      </c>
      <c r="H3" s="1638"/>
      <c r="I3" s="1638" t="s">
        <v>325</v>
      </c>
      <c r="J3" s="1638"/>
      <c r="K3" s="1638" t="s">
        <v>326</v>
      </c>
      <c r="L3" s="1638"/>
      <c r="M3" s="1638" t="s">
        <v>327</v>
      </c>
      <c r="N3" s="1638"/>
      <c r="O3" s="1638" t="s">
        <v>328</v>
      </c>
      <c r="P3" s="1638"/>
      <c r="Q3" s="1638" t="s">
        <v>329</v>
      </c>
      <c r="R3" s="1638"/>
      <c r="S3" s="1638" t="s">
        <v>330</v>
      </c>
      <c r="T3" s="1638"/>
      <c r="U3" s="1638" t="s">
        <v>331</v>
      </c>
      <c r="V3" s="1638"/>
      <c r="W3" s="419" t="s">
        <v>332</v>
      </c>
      <c r="X3" s="419" t="s">
        <v>333</v>
      </c>
      <c r="Y3" s="419" t="s">
        <v>334</v>
      </c>
      <c r="Z3" s="419" t="s">
        <v>335</v>
      </c>
      <c r="AA3" s="419" t="s">
        <v>336</v>
      </c>
      <c r="AB3" s="97" t="s">
        <v>337</v>
      </c>
      <c r="AC3" s="419" t="s">
        <v>338</v>
      </c>
      <c r="AD3" s="420" t="s">
        <v>339</v>
      </c>
      <c r="AE3" s="419" t="s">
        <v>340</v>
      </c>
      <c r="AF3" s="419" t="s">
        <v>341</v>
      </c>
      <c r="AG3" s="97" t="s">
        <v>342</v>
      </c>
      <c r="AH3" s="421" t="s">
        <v>343</v>
      </c>
      <c r="AI3" s="422" t="s">
        <v>344</v>
      </c>
      <c r="AJ3" s="256" t="s">
        <v>345</v>
      </c>
      <c r="AK3" s="256" t="s">
        <v>346</v>
      </c>
      <c r="AL3" s="256" t="s">
        <v>347</v>
      </c>
      <c r="AM3" s="256" t="s">
        <v>348</v>
      </c>
      <c r="AN3" s="256" t="s">
        <v>677</v>
      </c>
      <c r="AO3" s="256" t="s">
        <v>975</v>
      </c>
      <c r="AP3" s="256" t="s">
        <v>976</v>
      </c>
      <c r="AQ3" s="256" t="s">
        <v>977</v>
      </c>
      <c r="AR3" s="256" t="s">
        <v>978</v>
      </c>
      <c r="AS3" s="422" t="s">
        <v>349</v>
      </c>
      <c r="AT3" s="421" t="s">
        <v>678</v>
      </c>
      <c r="AU3" s="422" t="s">
        <v>350</v>
      </c>
      <c r="AV3" s="422" t="s">
        <v>351</v>
      </c>
      <c r="AW3" s="422" t="s">
        <v>352</v>
      </c>
      <c r="AX3" s="422" t="s">
        <v>353</v>
      </c>
      <c r="AY3" s="421" t="s">
        <v>354</v>
      </c>
      <c r="AZ3" s="421" t="s">
        <v>679</v>
      </c>
      <c r="BA3" s="421" t="s">
        <v>979</v>
      </c>
      <c r="BB3" s="421" t="s">
        <v>980</v>
      </c>
      <c r="BC3" s="421" t="s">
        <v>981</v>
      </c>
      <c r="BD3" s="421" t="s">
        <v>982</v>
      </c>
      <c r="BF3" s="423" t="s">
        <v>335</v>
      </c>
      <c r="BG3" s="419" t="s">
        <v>343</v>
      </c>
      <c r="BH3" s="419" t="s">
        <v>532</v>
      </c>
    </row>
    <row r="4" spans="1:63" ht="21" customHeight="1">
      <c r="A4" s="1639" t="s">
        <v>51</v>
      </c>
      <c r="B4" s="1640"/>
      <c r="C4" s="424">
        <v>7580</v>
      </c>
      <c r="D4" s="424">
        <v>9406</v>
      </c>
      <c r="E4" s="424">
        <v>11232</v>
      </c>
      <c r="F4" s="424">
        <v>13058</v>
      </c>
      <c r="G4" s="1641">
        <v>14885</v>
      </c>
      <c r="H4" s="1641"/>
      <c r="I4" s="1641">
        <v>17441</v>
      </c>
      <c r="J4" s="1641"/>
      <c r="K4" s="1641">
        <v>18537</v>
      </c>
      <c r="L4" s="1641"/>
      <c r="M4" s="1641">
        <v>20363</v>
      </c>
      <c r="N4" s="1641"/>
      <c r="O4" s="1641">
        <v>22190</v>
      </c>
      <c r="P4" s="1641"/>
      <c r="Q4" s="1641">
        <v>24016</v>
      </c>
      <c r="R4" s="1641"/>
      <c r="S4" s="1641">
        <v>25842</v>
      </c>
      <c r="T4" s="1641"/>
      <c r="U4" s="1641">
        <v>27668</v>
      </c>
      <c r="V4" s="1641"/>
      <c r="W4" s="424">
        <v>29495</v>
      </c>
      <c r="X4" s="424">
        <v>31321</v>
      </c>
      <c r="Y4" s="424">
        <v>33147</v>
      </c>
      <c r="Z4" s="424">
        <v>34973</v>
      </c>
      <c r="AA4" s="424">
        <v>36800</v>
      </c>
      <c r="AB4" s="425">
        <v>38626</v>
      </c>
      <c r="AC4" s="424">
        <v>40452</v>
      </c>
      <c r="AD4" s="426">
        <v>40817</v>
      </c>
      <c r="AE4" s="425">
        <v>41183</v>
      </c>
      <c r="AF4" s="427">
        <v>41548</v>
      </c>
      <c r="AG4" s="428">
        <v>41913</v>
      </c>
      <c r="AH4" s="429">
        <v>42278</v>
      </c>
      <c r="AI4" s="429">
        <v>42278</v>
      </c>
      <c r="AJ4" s="430">
        <v>43009</v>
      </c>
      <c r="AK4" s="257">
        <v>43374</v>
      </c>
      <c r="AL4" s="257">
        <v>43739</v>
      </c>
      <c r="AM4" s="257">
        <v>44105</v>
      </c>
      <c r="AN4" s="257">
        <v>44470</v>
      </c>
      <c r="AO4" s="257">
        <v>44835</v>
      </c>
      <c r="AP4" s="257">
        <v>45200</v>
      </c>
      <c r="AQ4" s="257">
        <v>45566</v>
      </c>
      <c r="AR4" s="257">
        <v>45627</v>
      </c>
      <c r="AS4" s="431"/>
      <c r="AT4" s="432"/>
      <c r="AU4" s="431"/>
      <c r="AV4" s="431"/>
      <c r="AW4" s="431"/>
      <c r="AX4" s="431"/>
      <c r="AY4" s="431"/>
      <c r="AZ4" s="431"/>
      <c r="BA4" s="431"/>
      <c r="BB4" s="831"/>
      <c r="BC4" s="831"/>
      <c r="BD4" s="431"/>
      <c r="BE4" s="433"/>
      <c r="BF4" s="434">
        <v>34700</v>
      </c>
      <c r="BG4" s="427">
        <v>41913</v>
      </c>
      <c r="BH4" s="427">
        <v>41913</v>
      </c>
      <c r="BK4" s="832" t="s">
        <v>983</v>
      </c>
    </row>
    <row r="5" spans="1:63" ht="12" customHeight="1">
      <c r="A5" s="1643" t="s">
        <v>52</v>
      </c>
      <c r="B5" s="1644"/>
      <c r="C5" s="435" t="s">
        <v>53</v>
      </c>
      <c r="D5" s="435" t="s">
        <v>53</v>
      </c>
      <c r="E5" s="435" t="s">
        <v>53</v>
      </c>
      <c r="F5" s="435" t="s">
        <v>53</v>
      </c>
      <c r="G5" s="1642" t="s">
        <v>53</v>
      </c>
      <c r="H5" s="1642"/>
      <c r="I5" s="1642" t="s">
        <v>53</v>
      </c>
      <c r="J5" s="1642"/>
      <c r="K5" s="1642" t="s">
        <v>53</v>
      </c>
      <c r="L5" s="1642"/>
      <c r="M5" s="1642" t="s">
        <v>53</v>
      </c>
      <c r="N5" s="1642"/>
      <c r="O5" s="1642" t="s">
        <v>53</v>
      </c>
      <c r="P5" s="1642"/>
      <c r="Q5" s="1642" t="s">
        <v>53</v>
      </c>
      <c r="R5" s="1642"/>
      <c r="S5" s="1642" t="s">
        <v>53</v>
      </c>
      <c r="T5" s="1642"/>
      <c r="U5" s="1642" t="s">
        <v>53</v>
      </c>
      <c r="V5" s="1642"/>
      <c r="W5" s="435" t="s">
        <v>53</v>
      </c>
      <c r="X5" s="435" t="s">
        <v>53</v>
      </c>
      <c r="Y5" s="435" t="s">
        <v>53</v>
      </c>
      <c r="Z5" s="435" t="s">
        <v>53</v>
      </c>
      <c r="AA5" s="435" t="s">
        <v>53</v>
      </c>
      <c r="AB5" s="436" t="s">
        <v>355</v>
      </c>
      <c r="AC5" s="435" t="s">
        <v>355</v>
      </c>
      <c r="AD5" s="437" t="s">
        <v>355</v>
      </c>
      <c r="AE5" s="435" t="s">
        <v>355</v>
      </c>
      <c r="AF5" s="435" t="s">
        <v>355</v>
      </c>
      <c r="AG5" s="436" t="s">
        <v>355</v>
      </c>
      <c r="AH5" s="438" t="s">
        <v>355</v>
      </c>
      <c r="AI5" s="438" t="s">
        <v>355</v>
      </c>
      <c r="AJ5" s="258" t="s">
        <v>355</v>
      </c>
      <c r="AK5" s="258" t="s">
        <v>355</v>
      </c>
      <c r="AL5" s="258" t="s">
        <v>355</v>
      </c>
      <c r="AM5" s="258" t="s">
        <v>355</v>
      </c>
      <c r="AN5" s="258" t="s">
        <v>355</v>
      </c>
      <c r="AO5" s="258" t="s">
        <v>355</v>
      </c>
      <c r="AP5" s="258" t="s">
        <v>355</v>
      </c>
      <c r="AQ5" s="258" t="s">
        <v>355</v>
      </c>
      <c r="AR5" s="258" t="s">
        <v>355</v>
      </c>
      <c r="AS5" s="438" t="s">
        <v>355</v>
      </c>
      <c r="AT5" s="439" t="s">
        <v>34</v>
      </c>
      <c r="AU5" s="438" t="s">
        <v>34</v>
      </c>
      <c r="AV5" s="438" t="s">
        <v>34</v>
      </c>
      <c r="AW5" s="438" t="s">
        <v>34</v>
      </c>
      <c r="AX5" s="438" t="s">
        <v>34</v>
      </c>
      <c r="AY5" s="438" t="s">
        <v>34</v>
      </c>
      <c r="AZ5" s="438" t="s">
        <v>34</v>
      </c>
      <c r="BA5" s="438" t="s">
        <v>34</v>
      </c>
      <c r="BB5" s="438" t="s">
        <v>34</v>
      </c>
      <c r="BC5" s="438" t="s">
        <v>34</v>
      </c>
      <c r="BD5" s="438" t="s">
        <v>34</v>
      </c>
      <c r="BE5" s="433"/>
      <c r="BF5" s="440" t="s">
        <v>355</v>
      </c>
      <c r="BG5" s="435" t="s">
        <v>355</v>
      </c>
      <c r="BH5" s="435" t="s">
        <v>355</v>
      </c>
      <c r="BK5" s="833">
        <v>45658</v>
      </c>
    </row>
    <row r="6" spans="1:63" ht="9" customHeight="1">
      <c r="A6" s="441"/>
      <c r="B6" s="442"/>
      <c r="C6" s="443"/>
      <c r="D6" s="443"/>
      <c r="E6" s="443"/>
      <c r="F6" s="443"/>
      <c r="G6" s="443"/>
      <c r="H6" s="443"/>
      <c r="I6" s="443"/>
      <c r="J6" s="443"/>
      <c r="K6" s="443"/>
      <c r="L6" s="443"/>
      <c r="M6" s="443"/>
      <c r="N6" s="443"/>
      <c r="O6" s="443"/>
      <c r="P6" s="444"/>
      <c r="Q6" s="444"/>
      <c r="R6" s="444"/>
      <c r="S6" s="444"/>
      <c r="T6" s="444"/>
      <c r="U6" s="444"/>
      <c r="V6" s="444"/>
      <c r="W6" s="444"/>
      <c r="X6" s="443"/>
      <c r="Y6" s="443"/>
      <c r="Z6" s="443"/>
      <c r="AB6" s="443"/>
      <c r="AC6" s="98"/>
      <c r="AH6" s="98"/>
      <c r="AI6" s="98"/>
      <c r="AJ6" s="99"/>
      <c r="AK6" s="99"/>
      <c r="AL6" s="99"/>
      <c r="AM6" s="99"/>
      <c r="AN6" s="99"/>
      <c r="AO6" s="99"/>
      <c r="AP6" s="834"/>
      <c r="AQ6" s="834"/>
      <c r="AR6" s="834"/>
      <c r="AS6" s="98" t="s">
        <v>47</v>
      </c>
      <c r="AT6" s="445"/>
      <c r="AU6" s="98"/>
      <c r="AV6" s="98"/>
      <c r="AW6" s="98"/>
      <c r="AX6" s="98"/>
      <c r="AY6" s="98"/>
      <c r="AZ6" s="98"/>
      <c r="BA6" s="123"/>
      <c r="BB6" s="123"/>
      <c r="BC6" s="123"/>
      <c r="BD6" s="98"/>
      <c r="BF6" s="446"/>
      <c r="BG6" s="447"/>
      <c r="BH6" s="447"/>
    </row>
    <row r="7" spans="1:63" ht="12" customHeight="1">
      <c r="A7" s="448" t="s">
        <v>356</v>
      </c>
      <c r="B7" s="449" t="s">
        <v>54</v>
      </c>
      <c r="C7" s="450">
        <v>2302783</v>
      </c>
      <c r="D7" s="450">
        <v>2455668</v>
      </c>
      <c r="E7" s="450">
        <v>2647326</v>
      </c>
      <c r="F7" s="450">
        <v>2924276</v>
      </c>
      <c r="G7" s="450"/>
      <c r="H7" s="450">
        <v>3222490</v>
      </c>
      <c r="I7" s="450"/>
      <c r="J7" s="450">
        <v>3059083</v>
      </c>
      <c r="K7" s="450"/>
      <c r="L7" s="450">
        <v>3311526</v>
      </c>
      <c r="M7" s="450"/>
      <c r="N7" s="450">
        <v>3622519</v>
      </c>
      <c r="O7" s="450"/>
      <c r="P7" s="450">
        <v>3908127</v>
      </c>
      <c r="Q7" s="450"/>
      <c r="R7" s="450">
        <v>4309944</v>
      </c>
      <c r="S7" s="450"/>
      <c r="T7" s="450">
        <v>4667928</v>
      </c>
      <c r="U7" s="450"/>
      <c r="V7" s="450">
        <v>4992140</v>
      </c>
      <c r="W7" s="450">
        <v>5144892</v>
      </c>
      <c r="X7" s="450">
        <v>5278050</v>
      </c>
      <c r="Y7" s="450">
        <v>5405040</v>
      </c>
      <c r="Z7" s="450">
        <v>5401877</v>
      </c>
      <c r="AA7" s="450">
        <v>5550574</v>
      </c>
      <c r="AB7" s="450">
        <v>5590601</v>
      </c>
      <c r="AC7" s="100">
        <v>5588133</v>
      </c>
      <c r="AD7" s="101">
        <f>AD8+AD18+AD22+AD28+AD34+AD41+AD46+AD54+AD60+AD63</f>
        <v>5582038</v>
      </c>
      <c r="AE7" s="101">
        <f>AE8+AE18+AE22+AE28+AE34+AE41+AE46+AE54+AE60+AE63</f>
        <v>5571096</v>
      </c>
      <c r="AF7" s="101">
        <f>AF8+AF18+AF22+AF28+AF34+AF41+AF46+AF54+AF60+AF63</f>
        <v>5556788</v>
      </c>
      <c r="AG7" s="101">
        <f>AG8+AG18+AG22+AG28+AG34+AG41+AG46+AG54+AG60+AG63</f>
        <v>5541205</v>
      </c>
      <c r="AH7" s="100">
        <f t="shared" ref="AH7:AR7" si="0">AH8+AH18+AH22+AH28+AH34+AH41+AH46+AH54+AH60+AH63</f>
        <v>5534800</v>
      </c>
      <c r="AI7" s="102">
        <f t="shared" si="0"/>
        <v>5525807</v>
      </c>
      <c r="AJ7" s="102">
        <f t="shared" si="0"/>
        <v>5513472</v>
      </c>
      <c r="AK7" s="102">
        <f t="shared" si="0"/>
        <v>5499121</v>
      </c>
      <c r="AL7" s="102">
        <f t="shared" si="0"/>
        <v>5484485</v>
      </c>
      <c r="AM7" s="451">
        <f t="shared" si="0"/>
        <v>5465002</v>
      </c>
      <c r="AN7" s="102">
        <f t="shared" si="0"/>
        <v>5432577</v>
      </c>
      <c r="AO7" s="102">
        <f t="shared" si="0"/>
        <v>5403819</v>
      </c>
      <c r="AP7" s="102">
        <f t="shared" si="0"/>
        <v>5369834</v>
      </c>
      <c r="AQ7" s="102">
        <v>5336665</v>
      </c>
      <c r="AR7" s="102">
        <f t="shared" si="0"/>
        <v>5330767</v>
      </c>
      <c r="AS7" s="103">
        <f t="shared" ref="AS7:AS67" si="1">AH7-AC7</f>
        <v>-53333</v>
      </c>
      <c r="AT7" s="113">
        <f t="shared" ref="AT7:AT67" si="2">AM7-AH7</f>
        <v>-69798</v>
      </c>
      <c r="AU7" s="103">
        <f t="shared" ref="AU7:BA38" si="3">AI7-AH7</f>
        <v>-8993</v>
      </c>
      <c r="AV7" s="103">
        <f t="shared" si="3"/>
        <v>-12335</v>
      </c>
      <c r="AW7" s="103">
        <f t="shared" si="3"/>
        <v>-14351</v>
      </c>
      <c r="AX7" s="103">
        <f t="shared" si="3"/>
        <v>-14636</v>
      </c>
      <c r="AY7" s="103">
        <f t="shared" si="3"/>
        <v>-19483</v>
      </c>
      <c r="AZ7" s="103">
        <f t="shared" si="3"/>
        <v>-32425</v>
      </c>
      <c r="BA7" s="103">
        <f t="shared" si="3"/>
        <v>-28758</v>
      </c>
      <c r="BB7" s="103">
        <f t="shared" ref="BB7:BB67" si="4">AR7-AO7</f>
        <v>-73052</v>
      </c>
      <c r="BC7" s="103">
        <f t="shared" ref="BC7:BC67" si="5">AR7-AP7</f>
        <v>-39067</v>
      </c>
      <c r="BD7" s="103">
        <f>AR7-AQ7</f>
        <v>-5898</v>
      </c>
      <c r="BE7" s="452"/>
      <c r="BF7" s="104">
        <f>BF8+BF18+BF22+BF28+BF34+BF41+BF46+BF54+BF60+BF63</f>
        <v>5526689</v>
      </c>
      <c r="BG7" s="447">
        <f t="shared" ref="BG7:BG67" si="6">AH7-BF7</f>
        <v>8111</v>
      </c>
      <c r="BH7" s="453">
        <f t="shared" ref="BH7:BH67" si="7">AM7-BF7</f>
        <v>-61687</v>
      </c>
      <c r="BJ7" s="835" t="s">
        <v>984</v>
      </c>
      <c r="BK7" s="836">
        <f>SUM(BK9:BK65)</f>
        <v>5330767</v>
      </c>
    </row>
    <row r="8" spans="1:63" ht="20.25" customHeight="1">
      <c r="A8" s="454">
        <v>100</v>
      </c>
      <c r="B8" s="449" t="s">
        <v>85</v>
      </c>
      <c r="C8" s="450">
        <v>746534</v>
      </c>
      <c r="D8" s="450">
        <v>818602</v>
      </c>
      <c r="E8" s="450">
        <v>915216</v>
      </c>
      <c r="F8" s="450">
        <v>1058033</v>
      </c>
      <c r="G8" s="450"/>
      <c r="H8" s="450">
        <v>1134436</v>
      </c>
      <c r="I8" s="450"/>
      <c r="J8" s="450">
        <v>693971</v>
      </c>
      <c r="K8" s="450"/>
      <c r="L8" s="450">
        <v>820956</v>
      </c>
      <c r="M8" s="450"/>
      <c r="N8" s="450">
        <v>986311</v>
      </c>
      <c r="O8" s="450"/>
      <c r="P8" s="450">
        <v>1113937</v>
      </c>
      <c r="Q8" s="450"/>
      <c r="R8" s="450">
        <v>1216614</v>
      </c>
      <c r="S8" s="450"/>
      <c r="T8" s="450">
        <v>1288901</v>
      </c>
      <c r="U8" s="450"/>
      <c r="V8" s="450">
        <v>1360565</v>
      </c>
      <c r="W8" s="105">
        <v>1367390</v>
      </c>
      <c r="X8" s="106">
        <v>1410834</v>
      </c>
      <c r="Y8" s="106">
        <v>1477410</v>
      </c>
      <c r="Z8" s="106">
        <v>1423792</v>
      </c>
      <c r="AA8" s="106">
        <v>1493398</v>
      </c>
      <c r="AB8" s="106">
        <v>1525393</v>
      </c>
      <c r="AC8" s="100">
        <v>1544200</v>
      </c>
      <c r="AD8" s="101">
        <f>SUM(AD9:AD17)</f>
        <v>1544496</v>
      </c>
      <c r="AE8" s="101">
        <f>SUM(AE9:AE17)</f>
        <v>1542128</v>
      </c>
      <c r="AF8" s="101">
        <f>SUM(AF9:AF17)</f>
        <v>1539751</v>
      </c>
      <c r="AG8" s="101">
        <f>SUM(AG9:AG17)</f>
        <v>1537864</v>
      </c>
      <c r="AH8" s="100">
        <f t="shared" ref="AH8:AR8" si="8">SUM(AH9:AH17)</f>
        <v>1537272</v>
      </c>
      <c r="AI8" s="107">
        <f t="shared" si="8"/>
        <v>1537471</v>
      </c>
      <c r="AJ8" s="107">
        <f t="shared" si="8"/>
        <v>1535561</v>
      </c>
      <c r="AK8" s="107">
        <f t="shared" si="8"/>
        <v>1532517</v>
      </c>
      <c r="AL8" s="107">
        <f t="shared" si="8"/>
        <v>1529756</v>
      </c>
      <c r="AM8" s="451">
        <f t="shared" si="8"/>
        <v>1525152</v>
      </c>
      <c r="AN8" s="107">
        <f t="shared" si="8"/>
        <v>1517073</v>
      </c>
      <c r="AO8" s="107">
        <f t="shared" si="8"/>
        <v>1510171</v>
      </c>
      <c r="AP8" s="107">
        <f t="shared" si="8"/>
        <v>1499887</v>
      </c>
      <c r="AQ8" s="107">
        <v>1492282</v>
      </c>
      <c r="AR8" s="107">
        <f t="shared" si="8"/>
        <v>1490896</v>
      </c>
      <c r="AS8" s="103">
        <f t="shared" si="1"/>
        <v>-6928</v>
      </c>
      <c r="AT8" s="113">
        <f t="shared" si="2"/>
        <v>-12120</v>
      </c>
      <c r="AU8" s="103">
        <f t="shared" si="3"/>
        <v>199</v>
      </c>
      <c r="AV8" s="103">
        <f t="shared" si="3"/>
        <v>-1910</v>
      </c>
      <c r="AW8" s="103">
        <f t="shared" si="3"/>
        <v>-3044</v>
      </c>
      <c r="AX8" s="103">
        <f t="shared" si="3"/>
        <v>-2761</v>
      </c>
      <c r="AY8" s="103">
        <f t="shared" si="3"/>
        <v>-4604</v>
      </c>
      <c r="AZ8" s="103">
        <f t="shared" si="3"/>
        <v>-8079</v>
      </c>
      <c r="BA8" s="103">
        <f t="shared" si="3"/>
        <v>-6902</v>
      </c>
      <c r="BB8" s="103">
        <f t="shared" si="4"/>
        <v>-19275</v>
      </c>
      <c r="BC8" s="103">
        <f t="shared" si="5"/>
        <v>-8991</v>
      </c>
      <c r="BD8" s="103">
        <f t="shared" ref="BD8:BD67" si="9">AR8-AQ8</f>
        <v>-1386</v>
      </c>
      <c r="BE8" s="452"/>
      <c r="BF8" s="104">
        <f>SUM(BF9:BF17)</f>
        <v>1520365</v>
      </c>
      <c r="BG8" s="447">
        <f t="shared" si="6"/>
        <v>16907</v>
      </c>
      <c r="BH8" s="447">
        <f t="shared" si="7"/>
        <v>4787</v>
      </c>
      <c r="BJ8" s="837" t="s">
        <v>85</v>
      </c>
      <c r="BK8" s="838">
        <f>SUM(BK9:BK17)</f>
        <v>1490896</v>
      </c>
    </row>
    <row r="9" spans="1:63" ht="12.75" customHeight="1">
      <c r="A9" s="454">
        <v>101</v>
      </c>
      <c r="B9" s="455" t="s">
        <v>87</v>
      </c>
      <c r="C9" s="108">
        <v>42024</v>
      </c>
      <c r="D9" s="108">
        <v>52430</v>
      </c>
      <c r="E9" s="108">
        <v>60044</v>
      </c>
      <c r="F9" s="108">
        <v>73157</v>
      </c>
      <c r="G9" s="108"/>
      <c r="H9" s="108">
        <v>87093</v>
      </c>
      <c r="I9" s="108"/>
      <c r="J9" s="108">
        <v>69974</v>
      </c>
      <c r="K9" s="108"/>
      <c r="L9" s="108">
        <v>83842</v>
      </c>
      <c r="M9" s="108"/>
      <c r="N9" s="108">
        <v>108342</v>
      </c>
      <c r="O9" s="108"/>
      <c r="P9" s="108">
        <v>134197</v>
      </c>
      <c r="Q9" s="108"/>
      <c r="R9" s="108">
        <v>155732</v>
      </c>
      <c r="S9" s="108"/>
      <c r="T9" s="108">
        <v>170932</v>
      </c>
      <c r="U9" s="108"/>
      <c r="V9" s="108">
        <v>183872</v>
      </c>
      <c r="W9" s="105">
        <v>183284</v>
      </c>
      <c r="X9" s="106">
        <v>184734</v>
      </c>
      <c r="Y9" s="106">
        <v>190354</v>
      </c>
      <c r="Z9" s="106">
        <v>157599</v>
      </c>
      <c r="AA9" s="105">
        <v>191309</v>
      </c>
      <c r="AB9" s="106">
        <v>206037</v>
      </c>
      <c r="AC9" s="100">
        <v>210408</v>
      </c>
      <c r="AD9" s="109">
        <v>211091</v>
      </c>
      <c r="AE9" s="109">
        <v>211816</v>
      </c>
      <c r="AF9" s="109">
        <v>212743</v>
      </c>
      <c r="AG9" s="109">
        <v>213358</v>
      </c>
      <c r="AH9" s="110">
        <v>213634</v>
      </c>
      <c r="AI9" s="111">
        <v>213937</v>
      </c>
      <c r="AJ9" s="112">
        <v>214112</v>
      </c>
      <c r="AK9" s="112">
        <v>213878</v>
      </c>
      <c r="AL9" s="112">
        <v>214167</v>
      </c>
      <c r="AM9" s="456">
        <v>213562</v>
      </c>
      <c r="AN9" s="107">
        <v>212599</v>
      </c>
      <c r="AO9" s="112">
        <v>211923</v>
      </c>
      <c r="AP9" s="112">
        <v>210670</v>
      </c>
      <c r="AQ9" s="112">
        <v>210191</v>
      </c>
      <c r="AR9" s="112">
        <f>BK9</f>
        <v>210178</v>
      </c>
      <c r="AS9" s="103">
        <f t="shared" si="1"/>
        <v>3226</v>
      </c>
      <c r="AT9" s="113">
        <f t="shared" si="2"/>
        <v>-72</v>
      </c>
      <c r="AU9" s="103">
        <f t="shared" si="3"/>
        <v>303</v>
      </c>
      <c r="AV9" s="103">
        <f t="shared" si="3"/>
        <v>175</v>
      </c>
      <c r="AW9" s="103">
        <f t="shared" si="3"/>
        <v>-234</v>
      </c>
      <c r="AX9" s="113">
        <f t="shared" si="3"/>
        <v>289</v>
      </c>
      <c r="AY9" s="114">
        <f t="shared" si="3"/>
        <v>-605</v>
      </c>
      <c r="AZ9" s="114">
        <f t="shared" si="3"/>
        <v>-963</v>
      </c>
      <c r="BA9" s="103">
        <f t="shared" si="3"/>
        <v>-676</v>
      </c>
      <c r="BB9" s="103">
        <f t="shared" si="4"/>
        <v>-1745</v>
      </c>
      <c r="BC9" s="103">
        <f t="shared" si="5"/>
        <v>-492</v>
      </c>
      <c r="BD9" s="103">
        <f t="shared" si="9"/>
        <v>-13</v>
      </c>
      <c r="BE9" s="452"/>
      <c r="BF9" s="104">
        <v>191716</v>
      </c>
      <c r="BG9" s="447">
        <f t="shared" si="6"/>
        <v>21918</v>
      </c>
      <c r="BH9" s="447">
        <f t="shared" si="7"/>
        <v>21846</v>
      </c>
      <c r="BI9" s="91" t="s">
        <v>47</v>
      </c>
      <c r="BJ9" s="839" t="s">
        <v>87</v>
      </c>
      <c r="BK9" s="840">
        <v>210178</v>
      </c>
    </row>
    <row r="10" spans="1:63" ht="12.75" customHeight="1">
      <c r="A10" s="454">
        <v>102</v>
      </c>
      <c r="B10" s="455" t="s">
        <v>89</v>
      </c>
      <c r="C10" s="108" t="s">
        <v>357</v>
      </c>
      <c r="D10" s="108" t="s">
        <v>357</v>
      </c>
      <c r="E10" s="108">
        <v>86334</v>
      </c>
      <c r="F10" s="108">
        <v>128594</v>
      </c>
      <c r="G10" s="108"/>
      <c r="H10" s="108">
        <v>155933</v>
      </c>
      <c r="I10" s="108"/>
      <c r="J10" s="108">
        <v>97746</v>
      </c>
      <c r="K10" s="108"/>
      <c r="L10" s="108">
        <v>114691</v>
      </c>
      <c r="M10" s="108"/>
      <c r="N10" s="108">
        <v>138577</v>
      </c>
      <c r="O10" s="108"/>
      <c r="P10" s="108">
        <v>155775</v>
      </c>
      <c r="Q10" s="108"/>
      <c r="R10" s="108">
        <v>169432</v>
      </c>
      <c r="S10" s="108"/>
      <c r="T10" s="108">
        <v>171281</v>
      </c>
      <c r="U10" s="108"/>
      <c r="V10" s="108">
        <v>157891</v>
      </c>
      <c r="W10" s="105">
        <v>142313</v>
      </c>
      <c r="X10" s="106">
        <v>133745</v>
      </c>
      <c r="Y10" s="106">
        <v>129578</v>
      </c>
      <c r="Z10" s="106">
        <v>97473</v>
      </c>
      <c r="AA10" s="105">
        <v>120518</v>
      </c>
      <c r="AB10" s="106">
        <v>128050</v>
      </c>
      <c r="AC10" s="100">
        <v>133451</v>
      </c>
      <c r="AD10" s="109">
        <v>134190</v>
      </c>
      <c r="AE10" s="109">
        <v>134531</v>
      </c>
      <c r="AF10" s="109">
        <v>134707</v>
      </c>
      <c r="AG10" s="109">
        <v>135888</v>
      </c>
      <c r="AH10" s="110">
        <v>136088</v>
      </c>
      <c r="AI10" s="111">
        <v>136723</v>
      </c>
      <c r="AJ10" s="112">
        <v>137097</v>
      </c>
      <c r="AK10" s="112">
        <v>137178</v>
      </c>
      <c r="AL10" s="112">
        <v>137122</v>
      </c>
      <c r="AM10" s="456">
        <v>136747</v>
      </c>
      <c r="AN10" s="107">
        <v>136534</v>
      </c>
      <c r="AO10" s="112">
        <v>136476</v>
      </c>
      <c r="AP10" s="112">
        <v>136029</v>
      </c>
      <c r="AQ10" s="112">
        <v>135956</v>
      </c>
      <c r="AR10" s="112">
        <f>BK10</f>
        <v>135954</v>
      </c>
      <c r="AS10" s="103">
        <f t="shared" si="1"/>
        <v>2637</v>
      </c>
      <c r="AT10" s="113">
        <f t="shared" si="2"/>
        <v>659</v>
      </c>
      <c r="AU10" s="103">
        <f t="shared" si="3"/>
        <v>635</v>
      </c>
      <c r="AV10" s="103">
        <f t="shared" si="3"/>
        <v>374</v>
      </c>
      <c r="AW10" s="103">
        <f t="shared" si="3"/>
        <v>81</v>
      </c>
      <c r="AX10" s="103">
        <f t="shared" si="3"/>
        <v>-56</v>
      </c>
      <c r="AY10" s="103">
        <f t="shared" si="3"/>
        <v>-375</v>
      </c>
      <c r="AZ10" s="103">
        <f t="shared" si="3"/>
        <v>-213</v>
      </c>
      <c r="BA10" s="103">
        <f t="shared" si="3"/>
        <v>-58</v>
      </c>
      <c r="BB10" s="103">
        <f t="shared" si="4"/>
        <v>-522</v>
      </c>
      <c r="BC10" s="103">
        <f t="shared" si="5"/>
        <v>-75</v>
      </c>
      <c r="BD10" s="103">
        <f t="shared" si="9"/>
        <v>-2</v>
      </c>
      <c r="BE10" s="452"/>
      <c r="BF10" s="104">
        <v>124538</v>
      </c>
      <c r="BG10" s="447">
        <f t="shared" si="6"/>
        <v>11550</v>
      </c>
      <c r="BH10" s="447">
        <f t="shared" si="7"/>
        <v>12209</v>
      </c>
      <c r="BJ10" s="839" t="s">
        <v>89</v>
      </c>
      <c r="BK10" s="840">
        <v>135954</v>
      </c>
    </row>
    <row r="11" spans="1:63" ht="12.75" customHeight="1">
      <c r="A11" s="454">
        <v>110</v>
      </c>
      <c r="B11" s="455" t="s">
        <v>358</v>
      </c>
      <c r="C11" s="108" t="s">
        <v>357</v>
      </c>
      <c r="D11" s="108" t="s">
        <v>357</v>
      </c>
      <c r="E11" s="108" t="s">
        <v>357</v>
      </c>
      <c r="F11" s="108" t="s">
        <v>357</v>
      </c>
      <c r="G11" s="108"/>
      <c r="H11" s="108">
        <v>237609</v>
      </c>
      <c r="I11" s="108"/>
      <c r="J11" s="108">
        <v>90943</v>
      </c>
      <c r="K11" s="108"/>
      <c r="L11" s="108">
        <v>122953</v>
      </c>
      <c r="M11" s="108"/>
      <c r="N11" s="108">
        <v>156099</v>
      </c>
      <c r="O11" s="108"/>
      <c r="P11" s="108">
        <v>178732</v>
      </c>
      <c r="Q11" s="108"/>
      <c r="R11" s="108">
        <v>171835</v>
      </c>
      <c r="S11" s="108"/>
      <c r="T11" s="108">
        <v>148288</v>
      </c>
      <c r="U11" s="108"/>
      <c r="V11" s="108">
        <v>130491</v>
      </c>
      <c r="W11" s="108">
        <v>115329</v>
      </c>
      <c r="X11" s="106">
        <v>119163</v>
      </c>
      <c r="Y11" s="106">
        <v>116279</v>
      </c>
      <c r="Z11" s="106">
        <v>103711</v>
      </c>
      <c r="AA11" s="105">
        <v>107982</v>
      </c>
      <c r="AB11" s="106">
        <v>116591</v>
      </c>
      <c r="AC11" s="100">
        <v>126393</v>
      </c>
      <c r="AD11" s="109">
        <v>127506</v>
      </c>
      <c r="AE11" s="109">
        <v>127891</v>
      </c>
      <c r="AF11" s="109">
        <v>129330</v>
      </c>
      <c r="AG11" s="109">
        <v>130187</v>
      </c>
      <c r="AH11" s="110">
        <v>135153</v>
      </c>
      <c r="AI11" s="111">
        <v>138469</v>
      </c>
      <c r="AJ11" s="112">
        <v>140996</v>
      </c>
      <c r="AK11" s="112">
        <v>143392</v>
      </c>
      <c r="AL11" s="112">
        <v>145559</v>
      </c>
      <c r="AM11" s="456">
        <v>147518</v>
      </c>
      <c r="AN11" s="107">
        <v>147627</v>
      </c>
      <c r="AO11" s="112">
        <v>148010</v>
      </c>
      <c r="AP11" s="112">
        <v>148936</v>
      </c>
      <c r="AQ11" s="112">
        <v>149596</v>
      </c>
      <c r="AR11" s="112">
        <f>BK16</f>
        <v>149677</v>
      </c>
      <c r="AS11" s="103">
        <f t="shared" si="1"/>
        <v>8760</v>
      </c>
      <c r="AT11" s="113">
        <f t="shared" si="2"/>
        <v>12365</v>
      </c>
      <c r="AU11" s="103">
        <f t="shared" si="3"/>
        <v>3316</v>
      </c>
      <c r="AV11" s="103">
        <f t="shared" si="3"/>
        <v>2527</v>
      </c>
      <c r="AW11" s="103">
        <f t="shared" si="3"/>
        <v>2396</v>
      </c>
      <c r="AX11" s="113">
        <f t="shared" si="3"/>
        <v>2167</v>
      </c>
      <c r="AY11" s="113">
        <f t="shared" si="3"/>
        <v>1959</v>
      </c>
      <c r="AZ11" s="114">
        <f t="shared" si="3"/>
        <v>109</v>
      </c>
      <c r="BA11" s="103">
        <f t="shared" si="3"/>
        <v>383</v>
      </c>
      <c r="BB11" s="103">
        <f t="shared" si="4"/>
        <v>1667</v>
      </c>
      <c r="BC11" s="103">
        <f t="shared" si="5"/>
        <v>741</v>
      </c>
      <c r="BD11" s="103">
        <f t="shared" si="9"/>
        <v>81</v>
      </c>
      <c r="BE11" s="452"/>
      <c r="BF11" s="104">
        <v>111195</v>
      </c>
      <c r="BG11" s="447">
        <f t="shared" si="6"/>
        <v>23958</v>
      </c>
      <c r="BH11" s="447">
        <f t="shared" si="7"/>
        <v>36323</v>
      </c>
      <c r="BJ11" s="839" t="s">
        <v>93</v>
      </c>
      <c r="BK11" s="840">
        <v>110304</v>
      </c>
    </row>
    <row r="12" spans="1:63" ht="12.75" customHeight="1">
      <c r="A12" s="457">
        <v>105</v>
      </c>
      <c r="B12" s="455" t="s">
        <v>93</v>
      </c>
      <c r="C12" s="108" t="s">
        <v>357</v>
      </c>
      <c r="D12" s="108" t="s">
        <v>357</v>
      </c>
      <c r="E12" s="108" t="s">
        <v>357</v>
      </c>
      <c r="F12" s="108" t="s">
        <v>357</v>
      </c>
      <c r="G12" s="108"/>
      <c r="H12" s="108" t="s">
        <v>357</v>
      </c>
      <c r="I12" s="108"/>
      <c r="J12" s="108" t="s">
        <v>357</v>
      </c>
      <c r="K12" s="108"/>
      <c r="L12" s="108" t="s">
        <v>357</v>
      </c>
      <c r="M12" s="108"/>
      <c r="N12" s="108" t="s">
        <v>357</v>
      </c>
      <c r="O12" s="108"/>
      <c r="P12" s="108" t="s">
        <v>357</v>
      </c>
      <c r="Q12" s="108"/>
      <c r="R12" s="108" t="s">
        <v>357</v>
      </c>
      <c r="S12" s="108"/>
      <c r="T12" s="108">
        <v>188419</v>
      </c>
      <c r="U12" s="108"/>
      <c r="V12" s="108">
        <v>165868</v>
      </c>
      <c r="W12" s="105">
        <v>142418</v>
      </c>
      <c r="X12" s="106">
        <v>130429</v>
      </c>
      <c r="Y12" s="106">
        <v>123919</v>
      </c>
      <c r="Z12" s="106">
        <v>98856</v>
      </c>
      <c r="AA12" s="105">
        <v>106897</v>
      </c>
      <c r="AB12" s="106">
        <v>106985</v>
      </c>
      <c r="AC12" s="100">
        <v>108304</v>
      </c>
      <c r="AD12" s="109">
        <v>107935</v>
      </c>
      <c r="AE12" s="109">
        <v>107100</v>
      </c>
      <c r="AF12" s="109">
        <v>106736</v>
      </c>
      <c r="AG12" s="109">
        <v>106453</v>
      </c>
      <c r="AH12" s="110">
        <v>106956</v>
      </c>
      <c r="AI12" s="111">
        <v>107560</v>
      </c>
      <c r="AJ12" s="112">
        <v>107956</v>
      </c>
      <c r="AK12" s="112">
        <v>108540</v>
      </c>
      <c r="AL12" s="112">
        <v>109105</v>
      </c>
      <c r="AM12" s="456">
        <v>109144</v>
      </c>
      <c r="AN12" s="107">
        <v>108853</v>
      </c>
      <c r="AO12" s="112">
        <v>109895</v>
      </c>
      <c r="AP12" s="112">
        <v>109686</v>
      </c>
      <c r="AQ12" s="112">
        <v>110077</v>
      </c>
      <c r="AR12" s="112">
        <f>BK11</f>
        <v>110304</v>
      </c>
      <c r="AS12" s="103">
        <f t="shared" si="1"/>
        <v>-1348</v>
      </c>
      <c r="AT12" s="113">
        <f t="shared" si="2"/>
        <v>2188</v>
      </c>
      <c r="AU12" s="103">
        <f t="shared" si="3"/>
        <v>604</v>
      </c>
      <c r="AV12" s="103">
        <f t="shared" si="3"/>
        <v>396</v>
      </c>
      <c r="AW12" s="103">
        <f t="shared" si="3"/>
        <v>584</v>
      </c>
      <c r="AX12" s="113">
        <f t="shared" si="3"/>
        <v>565</v>
      </c>
      <c r="AY12" s="114">
        <f t="shared" si="3"/>
        <v>39</v>
      </c>
      <c r="AZ12" s="114">
        <f t="shared" si="3"/>
        <v>-291</v>
      </c>
      <c r="BA12" s="103">
        <f t="shared" si="3"/>
        <v>1042</v>
      </c>
      <c r="BB12" s="103">
        <f t="shared" si="4"/>
        <v>409</v>
      </c>
      <c r="BC12" s="103">
        <f t="shared" si="5"/>
        <v>618</v>
      </c>
      <c r="BD12" s="103">
        <f t="shared" si="9"/>
        <v>227</v>
      </c>
      <c r="BE12" s="452"/>
      <c r="BF12" s="104">
        <v>117558</v>
      </c>
      <c r="BG12" s="447">
        <f t="shared" si="6"/>
        <v>-10602</v>
      </c>
      <c r="BH12" s="447">
        <f t="shared" si="7"/>
        <v>-8414</v>
      </c>
      <c r="BI12" s="91" t="s">
        <v>47</v>
      </c>
      <c r="BJ12" s="839" t="s">
        <v>97</v>
      </c>
      <c r="BK12" s="840">
        <v>92410</v>
      </c>
    </row>
    <row r="13" spans="1:63" ht="12.75" customHeight="1">
      <c r="A13" s="457">
        <v>109</v>
      </c>
      <c r="B13" s="455" t="s">
        <v>95</v>
      </c>
      <c r="C13" s="108" t="s">
        <v>357</v>
      </c>
      <c r="D13" s="108" t="s">
        <v>357</v>
      </c>
      <c r="E13" s="108" t="s">
        <v>357</v>
      </c>
      <c r="F13" s="108" t="s">
        <v>357</v>
      </c>
      <c r="G13" s="108"/>
      <c r="H13" s="108" t="s">
        <v>357</v>
      </c>
      <c r="I13" s="108"/>
      <c r="J13" s="108" t="s">
        <v>357</v>
      </c>
      <c r="K13" s="108"/>
      <c r="L13" s="108" t="s">
        <v>357</v>
      </c>
      <c r="M13" s="108"/>
      <c r="N13" s="108" t="s">
        <v>357</v>
      </c>
      <c r="O13" s="108"/>
      <c r="P13" s="108" t="s">
        <v>357</v>
      </c>
      <c r="Q13" s="108"/>
      <c r="R13" s="108" t="s">
        <v>357</v>
      </c>
      <c r="S13" s="108"/>
      <c r="T13" s="108">
        <v>80923</v>
      </c>
      <c r="U13" s="108"/>
      <c r="V13" s="108">
        <v>135691</v>
      </c>
      <c r="W13" s="105">
        <v>164714</v>
      </c>
      <c r="X13" s="106">
        <v>177221</v>
      </c>
      <c r="Y13" s="106">
        <v>198443</v>
      </c>
      <c r="Z13" s="106">
        <v>230473</v>
      </c>
      <c r="AA13" s="105">
        <v>225184</v>
      </c>
      <c r="AB13" s="106">
        <v>225945</v>
      </c>
      <c r="AC13" s="100">
        <v>226836</v>
      </c>
      <c r="AD13" s="109">
        <v>226480</v>
      </c>
      <c r="AE13" s="109">
        <v>225800</v>
      </c>
      <c r="AF13" s="109">
        <v>224348</v>
      </c>
      <c r="AG13" s="109">
        <v>222695</v>
      </c>
      <c r="AH13" s="110">
        <v>219805</v>
      </c>
      <c r="AI13" s="111">
        <v>217805</v>
      </c>
      <c r="AJ13" s="112">
        <v>216075</v>
      </c>
      <c r="AK13" s="112">
        <v>213866</v>
      </c>
      <c r="AL13" s="112">
        <v>211984</v>
      </c>
      <c r="AM13" s="456">
        <v>210492</v>
      </c>
      <c r="AN13" s="107">
        <v>209357</v>
      </c>
      <c r="AO13" s="112">
        <v>208030</v>
      </c>
      <c r="AP13" s="112">
        <v>205978</v>
      </c>
      <c r="AQ13" s="112">
        <v>204110</v>
      </c>
      <c r="AR13" s="112">
        <f>BK15</f>
        <v>203669</v>
      </c>
      <c r="AS13" s="103">
        <f t="shared" si="1"/>
        <v>-7031</v>
      </c>
      <c r="AT13" s="113">
        <f t="shared" si="2"/>
        <v>-9313</v>
      </c>
      <c r="AU13" s="103">
        <f t="shared" si="3"/>
        <v>-2000</v>
      </c>
      <c r="AV13" s="103">
        <f t="shared" si="3"/>
        <v>-1730</v>
      </c>
      <c r="AW13" s="103">
        <f t="shared" si="3"/>
        <v>-2209</v>
      </c>
      <c r="AX13" s="103">
        <f t="shared" si="3"/>
        <v>-1882</v>
      </c>
      <c r="AY13" s="103">
        <f t="shared" si="3"/>
        <v>-1492</v>
      </c>
      <c r="AZ13" s="103">
        <f t="shared" si="3"/>
        <v>-1135</v>
      </c>
      <c r="BA13" s="103">
        <f t="shared" si="3"/>
        <v>-1327</v>
      </c>
      <c r="BB13" s="103">
        <f t="shared" si="4"/>
        <v>-4361</v>
      </c>
      <c r="BC13" s="103">
        <f t="shared" si="5"/>
        <v>-2309</v>
      </c>
      <c r="BD13" s="103">
        <f t="shared" si="9"/>
        <v>-441</v>
      </c>
      <c r="BE13" s="452"/>
      <c r="BF13" s="104">
        <v>217166</v>
      </c>
      <c r="BG13" s="447">
        <f t="shared" si="6"/>
        <v>2639</v>
      </c>
      <c r="BH13" s="453">
        <f t="shared" si="7"/>
        <v>-6674</v>
      </c>
      <c r="BJ13" s="839" t="s">
        <v>99</v>
      </c>
      <c r="BK13" s="840">
        <v>153184</v>
      </c>
    </row>
    <row r="14" spans="1:63" ht="12.75" customHeight="1">
      <c r="A14" s="457">
        <v>106</v>
      </c>
      <c r="B14" s="455" t="s">
        <v>97</v>
      </c>
      <c r="C14" s="108" t="s">
        <v>357</v>
      </c>
      <c r="D14" s="108" t="s">
        <v>357</v>
      </c>
      <c r="E14" s="108" t="s">
        <v>357</v>
      </c>
      <c r="F14" s="108" t="s">
        <v>357</v>
      </c>
      <c r="G14" s="108"/>
      <c r="H14" s="108">
        <v>202985</v>
      </c>
      <c r="I14" s="108"/>
      <c r="J14" s="108">
        <v>150204</v>
      </c>
      <c r="K14" s="108"/>
      <c r="L14" s="108">
        <v>167109</v>
      </c>
      <c r="M14" s="108"/>
      <c r="N14" s="108">
        <v>189806</v>
      </c>
      <c r="O14" s="108"/>
      <c r="P14" s="108">
        <v>202338</v>
      </c>
      <c r="Q14" s="108"/>
      <c r="R14" s="108">
        <v>214345</v>
      </c>
      <c r="S14" s="108"/>
      <c r="T14" s="108">
        <v>210072</v>
      </c>
      <c r="U14" s="108"/>
      <c r="V14" s="108">
        <v>185974</v>
      </c>
      <c r="W14" s="105">
        <v>163949</v>
      </c>
      <c r="X14" s="106">
        <v>148590</v>
      </c>
      <c r="Y14" s="106">
        <v>136884</v>
      </c>
      <c r="Z14" s="106">
        <v>96807</v>
      </c>
      <c r="AA14" s="105">
        <v>105464</v>
      </c>
      <c r="AB14" s="106">
        <v>103791</v>
      </c>
      <c r="AC14" s="100">
        <v>101624</v>
      </c>
      <c r="AD14" s="109">
        <v>101027</v>
      </c>
      <c r="AE14" s="109">
        <v>99977</v>
      </c>
      <c r="AF14" s="109">
        <v>98745</v>
      </c>
      <c r="AG14" s="109">
        <v>98391</v>
      </c>
      <c r="AH14" s="110">
        <v>97912</v>
      </c>
      <c r="AI14" s="111">
        <v>97327</v>
      </c>
      <c r="AJ14" s="112">
        <v>96726</v>
      </c>
      <c r="AK14" s="112">
        <v>96069</v>
      </c>
      <c r="AL14" s="112">
        <v>95618</v>
      </c>
      <c r="AM14" s="456">
        <v>94791</v>
      </c>
      <c r="AN14" s="107">
        <v>94250</v>
      </c>
      <c r="AO14" s="112">
        <v>93842</v>
      </c>
      <c r="AP14" s="112">
        <v>93181</v>
      </c>
      <c r="AQ14" s="112">
        <v>92516</v>
      </c>
      <c r="AR14" s="112">
        <f>BK12</f>
        <v>92410</v>
      </c>
      <c r="AS14" s="103">
        <f t="shared" si="1"/>
        <v>-3712</v>
      </c>
      <c r="AT14" s="113">
        <f t="shared" si="2"/>
        <v>-3121</v>
      </c>
      <c r="AU14" s="103">
        <f t="shared" si="3"/>
        <v>-585</v>
      </c>
      <c r="AV14" s="103">
        <f t="shared" si="3"/>
        <v>-601</v>
      </c>
      <c r="AW14" s="103">
        <f t="shared" si="3"/>
        <v>-657</v>
      </c>
      <c r="AX14" s="103">
        <f t="shared" si="3"/>
        <v>-451</v>
      </c>
      <c r="AY14" s="103">
        <f t="shared" si="3"/>
        <v>-827</v>
      </c>
      <c r="AZ14" s="103">
        <f t="shared" si="3"/>
        <v>-541</v>
      </c>
      <c r="BA14" s="103">
        <f t="shared" si="3"/>
        <v>-408</v>
      </c>
      <c r="BB14" s="103">
        <f t="shared" si="4"/>
        <v>-1432</v>
      </c>
      <c r="BC14" s="103">
        <f t="shared" si="5"/>
        <v>-771</v>
      </c>
      <c r="BD14" s="103">
        <f t="shared" si="9"/>
        <v>-106</v>
      </c>
      <c r="BE14" s="452"/>
      <c r="BF14" s="104">
        <v>129978</v>
      </c>
      <c r="BG14" s="447">
        <f t="shared" si="6"/>
        <v>-32066</v>
      </c>
      <c r="BH14" s="447">
        <f t="shared" si="7"/>
        <v>-35187</v>
      </c>
      <c r="BJ14" s="839" t="s">
        <v>101</v>
      </c>
      <c r="BK14" s="840">
        <v>205958</v>
      </c>
    </row>
    <row r="15" spans="1:63" ht="12.75" customHeight="1">
      <c r="A15" s="457">
        <v>107</v>
      </c>
      <c r="B15" s="455" t="s">
        <v>99</v>
      </c>
      <c r="C15" s="108" t="s">
        <v>357</v>
      </c>
      <c r="D15" s="108" t="s">
        <v>357</v>
      </c>
      <c r="E15" s="108" t="s">
        <v>357</v>
      </c>
      <c r="F15" s="108" t="s">
        <v>357</v>
      </c>
      <c r="G15" s="108"/>
      <c r="H15" s="108" t="s">
        <v>357</v>
      </c>
      <c r="I15" s="108"/>
      <c r="J15" s="108" t="s">
        <v>357</v>
      </c>
      <c r="K15" s="108"/>
      <c r="L15" s="108" t="s">
        <v>357</v>
      </c>
      <c r="M15" s="108"/>
      <c r="N15" s="108" t="s">
        <v>357</v>
      </c>
      <c r="O15" s="108"/>
      <c r="P15" s="108" t="s">
        <v>357</v>
      </c>
      <c r="Q15" s="108"/>
      <c r="R15" s="108" t="s">
        <v>357</v>
      </c>
      <c r="S15" s="108"/>
      <c r="T15" s="108" t="s">
        <v>357</v>
      </c>
      <c r="U15" s="108"/>
      <c r="V15" s="108">
        <v>127187</v>
      </c>
      <c r="W15" s="105">
        <v>155683</v>
      </c>
      <c r="X15" s="106">
        <v>181966</v>
      </c>
      <c r="Y15" s="106">
        <v>188119</v>
      </c>
      <c r="Z15" s="106">
        <v>176507</v>
      </c>
      <c r="AA15" s="105">
        <v>174056</v>
      </c>
      <c r="AB15" s="106">
        <v>171628</v>
      </c>
      <c r="AC15" s="100">
        <v>167475</v>
      </c>
      <c r="AD15" s="109">
        <v>166746</v>
      </c>
      <c r="AE15" s="109">
        <v>165323</v>
      </c>
      <c r="AF15" s="109">
        <v>164269</v>
      </c>
      <c r="AG15" s="109">
        <v>164189</v>
      </c>
      <c r="AH15" s="110">
        <v>162468</v>
      </c>
      <c r="AI15" s="111">
        <v>161412</v>
      </c>
      <c r="AJ15" s="112">
        <v>160643</v>
      </c>
      <c r="AK15" s="112">
        <v>159796</v>
      </c>
      <c r="AL15" s="112">
        <v>159088</v>
      </c>
      <c r="AM15" s="456">
        <v>158719</v>
      </c>
      <c r="AN15" s="107">
        <v>157962</v>
      </c>
      <c r="AO15" s="112">
        <v>156592</v>
      </c>
      <c r="AP15" s="112">
        <v>154929</v>
      </c>
      <c r="AQ15" s="112">
        <v>153535</v>
      </c>
      <c r="AR15" s="112">
        <f>BK13</f>
        <v>153184</v>
      </c>
      <c r="AS15" s="103">
        <f t="shared" si="1"/>
        <v>-5007</v>
      </c>
      <c r="AT15" s="113">
        <f t="shared" si="2"/>
        <v>-3749</v>
      </c>
      <c r="AU15" s="103">
        <f t="shared" si="3"/>
        <v>-1056</v>
      </c>
      <c r="AV15" s="103">
        <f t="shared" si="3"/>
        <v>-769</v>
      </c>
      <c r="AW15" s="103">
        <f t="shared" si="3"/>
        <v>-847</v>
      </c>
      <c r="AX15" s="103">
        <f t="shared" si="3"/>
        <v>-708</v>
      </c>
      <c r="AY15" s="103">
        <f t="shared" si="3"/>
        <v>-369</v>
      </c>
      <c r="AZ15" s="103">
        <f t="shared" si="3"/>
        <v>-757</v>
      </c>
      <c r="BA15" s="103">
        <f t="shared" si="3"/>
        <v>-1370</v>
      </c>
      <c r="BB15" s="103">
        <f t="shared" si="4"/>
        <v>-3408</v>
      </c>
      <c r="BC15" s="103">
        <f t="shared" si="5"/>
        <v>-1745</v>
      </c>
      <c r="BD15" s="103">
        <f t="shared" si="9"/>
        <v>-351</v>
      </c>
      <c r="BE15" s="452"/>
      <c r="BF15" s="104">
        <v>188949</v>
      </c>
      <c r="BG15" s="447">
        <f t="shared" si="6"/>
        <v>-26481</v>
      </c>
      <c r="BH15" s="447">
        <f t="shared" si="7"/>
        <v>-30230</v>
      </c>
      <c r="BJ15" s="839" t="s">
        <v>95</v>
      </c>
      <c r="BK15" s="840">
        <v>203669</v>
      </c>
    </row>
    <row r="16" spans="1:63" ht="12.75" customHeight="1">
      <c r="A16" s="457">
        <v>108</v>
      </c>
      <c r="B16" s="455" t="s">
        <v>101</v>
      </c>
      <c r="C16" s="108" t="s">
        <v>357</v>
      </c>
      <c r="D16" s="108" t="s">
        <v>357</v>
      </c>
      <c r="E16" s="108" t="s">
        <v>357</v>
      </c>
      <c r="F16" s="108" t="s">
        <v>357</v>
      </c>
      <c r="G16" s="108" t="s">
        <v>359</v>
      </c>
      <c r="H16" s="108">
        <v>64473</v>
      </c>
      <c r="I16" s="108" t="s">
        <v>359</v>
      </c>
      <c r="J16" s="108">
        <v>79368</v>
      </c>
      <c r="K16" s="108" t="s">
        <v>359</v>
      </c>
      <c r="L16" s="108">
        <v>87335</v>
      </c>
      <c r="M16" s="108" t="s">
        <v>359</v>
      </c>
      <c r="N16" s="108">
        <v>94626</v>
      </c>
      <c r="O16" s="108" t="s">
        <v>359</v>
      </c>
      <c r="P16" s="108">
        <v>110328</v>
      </c>
      <c r="Q16" s="108" t="s">
        <v>359</v>
      </c>
      <c r="R16" s="108">
        <v>147085</v>
      </c>
      <c r="S16" s="108" t="s">
        <v>359</v>
      </c>
      <c r="T16" s="108">
        <v>206627</v>
      </c>
      <c r="U16" s="108" t="s">
        <v>359</v>
      </c>
      <c r="V16" s="108">
        <v>273591</v>
      </c>
      <c r="W16" s="108">
        <v>212758</v>
      </c>
      <c r="X16" s="106">
        <v>224212</v>
      </c>
      <c r="Y16" s="106">
        <v>235254</v>
      </c>
      <c r="Z16" s="106">
        <v>240203</v>
      </c>
      <c r="AA16" s="105">
        <v>226230</v>
      </c>
      <c r="AB16" s="106">
        <v>222729</v>
      </c>
      <c r="AC16" s="100">
        <v>220411</v>
      </c>
      <c r="AD16" s="109">
        <v>220289</v>
      </c>
      <c r="AE16" s="109">
        <v>220212</v>
      </c>
      <c r="AF16" s="109">
        <v>220173</v>
      </c>
      <c r="AG16" s="109">
        <v>219384</v>
      </c>
      <c r="AH16" s="110">
        <v>219474</v>
      </c>
      <c r="AI16" s="111">
        <v>219262</v>
      </c>
      <c r="AJ16" s="112">
        <v>218564</v>
      </c>
      <c r="AK16" s="112">
        <v>217609</v>
      </c>
      <c r="AL16" s="112">
        <v>216630</v>
      </c>
      <c r="AM16" s="456">
        <v>215302</v>
      </c>
      <c r="AN16" s="107">
        <v>213132</v>
      </c>
      <c r="AO16" s="112">
        <v>210717</v>
      </c>
      <c r="AP16" s="112">
        <v>208205</v>
      </c>
      <c r="AQ16" s="112">
        <v>206384</v>
      </c>
      <c r="AR16" s="112">
        <f>BK14</f>
        <v>205958</v>
      </c>
      <c r="AS16" s="103">
        <f t="shared" si="1"/>
        <v>-937</v>
      </c>
      <c r="AT16" s="113">
        <f t="shared" si="2"/>
        <v>-4172</v>
      </c>
      <c r="AU16" s="103">
        <f t="shared" si="3"/>
        <v>-212</v>
      </c>
      <c r="AV16" s="103">
        <f t="shared" si="3"/>
        <v>-698</v>
      </c>
      <c r="AW16" s="103">
        <f t="shared" si="3"/>
        <v>-955</v>
      </c>
      <c r="AX16" s="103">
        <f t="shared" si="3"/>
        <v>-979</v>
      </c>
      <c r="AY16" s="103">
        <f t="shared" si="3"/>
        <v>-1328</v>
      </c>
      <c r="AZ16" s="103">
        <f t="shared" si="3"/>
        <v>-2170</v>
      </c>
      <c r="BA16" s="103">
        <f t="shared" si="3"/>
        <v>-2415</v>
      </c>
      <c r="BB16" s="103">
        <f t="shared" si="4"/>
        <v>-4759</v>
      </c>
      <c r="BC16" s="103">
        <f t="shared" si="5"/>
        <v>-2247</v>
      </c>
      <c r="BD16" s="103">
        <f t="shared" si="9"/>
        <v>-426</v>
      </c>
      <c r="BE16" s="452"/>
      <c r="BF16" s="104">
        <v>237735</v>
      </c>
      <c r="BG16" s="447">
        <f t="shared" si="6"/>
        <v>-18261</v>
      </c>
      <c r="BH16" s="447">
        <f t="shared" si="7"/>
        <v>-22433</v>
      </c>
      <c r="BJ16" s="839" t="s">
        <v>91</v>
      </c>
      <c r="BK16" s="840">
        <v>149677</v>
      </c>
    </row>
    <row r="17" spans="1:63" ht="12.75" customHeight="1">
      <c r="A17" s="457">
        <v>111</v>
      </c>
      <c r="B17" s="455" t="s">
        <v>360</v>
      </c>
      <c r="C17" s="108" t="s">
        <v>357</v>
      </c>
      <c r="D17" s="108" t="s">
        <v>357</v>
      </c>
      <c r="E17" s="108" t="s">
        <v>357</v>
      </c>
      <c r="F17" s="108" t="s">
        <v>357</v>
      </c>
      <c r="G17" s="108"/>
      <c r="H17" s="108" t="s">
        <v>357</v>
      </c>
      <c r="I17" s="108"/>
      <c r="J17" s="108" t="s">
        <v>357</v>
      </c>
      <c r="K17" s="108"/>
      <c r="L17" s="108" t="s">
        <v>357</v>
      </c>
      <c r="M17" s="108"/>
      <c r="N17" s="108" t="s">
        <v>357</v>
      </c>
      <c r="O17" s="108"/>
      <c r="P17" s="108" t="s">
        <v>357</v>
      </c>
      <c r="Q17" s="108"/>
      <c r="R17" s="108" t="s">
        <v>357</v>
      </c>
      <c r="S17" s="108"/>
      <c r="T17" s="108" t="s">
        <v>357</v>
      </c>
      <c r="U17" s="108"/>
      <c r="V17" s="108" t="s">
        <v>357</v>
      </c>
      <c r="W17" s="108">
        <v>86942</v>
      </c>
      <c r="X17" s="106">
        <v>110774</v>
      </c>
      <c r="Y17" s="106">
        <v>158580</v>
      </c>
      <c r="Z17" s="106">
        <v>222163</v>
      </c>
      <c r="AA17" s="105">
        <v>235758</v>
      </c>
      <c r="AB17" s="106">
        <v>243637</v>
      </c>
      <c r="AC17" s="100">
        <v>249298</v>
      </c>
      <c r="AD17" s="109">
        <v>249232</v>
      </c>
      <c r="AE17" s="109">
        <v>249478</v>
      </c>
      <c r="AF17" s="109">
        <v>248700</v>
      </c>
      <c r="AG17" s="109">
        <v>247319</v>
      </c>
      <c r="AH17" s="110">
        <v>245782</v>
      </c>
      <c r="AI17" s="111">
        <v>244976</v>
      </c>
      <c r="AJ17" s="112">
        <v>243392</v>
      </c>
      <c r="AK17" s="112">
        <v>242189</v>
      </c>
      <c r="AL17" s="112">
        <v>240483</v>
      </c>
      <c r="AM17" s="456">
        <v>238877</v>
      </c>
      <c r="AN17" s="107">
        <v>236759</v>
      </c>
      <c r="AO17" s="112">
        <v>234686</v>
      </c>
      <c r="AP17" s="112">
        <v>232273</v>
      </c>
      <c r="AQ17" s="112">
        <v>229917</v>
      </c>
      <c r="AR17" s="112">
        <f>BK17</f>
        <v>229562</v>
      </c>
      <c r="AS17" s="103">
        <f t="shared" si="1"/>
        <v>-3516</v>
      </c>
      <c r="AT17" s="113">
        <f t="shared" si="2"/>
        <v>-6905</v>
      </c>
      <c r="AU17" s="103">
        <f t="shared" si="3"/>
        <v>-806</v>
      </c>
      <c r="AV17" s="103">
        <f t="shared" si="3"/>
        <v>-1584</v>
      </c>
      <c r="AW17" s="103">
        <f t="shared" si="3"/>
        <v>-1203</v>
      </c>
      <c r="AX17" s="103">
        <f t="shared" si="3"/>
        <v>-1706</v>
      </c>
      <c r="AY17" s="103">
        <f t="shared" si="3"/>
        <v>-1606</v>
      </c>
      <c r="AZ17" s="103">
        <f t="shared" si="3"/>
        <v>-2118</v>
      </c>
      <c r="BA17" s="103">
        <f t="shared" si="3"/>
        <v>-2073</v>
      </c>
      <c r="BB17" s="103">
        <f t="shared" si="4"/>
        <v>-5124</v>
      </c>
      <c r="BC17" s="103">
        <f t="shared" si="5"/>
        <v>-2711</v>
      </c>
      <c r="BD17" s="103">
        <f t="shared" si="9"/>
        <v>-355</v>
      </c>
      <c r="BE17" s="452"/>
      <c r="BF17" s="104">
        <v>201530</v>
      </c>
      <c r="BG17" s="447">
        <f t="shared" si="6"/>
        <v>44252</v>
      </c>
      <c r="BH17" s="447">
        <f t="shared" si="7"/>
        <v>37347</v>
      </c>
      <c r="BJ17" s="839" t="s">
        <v>103</v>
      </c>
      <c r="BK17" s="840">
        <v>229562</v>
      </c>
    </row>
    <row r="18" spans="1:63" ht="20.25" customHeight="1">
      <c r="A18" s="448"/>
      <c r="B18" s="458" t="s">
        <v>105</v>
      </c>
      <c r="C18" s="105">
        <v>149803</v>
      </c>
      <c r="D18" s="105">
        <v>198802</v>
      </c>
      <c r="E18" s="105">
        <v>248207</v>
      </c>
      <c r="F18" s="105">
        <v>339054</v>
      </c>
      <c r="G18" s="105"/>
      <c r="H18" s="105">
        <v>483423</v>
      </c>
      <c r="I18" s="105"/>
      <c r="J18" s="105">
        <v>414026</v>
      </c>
      <c r="K18" s="105"/>
      <c r="L18" s="105">
        <v>490534</v>
      </c>
      <c r="M18" s="105"/>
      <c r="N18" s="105">
        <v>596652</v>
      </c>
      <c r="O18" s="105"/>
      <c r="P18" s="105">
        <v>725613</v>
      </c>
      <c r="Q18" s="105"/>
      <c r="R18" s="105">
        <v>901058</v>
      </c>
      <c r="S18" s="105"/>
      <c r="T18" s="105">
        <v>1001677</v>
      </c>
      <c r="U18" s="105"/>
      <c r="V18" s="105">
        <v>1022616</v>
      </c>
      <c r="W18" s="105">
        <v>1015724</v>
      </c>
      <c r="X18" s="105">
        <v>1017509</v>
      </c>
      <c r="Y18" s="105">
        <v>1013432</v>
      </c>
      <c r="Z18" s="106">
        <v>954007</v>
      </c>
      <c r="AA18" s="105">
        <v>988126</v>
      </c>
      <c r="AB18" s="105">
        <v>1018574</v>
      </c>
      <c r="AC18" s="100">
        <v>1029626</v>
      </c>
      <c r="AD18" s="101">
        <f>SUM(AD19:AD21)</f>
        <v>1029378</v>
      </c>
      <c r="AE18" s="101">
        <f>SUM(AE19:AE21)</f>
        <v>1029324</v>
      </c>
      <c r="AF18" s="101">
        <f>SUM(AF19:AF21)</f>
        <v>1029733</v>
      </c>
      <c r="AG18" s="101">
        <f>SUM(AG19:AG21)</f>
        <v>1029517</v>
      </c>
      <c r="AH18" s="100">
        <f t="shared" ref="AH18:AR18" si="10">SUM(AH19:AH21)</f>
        <v>1035763</v>
      </c>
      <c r="AI18" s="107">
        <f t="shared" si="10"/>
        <v>1036771</v>
      </c>
      <c r="AJ18" s="107">
        <f t="shared" si="10"/>
        <v>1036857</v>
      </c>
      <c r="AK18" s="107">
        <f t="shared" si="10"/>
        <v>1037742</v>
      </c>
      <c r="AL18" s="107">
        <f t="shared" si="10"/>
        <v>1038274</v>
      </c>
      <c r="AM18" s="451">
        <f t="shared" si="10"/>
        <v>1039102</v>
      </c>
      <c r="AN18" s="107">
        <f t="shared" si="10"/>
        <v>1036128</v>
      </c>
      <c r="AO18" s="107">
        <f t="shared" si="10"/>
        <v>1033854</v>
      </c>
      <c r="AP18" s="107">
        <f t="shared" si="10"/>
        <v>1031704</v>
      </c>
      <c r="AQ18" s="107">
        <v>1029364</v>
      </c>
      <c r="AR18" s="107">
        <f t="shared" si="10"/>
        <v>1028690</v>
      </c>
      <c r="AS18" s="103">
        <f t="shared" si="1"/>
        <v>6137</v>
      </c>
      <c r="AT18" s="113">
        <f t="shared" si="2"/>
        <v>3339</v>
      </c>
      <c r="AU18" s="103">
        <f t="shared" si="3"/>
        <v>1008</v>
      </c>
      <c r="AV18" s="103">
        <f t="shared" si="3"/>
        <v>86</v>
      </c>
      <c r="AW18" s="103">
        <f t="shared" si="3"/>
        <v>885</v>
      </c>
      <c r="AX18" s="103">
        <f t="shared" si="3"/>
        <v>532</v>
      </c>
      <c r="AY18" s="103">
        <f t="shared" si="3"/>
        <v>828</v>
      </c>
      <c r="AZ18" s="103">
        <f t="shared" si="3"/>
        <v>-2974</v>
      </c>
      <c r="BA18" s="103">
        <f t="shared" si="3"/>
        <v>-2274</v>
      </c>
      <c r="BB18" s="103">
        <f t="shared" si="4"/>
        <v>-5164</v>
      </c>
      <c r="BC18" s="103">
        <f t="shared" si="5"/>
        <v>-3014</v>
      </c>
      <c r="BD18" s="103">
        <f t="shared" si="9"/>
        <v>-674</v>
      </c>
      <c r="BE18" s="452"/>
      <c r="BF18" s="104">
        <f>SUM(BF19:BF21)</f>
        <v>1003756</v>
      </c>
      <c r="BG18" s="447">
        <f t="shared" si="6"/>
        <v>32007</v>
      </c>
      <c r="BH18" s="447">
        <f t="shared" si="7"/>
        <v>35346</v>
      </c>
      <c r="BJ18" s="841" t="s">
        <v>167</v>
      </c>
      <c r="BK18" s="840">
        <v>519096</v>
      </c>
    </row>
    <row r="19" spans="1:63" ht="12.75" customHeight="1">
      <c r="A19" s="454">
        <v>202</v>
      </c>
      <c r="B19" s="449" t="s">
        <v>107</v>
      </c>
      <c r="C19" s="450">
        <v>78261</v>
      </c>
      <c r="D19" s="450">
        <v>99481</v>
      </c>
      <c r="E19" s="450">
        <v>120902</v>
      </c>
      <c r="F19" s="450">
        <v>173051</v>
      </c>
      <c r="G19" s="450"/>
      <c r="H19" s="450">
        <v>274231</v>
      </c>
      <c r="I19" s="450"/>
      <c r="J19" s="450">
        <v>232941</v>
      </c>
      <c r="K19" s="450"/>
      <c r="L19" s="450">
        <v>278973</v>
      </c>
      <c r="M19" s="450"/>
      <c r="N19" s="450">
        <v>335165</v>
      </c>
      <c r="O19" s="450"/>
      <c r="P19" s="450">
        <v>405534</v>
      </c>
      <c r="Q19" s="450"/>
      <c r="R19" s="450">
        <v>500472</v>
      </c>
      <c r="S19" s="450"/>
      <c r="T19" s="450">
        <v>553696</v>
      </c>
      <c r="U19" s="450"/>
      <c r="V19" s="450">
        <v>545783</v>
      </c>
      <c r="W19" s="450">
        <v>523650</v>
      </c>
      <c r="X19" s="450">
        <v>509115</v>
      </c>
      <c r="Y19" s="450">
        <v>498999</v>
      </c>
      <c r="Z19" s="106">
        <v>488586</v>
      </c>
      <c r="AA19" s="115">
        <v>466187</v>
      </c>
      <c r="AB19" s="450">
        <v>462647</v>
      </c>
      <c r="AC19" s="100">
        <v>453748</v>
      </c>
      <c r="AD19" s="109">
        <v>452020</v>
      </c>
      <c r="AE19" s="109">
        <v>450264</v>
      </c>
      <c r="AF19" s="109">
        <v>449258</v>
      </c>
      <c r="AG19" s="109">
        <v>447466</v>
      </c>
      <c r="AH19" s="110">
        <v>452563</v>
      </c>
      <c r="AI19" s="111">
        <v>453373</v>
      </c>
      <c r="AJ19" s="112">
        <v>454331</v>
      </c>
      <c r="AK19" s="112">
        <v>456069</v>
      </c>
      <c r="AL19" s="112">
        <v>458138</v>
      </c>
      <c r="AM19" s="456">
        <v>459593</v>
      </c>
      <c r="AN19" s="107">
        <v>457638</v>
      </c>
      <c r="AO19" s="112">
        <v>455551</v>
      </c>
      <c r="AP19" s="112">
        <v>454676</v>
      </c>
      <c r="AQ19" s="112">
        <v>454123</v>
      </c>
      <c r="AR19" s="112">
        <f>BK19</f>
        <v>454082</v>
      </c>
      <c r="AS19" s="103">
        <f t="shared" si="1"/>
        <v>-1185</v>
      </c>
      <c r="AT19" s="113">
        <f t="shared" si="2"/>
        <v>7030</v>
      </c>
      <c r="AU19" s="103">
        <f t="shared" si="3"/>
        <v>810</v>
      </c>
      <c r="AV19" s="103">
        <f t="shared" si="3"/>
        <v>958</v>
      </c>
      <c r="AW19" s="103">
        <f t="shared" si="3"/>
        <v>1738</v>
      </c>
      <c r="AX19" s="113">
        <f t="shared" si="3"/>
        <v>2069</v>
      </c>
      <c r="AY19" s="114">
        <f t="shared" si="3"/>
        <v>1455</v>
      </c>
      <c r="AZ19" s="114">
        <f t="shared" si="3"/>
        <v>-1955</v>
      </c>
      <c r="BA19" s="103">
        <f t="shared" si="3"/>
        <v>-2087</v>
      </c>
      <c r="BB19" s="103">
        <f t="shared" si="4"/>
        <v>-1469</v>
      </c>
      <c r="BC19" s="103">
        <f t="shared" si="5"/>
        <v>-594</v>
      </c>
      <c r="BD19" s="103">
        <f t="shared" si="9"/>
        <v>-41</v>
      </c>
      <c r="BE19" s="452"/>
      <c r="BF19" s="104">
        <v>492793</v>
      </c>
      <c r="BG19" s="447">
        <f t="shared" si="6"/>
        <v>-40230</v>
      </c>
      <c r="BH19" s="447">
        <f t="shared" si="7"/>
        <v>-33200</v>
      </c>
      <c r="BJ19" s="841" t="s">
        <v>107</v>
      </c>
      <c r="BK19" s="840">
        <v>454082</v>
      </c>
    </row>
    <row r="20" spans="1:63" ht="12.75" customHeight="1">
      <c r="A20" s="454">
        <v>204</v>
      </c>
      <c r="B20" s="449" t="s">
        <v>109</v>
      </c>
      <c r="C20" s="450">
        <v>60391</v>
      </c>
      <c r="D20" s="450">
        <v>80220</v>
      </c>
      <c r="E20" s="450">
        <v>98901</v>
      </c>
      <c r="F20" s="450">
        <v>130436</v>
      </c>
      <c r="G20" s="450"/>
      <c r="H20" s="450">
        <v>170055</v>
      </c>
      <c r="I20" s="450"/>
      <c r="J20" s="450">
        <v>144052</v>
      </c>
      <c r="K20" s="450"/>
      <c r="L20" s="450">
        <v>168610</v>
      </c>
      <c r="M20" s="450"/>
      <c r="N20" s="450">
        <v>210527</v>
      </c>
      <c r="O20" s="450"/>
      <c r="P20" s="450">
        <v>263029</v>
      </c>
      <c r="Q20" s="450"/>
      <c r="R20" s="450">
        <v>337391</v>
      </c>
      <c r="S20" s="450"/>
      <c r="T20" s="450">
        <v>377043</v>
      </c>
      <c r="U20" s="450"/>
      <c r="V20" s="450">
        <v>400622</v>
      </c>
      <c r="W20" s="450">
        <v>410329</v>
      </c>
      <c r="X20" s="450">
        <v>421267</v>
      </c>
      <c r="Y20" s="450">
        <v>426909</v>
      </c>
      <c r="Z20" s="106">
        <v>390389</v>
      </c>
      <c r="AA20" s="115">
        <v>438105</v>
      </c>
      <c r="AB20" s="450">
        <v>465337</v>
      </c>
      <c r="AC20" s="100">
        <v>482640</v>
      </c>
      <c r="AD20" s="109">
        <v>483598</v>
      </c>
      <c r="AE20" s="109">
        <v>484702</v>
      </c>
      <c r="AF20" s="109">
        <v>486071</v>
      </c>
      <c r="AG20" s="109">
        <v>487409</v>
      </c>
      <c r="AH20" s="110">
        <v>487850</v>
      </c>
      <c r="AI20" s="111">
        <v>488528</v>
      </c>
      <c r="AJ20" s="112">
        <v>487709</v>
      </c>
      <c r="AK20" s="112">
        <v>487093</v>
      </c>
      <c r="AL20" s="116">
        <v>486023</v>
      </c>
      <c r="AM20" s="456">
        <v>485587</v>
      </c>
      <c r="AN20" s="107">
        <v>484738</v>
      </c>
      <c r="AO20" s="112">
        <v>484489</v>
      </c>
      <c r="AP20" s="112">
        <v>483757</v>
      </c>
      <c r="AQ20" s="112">
        <v>482716</v>
      </c>
      <c r="AR20" s="112">
        <f>BK21</f>
        <v>482154</v>
      </c>
      <c r="AS20" s="103">
        <f t="shared" si="1"/>
        <v>5210</v>
      </c>
      <c r="AT20" s="113">
        <f t="shared" si="2"/>
        <v>-2263</v>
      </c>
      <c r="AU20" s="103">
        <f t="shared" si="3"/>
        <v>678</v>
      </c>
      <c r="AV20" s="103">
        <f t="shared" si="3"/>
        <v>-819</v>
      </c>
      <c r="AW20" s="103">
        <f t="shared" si="3"/>
        <v>-616</v>
      </c>
      <c r="AX20" s="103">
        <f t="shared" si="3"/>
        <v>-1070</v>
      </c>
      <c r="AY20" s="103">
        <f t="shared" si="3"/>
        <v>-436</v>
      </c>
      <c r="AZ20" s="103">
        <f t="shared" si="3"/>
        <v>-849</v>
      </c>
      <c r="BA20" s="103">
        <f t="shared" si="3"/>
        <v>-249</v>
      </c>
      <c r="BB20" s="103">
        <f t="shared" si="4"/>
        <v>-2335</v>
      </c>
      <c r="BC20" s="103">
        <f t="shared" si="5"/>
        <v>-1603</v>
      </c>
      <c r="BD20" s="103">
        <f t="shared" si="9"/>
        <v>-562</v>
      </c>
      <c r="BE20" s="452"/>
      <c r="BF20" s="104">
        <v>424101</v>
      </c>
      <c r="BG20" s="447">
        <f t="shared" si="6"/>
        <v>63749</v>
      </c>
      <c r="BH20" s="447">
        <f t="shared" si="7"/>
        <v>61486</v>
      </c>
      <c r="BJ20" s="841" t="s">
        <v>125</v>
      </c>
      <c r="BK20" s="840">
        <v>306505</v>
      </c>
    </row>
    <row r="21" spans="1:63" ht="12.75" customHeight="1">
      <c r="A21" s="454">
        <v>206</v>
      </c>
      <c r="B21" s="449" t="s">
        <v>111</v>
      </c>
      <c r="C21" s="450">
        <v>11151</v>
      </c>
      <c r="D21" s="450">
        <v>19101</v>
      </c>
      <c r="E21" s="450">
        <v>28404</v>
      </c>
      <c r="F21" s="450">
        <v>35567</v>
      </c>
      <c r="G21" s="450"/>
      <c r="H21" s="450">
        <v>39137</v>
      </c>
      <c r="I21" s="450"/>
      <c r="J21" s="450">
        <v>37033</v>
      </c>
      <c r="K21" s="450"/>
      <c r="L21" s="450">
        <v>42951</v>
      </c>
      <c r="M21" s="450"/>
      <c r="N21" s="450">
        <v>50960</v>
      </c>
      <c r="O21" s="450"/>
      <c r="P21" s="450">
        <v>57050</v>
      </c>
      <c r="Q21" s="450"/>
      <c r="R21" s="450">
        <v>63195</v>
      </c>
      <c r="S21" s="450"/>
      <c r="T21" s="450">
        <v>70938</v>
      </c>
      <c r="U21" s="450"/>
      <c r="V21" s="450">
        <v>76211</v>
      </c>
      <c r="W21" s="450">
        <v>81745</v>
      </c>
      <c r="X21" s="450">
        <v>87127</v>
      </c>
      <c r="Y21" s="450">
        <v>87524</v>
      </c>
      <c r="Z21" s="106">
        <v>75032</v>
      </c>
      <c r="AA21" s="115">
        <v>83834</v>
      </c>
      <c r="AB21" s="450">
        <v>90590</v>
      </c>
      <c r="AC21" s="100">
        <v>93238</v>
      </c>
      <c r="AD21" s="109">
        <v>93760</v>
      </c>
      <c r="AE21" s="109">
        <v>94358</v>
      </c>
      <c r="AF21" s="109">
        <v>94404</v>
      </c>
      <c r="AG21" s="109">
        <v>94642</v>
      </c>
      <c r="AH21" s="110">
        <v>95350</v>
      </c>
      <c r="AI21" s="111">
        <v>94870</v>
      </c>
      <c r="AJ21" s="112">
        <v>94817</v>
      </c>
      <c r="AK21" s="112">
        <v>94580</v>
      </c>
      <c r="AL21" s="112">
        <v>94113</v>
      </c>
      <c r="AM21" s="456">
        <v>93922</v>
      </c>
      <c r="AN21" s="107">
        <v>93752</v>
      </c>
      <c r="AO21" s="112">
        <v>93814</v>
      </c>
      <c r="AP21" s="112">
        <v>93271</v>
      </c>
      <c r="AQ21" s="112">
        <v>92525</v>
      </c>
      <c r="AR21" s="112">
        <f>BK23</f>
        <v>92454</v>
      </c>
      <c r="AS21" s="103">
        <f t="shared" si="1"/>
        <v>2112</v>
      </c>
      <c r="AT21" s="113">
        <f t="shared" si="2"/>
        <v>-1428</v>
      </c>
      <c r="AU21" s="103">
        <f t="shared" si="3"/>
        <v>-480</v>
      </c>
      <c r="AV21" s="103">
        <f t="shared" si="3"/>
        <v>-53</v>
      </c>
      <c r="AW21" s="103">
        <f t="shared" si="3"/>
        <v>-237</v>
      </c>
      <c r="AX21" s="103">
        <f t="shared" si="3"/>
        <v>-467</v>
      </c>
      <c r="AY21" s="103">
        <f t="shared" si="3"/>
        <v>-191</v>
      </c>
      <c r="AZ21" s="103">
        <f t="shared" si="3"/>
        <v>-170</v>
      </c>
      <c r="BA21" s="103">
        <f t="shared" si="3"/>
        <v>62</v>
      </c>
      <c r="BB21" s="103">
        <f t="shared" si="4"/>
        <v>-1360</v>
      </c>
      <c r="BC21" s="103">
        <f t="shared" si="5"/>
        <v>-817</v>
      </c>
      <c r="BD21" s="103">
        <f t="shared" si="9"/>
        <v>-71</v>
      </c>
      <c r="BE21" s="452"/>
      <c r="BF21" s="104">
        <v>86862</v>
      </c>
      <c r="BG21" s="447">
        <f t="shared" si="6"/>
        <v>8488</v>
      </c>
      <c r="BH21" s="447">
        <f t="shared" si="7"/>
        <v>7060</v>
      </c>
      <c r="BJ21" s="841" t="s">
        <v>109</v>
      </c>
      <c r="BK21" s="840">
        <v>482154</v>
      </c>
    </row>
    <row r="22" spans="1:63" ht="20.25" customHeight="1">
      <c r="A22" s="448"/>
      <c r="B22" s="458" t="s">
        <v>112</v>
      </c>
      <c r="C22" s="105">
        <v>77452</v>
      </c>
      <c r="D22" s="105">
        <v>84554</v>
      </c>
      <c r="E22" s="105">
        <v>93997</v>
      </c>
      <c r="F22" s="105">
        <v>106638</v>
      </c>
      <c r="G22" s="105"/>
      <c r="H22" s="105">
        <v>124850</v>
      </c>
      <c r="I22" s="105"/>
      <c r="J22" s="105">
        <v>175551</v>
      </c>
      <c r="K22" s="105"/>
      <c r="L22" s="105">
        <v>181756</v>
      </c>
      <c r="M22" s="105"/>
      <c r="N22" s="105">
        <v>200501</v>
      </c>
      <c r="O22" s="105"/>
      <c r="P22" s="105">
        <v>234568</v>
      </c>
      <c r="Q22" s="105"/>
      <c r="R22" s="105">
        <v>313451</v>
      </c>
      <c r="S22" s="105"/>
      <c r="T22" s="105">
        <v>408191</v>
      </c>
      <c r="U22" s="105"/>
      <c r="V22" s="105">
        <v>493576</v>
      </c>
      <c r="W22" s="105">
        <v>539745</v>
      </c>
      <c r="X22" s="105">
        <v>568526</v>
      </c>
      <c r="Y22" s="105">
        <v>615367</v>
      </c>
      <c r="Z22" s="106">
        <v>658923</v>
      </c>
      <c r="AA22" s="105">
        <v>699789</v>
      </c>
      <c r="AB22" s="105">
        <v>713373</v>
      </c>
      <c r="AC22" s="100">
        <v>724205</v>
      </c>
      <c r="AD22" s="101">
        <f>SUM(AD23:AD27)</f>
        <v>726260</v>
      </c>
      <c r="AE22" s="101">
        <f>SUM(AE23:AE27)</f>
        <v>727488</v>
      </c>
      <c r="AF22" s="101">
        <f>SUM(AF23:AF27)</f>
        <v>727284</v>
      </c>
      <c r="AG22" s="101">
        <f>SUM(AG23:AG27)</f>
        <v>726539</v>
      </c>
      <c r="AH22" s="100">
        <f t="shared" ref="AH22:AR22" si="11">SUM(AH23:AH27)</f>
        <v>721690</v>
      </c>
      <c r="AI22" s="107">
        <f t="shared" si="11"/>
        <v>721448</v>
      </c>
      <c r="AJ22" s="107">
        <f t="shared" si="11"/>
        <v>720764</v>
      </c>
      <c r="AK22" s="107">
        <f t="shared" si="11"/>
        <v>719841</v>
      </c>
      <c r="AL22" s="107">
        <f t="shared" si="11"/>
        <v>718732</v>
      </c>
      <c r="AM22" s="451">
        <f t="shared" si="11"/>
        <v>715809</v>
      </c>
      <c r="AN22" s="107">
        <f t="shared" si="11"/>
        <v>711969</v>
      </c>
      <c r="AO22" s="107">
        <f t="shared" si="11"/>
        <v>708052</v>
      </c>
      <c r="AP22" s="107">
        <f t="shared" si="11"/>
        <v>702574</v>
      </c>
      <c r="AQ22" s="107">
        <v>697539</v>
      </c>
      <c r="AR22" s="107">
        <f t="shared" si="11"/>
        <v>696828</v>
      </c>
      <c r="AS22" s="103">
        <f t="shared" si="1"/>
        <v>-2515</v>
      </c>
      <c r="AT22" s="113">
        <f t="shared" si="2"/>
        <v>-5881</v>
      </c>
      <c r="AU22" s="103">
        <f t="shared" si="3"/>
        <v>-242</v>
      </c>
      <c r="AV22" s="103">
        <f t="shared" si="3"/>
        <v>-684</v>
      </c>
      <c r="AW22" s="103">
        <f t="shared" si="3"/>
        <v>-923</v>
      </c>
      <c r="AX22" s="103">
        <f t="shared" si="3"/>
        <v>-1109</v>
      </c>
      <c r="AY22" s="103">
        <f t="shared" si="3"/>
        <v>-2923</v>
      </c>
      <c r="AZ22" s="103">
        <f t="shared" si="3"/>
        <v>-3840</v>
      </c>
      <c r="BA22" s="103">
        <f t="shared" si="3"/>
        <v>-3917</v>
      </c>
      <c r="BB22" s="103">
        <f t="shared" si="4"/>
        <v>-11224</v>
      </c>
      <c r="BC22" s="103">
        <f t="shared" si="5"/>
        <v>-5746</v>
      </c>
      <c r="BD22" s="103">
        <f t="shared" si="9"/>
        <v>-711</v>
      </c>
      <c r="BE22" s="452"/>
      <c r="BF22" s="104">
        <f>SUM(BF23:BF27)</f>
        <v>657760</v>
      </c>
      <c r="BG22" s="447">
        <f t="shared" si="6"/>
        <v>63930</v>
      </c>
      <c r="BH22" s="447">
        <f t="shared" si="7"/>
        <v>58049</v>
      </c>
      <c r="BJ22" s="841" t="s">
        <v>55</v>
      </c>
      <c r="BK22" s="840">
        <v>39151</v>
      </c>
    </row>
    <row r="23" spans="1:63" ht="12.75" customHeight="1">
      <c r="A23" s="454">
        <v>207</v>
      </c>
      <c r="B23" s="449" t="s">
        <v>114</v>
      </c>
      <c r="C23" s="450">
        <v>18013</v>
      </c>
      <c r="D23" s="450">
        <v>20262</v>
      </c>
      <c r="E23" s="450">
        <v>24038</v>
      </c>
      <c r="F23" s="450">
        <v>31487</v>
      </c>
      <c r="G23" s="450"/>
      <c r="H23" s="450">
        <v>40018</v>
      </c>
      <c r="I23" s="450"/>
      <c r="J23" s="450">
        <v>56677</v>
      </c>
      <c r="K23" s="450"/>
      <c r="L23" s="450">
        <v>59838</v>
      </c>
      <c r="M23" s="450"/>
      <c r="N23" s="450">
        <v>68982</v>
      </c>
      <c r="O23" s="450"/>
      <c r="P23" s="450">
        <v>86455</v>
      </c>
      <c r="Q23" s="450"/>
      <c r="R23" s="450">
        <v>121380</v>
      </c>
      <c r="S23" s="450"/>
      <c r="T23" s="450">
        <v>153763</v>
      </c>
      <c r="U23" s="450"/>
      <c r="V23" s="450">
        <v>171978</v>
      </c>
      <c r="W23" s="450">
        <v>178228</v>
      </c>
      <c r="X23" s="450">
        <v>182731</v>
      </c>
      <c r="Y23" s="450">
        <v>186134</v>
      </c>
      <c r="Z23" s="106">
        <v>188431</v>
      </c>
      <c r="AA23" s="115">
        <v>192159</v>
      </c>
      <c r="AB23" s="450">
        <v>192250</v>
      </c>
      <c r="AC23" s="100">
        <v>196127</v>
      </c>
      <c r="AD23" s="109">
        <v>197094</v>
      </c>
      <c r="AE23" s="109">
        <v>197395</v>
      </c>
      <c r="AF23" s="109">
        <v>197638</v>
      </c>
      <c r="AG23" s="109">
        <v>197580</v>
      </c>
      <c r="AH23" s="110">
        <v>196883</v>
      </c>
      <c r="AI23" s="111">
        <v>196854</v>
      </c>
      <c r="AJ23" s="112">
        <v>196792</v>
      </c>
      <c r="AK23" s="112">
        <v>197564</v>
      </c>
      <c r="AL23" s="112">
        <v>198011</v>
      </c>
      <c r="AM23" s="456">
        <v>198138</v>
      </c>
      <c r="AN23" s="107">
        <v>197653</v>
      </c>
      <c r="AO23" s="112">
        <v>197267</v>
      </c>
      <c r="AP23" s="112">
        <v>196250</v>
      </c>
      <c r="AQ23" s="112">
        <v>195005</v>
      </c>
      <c r="AR23" s="112">
        <f>BK24</f>
        <v>194782</v>
      </c>
      <c r="AS23" s="103">
        <f t="shared" si="1"/>
        <v>756</v>
      </c>
      <c r="AT23" s="113">
        <f t="shared" si="2"/>
        <v>1255</v>
      </c>
      <c r="AU23" s="103">
        <f t="shared" si="3"/>
        <v>-29</v>
      </c>
      <c r="AV23" s="103">
        <f t="shared" si="3"/>
        <v>-62</v>
      </c>
      <c r="AW23" s="103">
        <f t="shared" si="3"/>
        <v>772</v>
      </c>
      <c r="AX23" s="113">
        <f t="shared" si="3"/>
        <v>447</v>
      </c>
      <c r="AY23" s="114">
        <f t="shared" si="3"/>
        <v>127</v>
      </c>
      <c r="AZ23" s="114">
        <f t="shared" si="3"/>
        <v>-485</v>
      </c>
      <c r="BA23" s="103">
        <f t="shared" si="3"/>
        <v>-386</v>
      </c>
      <c r="BB23" s="103">
        <f t="shared" si="4"/>
        <v>-2485</v>
      </c>
      <c r="BC23" s="103">
        <f t="shared" si="5"/>
        <v>-1468</v>
      </c>
      <c r="BD23" s="103">
        <f t="shared" si="9"/>
        <v>-223</v>
      </c>
      <c r="BE23" s="452"/>
      <c r="BF23" s="104">
        <v>189767</v>
      </c>
      <c r="BG23" s="447">
        <f t="shared" si="6"/>
        <v>7116</v>
      </c>
      <c r="BH23" s="447">
        <f t="shared" si="7"/>
        <v>8371</v>
      </c>
      <c r="BJ23" s="841" t="s">
        <v>111</v>
      </c>
      <c r="BK23" s="840">
        <v>92454</v>
      </c>
    </row>
    <row r="24" spans="1:63" ht="12.75" customHeight="1">
      <c r="A24" s="454">
        <v>214</v>
      </c>
      <c r="B24" s="449" t="s">
        <v>116</v>
      </c>
      <c r="C24" s="450">
        <v>16831</v>
      </c>
      <c r="D24" s="450">
        <v>19516</v>
      </c>
      <c r="E24" s="450">
        <v>22831</v>
      </c>
      <c r="F24" s="450">
        <v>26544</v>
      </c>
      <c r="G24" s="450"/>
      <c r="H24" s="450">
        <v>31739</v>
      </c>
      <c r="I24" s="450"/>
      <c r="J24" s="450">
        <v>46900</v>
      </c>
      <c r="K24" s="450"/>
      <c r="L24" s="450">
        <v>48405</v>
      </c>
      <c r="M24" s="450"/>
      <c r="N24" s="450">
        <v>55084</v>
      </c>
      <c r="O24" s="450"/>
      <c r="P24" s="450">
        <v>66491</v>
      </c>
      <c r="Q24" s="450"/>
      <c r="R24" s="450">
        <v>91486</v>
      </c>
      <c r="S24" s="450"/>
      <c r="T24" s="450">
        <v>127179</v>
      </c>
      <c r="U24" s="450"/>
      <c r="V24" s="450">
        <v>162624</v>
      </c>
      <c r="W24" s="450">
        <v>183628</v>
      </c>
      <c r="X24" s="450">
        <v>194273</v>
      </c>
      <c r="Y24" s="450">
        <v>201862</v>
      </c>
      <c r="Z24" s="106">
        <v>202544</v>
      </c>
      <c r="AA24" s="115">
        <v>213037</v>
      </c>
      <c r="AB24" s="450">
        <v>219862</v>
      </c>
      <c r="AC24" s="100">
        <v>225700</v>
      </c>
      <c r="AD24" s="109">
        <v>226875</v>
      </c>
      <c r="AE24" s="109">
        <v>228235</v>
      </c>
      <c r="AF24" s="109">
        <v>228159</v>
      </c>
      <c r="AG24" s="109">
        <v>227915</v>
      </c>
      <c r="AH24" s="110">
        <v>224903</v>
      </c>
      <c r="AI24" s="111">
        <v>225641</v>
      </c>
      <c r="AJ24" s="112">
        <v>226221</v>
      </c>
      <c r="AK24" s="112">
        <v>226366</v>
      </c>
      <c r="AL24" s="112">
        <v>226657</v>
      </c>
      <c r="AM24" s="456">
        <v>226432</v>
      </c>
      <c r="AN24" s="107">
        <v>225253</v>
      </c>
      <c r="AO24" s="112">
        <v>224126</v>
      </c>
      <c r="AP24" s="112">
        <v>222296</v>
      </c>
      <c r="AQ24" s="112">
        <v>220927</v>
      </c>
      <c r="AR24" s="112">
        <f>BK30</f>
        <v>220709</v>
      </c>
      <c r="AS24" s="103">
        <f t="shared" si="1"/>
        <v>-797</v>
      </c>
      <c r="AT24" s="113">
        <f t="shared" si="2"/>
        <v>1529</v>
      </c>
      <c r="AU24" s="103">
        <f t="shared" si="3"/>
        <v>738</v>
      </c>
      <c r="AV24" s="103">
        <f t="shared" si="3"/>
        <v>580</v>
      </c>
      <c r="AW24" s="103">
        <f t="shared" si="3"/>
        <v>145</v>
      </c>
      <c r="AX24" s="103">
        <f t="shared" si="3"/>
        <v>291</v>
      </c>
      <c r="AY24" s="103">
        <f t="shared" si="3"/>
        <v>-225</v>
      </c>
      <c r="AZ24" s="103">
        <f t="shared" si="3"/>
        <v>-1179</v>
      </c>
      <c r="BA24" s="103">
        <f t="shared" si="3"/>
        <v>-1127</v>
      </c>
      <c r="BB24" s="103">
        <f t="shared" si="4"/>
        <v>-3417</v>
      </c>
      <c r="BC24" s="103">
        <f t="shared" si="5"/>
        <v>-1587</v>
      </c>
      <c r="BD24" s="103">
        <f t="shared" si="9"/>
        <v>-218</v>
      </c>
      <c r="BE24" s="452"/>
      <c r="BF24" s="104">
        <v>206641</v>
      </c>
      <c r="BG24" s="447">
        <f t="shared" si="6"/>
        <v>18262</v>
      </c>
      <c r="BH24" s="447">
        <f t="shared" si="7"/>
        <v>19791</v>
      </c>
      <c r="BJ24" s="841" t="s">
        <v>114</v>
      </c>
      <c r="BK24" s="840">
        <v>194782</v>
      </c>
    </row>
    <row r="25" spans="1:63" ht="12.75" customHeight="1">
      <c r="A25" s="454">
        <v>217</v>
      </c>
      <c r="B25" s="449" t="s">
        <v>118</v>
      </c>
      <c r="C25" s="450">
        <v>13951</v>
      </c>
      <c r="D25" s="450">
        <v>16047</v>
      </c>
      <c r="E25" s="450">
        <v>17039</v>
      </c>
      <c r="F25" s="450">
        <v>18889</v>
      </c>
      <c r="G25" s="450"/>
      <c r="H25" s="450">
        <v>22411</v>
      </c>
      <c r="I25" s="450"/>
      <c r="J25" s="450">
        <v>31048</v>
      </c>
      <c r="K25" s="450"/>
      <c r="L25" s="450">
        <v>32555</v>
      </c>
      <c r="M25" s="450"/>
      <c r="N25" s="450">
        <v>35158</v>
      </c>
      <c r="O25" s="450"/>
      <c r="P25" s="450">
        <v>41916</v>
      </c>
      <c r="Q25" s="450"/>
      <c r="R25" s="450">
        <v>61282</v>
      </c>
      <c r="S25" s="450"/>
      <c r="T25" s="450">
        <v>87127</v>
      </c>
      <c r="U25" s="450"/>
      <c r="V25" s="450">
        <v>115773</v>
      </c>
      <c r="W25" s="450">
        <v>129834</v>
      </c>
      <c r="X25" s="450">
        <v>136376</v>
      </c>
      <c r="Y25" s="450">
        <v>141253</v>
      </c>
      <c r="Z25" s="106">
        <v>144539</v>
      </c>
      <c r="AA25" s="115">
        <v>153762</v>
      </c>
      <c r="AB25" s="450">
        <v>157668</v>
      </c>
      <c r="AC25" s="100">
        <v>156423</v>
      </c>
      <c r="AD25" s="109">
        <v>156007</v>
      </c>
      <c r="AE25" s="109">
        <v>156095</v>
      </c>
      <c r="AF25" s="109">
        <v>156056</v>
      </c>
      <c r="AG25" s="109">
        <v>155881</v>
      </c>
      <c r="AH25" s="110">
        <v>156375</v>
      </c>
      <c r="AI25" s="111">
        <v>155805</v>
      </c>
      <c r="AJ25" s="112">
        <v>155140</v>
      </c>
      <c r="AK25" s="112">
        <v>154217</v>
      </c>
      <c r="AL25" s="112">
        <v>153467</v>
      </c>
      <c r="AM25" s="456">
        <v>152321</v>
      </c>
      <c r="AN25" s="107">
        <v>151796</v>
      </c>
      <c r="AO25" s="112">
        <v>151091</v>
      </c>
      <c r="AP25" s="112">
        <v>150085</v>
      </c>
      <c r="AQ25" s="112">
        <v>148952</v>
      </c>
      <c r="AR25" s="112">
        <f>BK33</f>
        <v>148840</v>
      </c>
      <c r="AS25" s="103">
        <f t="shared" si="1"/>
        <v>-48</v>
      </c>
      <c r="AT25" s="113">
        <f t="shared" si="2"/>
        <v>-4054</v>
      </c>
      <c r="AU25" s="103">
        <f t="shared" si="3"/>
        <v>-570</v>
      </c>
      <c r="AV25" s="103">
        <f t="shared" si="3"/>
        <v>-665</v>
      </c>
      <c r="AW25" s="103">
        <f t="shared" si="3"/>
        <v>-923</v>
      </c>
      <c r="AX25" s="103">
        <f t="shared" si="3"/>
        <v>-750</v>
      </c>
      <c r="AY25" s="103">
        <f t="shared" si="3"/>
        <v>-1146</v>
      </c>
      <c r="AZ25" s="103">
        <f t="shared" si="3"/>
        <v>-525</v>
      </c>
      <c r="BA25" s="103">
        <f t="shared" si="3"/>
        <v>-705</v>
      </c>
      <c r="BB25" s="103">
        <f t="shared" si="4"/>
        <v>-2251</v>
      </c>
      <c r="BC25" s="103">
        <f t="shared" si="5"/>
        <v>-1245</v>
      </c>
      <c r="BD25" s="103">
        <f t="shared" si="9"/>
        <v>-112</v>
      </c>
      <c r="BE25" s="452"/>
      <c r="BF25" s="104">
        <v>143588</v>
      </c>
      <c r="BG25" s="447">
        <f t="shared" si="6"/>
        <v>12787</v>
      </c>
      <c r="BH25" s="447">
        <f t="shared" si="7"/>
        <v>8733</v>
      </c>
      <c r="BJ25" s="841" t="s">
        <v>189</v>
      </c>
      <c r="BK25" s="840">
        <v>26523</v>
      </c>
    </row>
    <row r="26" spans="1:63" ht="12.75" customHeight="1">
      <c r="A26" s="454">
        <v>219</v>
      </c>
      <c r="B26" s="449" t="s">
        <v>120</v>
      </c>
      <c r="C26" s="450">
        <v>22008</v>
      </c>
      <c r="D26" s="450">
        <v>22238</v>
      </c>
      <c r="E26" s="450">
        <v>23513</v>
      </c>
      <c r="F26" s="450">
        <v>23212</v>
      </c>
      <c r="G26" s="450"/>
      <c r="H26" s="450">
        <v>24282</v>
      </c>
      <c r="I26" s="450"/>
      <c r="J26" s="450">
        <v>33145</v>
      </c>
      <c r="K26" s="450"/>
      <c r="L26" s="450">
        <v>33211</v>
      </c>
      <c r="M26" s="450"/>
      <c r="N26" s="450">
        <v>33667</v>
      </c>
      <c r="O26" s="450"/>
      <c r="P26" s="450">
        <v>32528</v>
      </c>
      <c r="Q26" s="450"/>
      <c r="R26" s="450">
        <v>32265</v>
      </c>
      <c r="S26" s="450"/>
      <c r="T26" s="450">
        <v>33090</v>
      </c>
      <c r="U26" s="450"/>
      <c r="V26" s="450">
        <v>35261</v>
      </c>
      <c r="W26" s="450">
        <v>36529</v>
      </c>
      <c r="X26" s="450">
        <v>40716</v>
      </c>
      <c r="Y26" s="450">
        <v>64560</v>
      </c>
      <c r="Z26" s="106">
        <v>96279</v>
      </c>
      <c r="AA26" s="115">
        <v>111737</v>
      </c>
      <c r="AB26" s="450">
        <v>113572</v>
      </c>
      <c r="AC26" s="100">
        <v>114216</v>
      </c>
      <c r="AD26" s="109">
        <v>114644</v>
      </c>
      <c r="AE26" s="109">
        <v>114364</v>
      </c>
      <c r="AF26" s="109">
        <v>114368</v>
      </c>
      <c r="AG26" s="109">
        <v>114142</v>
      </c>
      <c r="AH26" s="110">
        <v>112691</v>
      </c>
      <c r="AI26" s="111">
        <v>112283</v>
      </c>
      <c r="AJ26" s="112">
        <v>112009</v>
      </c>
      <c r="AK26" s="112">
        <v>111273</v>
      </c>
      <c r="AL26" s="112">
        <v>110501</v>
      </c>
      <c r="AM26" s="456">
        <v>109238</v>
      </c>
      <c r="AN26" s="107">
        <v>108023</v>
      </c>
      <c r="AO26" s="112">
        <v>106819</v>
      </c>
      <c r="AP26" s="112">
        <v>105588</v>
      </c>
      <c r="AQ26" s="112">
        <v>104799</v>
      </c>
      <c r="AR26" s="112">
        <f>BK35</f>
        <v>104710</v>
      </c>
      <c r="AS26" s="103">
        <f t="shared" si="1"/>
        <v>-1525</v>
      </c>
      <c r="AT26" s="113">
        <f t="shared" si="2"/>
        <v>-3453</v>
      </c>
      <c r="AU26" s="103">
        <f t="shared" si="3"/>
        <v>-408</v>
      </c>
      <c r="AV26" s="103">
        <f t="shared" si="3"/>
        <v>-274</v>
      </c>
      <c r="AW26" s="103">
        <f t="shared" si="3"/>
        <v>-736</v>
      </c>
      <c r="AX26" s="103">
        <f t="shared" si="3"/>
        <v>-772</v>
      </c>
      <c r="AY26" s="103">
        <f t="shared" si="3"/>
        <v>-1263</v>
      </c>
      <c r="AZ26" s="103">
        <f t="shared" si="3"/>
        <v>-1215</v>
      </c>
      <c r="BA26" s="103">
        <f t="shared" si="3"/>
        <v>-1204</v>
      </c>
      <c r="BB26" s="103">
        <f t="shared" si="4"/>
        <v>-2109</v>
      </c>
      <c r="BC26" s="103">
        <f t="shared" si="5"/>
        <v>-878</v>
      </c>
      <c r="BD26" s="103">
        <f t="shared" si="9"/>
        <v>-89</v>
      </c>
      <c r="BE26" s="452"/>
      <c r="BF26" s="104">
        <v>91109</v>
      </c>
      <c r="BG26" s="447">
        <f t="shared" si="6"/>
        <v>21582</v>
      </c>
      <c r="BH26" s="447">
        <f t="shared" si="7"/>
        <v>18129</v>
      </c>
      <c r="BJ26" s="841" t="s">
        <v>226</v>
      </c>
      <c r="BK26" s="840">
        <v>72669</v>
      </c>
    </row>
    <row r="27" spans="1:63" ht="12.75" customHeight="1">
      <c r="A27" s="454">
        <v>301</v>
      </c>
      <c r="B27" s="449" t="s">
        <v>122</v>
      </c>
      <c r="C27" s="450">
        <v>6649</v>
      </c>
      <c r="D27" s="450">
        <v>6491</v>
      </c>
      <c r="E27" s="450">
        <v>6576</v>
      </c>
      <c r="F27" s="450">
        <v>6506</v>
      </c>
      <c r="G27" s="450"/>
      <c r="H27" s="450">
        <v>6400</v>
      </c>
      <c r="I27" s="450"/>
      <c r="J27" s="450">
        <v>7781</v>
      </c>
      <c r="K27" s="450"/>
      <c r="L27" s="450">
        <v>7747</v>
      </c>
      <c r="M27" s="450"/>
      <c r="N27" s="450">
        <v>7610</v>
      </c>
      <c r="O27" s="450"/>
      <c r="P27" s="450">
        <v>7178</v>
      </c>
      <c r="Q27" s="450"/>
      <c r="R27" s="450">
        <v>7038</v>
      </c>
      <c r="S27" s="450"/>
      <c r="T27" s="450">
        <v>7032</v>
      </c>
      <c r="U27" s="450"/>
      <c r="V27" s="450">
        <v>7940</v>
      </c>
      <c r="W27" s="450">
        <v>11526</v>
      </c>
      <c r="X27" s="450">
        <v>14430</v>
      </c>
      <c r="Y27" s="450">
        <v>21558</v>
      </c>
      <c r="Z27" s="106">
        <v>27130</v>
      </c>
      <c r="AA27" s="115">
        <v>29094</v>
      </c>
      <c r="AB27" s="450">
        <v>30021</v>
      </c>
      <c r="AC27" s="100">
        <v>31739</v>
      </c>
      <c r="AD27" s="109">
        <v>31640</v>
      </c>
      <c r="AE27" s="109">
        <v>31399</v>
      </c>
      <c r="AF27" s="109">
        <v>31063</v>
      </c>
      <c r="AG27" s="109">
        <v>31021</v>
      </c>
      <c r="AH27" s="110">
        <v>30838</v>
      </c>
      <c r="AI27" s="111">
        <v>30865</v>
      </c>
      <c r="AJ27" s="112">
        <v>30602</v>
      </c>
      <c r="AK27" s="112">
        <v>30421</v>
      </c>
      <c r="AL27" s="112">
        <v>30096</v>
      </c>
      <c r="AM27" s="456">
        <v>29680</v>
      </c>
      <c r="AN27" s="107">
        <v>29244</v>
      </c>
      <c r="AO27" s="112">
        <v>28749</v>
      </c>
      <c r="AP27" s="112">
        <v>28355</v>
      </c>
      <c r="AQ27" s="112">
        <v>27856</v>
      </c>
      <c r="AR27" s="112">
        <f>BK47</f>
        <v>27787</v>
      </c>
      <c r="AS27" s="103">
        <f t="shared" si="1"/>
        <v>-901</v>
      </c>
      <c r="AT27" s="113">
        <f t="shared" si="2"/>
        <v>-1158</v>
      </c>
      <c r="AU27" s="103">
        <f t="shared" si="3"/>
        <v>27</v>
      </c>
      <c r="AV27" s="103">
        <f t="shared" si="3"/>
        <v>-263</v>
      </c>
      <c r="AW27" s="103">
        <f t="shared" si="3"/>
        <v>-181</v>
      </c>
      <c r="AX27" s="103">
        <f t="shared" si="3"/>
        <v>-325</v>
      </c>
      <c r="AY27" s="103">
        <f t="shared" si="3"/>
        <v>-416</v>
      </c>
      <c r="AZ27" s="103">
        <f t="shared" si="3"/>
        <v>-436</v>
      </c>
      <c r="BA27" s="103">
        <f t="shared" si="3"/>
        <v>-495</v>
      </c>
      <c r="BB27" s="103">
        <f t="shared" si="4"/>
        <v>-962</v>
      </c>
      <c r="BC27" s="103">
        <f t="shared" si="5"/>
        <v>-568</v>
      </c>
      <c r="BD27" s="103">
        <f t="shared" si="9"/>
        <v>-69</v>
      </c>
      <c r="BE27" s="452"/>
      <c r="BF27" s="104">
        <v>26655</v>
      </c>
      <c r="BG27" s="447">
        <f t="shared" si="6"/>
        <v>4183</v>
      </c>
      <c r="BH27" s="447">
        <f t="shared" si="7"/>
        <v>3025</v>
      </c>
      <c r="BJ27" s="841" t="s">
        <v>127</v>
      </c>
      <c r="BK27" s="840">
        <v>254840</v>
      </c>
    </row>
    <row r="28" spans="1:63" ht="20.25" customHeight="1">
      <c r="A28" s="448"/>
      <c r="B28" s="458" t="s">
        <v>123</v>
      </c>
      <c r="C28" s="105">
        <v>168570</v>
      </c>
      <c r="D28" s="105">
        <v>182433</v>
      </c>
      <c r="E28" s="105">
        <v>190212</v>
      </c>
      <c r="F28" s="105">
        <v>203985</v>
      </c>
      <c r="G28" s="105"/>
      <c r="H28" s="105">
        <v>225060</v>
      </c>
      <c r="I28" s="105"/>
      <c r="J28" s="105">
        <v>267575</v>
      </c>
      <c r="K28" s="105"/>
      <c r="L28" s="105">
        <v>285721</v>
      </c>
      <c r="M28" s="105"/>
      <c r="N28" s="105">
        <v>298858</v>
      </c>
      <c r="O28" s="105"/>
      <c r="P28" s="105">
        <v>313039</v>
      </c>
      <c r="Q28" s="105"/>
      <c r="R28" s="105">
        <v>364824</v>
      </c>
      <c r="S28" s="105"/>
      <c r="T28" s="105">
        <v>450061</v>
      </c>
      <c r="U28" s="105"/>
      <c r="V28" s="105">
        <v>538741</v>
      </c>
      <c r="W28" s="105">
        <v>606701</v>
      </c>
      <c r="X28" s="105">
        <v>641444</v>
      </c>
      <c r="Y28" s="105">
        <v>665214</v>
      </c>
      <c r="Z28" s="106">
        <v>710765</v>
      </c>
      <c r="AA28" s="105">
        <v>721127</v>
      </c>
      <c r="AB28" s="105">
        <v>718429</v>
      </c>
      <c r="AC28" s="100">
        <v>716006</v>
      </c>
      <c r="AD28" s="101">
        <f>SUM(AD29:AD33)</f>
        <v>716586</v>
      </c>
      <c r="AE28" s="101">
        <f>SUM(AE29:AE33)</f>
        <v>716451</v>
      </c>
      <c r="AF28" s="101">
        <f>SUM(AF29:AF33)</f>
        <v>715647</v>
      </c>
      <c r="AG28" s="101">
        <f>SUM(AG29:AG33)</f>
        <v>714587</v>
      </c>
      <c r="AH28" s="100">
        <f t="shared" ref="AH28:AR28" si="12">SUM(AH29:AH33)</f>
        <v>716633</v>
      </c>
      <c r="AI28" s="107">
        <f t="shared" si="12"/>
        <v>716193</v>
      </c>
      <c r="AJ28" s="107">
        <f t="shared" si="12"/>
        <v>716619</v>
      </c>
      <c r="AK28" s="107">
        <f t="shared" si="12"/>
        <v>717027</v>
      </c>
      <c r="AL28" s="107">
        <f t="shared" si="12"/>
        <v>716763</v>
      </c>
      <c r="AM28" s="451">
        <f t="shared" si="12"/>
        <v>716073</v>
      </c>
      <c r="AN28" s="107">
        <f t="shared" si="12"/>
        <v>714287</v>
      </c>
      <c r="AO28" s="107">
        <f t="shared" si="12"/>
        <v>712440</v>
      </c>
      <c r="AP28" s="107">
        <f t="shared" si="12"/>
        <v>711496</v>
      </c>
      <c r="AQ28" s="107">
        <v>709400</v>
      </c>
      <c r="AR28" s="107">
        <f t="shared" si="12"/>
        <v>709190</v>
      </c>
      <c r="AS28" s="103">
        <f t="shared" si="1"/>
        <v>627</v>
      </c>
      <c r="AT28" s="113">
        <f t="shared" si="2"/>
        <v>-560</v>
      </c>
      <c r="AU28" s="103">
        <f t="shared" si="3"/>
        <v>-440</v>
      </c>
      <c r="AV28" s="103">
        <f t="shared" si="3"/>
        <v>426</v>
      </c>
      <c r="AW28" s="103">
        <f t="shared" si="3"/>
        <v>408</v>
      </c>
      <c r="AX28" s="103">
        <f t="shared" si="3"/>
        <v>-264</v>
      </c>
      <c r="AY28" s="103">
        <f t="shared" si="3"/>
        <v>-690</v>
      </c>
      <c r="AZ28" s="103">
        <f t="shared" si="3"/>
        <v>-1786</v>
      </c>
      <c r="BA28" s="103">
        <f t="shared" si="3"/>
        <v>-1847</v>
      </c>
      <c r="BB28" s="103">
        <f t="shared" si="4"/>
        <v>-3250</v>
      </c>
      <c r="BC28" s="103">
        <f t="shared" si="5"/>
        <v>-2306</v>
      </c>
      <c r="BD28" s="103">
        <f t="shared" si="9"/>
        <v>-210</v>
      </c>
      <c r="BE28" s="452"/>
      <c r="BF28" s="104">
        <f>SUM(BF29:BF33)</f>
        <v>696884</v>
      </c>
      <c r="BG28" s="447">
        <f t="shared" si="6"/>
        <v>19749</v>
      </c>
      <c r="BH28" s="447">
        <f t="shared" si="7"/>
        <v>19189</v>
      </c>
      <c r="BJ28" s="841" t="s">
        <v>191</v>
      </c>
      <c r="BK28" s="840">
        <v>43218</v>
      </c>
    </row>
    <row r="29" spans="1:63" ht="12.75" customHeight="1">
      <c r="A29" s="454">
        <v>203</v>
      </c>
      <c r="B29" s="449" t="s">
        <v>125</v>
      </c>
      <c r="C29" s="450">
        <v>58103</v>
      </c>
      <c r="D29" s="450">
        <v>63682</v>
      </c>
      <c r="E29" s="450">
        <v>66890</v>
      </c>
      <c r="F29" s="450">
        <v>72417</v>
      </c>
      <c r="G29" s="450"/>
      <c r="H29" s="450">
        <v>84857</v>
      </c>
      <c r="I29" s="450"/>
      <c r="J29" s="450">
        <v>101611</v>
      </c>
      <c r="K29" s="450"/>
      <c r="L29" s="450">
        <v>112041</v>
      </c>
      <c r="M29" s="450"/>
      <c r="N29" s="450">
        <v>120233</v>
      </c>
      <c r="O29" s="450"/>
      <c r="P29" s="450">
        <v>129820</v>
      </c>
      <c r="Q29" s="450"/>
      <c r="R29" s="450">
        <v>159351</v>
      </c>
      <c r="S29" s="450"/>
      <c r="T29" s="450">
        <v>206561</v>
      </c>
      <c r="U29" s="450"/>
      <c r="V29" s="450">
        <v>234945</v>
      </c>
      <c r="W29" s="450">
        <v>254869</v>
      </c>
      <c r="X29" s="450">
        <v>263363</v>
      </c>
      <c r="Y29" s="450">
        <v>270722</v>
      </c>
      <c r="Z29" s="106">
        <v>287606</v>
      </c>
      <c r="AA29" s="115">
        <v>293117</v>
      </c>
      <c r="AB29" s="450">
        <v>291027</v>
      </c>
      <c r="AC29" s="100">
        <v>290959</v>
      </c>
      <c r="AD29" s="109">
        <v>290856</v>
      </c>
      <c r="AE29" s="109">
        <v>290657</v>
      </c>
      <c r="AF29" s="109">
        <v>290909</v>
      </c>
      <c r="AG29" s="109">
        <v>291357</v>
      </c>
      <c r="AH29" s="110">
        <v>293409</v>
      </c>
      <c r="AI29" s="111">
        <v>294478</v>
      </c>
      <c r="AJ29" s="112">
        <v>297443</v>
      </c>
      <c r="AK29" s="112">
        <v>300222</v>
      </c>
      <c r="AL29" s="112">
        <v>302163</v>
      </c>
      <c r="AM29" s="456">
        <v>303601</v>
      </c>
      <c r="AN29" s="107">
        <v>303823</v>
      </c>
      <c r="AO29" s="112">
        <v>304564</v>
      </c>
      <c r="AP29" s="112">
        <v>305880</v>
      </c>
      <c r="AQ29" s="112">
        <v>306453</v>
      </c>
      <c r="AR29" s="112">
        <f>BK20</f>
        <v>306505</v>
      </c>
      <c r="AS29" s="103">
        <f t="shared" si="1"/>
        <v>2450</v>
      </c>
      <c r="AT29" s="113">
        <f t="shared" si="2"/>
        <v>10192</v>
      </c>
      <c r="AU29" s="103">
        <f t="shared" si="3"/>
        <v>1069</v>
      </c>
      <c r="AV29" s="103">
        <f t="shared" si="3"/>
        <v>2965</v>
      </c>
      <c r="AW29" s="103">
        <f t="shared" si="3"/>
        <v>2779</v>
      </c>
      <c r="AX29" s="113">
        <f t="shared" si="3"/>
        <v>1941</v>
      </c>
      <c r="AY29" s="113">
        <f t="shared" si="3"/>
        <v>1438</v>
      </c>
      <c r="AZ29" s="113">
        <f t="shared" si="3"/>
        <v>222</v>
      </c>
      <c r="BA29" s="103">
        <f t="shared" si="3"/>
        <v>741</v>
      </c>
      <c r="BB29" s="103">
        <f t="shared" si="4"/>
        <v>1941</v>
      </c>
      <c r="BC29" s="103">
        <f t="shared" si="5"/>
        <v>625</v>
      </c>
      <c r="BD29" s="103">
        <f t="shared" si="9"/>
        <v>52</v>
      </c>
      <c r="BE29" s="452"/>
      <c r="BF29" s="104">
        <v>283668</v>
      </c>
      <c r="BG29" s="447">
        <f t="shared" si="6"/>
        <v>9741</v>
      </c>
      <c r="BH29" s="447">
        <f t="shared" si="7"/>
        <v>19933</v>
      </c>
      <c r="BJ29" s="841" t="s">
        <v>136</v>
      </c>
      <c r="BK29" s="840">
        <v>36362</v>
      </c>
    </row>
    <row r="30" spans="1:63" ht="12.75" customHeight="1">
      <c r="A30" s="454">
        <v>210</v>
      </c>
      <c r="B30" s="449" t="s">
        <v>127</v>
      </c>
      <c r="C30" s="450">
        <v>61707</v>
      </c>
      <c r="D30" s="450">
        <v>67991</v>
      </c>
      <c r="E30" s="450">
        <v>71553</v>
      </c>
      <c r="F30" s="450">
        <v>74773</v>
      </c>
      <c r="G30" s="450"/>
      <c r="H30" s="450">
        <v>78251</v>
      </c>
      <c r="I30" s="450"/>
      <c r="J30" s="450">
        <v>93071</v>
      </c>
      <c r="K30" s="450"/>
      <c r="L30" s="450">
        <v>97208</v>
      </c>
      <c r="M30" s="450"/>
      <c r="N30" s="450">
        <v>100003</v>
      </c>
      <c r="O30" s="450"/>
      <c r="P30" s="450">
        <v>101894</v>
      </c>
      <c r="Q30" s="450"/>
      <c r="R30" s="450">
        <v>114279</v>
      </c>
      <c r="S30" s="450"/>
      <c r="T30" s="450">
        <v>140344</v>
      </c>
      <c r="U30" s="450"/>
      <c r="V30" s="450">
        <v>183280</v>
      </c>
      <c r="W30" s="450">
        <v>212233</v>
      </c>
      <c r="X30" s="450">
        <v>227311</v>
      </c>
      <c r="Y30" s="450">
        <v>239803</v>
      </c>
      <c r="Z30" s="106">
        <v>260567</v>
      </c>
      <c r="AA30" s="115">
        <v>266170</v>
      </c>
      <c r="AB30" s="450">
        <v>267100</v>
      </c>
      <c r="AC30" s="100">
        <v>266937</v>
      </c>
      <c r="AD30" s="109">
        <v>267935</v>
      </c>
      <c r="AE30" s="109">
        <v>268390</v>
      </c>
      <c r="AF30" s="109">
        <v>268053</v>
      </c>
      <c r="AG30" s="109">
        <v>267043</v>
      </c>
      <c r="AH30" s="110">
        <v>267435</v>
      </c>
      <c r="AI30" s="111">
        <v>266412</v>
      </c>
      <c r="AJ30" s="112">
        <v>264991</v>
      </c>
      <c r="AK30" s="112">
        <v>263600</v>
      </c>
      <c r="AL30" s="112">
        <v>262178</v>
      </c>
      <c r="AM30" s="456">
        <v>260878</v>
      </c>
      <c r="AN30" s="107">
        <v>259603</v>
      </c>
      <c r="AO30" s="112">
        <v>257948</v>
      </c>
      <c r="AP30" s="112">
        <v>256483</v>
      </c>
      <c r="AQ30" s="112">
        <v>254947</v>
      </c>
      <c r="AR30" s="112">
        <f>BK27</f>
        <v>254840</v>
      </c>
      <c r="AS30" s="103">
        <f t="shared" si="1"/>
        <v>498</v>
      </c>
      <c r="AT30" s="113">
        <f t="shared" si="2"/>
        <v>-6557</v>
      </c>
      <c r="AU30" s="103">
        <f t="shared" si="3"/>
        <v>-1023</v>
      </c>
      <c r="AV30" s="103">
        <f t="shared" si="3"/>
        <v>-1421</v>
      </c>
      <c r="AW30" s="103">
        <f t="shared" si="3"/>
        <v>-1391</v>
      </c>
      <c r="AX30" s="103">
        <f t="shared" si="3"/>
        <v>-1422</v>
      </c>
      <c r="AY30" s="103">
        <f t="shared" si="3"/>
        <v>-1300</v>
      </c>
      <c r="AZ30" s="103">
        <f t="shared" si="3"/>
        <v>-1275</v>
      </c>
      <c r="BA30" s="103">
        <f t="shared" si="3"/>
        <v>-1655</v>
      </c>
      <c r="BB30" s="103">
        <f t="shared" si="4"/>
        <v>-3108</v>
      </c>
      <c r="BC30" s="103">
        <f t="shared" si="5"/>
        <v>-1643</v>
      </c>
      <c r="BD30" s="103">
        <f t="shared" si="9"/>
        <v>-107</v>
      </c>
      <c r="BE30" s="452"/>
      <c r="BF30" s="104">
        <v>252599</v>
      </c>
      <c r="BG30" s="447">
        <f t="shared" si="6"/>
        <v>14836</v>
      </c>
      <c r="BH30" s="447">
        <f t="shared" si="7"/>
        <v>8279</v>
      </c>
      <c r="BJ30" s="841" t="s">
        <v>116</v>
      </c>
      <c r="BK30" s="840">
        <v>220709</v>
      </c>
    </row>
    <row r="31" spans="1:63" ht="12.75" customHeight="1">
      <c r="A31" s="454">
        <v>216</v>
      </c>
      <c r="B31" s="449" t="s">
        <v>129</v>
      </c>
      <c r="C31" s="450">
        <v>30097</v>
      </c>
      <c r="D31" s="450">
        <v>31641</v>
      </c>
      <c r="E31" s="450">
        <v>31904</v>
      </c>
      <c r="F31" s="450">
        <v>36304</v>
      </c>
      <c r="G31" s="450"/>
      <c r="H31" s="450">
        <v>40722</v>
      </c>
      <c r="I31" s="450"/>
      <c r="J31" s="450">
        <v>46659</v>
      </c>
      <c r="K31" s="450"/>
      <c r="L31" s="450">
        <v>49771</v>
      </c>
      <c r="M31" s="450"/>
      <c r="N31" s="450">
        <v>51131</v>
      </c>
      <c r="O31" s="450"/>
      <c r="P31" s="450">
        <v>53565</v>
      </c>
      <c r="Q31" s="450"/>
      <c r="R31" s="450">
        <v>61000</v>
      </c>
      <c r="S31" s="450"/>
      <c r="T31" s="450">
        <v>68900</v>
      </c>
      <c r="U31" s="450"/>
      <c r="V31" s="450">
        <v>77080</v>
      </c>
      <c r="W31" s="450">
        <v>85463</v>
      </c>
      <c r="X31" s="450">
        <v>91434</v>
      </c>
      <c r="Y31" s="450">
        <v>93273</v>
      </c>
      <c r="Z31" s="106">
        <v>97632</v>
      </c>
      <c r="AA31" s="115">
        <v>96020</v>
      </c>
      <c r="AB31" s="450">
        <v>94813</v>
      </c>
      <c r="AC31" s="100">
        <v>93901</v>
      </c>
      <c r="AD31" s="109">
        <v>93293</v>
      </c>
      <c r="AE31" s="109">
        <v>92677</v>
      </c>
      <c r="AF31" s="109">
        <v>91965</v>
      </c>
      <c r="AG31" s="109">
        <v>91528</v>
      </c>
      <c r="AH31" s="110">
        <v>91030</v>
      </c>
      <c r="AI31" s="111">
        <v>90644</v>
      </c>
      <c r="AJ31" s="112">
        <v>89817</v>
      </c>
      <c r="AK31" s="112">
        <v>89090</v>
      </c>
      <c r="AL31" s="112">
        <v>88402</v>
      </c>
      <c r="AM31" s="456">
        <v>87722</v>
      </c>
      <c r="AN31" s="107">
        <v>86984</v>
      </c>
      <c r="AO31" s="112">
        <v>86185</v>
      </c>
      <c r="AP31" s="112">
        <v>85368</v>
      </c>
      <c r="AQ31" s="112">
        <v>84369</v>
      </c>
      <c r="AR31" s="112">
        <f>BK32</f>
        <v>84302</v>
      </c>
      <c r="AS31" s="103">
        <f t="shared" si="1"/>
        <v>-2871</v>
      </c>
      <c r="AT31" s="113">
        <f t="shared" si="2"/>
        <v>-3308</v>
      </c>
      <c r="AU31" s="103">
        <f t="shared" si="3"/>
        <v>-386</v>
      </c>
      <c r="AV31" s="103">
        <f t="shared" si="3"/>
        <v>-827</v>
      </c>
      <c r="AW31" s="103">
        <f t="shared" si="3"/>
        <v>-727</v>
      </c>
      <c r="AX31" s="103">
        <f t="shared" si="3"/>
        <v>-688</v>
      </c>
      <c r="AY31" s="103">
        <f t="shared" si="3"/>
        <v>-680</v>
      </c>
      <c r="AZ31" s="103">
        <f t="shared" si="3"/>
        <v>-738</v>
      </c>
      <c r="BA31" s="103">
        <f t="shared" si="3"/>
        <v>-799</v>
      </c>
      <c r="BB31" s="103">
        <f t="shared" si="4"/>
        <v>-1883</v>
      </c>
      <c r="BC31" s="103">
        <f t="shared" si="5"/>
        <v>-1066</v>
      </c>
      <c r="BD31" s="103">
        <f t="shared" si="9"/>
        <v>-67</v>
      </c>
      <c r="BE31" s="452"/>
      <c r="BF31" s="104">
        <v>96309</v>
      </c>
      <c r="BG31" s="447">
        <f t="shared" si="6"/>
        <v>-5279</v>
      </c>
      <c r="BH31" s="447">
        <f t="shared" si="7"/>
        <v>-8587</v>
      </c>
      <c r="BJ31" s="841" t="s">
        <v>142</v>
      </c>
      <c r="BK31" s="840">
        <v>71708</v>
      </c>
    </row>
    <row r="32" spans="1:63" ht="12.75" customHeight="1">
      <c r="A32" s="454">
        <v>381</v>
      </c>
      <c r="B32" s="449" t="s">
        <v>131</v>
      </c>
      <c r="C32" s="450">
        <v>13730</v>
      </c>
      <c r="D32" s="450">
        <v>13876</v>
      </c>
      <c r="E32" s="450">
        <v>14418</v>
      </c>
      <c r="F32" s="450">
        <v>14719</v>
      </c>
      <c r="G32" s="450"/>
      <c r="H32" s="450">
        <v>15152</v>
      </c>
      <c r="I32" s="450"/>
      <c r="J32" s="450">
        <v>18153</v>
      </c>
      <c r="K32" s="450"/>
      <c r="L32" s="450">
        <v>18240</v>
      </c>
      <c r="M32" s="450"/>
      <c r="N32" s="450">
        <v>18639</v>
      </c>
      <c r="O32" s="450"/>
      <c r="P32" s="450">
        <v>18525</v>
      </c>
      <c r="Q32" s="450"/>
      <c r="R32" s="450">
        <v>19099</v>
      </c>
      <c r="S32" s="450"/>
      <c r="T32" s="450">
        <v>21140</v>
      </c>
      <c r="U32" s="450"/>
      <c r="V32" s="450">
        <v>23425</v>
      </c>
      <c r="W32" s="450">
        <v>27609</v>
      </c>
      <c r="X32" s="450">
        <v>29579</v>
      </c>
      <c r="Y32" s="450">
        <v>30603</v>
      </c>
      <c r="Z32" s="106">
        <v>31377</v>
      </c>
      <c r="AA32" s="115">
        <v>32054</v>
      </c>
      <c r="AB32" s="450">
        <v>31944</v>
      </c>
      <c r="AC32" s="100">
        <v>31026</v>
      </c>
      <c r="AD32" s="109">
        <v>31013</v>
      </c>
      <c r="AE32" s="109">
        <v>30940</v>
      </c>
      <c r="AF32" s="109">
        <v>30929</v>
      </c>
      <c r="AG32" s="109">
        <v>30853</v>
      </c>
      <c r="AH32" s="110">
        <v>31020</v>
      </c>
      <c r="AI32" s="111">
        <v>30878</v>
      </c>
      <c r="AJ32" s="112">
        <v>30686</v>
      </c>
      <c r="AK32" s="112">
        <v>30521</v>
      </c>
      <c r="AL32" s="112">
        <v>30410</v>
      </c>
      <c r="AM32" s="456">
        <v>30268</v>
      </c>
      <c r="AN32" s="107">
        <v>30117</v>
      </c>
      <c r="AO32" s="112">
        <v>30004</v>
      </c>
      <c r="AP32" s="112">
        <v>29950</v>
      </c>
      <c r="AQ32" s="112">
        <v>29912</v>
      </c>
      <c r="AR32" s="112">
        <f>BK51</f>
        <v>29874</v>
      </c>
      <c r="AS32" s="103">
        <f t="shared" si="1"/>
        <v>-6</v>
      </c>
      <c r="AT32" s="113">
        <f t="shared" si="2"/>
        <v>-752</v>
      </c>
      <c r="AU32" s="103">
        <f t="shared" si="3"/>
        <v>-142</v>
      </c>
      <c r="AV32" s="103">
        <f t="shared" si="3"/>
        <v>-192</v>
      </c>
      <c r="AW32" s="103">
        <f t="shared" si="3"/>
        <v>-165</v>
      </c>
      <c r="AX32" s="103">
        <f t="shared" si="3"/>
        <v>-111</v>
      </c>
      <c r="AY32" s="103">
        <f t="shared" si="3"/>
        <v>-142</v>
      </c>
      <c r="AZ32" s="103">
        <f t="shared" si="3"/>
        <v>-151</v>
      </c>
      <c r="BA32" s="103">
        <f t="shared" si="3"/>
        <v>-113</v>
      </c>
      <c r="BB32" s="103">
        <f t="shared" si="4"/>
        <v>-130</v>
      </c>
      <c r="BC32" s="103">
        <f t="shared" si="5"/>
        <v>-76</v>
      </c>
      <c r="BD32" s="103">
        <f t="shared" si="9"/>
        <v>-38</v>
      </c>
      <c r="BE32" s="452"/>
      <c r="BF32" s="104">
        <v>31496</v>
      </c>
      <c r="BG32" s="447">
        <f t="shared" si="6"/>
        <v>-476</v>
      </c>
      <c r="BH32" s="447">
        <f t="shared" si="7"/>
        <v>-1228</v>
      </c>
      <c r="BJ32" s="841" t="s">
        <v>129</v>
      </c>
      <c r="BK32" s="840">
        <v>84302</v>
      </c>
    </row>
    <row r="33" spans="1:63" ht="12.75" customHeight="1">
      <c r="A33" s="454">
        <v>382</v>
      </c>
      <c r="B33" s="449" t="s">
        <v>133</v>
      </c>
      <c r="C33" s="450">
        <v>4933</v>
      </c>
      <c r="D33" s="450">
        <v>5243</v>
      </c>
      <c r="E33" s="450">
        <v>5447</v>
      </c>
      <c r="F33" s="450">
        <v>5772</v>
      </c>
      <c r="G33" s="450"/>
      <c r="H33" s="450">
        <v>6078</v>
      </c>
      <c r="I33" s="450"/>
      <c r="J33" s="450">
        <v>8081</v>
      </c>
      <c r="K33" s="450"/>
      <c r="L33" s="450">
        <v>8461</v>
      </c>
      <c r="M33" s="450"/>
      <c r="N33" s="450">
        <v>8852</v>
      </c>
      <c r="O33" s="450"/>
      <c r="P33" s="450">
        <v>9235</v>
      </c>
      <c r="Q33" s="450"/>
      <c r="R33" s="450">
        <v>11095</v>
      </c>
      <c r="S33" s="450"/>
      <c r="T33" s="450">
        <v>13116</v>
      </c>
      <c r="U33" s="450"/>
      <c r="V33" s="450">
        <v>20011</v>
      </c>
      <c r="W33" s="450">
        <v>26527</v>
      </c>
      <c r="X33" s="450">
        <v>29757</v>
      </c>
      <c r="Y33" s="450">
        <v>30813</v>
      </c>
      <c r="Z33" s="106">
        <v>33583</v>
      </c>
      <c r="AA33" s="115">
        <v>33766</v>
      </c>
      <c r="AB33" s="450">
        <v>33545</v>
      </c>
      <c r="AC33" s="100">
        <v>33183</v>
      </c>
      <c r="AD33" s="109">
        <v>33489</v>
      </c>
      <c r="AE33" s="109">
        <v>33787</v>
      </c>
      <c r="AF33" s="109">
        <v>33791</v>
      </c>
      <c r="AG33" s="109">
        <v>33806</v>
      </c>
      <c r="AH33" s="110">
        <v>33739</v>
      </c>
      <c r="AI33" s="111">
        <v>33781</v>
      </c>
      <c r="AJ33" s="112">
        <v>33682</v>
      </c>
      <c r="AK33" s="112">
        <v>33594</v>
      </c>
      <c r="AL33" s="112">
        <v>33610</v>
      </c>
      <c r="AM33" s="456">
        <v>33604</v>
      </c>
      <c r="AN33" s="107">
        <v>33760</v>
      </c>
      <c r="AO33" s="112">
        <v>33739</v>
      </c>
      <c r="AP33" s="112">
        <v>33815</v>
      </c>
      <c r="AQ33" s="112">
        <v>33719</v>
      </c>
      <c r="AR33" s="112">
        <f>BK52</f>
        <v>33669</v>
      </c>
      <c r="AS33" s="103">
        <f t="shared" si="1"/>
        <v>556</v>
      </c>
      <c r="AT33" s="113">
        <f t="shared" si="2"/>
        <v>-135</v>
      </c>
      <c r="AU33" s="103">
        <f t="shared" si="3"/>
        <v>42</v>
      </c>
      <c r="AV33" s="103">
        <f t="shared" si="3"/>
        <v>-99</v>
      </c>
      <c r="AW33" s="103">
        <f t="shared" si="3"/>
        <v>-88</v>
      </c>
      <c r="AX33" s="113">
        <f t="shared" si="3"/>
        <v>16</v>
      </c>
      <c r="AY33" s="114">
        <f t="shared" si="3"/>
        <v>-6</v>
      </c>
      <c r="AZ33" s="114">
        <f t="shared" si="3"/>
        <v>156</v>
      </c>
      <c r="BA33" s="103">
        <f t="shared" si="3"/>
        <v>-21</v>
      </c>
      <c r="BB33" s="103">
        <f t="shared" si="4"/>
        <v>-70</v>
      </c>
      <c r="BC33" s="103">
        <f t="shared" si="5"/>
        <v>-146</v>
      </c>
      <c r="BD33" s="103">
        <f t="shared" si="9"/>
        <v>-50</v>
      </c>
      <c r="BE33" s="452"/>
      <c r="BF33" s="104">
        <v>32812</v>
      </c>
      <c r="BG33" s="447">
        <f t="shared" si="6"/>
        <v>927</v>
      </c>
      <c r="BH33" s="447">
        <f t="shared" si="7"/>
        <v>792</v>
      </c>
      <c r="BJ33" s="841" t="s">
        <v>118</v>
      </c>
      <c r="BK33" s="840">
        <v>148840</v>
      </c>
    </row>
    <row r="34" spans="1:63" ht="20.25" customHeight="1">
      <c r="A34" s="448"/>
      <c r="B34" s="459" t="s">
        <v>134</v>
      </c>
      <c r="C34" s="105">
        <v>164372</v>
      </c>
      <c r="D34" s="105">
        <v>168383</v>
      </c>
      <c r="E34" s="105">
        <v>174941</v>
      </c>
      <c r="F34" s="105">
        <v>180611</v>
      </c>
      <c r="G34" s="105"/>
      <c r="H34" s="105">
        <v>185090</v>
      </c>
      <c r="I34" s="105"/>
      <c r="J34" s="105">
        <v>227028</v>
      </c>
      <c r="K34" s="105"/>
      <c r="L34" s="105">
        <v>237124</v>
      </c>
      <c r="M34" s="105"/>
      <c r="N34" s="105">
        <v>246112</v>
      </c>
      <c r="O34" s="105"/>
      <c r="P34" s="105">
        <v>246644</v>
      </c>
      <c r="Q34" s="105"/>
      <c r="R34" s="105">
        <v>240051</v>
      </c>
      <c r="S34" s="105"/>
      <c r="T34" s="105">
        <v>239443</v>
      </c>
      <c r="U34" s="105"/>
      <c r="V34" s="105">
        <v>259327</v>
      </c>
      <c r="W34" s="105">
        <v>279672</v>
      </c>
      <c r="X34" s="105">
        <v>289898</v>
      </c>
      <c r="Y34" s="105">
        <v>292471</v>
      </c>
      <c r="Z34" s="106">
        <v>298004</v>
      </c>
      <c r="AA34" s="105">
        <v>298390</v>
      </c>
      <c r="AB34" s="105">
        <v>291745</v>
      </c>
      <c r="AC34" s="100">
        <v>284769</v>
      </c>
      <c r="AD34" s="101">
        <f>SUM(AD35:AD40)</f>
        <v>282942</v>
      </c>
      <c r="AE34" s="101">
        <f>SUM(AE35:AE40)</f>
        <v>281009</v>
      </c>
      <c r="AF34" s="101">
        <f>SUM(AF35:AF40)</f>
        <v>278449</v>
      </c>
      <c r="AG34" s="101">
        <f>SUM(AG35:AG40)</f>
        <v>275971</v>
      </c>
      <c r="AH34" s="100">
        <f t="shared" ref="AH34:AR34" si="13">SUM(AH35:AH40)</f>
        <v>272447</v>
      </c>
      <c r="AI34" s="107">
        <f t="shared" si="13"/>
        <v>271221</v>
      </c>
      <c r="AJ34" s="107">
        <f t="shared" si="13"/>
        <v>269613</v>
      </c>
      <c r="AK34" s="107">
        <f t="shared" si="13"/>
        <v>268123</v>
      </c>
      <c r="AL34" s="107">
        <f t="shared" si="13"/>
        <v>266277</v>
      </c>
      <c r="AM34" s="451">
        <f t="shared" si="13"/>
        <v>264135</v>
      </c>
      <c r="AN34" s="107">
        <f t="shared" si="13"/>
        <v>260742</v>
      </c>
      <c r="AO34" s="107">
        <f t="shared" si="13"/>
        <v>258193</v>
      </c>
      <c r="AP34" s="107">
        <f t="shared" si="13"/>
        <v>255530</v>
      </c>
      <c r="AQ34" s="107">
        <v>252739</v>
      </c>
      <c r="AR34" s="107">
        <f t="shared" si="13"/>
        <v>252188</v>
      </c>
      <c r="AS34" s="103">
        <f t="shared" si="1"/>
        <v>-12322</v>
      </c>
      <c r="AT34" s="113">
        <f t="shared" si="2"/>
        <v>-8312</v>
      </c>
      <c r="AU34" s="103">
        <f t="shared" si="3"/>
        <v>-1226</v>
      </c>
      <c r="AV34" s="103">
        <f t="shared" si="3"/>
        <v>-1608</v>
      </c>
      <c r="AW34" s="103">
        <f t="shared" si="3"/>
        <v>-1490</v>
      </c>
      <c r="AX34" s="103">
        <f t="shared" si="3"/>
        <v>-1846</v>
      </c>
      <c r="AY34" s="103">
        <f t="shared" si="3"/>
        <v>-2142</v>
      </c>
      <c r="AZ34" s="103">
        <f t="shared" si="3"/>
        <v>-3393</v>
      </c>
      <c r="BA34" s="103">
        <f t="shared" si="3"/>
        <v>-2549</v>
      </c>
      <c r="BB34" s="103">
        <f t="shared" si="4"/>
        <v>-6005</v>
      </c>
      <c r="BC34" s="103">
        <f t="shared" si="5"/>
        <v>-3342</v>
      </c>
      <c r="BD34" s="103">
        <f t="shared" si="9"/>
        <v>-551</v>
      </c>
      <c r="BE34" s="452"/>
      <c r="BF34" s="104">
        <f>SUM(BF35:BF40)</f>
        <v>296522</v>
      </c>
      <c r="BG34" s="447">
        <f t="shared" si="6"/>
        <v>-24075</v>
      </c>
      <c r="BH34" s="447">
        <f t="shared" si="7"/>
        <v>-32387</v>
      </c>
      <c r="BJ34" s="841" t="s">
        <v>148</v>
      </c>
      <c r="BK34" s="840">
        <v>46176</v>
      </c>
    </row>
    <row r="35" spans="1:63" ht="12.75" customHeight="1">
      <c r="A35" s="448">
        <v>213</v>
      </c>
      <c r="B35" s="459" t="s">
        <v>361</v>
      </c>
      <c r="C35" s="105">
        <v>20987</v>
      </c>
      <c r="D35" s="105">
        <v>22392</v>
      </c>
      <c r="E35" s="105">
        <v>25656</v>
      </c>
      <c r="F35" s="105">
        <v>29737</v>
      </c>
      <c r="G35" s="105"/>
      <c r="H35" s="105">
        <v>32083</v>
      </c>
      <c r="I35" s="105"/>
      <c r="J35" s="105">
        <v>37160</v>
      </c>
      <c r="K35" s="105"/>
      <c r="L35" s="105">
        <v>42516</v>
      </c>
      <c r="M35" s="105"/>
      <c r="N35" s="105">
        <v>48012</v>
      </c>
      <c r="O35" s="105"/>
      <c r="P35" s="105">
        <v>51173</v>
      </c>
      <c r="Q35" s="105"/>
      <c r="R35" s="105">
        <v>48481</v>
      </c>
      <c r="S35" s="105"/>
      <c r="T35" s="105">
        <v>45964</v>
      </c>
      <c r="U35" s="105"/>
      <c r="V35" s="105">
        <v>46182</v>
      </c>
      <c r="W35" s="105">
        <v>46380</v>
      </c>
      <c r="X35" s="450">
        <v>46889</v>
      </c>
      <c r="Y35" s="450">
        <v>46220</v>
      </c>
      <c r="Z35" s="450">
        <v>46339</v>
      </c>
      <c r="AA35" s="115">
        <v>45718</v>
      </c>
      <c r="AB35" s="450">
        <v>43953</v>
      </c>
      <c r="AC35" s="100">
        <v>42802</v>
      </c>
      <c r="AD35" s="109">
        <v>42420</v>
      </c>
      <c r="AE35" s="109">
        <v>42042</v>
      </c>
      <c r="AF35" s="109">
        <v>41661</v>
      </c>
      <c r="AG35" s="109">
        <v>41178</v>
      </c>
      <c r="AH35" s="110">
        <v>40866</v>
      </c>
      <c r="AI35" s="117">
        <v>40455</v>
      </c>
      <c r="AJ35" s="118">
        <v>39946</v>
      </c>
      <c r="AK35" s="118">
        <v>39600</v>
      </c>
      <c r="AL35" s="118">
        <v>39132</v>
      </c>
      <c r="AM35" s="456">
        <v>38673</v>
      </c>
      <c r="AN35" s="107">
        <v>38002</v>
      </c>
      <c r="AO35" s="118">
        <v>37477</v>
      </c>
      <c r="AP35" s="118">
        <v>36970</v>
      </c>
      <c r="AQ35" s="118">
        <v>36463</v>
      </c>
      <c r="AR35" s="118">
        <f>BK29</f>
        <v>36362</v>
      </c>
      <c r="AS35" s="103">
        <f t="shared" si="1"/>
        <v>-1936</v>
      </c>
      <c r="AT35" s="113">
        <f t="shared" si="2"/>
        <v>-2193</v>
      </c>
      <c r="AU35" s="103">
        <f t="shared" si="3"/>
        <v>-411</v>
      </c>
      <c r="AV35" s="103">
        <f t="shared" si="3"/>
        <v>-509</v>
      </c>
      <c r="AW35" s="103">
        <f t="shared" si="3"/>
        <v>-346</v>
      </c>
      <c r="AX35" s="103">
        <f t="shared" si="3"/>
        <v>-468</v>
      </c>
      <c r="AY35" s="103">
        <f t="shared" si="3"/>
        <v>-459</v>
      </c>
      <c r="AZ35" s="103">
        <f t="shared" si="3"/>
        <v>-671</v>
      </c>
      <c r="BA35" s="103">
        <f t="shared" si="3"/>
        <v>-525</v>
      </c>
      <c r="BB35" s="103">
        <f t="shared" si="4"/>
        <v>-1115</v>
      </c>
      <c r="BC35" s="103">
        <f t="shared" si="5"/>
        <v>-608</v>
      </c>
      <c r="BD35" s="103">
        <f t="shared" si="9"/>
        <v>-101</v>
      </c>
      <c r="BE35" s="452"/>
      <c r="BF35" s="104">
        <v>46313</v>
      </c>
      <c r="BG35" s="447">
        <f t="shared" si="6"/>
        <v>-5447</v>
      </c>
      <c r="BH35" s="447">
        <f t="shared" si="7"/>
        <v>-7640</v>
      </c>
      <c r="BJ35" s="841" t="s">
        <v>120</v>
      </c>
      <c r="BK35" s="840">
        <v>104710</v>
      </c>
    </row>
    <row r="36" spans="1:63" ht="12.75" customHeight="1">
      <c r="A36" s="454">
        <v>215</v>
      </c>
      <c r="B36" s="449" t="s">
        <v>362</v>
      </c>
      <c r="C36" s="105">
        <v>33644</v>
      </c>
      <c r="D36" s="105">
        <v>35564</v>
      </c>
      <c r="E36" s="105">
        <v>37074</v>
      </c>
      <c r="F36" s="105">
        <v>37304</v>
      </c>
      <c r="G36" s="105"/>
      <c r="H36" s="105">
        <v>38160</v>
      </c>
      <c r="I36" s="105"/>
      <c r="J36" s="105">
        <v>47985</v>
      </c>
      <c r="K36" s="105"/>
      <c r="L36" s="105">
        <v>47951</v>
      </c>
      <c r="M36" s="105"/>
      <c r="N36" s="105">
        <v>48240</v>
      </c>
      <c r="O36" s="105"/>
      <c r="P36" s="105">
        <v>47062</v>
      </c>
      <c r="Q36" s="105"/>
      <c r="R36" s="105">
        <v>46688</v>
      </c>
      <c r="S36" s="105"/>
      <c r="T36" s="105">
        <v>49071</v>
      </c>
      <c r="U36" s="105"/>
      <c r="V36" s="105">
        <v>63746</v>
      </c>
      <c r="W36" s="105">
        <v>78297</v>
      </c>
      <c r="X36" s="450">
        <v>82636</v>
      </c>
      <c r="Y36" s="450">
        <v>84445</v>
      </c>
      <c r="Z36" s="450">
        <v>86562</v>
      </c>
      <c r="AA36" s="115">
        <v>86117</v>
      </c>
      <c r="AB36" s="105">
        <v>84361</v>
      </c>
      <c r="AC36" s="100">
        <v>81009</v>
      </c>
      <c r="AD36" s="109">
        <v>80396</v>
      </c>
      <c r="AE36" s="109">
        <v>79896</v>
      </c>
      <c r="AF36" s="109">
        <v>78984</v>
      </c>
      <c r="AG36" s="109">
        <v>78325</v>
      </c>
      <c r="AH36" s="110">
        <v>77178</v>
      </c>
      <c r="AI36" s="111">
        <v>76940</v>
      </c>
      <c r="AJ36" s="112">
        <v>76610</v>
      </c>
      <c r="AK36" s="112">
        <v>76285</v>
      </c>
      <c r="AL36" s="112">
        <v>75761</v>
      </c>
      <c r="AM36" s="456">
        <v>75294</v>
      </c>
      <c r="AN36" s="107">
        <v>74407</v>
      </c>
      <c r="AO36" s="112">
        <v>73633</v>
      </c>
      <c r="AP36" s="112">
        <v>72844</v>
      </c>
      <c r="AQ36" s="112">
        <v>71915</v>
      </c>
      <c r="AR36" s="112">
        <f>BK31</f>
        <v>71708</v>
      </c>
      <c r="AS36" s="103">
        <f t="shared" si="1"/>
        <v>-3831</v>
      </c>
      <c r="AT36" s="113">
        <f t="shared" si="2"/>
        <v>-1884</v>
      </c>
      <c r="AU36" s="103">
        <f t="shared" si="3"/>
        <v>-238</v>
      </c>
      <c r="AV36" s="103">
        <f t="shared" si="3"/>
        <v>-330</v>
      </c>
      <c r="AW36" s="103">
        <f t="shared" si="3"/>
        <v>-325</v>
      </c>
      <c r="AX36" s="103">
        <f t="shared" si="3"/>
        <v>-524</v>
      </c>
      <c r="AY36" s="103">
        <f t="shared" si="3"/>
        <v>-467</v>
      </c>
      <c r="AZ36" s="103">
        <f t="shared" si="3"/>
        <v>-887</v>
      </c>
      <c r="BA36" s="103">
        <f t="shared" si="3"/>
        <v>-774</v>
      </c>
      <c r="BB36" s="103">
        <f t="shared" si="4"/>
        <v>-1925</v>
      </c>
      <c r="BC36" s="103">
        <f t="shared" si="5"/>
        <v>-1136</v>
      </c>
      <c r="BD36" s="103">
        <f t="shared" si="9"/>
        <v>-207</v>
      </c>
      <c r="BE36" s="452"/>
      <c r="BF36" s="104">
        <v>85511</v>
      </c>
      <c r="BG36" s="447">
        <f t="shared" si="6"/>
        <v>-8333</v>
      </c>
      <c r="BH36" s="447">
        <f t="shared" si="7"/>
        <v>-10217</v>
      </c>
      <c r="BJ36" s="841" t="s">
        <v>150</v>
      </c>
      <c r="BK36" s="840">
        <v>40515</v>
      </c>
    </row>
    <row r="37" spans="1:63" ht="12.75" customHeight="1">
      <c r="A37" s="454">
        <v>218</v>
      </c>
      <c r="B37" s="449" t="s">
        <v>148</v>
      </c>
      <c r="C37" s="450">
        <v>24318</v>
      </c>
      <c r="D37" s="450">
        <v>24755</v>
      </c>
      <c r="E37" s="450">
        <v>25804</v>
      </c>
      <c r="F37" s="450">
        <v>26466</v>
      </c>
      <c r="G37" s="450"/>
      <c r="H37" s="450">
        <v>27809</v>
      </c>
      <c r="I37" s="450"/>
      <c r="J37" s="450">
        <v>34847</v>
      </c>
      <c r="K37" s="450"/>
      <c r="L37" s="450">
        <v>35744</v>
      </c>
      <c r="M37" s="450"/>
      <c r="N37" s="450">
        <v>36623</v>
      </c>
      <c r="O37" s="450"/>
      <c r="P37" s="450">
        <v>36343</v>
      </c>
      <c r="Q37" s="450"/>
      <c r="R37" s="450">
        <v>36695</v>
      </c>
      <c r="S37" s="450"/>
      <c r="T37" s="450">
        <v>37623</v>
      </c>
      <c r="U37" s="450"/>
      <c r="V37" s="450">
        <v>40576</v>
      </c>
      <c r="W37" s="450">
        <v>43574</v>
      </c>
      <c r="X37" s="450">
        <v>45686</v>
      </c>
      <c r="Y37" s="450">
        <v>46007</v>
      </c>
      <c r="Z37" s="106">
        <v>48214</v>
      </c>
      <c r="AA37" s="115">
        <v>49432</v>
      </c>
      <c r="AB37" s="450">
        <v>49761</v>
      </c>
      <c r="AC37" s="100">
        <v>49680</v>
      </c>
      <c r="AD37" s="109">
        <v>49768</v>
      </c>
      <c r="AE37" s="109">
        <v>49515</v>
      </c>
      <c r="AF37" s="109">
        <v>49294</v>
      </c>
      <c r="AG37" s="109">
        <v>49002</v>
      </c>
      <c r="AH37" s="110">
        <v>48580</v>
      </c>
      <c r="AI37" s="111">
        <v>48294</v>
      </c>
      <c r="AJ37" s="112">
        <v>48255</v>
      </c>
      <c r="AK37" s="112">
        <v>48060</v>
      </c>
      <c r="AL37" s="112">
        <v>47838</v>
      </c>
      <c r="AM37" s="456">
        <v>47562</v>
      </c>
      <c r="AN37" s="107">
        <v>47256</v>
      </c>
      <c r="AO37" s="112">
        <v>46852</v>
      </c>
      <c r="AP37" s="112">
        <v>46591</v>
      </c>
      <c r="AQ37" s="112">
        <v>46196</v>
      </c>
      <c r="AR37" s="112">
        <f>BK34</f>
        <v>46176</v>
      </c>
      <c r="AS37" s="103">
        <f t="shared" si="1"/>
        <v>-1100</v>
      </c>
      <c r="AT37" s="113">
        <f t="shared" si="2"/>
        <v>-1018</v>
      </c>
      <c r="AU37" s="103">
        <f t="shared" si="3"/>
        <v>-286</v>
      </c>
      <c r="AV37" s="103">
        <f t="shared" si="3"/>
        <v>-39</v>
      </c>
      <c r="AW37" s="103">
        <f t="shared" si="3"/>
        <v>-195</v>
      </c>
      <c r="AX37" s="103">
        <f t="shared" si="3"/>
        <v>-222</v>
      </c>
      <c r="AY37" s="103">
        <f t="shared" si="3"/>
        <v>-276</v>
      </c>
      <c r="AZ37" s="103">
        <f t="shared" si="3"/>
        <v>-306</v>
      </c>
      <c r="BA37" s="103">
        <f t="shared" si="3"/>
        <v>-404</v>
      </c>
      <c r="BB37" s="103">
        <f t="shared" si="4"/>
        <v>-676</v>
      </c>
      <c r="BC37" s="103">
        <f t="shared" si="5"/>
        <v>-415</v>
      </c>
      <c r="BD37" s="103">
        <f t="shared" si="9"/>
        <v>-20</v>
      </c>
      <c r="BE37" s="452"/>
      <c r="BF37" s="104">
        <v>47889</v>
      </c>
      <c r="BG37" s="447">
        <f t="shared" si="6"/>
        <v>691</v>
      </c>
      <c r="BH37" s="453">
        <f t="shared" si="7"/>
        <v>-327</v>
      </c>
      <c r="BJ37" s="841" t="s">
        <v>985</v>
      </c>
      <c r="BK37" s="840">
        <v>37765</v>
      </c>
    </row>
    <row r="38" spans="1:63" ht="12.75" customHeight="1">
      <c r="A38" s="454">
        <v>220</v>
      </c>
      <c r="B38" s="449" t="s">
        <v>150</v>
      </c>
      <c r="C38" s="450">
        <v>38586</v>
      </c>
      <c r="D38" s="450">
        <v>38750</v>
      </c>
      <c r="E38" s="450">
        <v>39061</v>
      </c>
      <c r="F38" s="450">
        <v>39145</v>
      </c>
      <c r="G38" s="450"/>
      <c r="H38" s="450">
        <v>38642</v>
      </c>
      <c r="I38" s="450"/>
      <c r="J38" s="450">
        <v>48600</v>
      </c>
      <c r="K38" s="450"/>
      <c r="L38" s="450">
        <v>49474</v>
      </c>
      <c r="M38" s="450"/>
      <c r="N38" s="450">
        <v>49736</v>
      </c>
      <c r="O38" s="450"/>
      <c r="P38" s="450">
        <v>49234</v>
      </c>
      <c r="Q38" s="450"/>
      <c r="R38" s="450">
        <v>48219</v>
      </c>
      <c r="S38" s="450"/>
      <c r="T38" s="450">
        <v>48354</v>
      </c>
      <c r="U38" s="450"/>
      <c r="V38" s="450">
        <v>50161</v>
      </c>
      <c r="W38" s="450">
        <v>51051</v>
      </c>
      <c r="X38" s="450">
        <v>52107</v>
      </c>
      <c r="Y38" s="450">
        <v>51784</v>
      </c>
      <c r="Z38" s="106">
        <v>51706</v>
      </c>
      <c r="AA38" s="115">
        <v>51104</v>
      </c>
      <c r="AB38" s="450">
        <v>49396</v>
      </c>
      <c r="AC38" s="100">
        <v>47993</v>
      </c>
      <c r="AD38" s="109">
        <v>47459</v>
      </c>
      <c r="AE38" s="109">
        <v>46959</v>
      </c>
      <c r="AF38" s="109">
        <v>46345</v>
      </c>
      <c r="AG38" s="109">
        <v>45895</v>
      </c>
      <c r="AH38" s="110">
        <v>44313</v>
      </c>
      <c r="AI38" s="111">
        <v>44051</v>
      </c>
      <c r="AJ38" s="112">
        <v>43686</v>
      </c>
      <c r="AK38" s="112">
        <v>43595</v>
      </c>
      <c r="AL38" s="112">
        <v>43221</v>
      </c>
      <c r="AM38" s="456">
        <v>42700</v>
      </c>
      <c r="AN38" s="107">
        <v>41986</v>
      </c>
      <c r="AO38" s="112">
        <v>41473</v>
      </c>
      <c r="AP38" s="112">
        <v>41063</v>
      </c>
      <c r="AQ38" s="112">
        <v>40666</v>
      </c>
      <c r="AR38" s="112">
        <f>BK36</f>
        <v>40515</v>
      </c>
      <c r="AS38" s="103">
        <f t="shared" si="1"/>
        <v>-3680</v>
      </c>
      <c r="AT38" s="113">
        <f t="shared" si="2"/>
        <v>-1613</v>
      </c>
      <c r="AU38" s="103">
        <f t="shared" si="3"/>
        <v>-262</v>
      </c>
      <c r="AV38" s="103">
        <f t="shared" si="3"/>
        <v>-365</v>
      </c>
      <c r="AW38" s="103">
        <f t="shared" si="3"/>
        <v>-91</v>
      </c>
      <c r="AX38" s="103">
        <f t="shared" si="3"/>
        <v>-374</v>
      </c>
      <c r="AY38" s="103">
        <f t="shared" si="3"/>
        <v>-521</v>
      </c>
      <c r="AZ38" s="103">
        <f t="shared" si="3"/>
        <v>-714</v>
      </c>
      <c r="BA38" s="103">
        <f t="shared" si="3"/>
        <v>-513</v>
      </c>
      <c r="BB38" s="103">
        <f t="shared" si="4"/>
        <v>-958</v>
      </c>
      <c r="BC38" s="103">
        <f t="shared" si="5"/>
        <v>-548</v>
      </c>
      <c r="BD38" s="103">
        <f t="shared" si="9"/>
        <v>-151</v>
      </c>
      <c r="BE38" s="452"/>
      <c r="BF38" s="104">
        <v>51896</v>
      </c>
      <c r="BG38" s="447">
        <f t="shared" si="6"/>
        <v>-7583</v>
      </c>
      <c r="BH38" s="447">
        <f t="shared" si="7"/>
        <v>-9196</v>
      </c>
      <c r="BJ38" s="841" t="s">
        <v>986</v>
      </c>
      <c r="BK38" s="842">
        <v>20236</v>
      </c>
    </row>
    <row r="39" spans="1:63" ht="12.75" customHeight="1">
      <c r="A39" s="454">
        <v>228</v>
      </c>
      <c r="B39" s="449" t="s">
        <v>363</v>
      </c>
      <c r="C39" s="105">
        <v>26861</v>
      </c>
      <c r="D39" s="105">
        <v>27277</v>
      </c>
      <c r="E39" s="105">
        <v>27880</v>
      </c>
      <c r="F39" s="105">
        <v>28147</v>
      </c>
      <c r="G39" s="105"/>
      <c r="H39" s="105">
        <v>27877</v>
      </c>
      <c r="I39" s="105"/>
      <c r="J39" s="105">
        <v>34183</v>
      </c>
      <c r="K39" s="105"/>
      <c r="L39" s="105">
        <v>34828</v>
      </c>
      <c r="M39" s="105"/>
      <c r="N39" s="105">
        <v>35001</v>
      </c>
      <c r="O39" s="105"/>
      <c r="P39" s="105">
        <v>34170</v>
      </c>
      <c r="Q39" s="105"/>
      <c r="R39" s="105">
        <v>32823</v>
      </c>
      <c r="S39" s="105"/>
      <c r="T39" s="105">
        <v>32149</v>
      </c>
      <c r="U39" s="105"/>
      <c r="V39" s="105">
        <v>32410</v>
      </c>
      <c r="W39" s="105">
        <v>34275</v>
      </c>
      <c r="X39" s="450">
        <v>36401</v>
      </c>
      <c r="Y39" s="450">
        <v>38270</v>
      </c>
      <c r="Z39" s="450">
        <v>39743</v>
      </c>
      <c r="AA39" s="115">
        <v>40688</v>
      </c>
      <c r="AB39" s="105">
        <v>39970</v>
      </c>
      <c r="AC39" s="100">
        <v>40181</v>
      </c>
      <c r="AD39" s="109">
        <v>40170</v>
      </c>
      <c r="AE39" s="109">
        <v>40171</v>
      </c>
      <c r="AF39" s="109">
        <v>40055</v>
      </c>
      <c r="AG39" s="109">
        <v>39814</v>
      </c>
      <c r="AH39" s="110">
        <v>40310</v>
      </c>
      <c r="AI39" s="111">
        <v>40603</v>
      </c>
      <c r="AJ39" s="112">
        <v>40620</v>
      </c>
      <c r="AK39" s="112">
        <v>40547</v>
      </c>
      <c r="AL39" s="112">
        <v>40665</v>
      </c>
      <c r="AM39" s="456">
        <v>40645</v>
      </c>
      <c r="AN39" s="107">
        <v>40253</v>
      </c>
      <c r="AO39" s="112">
        <v>40225</v>
      </c>
      <c r="AP39" s="112">
        <v>40025</v>
      </c>
      <c r="AQ39" s="112">
        <v>39827</v>
      </c>
      <c r="AR39" s="112">
        <f>BK44</f>
        <v>39818</v>
      </c>
      <c r="AS39" s="103">
        <f t="shared" si="1"/>
        <v>129</v>
      </c>
      <c r="AT39" s="113">
        <f t="shared" si="2"/>
        <v>335</v>
      </c>
      <c r="AU39" s="103">
        <f t="shared" ref="AU39:BA67" si="14">AI39-AH39</f>
        <v>293</v>
      </c>
      <c r="AV39" s="103">
        <f t="shared" si="14"/>
        <v>17</v>
      </c>
      <c r="AW39" s="103">
        <f t="shared" si="14"/>
        <v>-73</v>
      </c>
      <c r="AX39" s="113">
        <f t="shared" si="14"/>
        <v>118</v>
      </c>
      <c r="AY39" s="114">
        <f t="shared" si="14"/>
        <v>-20</v>
      </c>
      <c r="AZ39" s="114">
        <f t="shared" si="14"/>
        <v>-392</v>
      </c>
      <c r="BA39" s="103">
        <f t="shared" si="14"/>
        <v>-28</v>
      </c>
      <c r="BB39" s="103">
        <f t="shared" si="4"/>
        <v>-407</v>
      </c>
      <c r="BC39" s="103">
        <f t="shared" si="5"/>
        <v>-207</v>
      </c>
      <c r="BD39" s="103">
        <f t="shared" si="9"/>
        <v>-9</v>
      </c>
      <c r="BE39" s="452"/>
      <c r="BF39" s="104">
        <v>39496</v>
      </c>
      <c r="BG39" s="447">
        <f t="shared" si="6"/>
        <v>814</v>
      </c>
      <c r="BH39" s="447">
        <f t="shared" si="7"/>
        <v>1149</v>
      </c>
      <c r="BJ39" s="841" t="s">
        <v>987</v>
      </c>
      <c r="BK39" s="840">
        <v>58180</v>
      </c>
    </row>
    <row r="40" spans="1:63" ht="12.75" customHeight="1">
      <c r="A40" s="454">
        <v>365</v>
      </c>
      <c r="B40" s="449" t="s">
        <v>364</v>
      </c>
      <c r="C40" s="105">
        <v>19976</v>
      </c>
      <c r="D40" s="105">
        <v>19645</v>
      </c>
      <c r="E40" s="105">
        <v>19466</v>
      </c>
      <c r="F40" s="105">
        <v>19812</v>
      </c>
      <c r="G40" s="105"/>
      <c r="H40" s="105">
        <v>20519</v>
      </c>
      <c r="I40" s="105"/>
      <c r="J40" s="105">
        <v>24253</v>
      </c>
      <c r="K40" s="105"/>
      <c r="L40" s="105">
        <v>26611</v>
      </c>
      <c r="M40" s="105"/>
      <c r="N40" s="105">
        <v>28500</v>
      </c>
      <c r="O40" s="105"/>
      <c r="P40" s="105">
        <v>28662</v>
      </c>
      <c r="Q40" s="105"/>
      <c r="R40" s="105">
        <v>27145</v>
      </c>
      <c r="S40" s="105"/>
      <c r="T40" s="105">
        <v>26282</v>
      </c>
      <c r="U40" s="105"/>
      <c r="V40" s="105">
        <v>26252</v>
      </c>
      <c r="W40" s="105">
        <v>26095</v>
      </c>
      <c r="X40" s="450">
        <v>26179</v>
      </c>
      <c r="Y40" s="450">
        <v>25745</v>
      </c>
      <c r="Z40" s="450">
        <v>25440</v>
      </c>
      <c r="AA40" s="115">
        <v>25331</v>
      </c>
      <c r="AB40" s="105">
        <v>24304</v>
      </c>
      <c r="AC40" s="100">
        <v>23104</v>
      </c>
      <c r="AD40" s="109">
        <v>22729</v>
      </c>
      <c r="AE40" s="109">
        <v>22426</v>
      </c>
      <c r="AF40" s="109">
        <v>22110</v>
      </c>
      <c r="AG40" s="109">
        <v>21757</v>
      </c>
      <c r="AH40" s="110">
        <v>21200</v>
      </c>
      <c r="AI40" s="111">
        <v>20878</v>
      </c>
      <c r="AJ40" s="112">
        <v>20496</v>
      </c>
      <c r="AK40" s="112">
        <v>20036</v>
      </c>
      <c r="AL40" s="112">
        <v>19660</v>
      </c>
      <c r="AM40" s="456">
        <v>19261</v>
      </c>
      <c r="AN40" s="107">
        <v>18838</v>
      </c>
      <c r="AO40" s="112">
        <v>18533</v>
      </c>
      <c r="AP40" s="112">
        <v>18037</v>
      </c>
      <c r="AQ40" s="112">
        <v>17672</v>
      </c>
      <c r="AR40" s="112">
        <f>BK49</f>
        <v>17609</v>
      </c>
      <c r="AS40" s="103">
        <f t="shared" si="1"/>
        <v>-1904</v>
      </c>
      <c r="AT40" s="113">
        <f t="shared" si="2"/>
        <v>-1939</v>
      </c>
      <c r="AU40" s="103">
        <f t="shared" si="14"/>
        <v>-322</v>
      </c>
      <c r="AV40" s="103">
        <f t="shared" si="14"/>
        <v>-382</v>
      </c>
      <c r="AW40" s="103">
        <f t="shared" si="14"/>
        <v>-460</v>
      </c>
      <c r="AX40" s="103">
        <f t="shared" si="14"/>
        <v>-376</v>
      </c>
      <c r="AY40" s="103">
        <f t="shared" si="14"/>
        <v>-399</v>
      </c>
      <c r="AZ40" s="103">
        <f t="shared" si="14"/>
        <v>-423</v>
      </c>
      <c r="BA40" s="103">
        <f t="shared" si="14"/>
        <v>-305</v>
      </c>
      <c r="BB40" s="103">
        <f t="shared" si="4"/>
        <v>-924</v>
      </c>
      <c r="BC40" s="103">
        <f t="shared" si="5"/>
        <v>-428</v>
      </c>
      <c r="BD40" s="103">
        <f t="shared" si="9"/>
        <v>-63</v>
      </c>
      <c r="BE40" s="452"/>
      <c r="BF40" s="104">
        <v>25417</v>
      </c>
      <c r="BG40" s="447">
        <f t="shared" si="6"/>
        <v>-4217</v>
      </c>
      <c r="BH40" s="447">
        <f t="shared" si="7"/>
        <v>-6156</v>
      </c>
      <c r="BJ40" s="841" t="s">
        <v>988</v>
      </c>
      <c r="BK40" s="840">
        <v>41368</v>
      </c>
    </row>
    <row r="41" spans="1:63" ht="20.25" customHeight="1">
      <c r="A41" s="448"/>
      <c r="B41" s="459" t="s">
        <v>165</v>
      </c>
      <c r="C41" s="105">
        <v>246507</v>
      </c>
      <c r="D41" s="105">
        <v>258611</v>
      </c>
      <c r="E41" s="105">
        <v>270883</v>
      </c>
      <c r="F41" s="105">
        <v>282066</v>
      </c>
      <c r="G41" s="105"/>
      <c r="H41" s="105">
        <v>308755</v>
      </c>
      <c r="I41" s="105"/>
      <c r="J41" s="105">
        <v>356740</v>
      </c>
      <c r="K41" s="105"/>
      <c r="L41" s="105">
        <v>374521</v>
      </c>
      <c r="M41" s="105"/>
      <c r="N41" s="105">
        <v>396977</v>
      </c>
      <c r="O41" s="105"/>
      <c r="P41" s="105">
        <v>420478</v>
      </c>
      <c r="Q41" s="105"/>
      <c r="R41" s="105">
        <v>459172</v>
      </c>
      <c r="S41" s="105"/>
      <c r="T41" s="105">
        <v>493648</v>
      </c>
      <c r="U41" s="105"/>
      <c r="V41" s="105">
        <v>526395</v>
      </c>
      <c r="W41" s="105">
        <v>542545</v>
      </c>
      <c r="X41" s="105">
        <v>554508</v>
      </c>
      <c r="Y41" s="105">
        <v>558639</v>
      </c>
      <c r="Z41" s="106">
        <v>576597</v>
      </c>
      <c r="AA41" s="105">
        <v>582863</v>
      </c>
      <c r="AB41" s="105">
        <v>584128</v>
      </c>
      <c r="AC41" s="100">
        <v>581677</v>
      </c>
      <c r="AD41" s="101">
        <f>SUM(AD42:AD45)</f>
        <v>581442</v>
      </c>
      <c r="AE41" s="101">
        <f>SUM(AE42:AE45)</f>
        <v>580870</v>
      </c>
      <c r="AF41" s="101">
        <f>SUM(AF42:AF45)</f>
        <v>580002</v>
      </c>
      <c r="AG41" s="101">
        <f>SUM(AG42:AG45)</f>
        <v>578624</v>
      </c>
      <c r="AH41" s="100">
        <f t="shared" ref="AH41:AR41" si="15">SUM(AH42:AH45)</f>
        <v>579154</v>
      </c>
      <c r="AI41" s="107">
        <f t="shared" si="15"/>
        <v>578013</v>
      </c>
      <c r="AJ41" s="107">
        <f t="shared" si="15"/>
        <v>576501</v>
      </c>
      <c r="AK41" s="107">
        <f t="shared" si="15"/>
        <v>574658</v>
      </c>
      <c r="AL41" s="107">
        <f t="shared" si="15"/>
        <v>573638</v>
      </c>
      <c r="AM41" s="451">
        <f t="shared" si="15"/>
        <v>571719</v>
      </c>
      <c r="AN41" s="107">
        <f t="shared" si="15"/>
        <v>568018</v>
      </c>
      <c r="AO41" s="107">
        <f t="shared" si="15"/>
        <v>565003</v>
      </c>
      <c r="AP41" s="107">
        <f t="shared" si="15"/>
        <v>561805</v>
      </c>
      <c r="AQ41" s="107">
        <v>558221</v>
      </c>
      <c r="AR41" s="107">
        <f t="shared" si="15"/>
        <v>557724</v>
      </c>
      <c r="AS41" s="103">
        <f t="shared" si="1"/>
        <v>-2523</v>
      </c>
      <c r="AT41" s="113">
        <f t="shared" si="2"/>
        <v>-7435</v>
      </c>
      <c r="AU41" s="103">
        <f t="shared" si="14"/>
        <v>-1141</v>
      </c>
      <c r="AV41" s="103">
        <f t="shared" si="14"/>
        <v>-1512</v>
      </c>
      <c r="AW41" s="103">
        <f t="shared" si="14"/>
        <v>-1843</v>
      </c>
      <c r="AX41" s="103">
        <f t="shared" si="14"/>
        <v>-1020</v>
      </c>
      <c r="AY41" s="103">
        <f t="shared" si="14"/>
        <v>-1919</v>
      </c>
      <c r="AZ41" s="103">
        <f t="shared" si="14"/>
        <v>-3701</v>
      </c>
      <c r="BA41" s="103">
        <f t="shared" si="14"/>
        <v>-3015</v>
      </c>
      <c r="BB41" s="103">
        <f t="shared" si="4"/>
        <v>-7279</v>
      </c>
      <c r="BC41" s="103">
        <f t="shared" si="5"/>
        <v>-4081</v>
      </c>
      <c r="BD41" s="103">
        <f t="shared" si="9"/>
        <v>-497</v>
      </c>
      <c r="BE41" s="452"/>
      <c r="BF41" s="104">
        <f>SUM(BF42:BF45)</f>
        <v>572691</v>
      </c>
      <c r="BG41" s="447">
        <f t="shared" si="6"/>
        <v>6463</v>
      </c>
      <c r="BH41" s="447">
        <f t="shared" si="7"/>
        <v>-972</v>
      </c>
      <c r="BJ41" s="841" t="s">
        <v>989</v>
      </c>
      <c r="BK41" s="840">
        <v>26909</v>
      </c>
    </row>
    <row r="42" spans="1:63" ht="12.75" customHeight="1">
      <c r="A42" s="448">
        <v>201</v>
      </c>
      <c r="B42" s="459" t="s">
        <v>365</v>
      </c>
      <c r="C42" s="105">
        <v>209050</v>
      </c>
      <c r="D42" s="105">
        <v>221240</v>
      </c>
      <c r="E42" s="105">
        <v>232805</v>
      </c>
      <c r="F42" s="105">
        <v>244556</v>
      </c>
      <c r="G42" s="105"/>
      <c r="H42" s="105">
        <v>270719</v>
      </c>
      <c r="I42" s="105"/>
      <c r="J42" s="105">
        <v>308321</v>
      </c>
      <c r="K42" s="105"/>
      <c r="L42" s="105">
        <v>325329</v>
      </c>
      <c r="M42" s="105"/>
      <c r="N42" s="105">
        <v>348365</v>
      </c>
      <c r="O42" s="105"/>
      <c r="P42" s="105">
        <v>372824</v>
      </c>
      <c r="Q42" s="105"/>
      <c r="R42" s="105">
        <v>412507</v>
      </c>
      <c r="S42" s="105"/>
      <c r="T42" s="105">
        <v>447666</v>
      </c>
      <c r="U42" s="105"/>
      <c r="V42" s="105">
        <v>479360</v>
      </c>
      <c r="W42" s="105">
        <v>494825</v>
      </c>
      <c r="X42" s="450">
        <v>506101</v>
      </c>
      <c r="Y42" s="450">
        <v>509129</v>
      </c>
      <c r="Z42" s="450">
        <v>527854</v>
      </c>
      <c r="AA42" s="115">
        <v>534969</v>
      </c>
      <c r="AB42" s="105">
        <v>536232</v>
      </c>
      <c r="AC42" s="100">
        <v>536270</v>
      </c>
      <c r="AD42" s="109">
        <v>536370</v>
      </c>
      <c r="AE42" s="109">
        <v>536300</v>
      </c>
      <c r="AF42" s="109">
        <v>535783</v>
      </c>
      <c r="AG42" s="109">
        <v>534794</v>
      </c>
      <c r="AH42" s="110">
        <v>535664</v>
      </c>
      <c r="AI42" s="111">
        <v>534810</v>
      </c>
      <c r="AJ42" s="112">
        <v>533712</v>
      </c>
      <c r="AK42" s="112">
        <v>532376</v>
      </c>
      <c r="AL42" s="112">
        <v>531801</v>
      </c>
      <c r="AM42" s="456">
        <v>530495</v>
      </c>
      <c r="AN42" s="107">
        <v>527409</v>
      </c>
      <c r="AO42" s="112">
        <v>525044</v>
      </c>
      <c r="AP42" s="112">
        <v>522328</v>
      </c>
      <c r="AQ42" s="112">
        <v>519390</v>
      </c>
      <c r="AR42" s="112">
        <f>BK18</f>
        <v>519096</v>
      </c>
      <c r="AS42" s="103">
        <f t="shared" si="1"/>
        <v>-606</v>
      </c>
      <c r="AT42" s="113">
        <f t="shared" si="2"/>
        <v>-5169</v>
      </c>
      <c r="AU42" s="103">
        <f t="shared" si="14"/>
        <v>-854</v>
      </c>
      <c r="AV42" s="103">
        <f t="shared" si="14"/>
        <v>-1098</v>
      </c>
      <c r="AW42" s="103">
        <f t="shared" si="14"/>
        <v>-1336</v>
      </c>
      <c r="AX42" s="103">
        <f t="shared" si="14"/>
        <v>-575</v>
      </c>
      <c r="AY42" s="103">
        <f t="shared" si="14"/>
        <v>-1306</v>
      </c>
      <c r="AZ42" s="103">
        <f t="shared" si="14"/>
        <v>-3086</v>
      </c>
      <c r="BA42" s="103">
        <f t="shared" si="14"/>
        <v>-2365</v>
      </c>
      <c r="BB42" s="103">
        <f t="shared" si="4"/>
        <v>-5948</v>
      </c>
      <c r="BC42" s="103">
        <f t="shared" si="5"/>
        <v>-3232</v>
      </c>
      <c r="BD42" s="103">
        <f t="shared" si="9"/>
        <v>-294</v>
      </c>
      <c r="BE42" s="452"/>
      <c r="BF42" s="104">
        <v>523107</v>
      </c>
      <c r="BG42" s="447">
        <f t="shared" si="6"/>
        <v>12557</v>
      </c>
      <c r="BH42" s="447">
        <f t="shared" si="7"/>
        <v>7388</v>
      </c>
      <c r="BJ42" s="841" t="s">
        <v>990</v>
      </c>
      <c r="BK42" s="842">
        <v>40187</v>
      </c>
    </row>
    <row r="43" spans="1:63" ht="12.75" customHeight="1">
      <c r="A43" s="454">
        <v>442</v>
      </c>
      <c r="B43" s="449" t="s">
        <v>179</v>
      </c>
      <c r="C43" s="450">
        <v>12281</v>
      </c>
      <c r="D43" s="450">
        <v>12244</v>
      </c>
      <c r="E43" s="450">
        <v>12411</v>
      </c>
      <c r="F43" s="450">
        <v>12163</v>
      </c>
      <c r="G43" s="450"/>
      <c r="H43" s="450">
        <v>12050</v>
      </c>
      <c r="I43" s="450"/>
      <c r="J43" s="450">
        <v>15582</v>
      </c>
      <c r="K43" s="450"/>
      <c r="L43" s="450">
        <v>15941</v>
      </c>
      <c r="M43" s="450"/>
      <c r="N43" s="450">
        <v>15751</v>
      </c>
      <c r="O43" s="450"/>
      <c r="P43" s="450">
        <v>15543</v>
      </c>
      <c r="Q43" s="450"/>
      <c r="R43" s="450">
        <v>15211</v>
      </c>
      <c r="S43" s="450"/>
      <c r="T43" s="450">
        <v>14686</v>
      </c>
      <c r="U43" s="450"/>
      <c r="V43" s="450">
        <v>14915</v>
      </c>
      <c r="W43" s="450">
        <v>15230</v>
      </c>
      <c r="X43" s="450">
        <v>15354</v>
      </c>
      <c r="Y43" s="450">
        <v>15105</v>
      </c>
      <c r="Z43" s="106">
        <v>15060</v>
      </c>
      <c r="AA43" s="115">
        <v>14812</v>
      </c>
      <c r="AB43" s="450">
        <v>14150</v>
      </c>
      <c r="AC43" s="100">
        <v>13288</v>
      </c>
      <c r="AD43" s="109">
        <v>13089</v>
      </c>
      <c r="AE43" s="109">
        <v>12883</v>
      </c>
      <c r="AF43" s="109">
        <v>12734</v>
      </c>
      <c r="AG43" s="109">
        <v>12545</v>
      </c>
      <c r="AH43" s="110">
        <v>12300</v>
      </c>
      <c r="AI43" s="111">
        <v>12113</v>
      </c>
      <c r="AJ43" s="112">
        <v>11951</v>
      </c>
      <c r="AK43" s="112">
        <v>11689</v>
      </c>
      <c r="AL43" s="112">
        <v>11494</v>
      </c>
      <c r="AM43" s="456">
        <v>11231</v>
      </c>
      <c r="AN43" s="107">
        <v>10959</v>
      </c>
      <c r="AO43" s="112">
        <v>10692</v>
      </c>
      <c r="AP43" s="112">
        <v>10442</v>
      </c>
      <c r="AQ43" s="112">
        <v>10233</v>
      </c>
      <c r="AR43" s="112">
        <f>BK54</f>
        <v>10153</v>
      </c>
      <c r="AS43" s="103">
        <f t="shared" si="1"/>
        <v>-988</v>
      </c>
      <c r="AT43" s="113">
        <f t="shared" si="2"/>
        <v>-1069</v>
      </c>
      <c r="AU43" s="103">
        <f t="shared" si="14"/>
        <v>-187</v>
      </c>
      <c r="AV43" s="103">
        <f t="shared" si="14"/>
        <v>-162</v>
      </c>
      <c r="AW43" s="103">
        <f t="shared" si="14"/>
        <v>-262</v>
      </c>
      <c r="AX43" s="103">
        <f t="shared" si="14"/>
        <v>-195</v>
      </c>
      <c r="AY43" s="103">
        <f t="shared" si="14"/>
        <v>-263</v>
      </c>
      <c r="AZ43" s="103">
        <f t="shared" si="14"/>
        <v>-272</v>
      </c>
      <c r="BA43" s="103">
        <f t="shared" si="14"/>
        <v>-267</v>
      </c>
      <c r="BB43" s="103">
        <f t="shared" si="4"/>
        <v>-539</v>
      </c>
      <c r="BC43" s="103">
        <f t="shared" si="5"/>
        <v>-289</v>
      </c>
      <c r="BD43" s="103">
        <f t="shared" si="9"/>
        <v>-80</v>
      </c>
      <c r="BE43" s="452"/>
      <c r="BF43" s="104">
        <v>15171</v>
      </c>
      <c r="BG43" s="447">
        <f t="shared" si="6"/>
        <v>-2871</v>
      </c>
      <c r="BH43" s="447">
        <f t="shared" si="7"/>
        <v>-3940</v>
      </c>
      <c r="BJ43" s="841" t="s">
        <v>991</v>
      </c>
      <c r="BK43" s="840">
        <v>31759</v>
      </c>
    </row>
    <row r="44" spans="1:63" ht="12.75" customHeight="1">
      <c r="A44" s="454">
        <v>443</v>
      </c>
      <c r="B44" s="449" t="s">
        <v>181</v>
      </c>
      <c r="C44" s="450">
        <v>11377</v>
      </c>
      <c r="D44" s="450">
        <v>11627</v>
      </c>
      <c r="E44" s="450">
        <v>12155</v>
      </c>
      <c r="F44" s="450">
        <v>12130</v>
      </c>
      <c r="G44" s="450"/>
      <c r="H44" s="450">
        <v>12340</v>
      </c>
      <c r="I44" s="450"/>
      <c r="J44" s="450">
        <v>16240</v>
      </c>
      <c r="K44" s="450"/>
      <c r="L44" s="450">
        <v>16385</v>
      </c>
      <c r="M44" s="450"/>
      <c r="N44" s="450">
        <v>16347</v>
      </c>
      <c r="O44" s="450"/>
      <c r="P44" s="450">
        <v>16312</v>
      </c>
      <c r="Q44" s="450"/>
      <c r="R44" s="450">
        <v>16322</v>
      </c>
      <c r="S44" s="450"/>
      <c r="T44" s="450">
        <v>16637</v>
      </c>
      <c r="U44" s="450"/>
      <c r="V44" s="450">
        <v>17603</v>
      </c>
      <c r="W44" s="450">
        <v>18089</v>
      </c>
      <c r="X44" s="450">
        <v>18787</v>
      </c>
      <c r="Y44" s="450">
        <v>19913</v>
      </c>
      <c r="Z44" s="106">
        <v>19854</v>
      </c>
      <c r="AA44" s="115">
        <v>19582</v>
      </c>
      <c r="AB44" s="450">
        <v>20669</v>
      </c>
      <c r="AC44" s="100">
        <v>19830</v>
      </c>
      <c r="AD44" s="109">
        <v>19852</v>
      </c>
      <c r="AE44" s="109">
        <v>19759</v>
      </c>
      <c r="AF44" s="109">
        <v>19687</v>
      </c>
      <c r="AG44" s="109">
        <v>19721</v>
      </c>
      <c r="AH44" s="110">
        <v>19738</v>
      </c>
      <c r="AI44" s="111">
        <v>19721</v>
      </c>
      <c r="AJ44" s="112">
        <v>19689</v>
      </c>
      <c r="AK44" s="112">
        <v>19641</v>
      </c>
      <c r="AL44" s="112">
        <v>19544</v>
      </c>
      <c r="AM44" s="456">
        <v>19377</v>
      </c>
      <c r="AN44" s="107">
        <v>19224</v>
      </c>
      <c r="AO44" s="112">
        <v>19084</v>
      </c>
      <c r="AP44" s="112">
        <v>19093</v>
      </c>
      <c r="AQ44" s="112">
        <v>18923</v>
      </c>
      <c r="AR44" s="112">
        <f t="shared" ref="AR44:AR45" si="16">BK55</f>
        <v>18849</v>
      </c>
      <c r="AS44" s="103">
        <f t="shared" si="1"/>
        <v>-92</v>
      </c>
      <c r="AT44" s="113">
        <f t="shared" si="2"/>
        <v>-361</v>
      </c>
      <c r="AU44" s="103">
        <f t="shared" si="14"/>
        <v>-17</v>
      </c>
      <c r="AV44" s="103">
        <f t="shared" si="14"/>
        <v>-32</v>
      </c>
      <c r="AW44" s="103">
        <f t="shared" si="14"/>
        <v>-48</v>
      </c>
      <c r="AX44" s="103">
        <f t="shared" si="14"/>
        <v>-97</v>
      </c>
      <c r="AY44" s="103">
        <f t="shared" si="14"/>
        <v>-167</v>
      </c>
      <c r="AZ44" s="103">
        <f t="shared" si="14"/>
        <v>-153</v>
      </c>
      <c r="BA44" s="103">
        <f t="shared" si="14"/>
        <v>-140</v>
      </c>
      <c r="BB44" s="103">
        <f t="shared" si="4"/>
        <v>-235</v>
      </c>
      <c r="BC44" s="103">
        <f t="shared" si="5"/>
        <v>-244</v>
      </c>
      <c r="BD44" s="103">
        <f t="shared" si="9"/>
        <v>-74</v>
      </c>
      <c r="BE44" s="452"/>
      <c r="BF44" s="104">
        <v>20076</v>
      </c>
      <c r="BG44" s="447">
        <f t="shared" si="6"/>
        <v>-338</v>
      </c>
      <c r="BH44" s="447">
        <f t="shared" si="7"/>
        <v>-699</v>
      </c>
      <c r="BJ44" s="841" t="s">
        <v>992</v>
      </c>
      <c r="BK44" s="840">
        <v>39818</v>
      </c>
    </row>
    <row r="45" spans="1:63" ht="12.75" customHeight="1">
      <c r="A45" s="454">
        <v>446</v>
      </c>
      <c r="B45" s="449" t="s">
        <v>366</v>
      </c>
      <c r="C45" s="105">
        <v>13799</v>
      </c>
      <c r="D45" s="105">
        <v>13500</v>
      </c>
      <c r="E45" s="105">
        <v>13512</v>
      </c>
      <c r="F45" s="105">
        <v>13217</v>
      </c>
      <c r="G45" s="105"/>
      <c r="H45" s="105">
        <v>13646</v>
      </c>
      <c r="I45" s="105"/>
      <c r="J45" s="105">
        <v>16597</v>
      </c>
      <c r="K45" s="105"/>
      <c r="L45" s="105">
        <v>16866</v>
      </c>
      <c r="M45" s="105"/>
      <c r="N45" s="105">
        <v>16514</v>
      </c>
      <c r="O45" s="105"/>
      <c r="P45" s="105">
        <v>15799</v>
      </c>
      <c r="Q45" s="105"/>
      <c r="R45" s="105">
        <v>15132</v>
      </c>
      <c r="S45" s="105"/>
      <c r="T45" s="105">
        <v>14659</v>
      </c>
      <c r="U45" s="105"/>
      <c r="V45" s="105">
        <v>14517</v>
      </c>
      <c r="W45" s="105">
        <v>14401</v>
      </c>
      <c r="X45" s="450">
        <v>14266</v>
      </c>
      <c r="Y45" s="450">
        <v>14492</v>
      </c>
      <c r="Z45" s="450">
        <v>13829</v>
      </c>
      <c r="AA45" s="115">
        <v>13500</v>
      </c>
      <c r="AB45" s="105">
        <v>13077</v>
      </c>
      <c r="AC45" s="100">
        <v>12289</v>
      </c>
      <c r="AD45" s="109">
        <v>12131</v>
      </c>
      <c r="AE45" s="109">
        <v>11928</v>
      </c>
      <c r="AF45" s="109">
        <v>11798</v>
      </c>
      <c r="AG45" s="109">
        <v>11564</v>
      </c>
      <c r="AH45" s="110">
        <v>11452</v>
      </c>
      <c r="AI45" s="111">
        <v>11369</v>
      </c>
      <c r="AJ45" s="112">
        <v>11149</v>
      </c>
      <c r="AK45" s="112">
        <v>10952</v>
      </c>
      <c r="AL45" s="112">
        <v>10799</v>
      </c>
      <c r="AM45" s="456">
        <v>10616</v>
      </c>
      <c r="AN45" s="107">
        <v>10426</v>
      </c>
      <c r="AO45" s="112">
        <v>10183</v>
      </c>
      <c r="AP45" s="112">
        <v>9942</v>
      </c>
      <c r="AQ45" s="112">
        <v>9675</v>
      </c>
      <c r="AR45" s="112">
        <f t="shared" si="16"/>
        <v>9626</v>
      </c>
      <c r="AS45" s="103">
        <f t="shared" si="1"/>
        <v>-837</v>
      </c>
      <c r="AT45" s="113">
        <f t="shared" si="2"/>
        <v>-836</v>
      </c>
      <c r="AU45" s="103">
        <f t="shared" si="14"/>
        <v>-83</v>
      </c>
      <c r="AV45" s="103">
        <f t="shared" si="14"/>
        <v>-220</v>
      </c>
      <c r="AW45" s="103">
        <f t="shared" si="14"/>
        <v>-197</v>
      </c>
      <c r="AX45" s="103">
        <f t="shared" si="14"/>
        <v>-153</v>
      </c>
      <c r="AY45" s="103">
        <f t="shared" si="14"/>
        <v>-183</v>
      </c>
      <c r="AZ45" s="103">
        <f t="shared" si="14"/>
        <v>-190</v>
      </c>
      <c r="BA45" s="103">
        <f t="shared" si="14"/>
        <v>-243</v>
      </c>
      <c r="BB45" s="103">
        <f t="shared" si="4"/>
        <v>-557</v>
      </c>
      <c r="BC45" s="103">
        <f t="shared" si="5"/>
        <v>-316</v>
      </c>
      <c r="BD45" s="103">
        <f t="shared" si="9"/>
        <v>-49</v>
      </c>
      <c r="BE45" s="452"/>
      <c r="BF45" s="104">
        <v>14337</v>
      </c>
      <c r="BG45" s="447">
        <f t="shared" si="6"/>
        <v>-2885</v>
      </c>
      <c r="BH45" s="447">
        <f t="shared" si="7"/>
        <v>-3721</v>
      </c>
      <c r="BJ45" s="843" t="s">
        <v>993</v>
      </c>
      <c r="BK45" s="840">
        <v>70877</v>
      </c>
    </row>
    <row r="46" spans="1:63" ht="20.25" customHeight="1">
      <c r="A46" s="448"/>
      <c r="B46" s="459" t="s">
        <v>187</v>
      </c>
      <c r="C46" s="105">
        <v>207976</v>
      </c>
      <c r="D46" s="105">
        <v>200611</v>
      </c>
      <c r="E46" s="105">
        <v>207724</v>
      </c>
      <c r="F46" s="105">
        <v>210596</v>
      </c>
      <c r="G46" s="105"/>
      <c r="H46" s="105">
        <v>222313</v>
      </c>
      <c r="I46" s="105"/>
      <c r="J46" s="105">
        <v>284785</v>
      </c>
      <c r="K46" s="105"/>
      <c r="L46" s="105">
        <v>283103</v>
      </c>
      <c r="M46" s="105"/>
      <c r="N46" s="105">
        <v>276572</v>
      </c>
      <c r="O46" s="105"/>
      <c r="P46" s="105">
        <v>268761</v>
      </c>
      <c r="Q46" s="105"/>
      <c r="R46" s="105">
        <v>268467</v>
      </c>
      <c r="S46" s="105"/>
      <c r="T46" s="105">
        <v>271984</v>
      </c>
      <c r="U46" s="105"/>
      <c r="V46" s="105">
        <v>286544</v>
      </c>
      <c r="W46" s="105">
        <v>292743</v>
      </c>
      <c r="X46" s="105">
        <v>297235</v>
      </c>
      <c r="Y46" s="105">
        <v>292586</v>
      </c>
      <c r="Z46" s="106">
        <v>292469</v>
      </c>
      <c r="AA46" s="105">
        <v>287780</v>
      </c>
      <c r="AB46" s="105">
        <v>280302</v>
      </c>
      <c r="AC46" s="100">
        <v>272476</v>
      </c>
      <c r="AD46" s="101">
        <f>SUM(AD47:AD53)</f>
        <v>270439</v>
      </c>
      <c r="AE46" s="101">
        <f>SUM(AE47:AE53)</f>
        <v>268281</v>
      </c>
      <c r="AF46" s="101">
        <f>SUM(AF47:AF53)</f>
        <v>265803</v>
      </c>
      <c r="AG46" s="101">
        <f>SUM(AG47:AG53)</f>
        <v>263148</v>
      </c>
      <c r="AH46" s="100">
        <f t="shared" ref="AH46:AR46" si="17">SUM(AH47:AH53)</f>
        <v>260312</v>
      </c>
      <c r="AI46" s="107">
        <f t="shared" si="17"/>
        <v>257611</v>
      </c>
      <c r="AJ46" s="107">
        <f t="shared" si="17"/>
        <v>255216</v>
      </c>
      <c r="AK46" s="107">
        <f t="shared" si="17"/>
        <v>252236</v>
      </c>
      <c r="AL46" s="107">
        <f t="shared" si="17"/>
        <v>249467</v>
      </c>
      <c r="AM46" s="451">
        <f t="shared" si="17"/>
        <v>246601</v>
      </c>
      <c r="AN46" s="107">
        <f t="shared" si="17"/>
        <v>243286</v>
      </c>
      <c r="AO46" s="107">
        <f t="shared" si="17"/>
        <v>240168</v>
      </c>
      <c r="AP46" s="107">
        <f t="shared" si="17"/>
        <v>236655</v>
      </c>
      <c r="AQ46" s="107">
        <v>232847</v>
      </c>
      <c r="AR46" s="107">
        <f t="shared" si="17"/>
        <v>232315</v>
      </c>
      <c r="AS46" s="103">
        <f t="shared" si="1"/>
        <v>-12164</v>
      </c>
      <c r="AT46" s="113">
        <f t="shared" si="2"/>
        <v>-13711</v>
      </c>
      <c r="AU46" s="103">
        <f t="shared" si="14"/>
        <v>-2701</v>
      </c>
      <c r="AV46" s="103">
        <f t="shared" si="14"/>
        <v>-2395</v>
      </c>
      <c r="AW46" s="103">
        <f t="shared" si="14"/>
        <v>-2980</v>
      </c>
      <c r="AX46" s="103">
        <f t="shared" si="14"/>
        <v>-2769</v>
      </c>
      <c r="AY46" s="103">
        <f t="shared" si="14"/>
        <v>-2866</v>
      </c>
      <c r="AZ46" s="103">
        <f t="shared" si="14"/>
        <v>-3315</v>
      </c>
      <c r="BA46" s="103">
        <f t="shared" si="14"/>
        <v>-3118</v>
      </c>
      <c r="BB46" s="103">
        <f t="shared" si="4"/>
        <v>-7853</v>
      </c>
      <c r="BC46" s="103">
        <f t="shared" si="5"/>
        <v>-4340</v>
      </c>
      <c r="BD46" s="103">
        <f t="shared" si="9"/>
        <v>-532</v>
      </c>
      <c r="BE46" s="452"/>
      <c r="BF46" s="104">
        <f>SUM(BF47:BF53)</f>
        <v>290988</v>
      </c>
      <c r="BG46" s="447">
        <f t="shared" si="6"/>
        <v>-30676</v>
      </c>
      <c r="BH46" s="447">
        <f t="shared" si="7"/>
        <v>-44387</v>
      </c>
      <c r="BJ46" s="844" t="s">
        <v>994</v>
      </c>
      <c r="BK46" s="838" t="s">
        <v>47</v>
      </c>
    </row>
    <row r="47" spans="1:63" ht="12.75" customHeight="1">
      <c r="A47" s="454">
        <v>208</v>
      </c>
      <c r="B47" s="449" t="s">
        <v>189</v>
      </c>
      <c r="C47" s="450">
        <v>25313</v>
      </c>
      <c r="D47" s="450">
        <v>18044</v>
      </c>
      <c r="E47" s="450">
        <v>19357</v>
      </c>
      <c r="F47" s="450">
        <v>21315</v>
      </c>
      <c r="G47" s="450"/>
      <c r="H47" s="450">
        <v>29844</v>
      </c>
      <c r="I47" s="450"/>
      <c r="J47" s="450">
        <v>34170</v>
      </c>
      <c r="K47" s="450"/>
      <c r="L47" s="450">
        <v>35894</v>
      </c>
      <c r="M47" s="450"/>
      <c r="N47" s="450">
        <v>35905</v>
      </c>
      <c r="O47" s="450"/>
      <c r="P47" s="450">
        <v>36521</v>
      </c>
      <c r="Q47" s="450"/>
      <c r="R47" s="450">
        <v>38921</v>
      </c>
      <c r="S47" s="450"/>
      <c r="T47" s="450">
        <v>40657</v>
      </c>
      <c r="U47" s="450"/>
      <c r="V47" s="450">
        <v>42008</v>
      </c>
      <c r="W47" s="450">
        <v>41498</v>
      </c>
      <c r="X47" s="450">
        <v>39868</v>
      </c>
      <c r="Y47" s="450">
        <v>36871</v>
      </c>
      <c r="Z47" s="106">
        <v>36103</v>
      </c>
      <c r="AA47" s="115">
        <v>34320</v>
      </c>
      <c r="AB47" s="450">
        <v>32475</v>
      </c>
      <c r="AC47" s="100">
        <v>31158</v>
      </c>
      <c r="AD47" s="109">
        <v>30871</v>
      </c>
      <c r="AE47" s="109">
        <v>30606</v>
      </c>
      <c r="AF47" s="109">
        <v>30390</v>
      </c>
      <c r="AG47" s="109">
        <v>30123</v>
      </c>
      <c r="AH47" s="110">
        <v>30129</v>
      </c>
      <c r="AI47" s="111">
        <v>29848</v>
      </c>
      <c r="AJ47" s="112">
        <v>29701</v>
      </c>
      <c r="AK47" s="112">
        <v>29328</v>
      </c>
      <c r="AL47" s="112">
        <v>28832</v>
      </c>
      <c r="AM47" s="456">
        <v>28355</v>
      </c>
      <c r="AN47" s="107">
        <v>27971</v>
      </c>
      <c r="AO47" s="112">
        <v>27549</v>
      </c>
      <c r="AP47" s="112">
        <v>27031</v>
      </c>
      <c r="AQ47" s="112">
        <v>26573</v>
      </c>
      <c r="AR47" s="112">
        <f>BK25</f>
        <v>26523</v>
      </c>
      <c r="AS47" s="103">
        <f t="shared" si="1"/>
        <v>-1029</v>
      </c>
      <c r="AT47" s="113">
        <f t="shared" si="2"/>
        <v>-1774</v>
      </c>
      <c r="AU47" s="103">
        <f t="shared" si="14"/>
        <v>-281</v>
      </c>
      <c r="AV47" s="103">
        <f t="shared" si="14"/>
        <v>-147</v>
      </c>
      <c r="AW47" s="103">
        <f t="shared" si="14"/>
        <v>-373</v>
      </c>
      <c r="AX47" s="103">
        <f t="shared" si="14"/>
        <v>-496</v>
      </c>
      <c r="AY47" s="103">
        <f t="shared" si="14"/>
        <v>-477</v>
      </c>
      <c r="AZ47" s="103">
        <f t="shared" si="14"/>
        <v>-384</v>
      </c>
      <c r="BA47" s="103">
        <f t="shared" si="14"/>
        <v>-422</v>
      </c>
      <c r="BB47" s="103">
        <f t="shared" si="4"/>
        <v>-1026</v>
      </c>
      <c r="BC47" s="103">
        <f t="shared" si="5"/>
        <v>-508</v>
      </c>
      <c r="BD47" s="103">
        <f t="shared" si="9"/>
        <v>-50</v>
      </c>
      <c r="BE47" s="452"/>
      <c r="BF47" s="104">
        <v>35769</v>
      </c>
      <c r="BG47" s="447">
        <f t="shared" si="6"/>
        <v>-5640</v>
      </c>
      <c r="BH47" s="447">
        <f t="shared" si="7"/>
        <v>-7414</v>
      </c>
      <c r="BJ47" s="841" t="s">
        <v>122</v>
      </c>
      <c r="BK47" s="840">
        <v>27787</v>
      </c>
    </row>
    <row r="48" spans="1:63" ht="12.75" customHeight="1">
      <c r="A48" s="454">
        <v>212</v>
      </c>
      <c r="B48" s="449" t="s">
        <v>191</v>
      </c>
      <c r="C48" s="450">
        <v>27211</v>
      </c>
      <c r="D48" s="450">
        <v>28248</v>
      </c>
      <c r="E48" s="450">
        <v>31305</v>
      </c>
      <c r="F48" s="450">
        <v>32542</v>
      </c>
      <c r="G48" s="450"/>
      <c r="H48" s="450">
        <v>34446</v>
      </c>
      <c r="I48" s="450"/>
      <c r="J48" s="450">
        <v>44162</v>
      </c>
      <c r="K48" s="450"/>
      <c r="L48" s="450">
        <v>42596</v>
      </c>
      <c r="M48" s="450"/>
      <c r="N48" s="450">
        <v>42116</v>
      </c>
      <c r="O48" s="450"/>
      <c r="P48" s="450">
        <v>42381</v>
      </c>
      <c r="Q48" s="450"/>
      <c r="R48" s="450">
        <v>44698</v>
      </c>
      <c r="S48" s="450"/>
      <c r="T48" s="450">
        <v>45942</v>
      </c>
      <c r="U48" s="450"/>
      <c r="V48" s="450">
        <v>49583</v>
      </c>
      <c r="W48" s="450">
        <v>51046</v>
      </c>
      <c r="X48" s="450">
        <v>52374</v>
      </c>
      <c r="Y48" s="450">
        <v>51131</v>
      </c>
      <c r="Z48" s="106">
        <v>51426</v>
      </c>
      <c r="AA48" s="115">
        <v>52077</v>
      </c>
      <c r="AB48" s="450">
        <v>51794</v>
      </c>
      <c r="AC48" s="100">
        <v>50523</v>
      </c>
      <c r="AD48" s="109">
        <v>50189</v>
      </c>
      <c r="AE48" s="109">
        <v>49809</v>
      </c>
      <c r="AF48" s="109">
        <v>49448</v>
      </c>
      <c r="AG48" s="109">
        <v>49109</v>
      </c>
      <c r="AH48" s="110">
        <v>48567</v>
      </c>
      <c r="AI48" s="111">
        <v>48108</v>
      </c>
      <c r="AJ48" s="112">
        <v>47529</v>
      </c>
      <c r="AK48" s="112">
        <v>46883</v>
      </c>
      <c r="AL48" s="112">
        <v>46487</v>
      </c>
      <c r="AM48" s="456">
        <v>45892</v>
      </c>
      <c r="AN48" s="107">
        <v>45197</v>
      </c>
      <c r="AO48" s="112">
        <v>44569</v>
      </c>
      <c r="AP48" s="112">
        <v>43922</v>
      </c>
      <c r="AQ48" s="112">
        <v>43293</v>
      </c>
      <c r="AR48" s="112">
        <f>BK28</f>
        <v>43218</v>
      </c>
      <c r="AS48" s="103">
        <f t="shared" si="1"/>
        <v>-1956</v>
      </c>
      <c r="AT48" s="113">
        <f t="shared" si="2"/>
        <v>-2675</v>
      </c>
      <c r="AU48" s="103">
        <f t="shared" si="14"/>
        <v>-459</v>
      </c>
      <c r="AV48" s="103">
        <f t="shared" si="14"/>
        <v>-579</v>
      </c>
      <c r="AW48" s="103">
        <f t="shared" si="14"/>
        <v>-646</v>
      </c>
      <c r="AX48" s="103">
        <f t="shared" si="14"/>
        <v>-396</v>
      </c>
      <c r="AY48" s="103">
        <f t="shared" si="14"/>
        <v>-595</v>
      </c>
      <c r="AZ48" s="103">
        <f t="shared" si="14"/>
        <v>-695</v>
      </c>
      <c r="BA48" s="103">
        <f t="shared" si="14"/>
        <v>-628</v>
      </c>
      <c r="BB48" s="103">
        <f t="shared" si="4"/>
        <v>-1351</v>
      </c>
      <c r="BC48" s="103">
        <f t="shared" si="5"/>
        <v>-704</v>
      </c>
      <c r="BD48" s="103">
        <f t="shared" si="9"/>
        <v>-75</v>
      </c>
      <c r="BE48" s="452"/>
      <c r="BF48" s="104">
        <v>51081</v>
      </c>
      <c r="BG48" s="447">
        <f t="shared" si="6"/>
        <v>-2514</v>
      </c>
      <c r="BH48" s="447">
        <f t="shared" si="7"/>
        <v>-5189</v>
      </c>
      <c r="BJ48" s="844" t="s">
        <v>995</v>
      </c>
      <c r="BK48" s="838" t="s">
        <v>47</v>
      </c>
    </row>
    <row r="49" spans="1:63" ht="12.75" customHeight="1">
      <c r="A49" s="454">
        <v>227</v>
      </c>
      <c r="B49" s="449" t="s">
        <v>367</v>
      </c>
      <c r="C49" s="105">
        <v>47489</v>
      </c>
      <c r="D49" s="105">
        <v>47595</v>
      </c>
      <c r="E49" s="105">
        <v>48732</v>
      </c>
      <c r="F49" s="105">
        <v>48204</v>
      </c>
      <c r="G49" s="105"/>
      <c r="H49" s="105">
        <v>48492</v>
      </c>
      <c r="I49" s="105"/>
      <c r="J49" s="105">
        <v>59217</v>
      </c>
      <c r="K49" s="105"/>
      <c r="L49" s="105">
        <v>60289</v>
      </c>
      <c r="M49" s="105"/>
      <c r="N49" s="105">
        <v>58655</v>
      </c>
      <c r="O49" s="105"/>
      <c r="P49" s="105">
        <v>54590</v>
      </c>
      <c r="Q49" s="105"/>
      <c r="R49" s="105">
        <v>50889</v>
      </c>
      <c r="S49" s="105"/>
      <c r="T49" s="105">
        <v>48558</v>
      </c>
      <c r="U49" s="105"/>
      <c r="V49" s="105">
        <v>48791</v>
      </c>
      <c r="W49" s="105">
        <v>49084</v>
      </c>
      <c r="X49" s="450">
        <v>48980</v>
      </c>
      <c r="Y49" s="450">
        <v>48454</v>
      </c>
      <c r="Z49" s="450">
        <v>47685</v>
      </c>
      <c r="AA49" s="115">
        <v>45460</v>
      </c>
      <c r="AB49" s="450">
        <v>43302</v>
      </c>
      <c r="AC49" s="100">
        <v>40938</v>
      </c>
      <c r="AD49" s="109">
        <v>40363</v>
      </c>
      <c r="AE49" s="109">
        <v>39782</v>
      </c>
      <c r="AF49" s="109">
        <v>39190</v>
      </c>
      <c r="AG49" s="109">
        <v>38490</v>
      </c>
      <c r="AH49" s="110">
        <v>37773</v>
      </c>
      <c r="AI49" s="111">
        <v>37121</v>
      </c>
      <c r="AJ49" s="112">
        <v>36569</v>
      </c>
      <c r="AK49" s="112">
        <v>35971</v>
      </c>
      <c r="AL49" s="112">
        <v>35366</v>
      </c>
      <c r="AM49" s="456">
        <v>34819</v>
      </c>
      <c r="AN49" s="107">
        <v>34150</v>
      </c>
      <c r="AO49" s="112">
        <v>33457</v>
      </c>
      <c r="AP49" s="112">
        <v>32682</v>
      </c>
      <c r="AQ49" s="112">
        <v>31983</v>
      </c>
      <c r="AR49" s="112">
        <f>BK43</f>
        <v>31759</v>
      </c>
      <c r="AS49" s="103">
        <f t="shared" si="1"/>
        <v>-3165</v>
      </c>
      <c r="AT49" s="113">
        <f t="shared" si="2"/>
        <v>-2954</v>
      </c>
      <c r="AU49" s="103">
        <f t="shared" si="14"/>
        <v>-652</v>
      </c>
      <c r="AV49" s="103">
        <f t="shared" si="14"/>
        <v>-552</v>
      </c>
      <c r="AW49" s="103">
        <f t="shared" si="14"/>
        <v>-598</v>
      </c>
      <c r="AX49" s="103">
        <f t="shared" si="14"/>
        <v>-605</v>
      </c>
      <c r="AY49" s="103">
        <f t="shared" si="14"/>
        <v>-547</v>
      </c>
      <c r="AZ49" s="103">
        <f t="shared" si="14"/>
        <v>-669</v>
      </c>
      <c r="BA49" s="103">
        <f t="shared" si="14"/>
        <v>-693</v>
      </c>
      <c r="BB49" s="103">
        <f t="shared" si="4"/>
        <v>-1698</v>
      </c>
      <c r="BC49" s="103">
        <f t="shared" si="5"/>
        <v>-923</v>
      </c>
      <c r="BD49" s="103">
        <f t="shared" si="9"/>
        <v>-224</v>
      </c>
      <c r="BE49" s="452"/>
      <c r="BF49" s="104">
        <v>47653</v>
      </c>
      <c r="BG49" s="447">
        <f t="shared" si="6"/>
        <v>-9880</v>
      </c>
      <c r="BH49" s="447">
        <f t="shared" si="7"/>
        <v>-12834</v>
      </c>
      <c r="BJ49" s="841" t="s">
        <v>996</v>
      </c>
      <c r="BK49" s="840">
        <v>17609</v>
      </c>
    </row>
    <row r="50" spans="1:63" ht="12.75" customHeight="1">
      <c r="A50" s="454">
        <v>229</v>
      </c>
      <c r="B50" s="449" t="s">
        <v>368</v>
      </c>
      <c r="C50" s="105">
        <v>52127</v>
      </c>
      <c r="D50" s="105">
        <v>50832</v>
      </c>
      <c r="E50" s="105">
        <v>52142</v>
      </c>
      <c r="F50" s="105">
        <v>52893</v>
      </c>
      <c r="G50" s="105"/>
      <c r="H50" s="105">
        <v>54378</v>
      </c>
      <c r="I50" s="105"/>
      <c r="J50" s="105">
        <v>73379</v>
      </c>
      <c r="K50" s="105"/>
      <c r="L50" s="105">
        <v>72414</v>
      </c>
      <c r="M50" s="105"/>
      <c r="N50" s="105">
        <v>71619</v>
      </c>
      <c r="O50" s="105"/>
      <c r="P50" s="105">
        <v>70720</v>
      </c>
      <c r="Q50" s="105"/>
      <c r="R50" s="105">
        <v>71340</v>
      </c>
      <c r="S50" s="105"/>
      <c r="T50" s="105">
        <v>73058</v>
      </c>
      <c r="U50" s="105"/>
      <c r="V50" s="105">
        <v>78363</v>
      </c>
      <c r="W50" s="105">
        <v>81167</v>
      </c>
      <c r="X50" s="450">
        <v>82934</v>
      </c>
      <c r="Y50" s="450">
        <v>83045</v>
      </c>
      <c r="Z50" s="450">
        <v>83431</v>
      </c>
      <c r="AA50" s="115">
        <v>83207</v>
      </c>
      <c r="AB50" s="450">
        <v>81561</v>
      </c>
      <c r="AC50" s="100">
        <v>80518</v>
      </c>
      <c r="AD50" s="109">
        <v>80008</v>
      </c>
      <c r="AE50" s="109">
        <v>79519</v>
      </c>
      <c r="AF50" s="109">
        <v>78974</v>
      </c>
      <c r="AG50" s="109">
        <v>78436</v>
      </c>
      <c r="AH50" s="110">
        <v>77419</v>
      </c>
      <c r="AI50" s="111">
        <v>76890</v>
      </c>
      <c r="AJ50" s="116">
        <v>76282</v>
      </c>
      <c r="AK50" s="118">
        <v>75585</v>
      </c>
      <c r="AL50" s="118">
        <v>74926</v>
      </c>
      <c r="AM50" s="456">
        <v>74316</v>
      </c>
      <c r="AN50" s="107">
        <v>73491</v>
      </c>
      <c r="AO50" s="118">
        <v>72867</v>
      </c>
      <c r="AP50" s="118">
        <v>71939</v>
      </c>
      <c r="AQ50" s="118">
        <v>70864</v>
      </c>
      <c r="AR50" s="118">
        <f>BK45</f>
        <v>70877</v>
      </c>
      <c r="AS50" s="103">
        <f t="shared" si="1"/>
        <v>-3099</v>
      </c>
      <c r="AT50" s="113">
        <f t="shared" si="2"/>
        <v>-3103</v>
      </c>
      <c r="AU50" s="103">
        <f t="shared" si="14"/>
        <v>-529</v>
      </c>
      <c r="AV50" s="103">
        <f t="shared" si="14"/>
        <v>-608</v>
      </c>
      <c r="AW50" s="103">
        <f t="shared" si="14"/>
        <v>-697</v>
      </c>
      <c r="AX50" s="103">
        <f t="shared" si="14"/>
        <v>-659</v>
      </c>
      <c r="AY50" s="103">
        <f t="shared" si="14"/>
        <v>-610</v>
      </c>
      <c r="AZ50" s="103">
        <f t="shared" si="14"/>
        <v>-825</v>
      </c>
      <c r="BA50" s="103">
        <f t="shared" si="14"/>
        <v>-624</v>
      </c>
      <c r="BB50" s="103">
        <f t="shared" si="4"/>
        <v>-1990</v>
      </c>
      <c r="BC50" s="103">
        <f t="shared" si="5"/>
        <v>-1062</v>
      </c>
      <c r="BD50" s="103">
        <f t="shared" si="9"/>
        <v>13</v>
      </c>
      <c r="BE50" s="452"/>
      <c r="BF50" s="104">
        <v>83008</v>
      </c>
      <c r="BG50" s="447">
        <f t="shared" si="6"/>
        <v>-5589</v>
      </c>
      <c r="BH50" s="447">
        <f t="shared" si="7"/>
        <v>-8692</v>
      </c>
      <c r="BJ50" s="845" t="s">
        <v>997</v>
      </c>
      <c r="BK50" s="838" t="s">
        <v>47</v>
      </c>
    </row>
    <row r="51" spans="1:63" ht="12.75" customHeight="1">
      <c r="A51" s="454">
        <v>464</v>
      </c>
      <c r="B51" s="449" t="s">
        <v>212</v>
      </c>
      <c r="C51" s="450">
        <v>9271</v>
      </c>
      <c r="D51" s="450">
        <v>9156</v>
      </c>
      <c r="E51" s="450">
        <v>9392</v>
      </c>
      <c r="F51" s="450">
        <v>9414</v>
      </c>
      <c r="G51" s="450"/>
      <c r="H51" s="450">
        <v>9832</v>
      </c>
      <c r="I51" s="450"/>
      <c r="J51" s="450">
        <v>14154</v>
      </c>
      <c r="K51" s="450"/>
      <c r="L51" s="450">
        <v>13599</v>
      </c>
      <c r="M51" s="450"/>
      <c r="N51" s="450">
        <v>13613</v>
      </c>
      <c r="O51" s="450"/>
      <c r="P51" s="450">
        <v>14296</v>
      </c>
      <c r="Q51" s="450"/>
      <c r="R51" s="450">
        <v>16545</v>
      </c>
      <c r="S51" s="450"/>
      <c r="T51" s="450">
        <v>20457</v>
      </c>
      <c r="U51" s="450"/>
      <c r="V51" s="450">
        <v>24751</v>
      </c>
      <c r="W51" s="450">
        <v>26686</v>
      </c>
      <c r="X51" s="450">
        <v>29663</v>
      </c>
      <c r="Y51" s="450">
        <v>30477</v>
      </c>
      <c r="Z51" s="106">
        <v>31634</v>
      </c>
      <c r="AA51" s="115">
        <v>31960</v>
      </c>
      <c r="AB51" s="450">
        <v>32555</v>
      </c>
      <c r="AC51" s="100">
        <v>33438</v>
      </c>
      <c r="AD51" s="109">
        <v>33632</v>
      </c>
      <c r="AE51" s="109">
        <v>33800</v>
      </c>
      <c r="AF51" s="109">
        <v>33732</v>
      </c>
      <c r="AG51" s="109">
        <v>33603</v>
      </c>
      <c r="AH51" s="110">
        <v>33690</v>
      </c>
      <c r="AI51" s="111">
        <v>33602</v>
      </c>
      <c r="AJ51" s="112">
        <v>33704</v>
      </c>
      <c r="AK51" s="112">
        <v>33660</v>
      </c>
      <c r="AL51" s="112">
        <v>33579</v>
      </c>
      <c r="AM51" s="456">
        <v>33477</v>
      </c>
      <c r="AN51" s="107">
        <v>33348</v>
      </c>
      <c r="AO51" s="112">
        <v>33187</v>
      </c>
      <c r="AP51" s="112">
        <v>33069</v>
      </c>
      <c r="AQ51" s="112">
        <v>32883</v>
      </c>
      <c r="AR51" s="112">
        <f>BK58</f>
        <v>32869</v>
      </c>
      <c r="AS51" s="103">
        <f t="shared" si="1"/>
        <v>252</v>
      </c>
      <c r="AT51" s="113">
        <f t="shared" si="2"/>
        <v>-213</v>
      </c>
      <c r="AU51" s="103">
        <f t="shared" si="14"/>
        <v>-88</v>
      </c>
      <c r="AV51" s="103">
        <f t="shared" si="14"/>
        <v>102</v>
      </c>
      <c r="AW51" s="103">
        <f t="shared" si="14"/>
        <v>-44</v>
      </c>
      <c r="AX51" s="103">
        <f t="shared" si="14"/>
        <v>-81</v>
      </c>
      <c r="AY51" s="103">
        <f t="shared" si="14"/>
        <v>-102</v>
      </c>
      <c r="AZ51" s="103">
        <f t="shared" si="14"/>
        <v>-129</v>
      </c>
      <c r="BA51" s="103">
        <f t="shared" si="14"/>
        <v>-161</v>
      </c>
      <c r="BB51" s="103">
        <f t="shared" si="4"/>
        <v>-318</v>
      </c>
      <c r="BC51" s="103">
        <f t="shared" si="5"/>
        <v>-200</v>
      </c>
      <c r="BD51" s="103">
        <f t="shared" si="9"/>
        <v>-14</v>
      </c>
      <c r="BE51" s="452"/>
      <c r="BF51" s="104">
        <v>31424</v>
      </c>
      <c r="BG51" s="447">
        <f t="shared" si="6"/>
        <v>2266</v>
      </c>
      <c r="BH51" s="447">
        <f t="shared" si="7"/>
        <v>2053</v>
      </c>
      <c r="BJ51" s="843" t="s">
        <v>131</v>
      </c>
      <c r="BK51" s="840">
        <v>29874</v>
      </c>
    </row>
    <row r="52" spans="1:63" ht="12.75" customHeight="1">
      <c r="A52" s="454">
        <v>481</v>
      </c>
      <c r="B52" s="449" t="s">
        <v>214</v>
      </c>
      <c r="C52" s="450">
        <v>14939</v>
      </c>
      <c r="D52" s="450">
        <v>15050</v>
      </c>
      <c r="E52" s="450">
        <v>15150</v>
      </c>
      <c r="F52" s="450">
        <v>15135</v>
      </c>
      <c r="G52" s="450"/>
      <c r="H52" s="450">
        <v>15442</v>
      </c>
      <c r="I52" s="450"/>
      <c r="J52" s="450">
        <v>20756</v>
      </c>
      <c r="K52" s="450"/>
      <c r="L52" s="450">
        <v>19959</v>
      </c>
      <c r="M52" s="450"/>
      <c r="N52" s="450">
        <v>19000</v>
      </c>
      <c r="O52" s="450"/>
      <c r="P52" s="450">
        <v>17798</v>
      </c>
      <c r="Q52" s="450"/>
      <c r="R52" s="450">
        <v>17153</v>
      </c>
      <c r="S52" s="450"/>
      <c r="T52" s="450">
        <v>16902</v>
      </c>
      <c r="U52" s="450"/>
      <c r="V52" s="450">
        <v>17448</v>
      </c>
      <c r="W52" s="450">
        <v>18388</v>
      </c>
      <c r="X52" s="450">
        <v>18900</v>
      </c>
      <c r="Y52" s="450">
        <v>18781</v>
      </c>
      <c r="Z52" s="106">
        <v>18849</v>
      </c>
      <c r="AA52" s="115">
        <v>18419</v>
      </c>
      <c r="AB52" s="450">
        <v>17603</v>
      </c>
      <c r="AC52" s="100">
        <v>16636</v>
      </c>
      <c r="AD52" s="109">
        <v>16338</v>
      </c>
      <c r="AE52" s="109">
        <v>16137</v>
      </c>
      <c r="AF52" s="109">
        <v>15806</v>
      </c>
      <c r="AG52" s="109">
        <v>15544</v>
      </c>
      <c r="AH52" s="110">
        <v>15224</v>
      </c>
      <c r="AI52" s="117">
        <v>14943</v>
      </c>
      <c r="AJ52" s="112">
        <v>14645</v>
      </c>
      <c r="AK52" s="112">
        <v>14351</v>
      </c>
      <c r="AL52" s="112">
        <v>14118</v>
      </c>
      <c r="AM52" s="456">
        <v>13879</v>
      </c>
      <c r="AN52" s="107">
        <v>13644</v>
      </c>
      <c r="AO52" s="112">
        <v>13422</v>
      </c>
      <c r="AP52" s="112">
        <v>13256</v>
      </c>
      <c r="AQ52" s="112">
        <v>12933</v>
      </c>
      <c r="AR52" s="112">
        <f>BK60</f>
        <v>12818</v>
      </c>
      <c r="AS52" s="103">
        <f t="shared" si="1"/>
        <v>-1412</v>
      </c>
      <c r="AT52" s="113">
        <f t="shared" si="2"/>
        <v>-1345</v>
      </c>
      <c r="AU52" s="103">
        <f t="shared" si="14"/>
        <v>-281</v>
      </c>
      <c r="AV52" s="103">
        <f t="shared" si="14"/>
        <v>-298</v>
      </c>
      <c r="AW52" s="103">
        <f t="shared" si="14"/>
        <v>-294</v>
      </c>
      <c r="AX52" s="103">
        <f t="shared" si="14"/>
        <v>-233</v>
      </c>
      <c r="AY52" s="103">
        <f t="shared" si="14"/>
        <v>-239</v>
      </c>
      <c r="AZ52" s="103">
        <f t="shared" si="14"/>
        <v>-235</v>
      </c>
      <c r="BA52" s="103">
        <f t="shared" si="14"/>
        <v>-222</v>
      </c>
      <c r="BB52" s="103">
        <f t="shared" si="4"/>
        <v>-604</v>
      </c>
      <c r="BC52" s="103">
        <f t="shared" si="5"/>
        <v>-438</v>
      </c>
      <c r="BD52" s="103">
        <f t="shared" si="9"/>
        <v>-115</v>
      </c>
      <c r="BE52" s="452"/>
      <c r="BF52" s="104">
        <v>18844</v>
      </c>
      <c r="BG52" s="447">
        <f t="shared" si="6"/>
        <v>-3620</v>
      </c>
      <c r="BH52" s="447">
        <f t="shared" si="7"/>
        <v>-4965</v>
      </c>
      <c r="BJ52" s="841" t="s">
        <v>133</v>
      </c>
      <c r="BK52" s="840">
        <v>33669</v>
      </c>
    </row>
    <row r="53" spans="1:63" ht="12.75" customHeight="1">
      <c r="A53" s="454">
        <v>501</v>
      </c>
      <c r="B53" s="449" t="s">
        <v>369</v>
      </c>
      <c r="C53" s="105">
        <v>31626</v>
      </c>
      <c r="D53" s="105">
        <v>31686</v>
      </c>
      <c r="E53" s="105">
        <v>31646</v>
      </c>
      <c r="F53" s="105">
        <v>31093</v>
      </c>
      <c r="G53" s="105"/>
      <c r="H53" s="105">
        <v>29879</v>
      </c>
      <c r="I53" s="105"/>
      <c r="J53" s="105">
        <v>38947</v>
      </c>
      <c r="K53" s="105"/>
      <c r="L53" s="105">
        <v>38352</v>
      </c>
      <c r="M53" s="105"/>
      <c r="N53" s="105">
        <v>35664</v>
      </c>
      <c r="O53" s="105"/>
      <c r="P53" s="105">
        <v>32455</v>
      </c>
      <c r="Q53" s="105"/>
      <c r="R53" s="105">
        <v>28921</v>
      </c>
      <c r="S53" s="105"/>
      <c r="T53" s="105">
        <v>26410</v>
      </c>
      <c r="U53" s="105"/>
      <c r="V53" s="105">
        <v>25600</v>
      </c>
      <c r="W53" s="105">
        <v>24874</v>
      </c>
      <c r="X53" s="450">
        <v>24516</v>
      </c>
      <c r="Y53" s="450">
        <v>23827</v>
      </c>
      <c r="Z53" s="450">
        <v>23341</v>
      </c>
      <c r="AA53" s="115">
        <v>22337</v>
      </c>
      <c r="AB53" s="450">
        <v>21012</v>
      </c>
      <c r="AC53" s="100">
        <v>19265</v>
      </c>
      <c r="AD53" s="109">
        <v>19038</v>
      </c>
      <c r="AE53" s="109">
        <v>18628</v>
      </c>
      <c r="AF53" s="109">
        <v>18263</v>
      </c>
      <c r="AG53" s="109">
        <v>17843</v>
      </c>
      <c r="AH53" s="110">
        <v>17510</v>
      </c>
      <c r="AI53" s="111">
        <v>17099</v>
      </c>
      <c r="AJ53" s="112">
        <v>16786</v>
      </c>
      <c r="AK53" s="112">
        <v>16458</v>
      </c>
      <c r="AL53" s="112">
        <v>16159</v>
      </c>
      <c r="AM53" s="456">
        <v>15863</v>
      </c>
      <c r="AN53" s="107">
        <v>15485</v>
      </c>
      <c r="AO53" s="112">
        <v>15117</v>
      </c>
      <c r="AP53" s="112">
        <v>14756</v>
      </c>
      <c r="AQ53" s="112">
        <v>14318</v>
      </c>
      <c r="AR53" s="112">
        <f>BK62</f>
        <v>14251</v>
      </c>
      <c r="AS53" s="103">
        <f t="shared" si="1"/>
        <v>-1755</v>
      </c>
      <c r="AT53" s="113">
        <f t="shared" si="2"/>
        <v>-1647</v>
      </c>
      <c r="AU53" s="103">
        <f t="shared" si="14"/>
        <v>-411</v>
      </c>
      <c r="AV53" s="103">
        <f t="shared" si="14"/>
        <v>-313</v>
      </c>
      <c r="AW53" s="103">
        <f t="shared" si="14"/>
        <v>-328</v>
      </c>
      <c r="AX53" s="103">
        <f t="shared" si="14"/>
        <v>-299</v>
      </c>
      <c r="AY53" s="103">
        <f t="shared" si="14"/>
        <v>-296</v>
      </c>
      <c r="AZ53" s="103">
        <f t="shared" si="14"/>
        <v>-378</v>
      </c>
      <c r="BA53" s="103">
        <f t="shared" si="14"/>
        <v>-368</v>
      </c>
      <c r="BB53" s="103">
        <f t="shared" si="4"/>
        <v>-866</v>
      </c>
      <c r="BC53" s="103">
        <f t="shared" si="5"/>
        <v>-505</v>
      </c>
      <c r="BD53" s="103">
        <f t="shared" si="9"/>
        <v>-67</v>
      </c>
      <c r="BE53" s="452"/>
      <c r="BF53" s="104">
        <v>23209</v>
      </c>
      <c r="BG53" s="447">
        <f t="shared" si="6"/>
        <v>-5699</v>
      </c>
      <c r="BH53" s="447">
        <f t="shared" si="7"/>
        <v>-7346</v>
      </c>
      <c r="BJ53" s="845" t="s">
        <v>998</v>
      </c>
      <c r="BK53" s="838" t="s">
        <v>47</v>
      </c>
    </row>
    <row r="54" spans="1:63" ht="20.25" customHeight="1">
      <c r="A54" s="448"/>
      <c r="B54" s="460" t="s">
        <v>224</v>
      </c>
      <c r="C54" s="105">
        <v>234468</v>
      </c>
      <c r="D54" s="105">
        <v>232840</v>
      </c>
      <c r="E54" s="105">
        <v>235392</v>
      </c>
      <c r="F54" s="105">
        <v>234011</v>
      </c>
      <c r="G54" s="105"/>
      <c r="H54" s="105">
        <v>236378</v>
      </c>
      <c r="I54" s="105"/>
      <c r="J54" s="105">
        <v>266180</v>
      </c>
      <c r="K54" s="105"/>
      <c r="L54" s="105">
        <v>266849</v>
      </c>
      <c r="M54" s="105"/>
      <c r="N54" s="105">
        <v>264484</v>
      </c>
      <c r="O54" s="105"/>
      <c r="P54" s="105">
        <v>253020</v>
      </c>
      <c r="Q54" s="105"/>
      <c r="R54" s="105">
        <v>237611</v>
      </c>
      <c r="S54" s="105"/>
      <c r="T54" s="105">
        <v>222236</v>
      </c>
      <c r="U54" s="105"/>
      <c r="V54" s="105">
        <v>217816</v>
      </c>
      <c r="W54" s="105">
        <v>215485</v>
      </c>
      <c r="X54" s="105">
        <v>213805</v>
      </c>
      <c r="Y54" s="105">
        <v>208242</v>
      </c>
      <c r="Z54" s="106">
        <v>205842</v>
      </c>
      <c r="AA54" s="105">
        <v>200803</v>
      </c>
      <c r="AB54" s="105">
        <v>191211</v>
      </c>
      <c r="AC54" s="100">
        <v>180607</v>
      </c>
      <c r="AD54" s="101">
        <f>SUM(AD55:AD59)</f>
        <v>178494</v>
      </c>
      <c r="AE54" s="101">
        <f>SUM(AE55:AE59)</f>
        <v>176177</v>
      </c>
      <c r="AF54" s="101">
        <f>SUM(AF55:AF59)</f>
        <v>173744</v>
      </c>
      <c r="AG54" s="101">
        <f>SUM(AG55:AG59)</f>
        <v>171295</v>
      </c>
      <c r="AH54" s="100">
        <f t="shared" ref="AH54:AR54" si="18">SUM(AH55:AH59)</f>
        <v>170232</v>
      </c>
      <c r="AI54" s="107">
        <f t="shared" si="18"/>
        <v>168124</v>
      </c>
      <c r="AJ54" s="107">
        <f t="shared" si="18"/>
        <v>165797</v>
      </c>
      <c r="AK54" s="107">
        <f t="shared" si="18"/>
        <v>163252</v>
      </c>
      <c r="AL54" s="107">
        <f t="shared" si="18"/>
        <v>160494</v>
      </c>
      <c r="AM54" s="451">
        <f t="shared" si="18"/>
        <v>157989</v>
      </c>
      <c r="AN54" s="107">
        <f t="shared" si="18"/>
        <v>155285</v>
      </c>
      <c r="AO54" s="107">
        <f t="shared" si="18"/>
        <v>152674</v>
      </c>
      <c r="AP54" s="107">
        <f t="shared" si="18"/>
        <v>149768</v>
      </c>
      <c r="AQ54" s="107">
        <v>146857</v>
      </c>
      <c r="AR54" s="107">
        <f t="shared" si="18"/>
        <v>146285</v>
      </c>
      <c r="AS54" s="103">
        <f t="shared" si="1"/>
        <v>-10375</v>
      </c>
      <c r="AT54" s="113">
        <f t="shared" si="2"/>
        <v>-12243</v>
      </c>
      <c r="AU54" s="103">
        <f t="shared" si="14"/>
        <v>-2108</v>
      </c>
      <c r="AV54" s="103">
        <f t="shared" si="14"/>
        <v>-2327</v>
      </c>
      <c r="AW54" s="103">
        <f t="shared" si="14"/>
        <v>-2545</v>
      </c>
      <c r="AX54" s="103">
        <f t="shared" si="14"/>
        <v>-2758</v>
      </c>
      <c r="AY54" s="103">
        <f t="shared" si="14"/>
        <v>-2505</v>
      </c>
      <c r="AZ54" s="103">
        <f t="shared" si="14"/>
        <v>-2704</v>
      </c>
      <c r="BA54" s="103">
        <f t="shared" si="14"/>
        <v>-2611</v>
      </c>
      <c r="BB54" s="103">
        <f t="shared" si="4"/>
        <v>-6389</v>
      </c>
      <c r="BC54" s="103">
        <f t="shared" si="5"/>
        <v>-3483</v>
      </c>
      <c r="BD54" s="103">
        <f t="shared" si="9"/>
        <v>-572</v>
      </c>
      <c r="BE54" s="452"/>
      <c r="BF54" s="104">
        <f>SUM(BF55:BF59)</f>
        <v>205877</v>
      </c>
      <c r="BG54" s="447">
        <f t="shared" si="6"/>
        <v>-35645</v>
      </c>
      <c r="BH54" s="447">
        <f t="shared" si="7"/>
        <v>-47888</v>
      </c>
      <c r="BJ54" s="841" t="s">
        <v>179</v>
      </c>
      <c r="BK54" s="840">
        <v>10153</v>
      </c>
    </row>
    <row r="55" spans="1:63" ht="12.75" customHeight="1">
      <c r="A55" s="448">
        <v>209</v>
      </c>
      <c r="B55" s="460" t="s">
        <v>370</v>
      </c>
      <c r="C55" s="105">
        <v>90750</v>
      </c>
      <c r="D55" s="105">
        <v>91246</v>
      </c>
      <c r="E55" s="105">
        <v>91800</v>
      </c>
      <c r="F55" s="105">
        <v>92006</v>
      </c>
      <c r="G55" s="105"/>
      <c r="H55" s="105">
        <v>91546</v>
      </c>
      <c r="I55" s="105"/>
      <c r="J55" s="105">
        <v>103154</v>
      </c>
      <c r="K55" s="105"/>
      <c r="L55" s="105">
        <v>102838</v>
      </c>
      <c r="M55" s="105"/>
      <c r="N55" s="105">
        <v>102557</v>
      </c>
      <c r="O55" s="105"/>
      <c r="P55" s="105">
        <v>99572</v>
      </c>
      <c r="Q55" s="105"/>
      <c r="R55" s="105">
        <v>96599</v>
      </c>
      <c r="S55" s="105"/>
      <c r="T55" s="105">
        <v>94732</v>
      </c>
      <c r="U55" s="105"/>
      <c r="V55" s="105">
        <v>95687</v>
      </c>
      <c r="W55" s="105">
        <v>96448</v>
      </c>
      <c r="X55" s="450">
        <v>96086</v>
      </c>
      <c r="Y55" s="450">
        <v>94163</v>
      </c>
      <c r="Z55" s="450">
        <v>93859</v>
      </c>
      <c r="AA55" s="115">
        <v>92752</v>
      </c>
      <c r="AB55" s="450">
        <v>89208</v>
      </c>
      <c r="AC55" s="100">
        <v>85592</v>
      </c>
      <c r="AD55" s="109">
        <v>84876</v>
      </c>
      <c r="AE55" s="109">
        <v>84116</v>
      </c>
      <c r="AF55" s="109">
        <v>83338</v>
      </c>
      <c r="AG55" s="109">
        <v>82462</v>
      </c>
      <c r="AH55" s="110">
        <v>82250</v>
      </c>
      <c r="AI55" s="111">
        <v>81438</v>
      </c>
      <c r="AJ55" s="112">
        <v>80690</v>
      </c>
      <c r="AK55" s="112">
        <v>79571</v>
      </c>
      <c r="AL55" s="112">
        <v>78490</v>
      </c>
      <c r="AM55" s="456">
        <v>77489</v>
      </c>
      <c r="AN55" s="107">
        <v>76605</v>
      </c>
      <c r="AO55" s="112">
        <v>75500</v>
      </c>
      <c r="AP55" s="112">
        <v>74268</v>
      </c>
      <c r="AQ55" s="112">
        <v>72931</v>
      </c>
      <c r="AR55" s="112">
        <f>BK26</f>
        <v>72669</v>
      </c>
      <c r="AS55" s="103">
        <f t="shared" si="1"/>
        <v>-3342</v>
      </c>
      <c r="AT55" s="113">
        <f t="shared" si="2"/>
        <v>-4761</v>
      </c>
      <c r="AU55" s="103">
        <f t="shared" si="14"/>
        <v>-812</v>
      </c>
      <c r="AV55" s="103">
        <f t="shared" si="14"/>
        <v>-748</v>
      </c>
      <c r="AW55" s="103">
        <f t="shared" si="14"/>
        <v>-1119</v>
      </c>
      <c r="AX55" s="103">
        <f t="shared" si="14"/>
        <v>-1081</v>
      </c>
      <c r="AY55" s="103">
        <f t="shared" si="14"/>
        <v>-1001</v>
      </c>
      <c r="AZ55" s="103">
        <f t="shared" si="14"/>
        <v>-884</v>
      </c>
      <c r="BA55" s="103">
        <f t="shared" si="14"/>
        <v>-1105</v>
      </c>
      <c r="BB55" s="103">
        <f t="shared" si="4"/>
        <v>-2831</v>
      </c>
      <c r="BC55" s="103">
        <f t="shared" si="5"/>
        <v>-1599</v>
      </c>
      <c r="BD55" s="103">
        <f t="shared" si="9"/>
        <v>-262</v>
      </c>
      <c r="BE55" s="452"/>
      <c r="BF55" s="104">
        <v>93844</v>
      </c>
      <c r="BG55" s="447">
        <f t="shared" si="6"/>
        <v>-11594</v>
      </c>
      <c r="BH55" s="447">
        <f t="shared" si="7"/>
        <v>-16355</v>
      </c>
      <c r="BJ55" s="841" t="s">
        <v>181</v>
      </c>
      <c r="BK55" s="840">
        <v>18849</v>
      </c>
    </row>
    <row r="56" spans="1:63" ht="12.75" customHeight="1">
      <c r="A56" s="454">
        <v>222</v>
      </c>
      <c r="B56" s="449" t="s">
        <v>371</v>
      </c>
      <c r="C56" s="105">
        <v>43271</v>
      </c>
      <c r="D56" s="105">
        <v>42465</v>
      </c>
      <c r="E56" s="105">
        <v>43449</v>
      </c>
      <c r="F56" s="105">
        <v>43190</v>
      </c>
      <c r="G56" s="105"/>
      <c r="H56" s="105">
        <v>45203</v>
      </c>
      <c r="I56" s="105"/>
      <c r="J56" s="105">
        <v>49057</v>
      </c>
      <c r="K56" s="105"/>
      <c r="L56" s="105">
        <v>49190</v>
      </c>
      <c r="M56" s="105"/>
      <c r="N56" s="105">
        <v>48578</v>
      </c>
      <c r="O56" s="105"/>
      <c r="P56" s="105">
        <v>44884</v>
      </c>
      <c r="Q56" s="105"/>
      <c r="R56" s="105">
        <v>40740</v>
      </c>
      <c r="S56" s="105"/>
      <c r="T56" s="105">
        <v>36716</v>
      </c>
      <c r="U56" s="105"/>
      <c r="V56" s="105">
        <v>34919</v>
      </c>
      <c r="W56" s="105">
        <v>33979</v>
      </c>
      <c r="X56" s="450">
        <v>33595</v>
      </c>
      <c r="Y56" s="450">
        <v>32092</v>
      </c>
      <c r="Z56" s="450">
        <v>31290</v>
      </c>
      <c r="AA56" s="115">
        <v>30110</v>
      </c>
      <c r="AB56" s="450">
        <v>28306</v>
      </c>
      <c r="AC56" s="100">
        <v>26501</v>
      </c>
      <c r="AD56" s="109">
        <v>26053</v>
      </c>
      <c r="AE56" s="109">
        <v>25499</v>
      </c>
      <c r="AF56" s="109">
        <v>24988</v>
      </c>
      <c r="AG56" s="109">
        <v>24567</v>
      </c>
      <c r="AH56" s="110">
        <v>24288</v>
      </c>
      <c r="AI56" s="111">
        <v>23952</v>
      </c>
      <c r="AJ56" s="112">
        <v>23491</v>
      </c>
      <c r="AK56" s="112">
        <v>23008</v>
      </c>
      <c r="AL56" s="112">
        <v>22490</v>
      </c>
      <c r="AM56" s="456">
        <v>22129</v>
      </c>
      <c r="AN56" s="107">
        <v>21683</v>
      </c>
      <c r="AO56" s="112">
        <v>21289</v>
      </c>
      <c r="AP56" s="112">
        <v>20821</v>
      </c>
      <c r="AQ56" s="112">
        <v>20332</v>
      </c>
      <c r="AR56" s="112">
        <f>BK38</f>
        <v>20236</v>
      </c>
      <c r="AS56" s="103">
        <f t="shared" si="1"/>
        <v>-2213</v>
      </c>
      <c r="AT56" s="113">
        <f t="shared" si="2"/>
        <v>-2159</v>
      </c>
      <c r="AU56" s="103">
        <f t="shared" si="14"/>
        <v>-336</v>
      </c>
      <c r="AV56" s="103">
        <f t="shared" si="14"/>
        <v>-461</v>
      </c>
      <c r="AW56" s="103">
        <f t="shared" si="14"/>
        <v>-483</v>
      </c>
      <c r="AX56" s="103">
        <f t="shared" si="14"/>
        <v>-518</v>
      </c>
      <c r="AY56" s="103">
        <f t="shared" si="14"/>
        <v>-361</v>
      </c>
      <c r="AZ56" s="103">
        <f t="shared" si="14"/>
        <v>-446</v>
      </c>
      <c r="BA56" s="103">
        <f t="shared" si="14"/>
        <v>-394</v>
      </c>
      <c r="BB56" s="103">
        <f t="shared" si="4"/>
        <v>-1053</v>
      </c>
      <c r="BC56" s="103">
        <f t="shared" si="5"/>
        <v>-585</v>
      </c>
      <c r="BD56" s="103">
        <f t="shared" si="9"/>
        <v>-96</v>
      </c>
      <c r="BE56" s="452"/>
      <c r="BF56" s="104">
        <v>31319</v>
      </c>
      <c r="BG56" s="447">
        <f t="shared" si="6"/>
        <v>-7031</v>
      </c>
      <c r="BH56" s="447">
        <f t="shared" si="7"/>
        <v>-9190</v>
      </c>
      <c r="BJ56" s="841" t="s">
        <v>999</v>
      </c>
      <c r="BK56" s="840">
        <v>9626</v>
      </c>
    </row>
    <row r="57" spans="1:63" ht="12.75" customHeight="1">
      <c r="A57" s="454">
        <v>225</v>
      </c>
      <c r="B57" s="449" t="s">
        <v>372</v>
      </c>
      <c r="C57" s="105">
        <v>41657</v>
      </c>
      <c r="D57" s="105">
        <v>41053</v>
      </c>
      <c r="E57" s="105">
        <v>42524</v>
      </c>
      <c r="F57" s="105">
        <v>42173</v>
      </c>
      <c r="G57" s="105"/>
      <c r="H57" s="105">
        <v>42442</v>
      </c>
      <c r="I57" s="105"/>
      <c r="J57" s="105">
        <v>49448</v>
      </c>
      <c r="K57" s="105"/>
      <c r="L57" s="105">
        <v>49619</v>
      </c>
      <c r="M57" s="105"/>
      <c r="N57" s="105">
        <v>49225</v>
      </c>
      <c r="O57" s="105"/>
      <c r="P57" s="105">
        <v>47118</v>
      </c>
      <c r="Q57" s="105"/>
      <c r="R57" s="105">
        <v>43637</v>
      </c>
      <c r="S57" s="105"/>
      <c r="T57" s="105">
        <v>39506</v>
      </c>
      <c r="U57" s="105"/>
      <c r="V57" s="105">
        <v>37763</v>
      </c>
      <c r="W57" s="105">
        <v>36850</v>
      </c>
      <c r="X57" s="450">
        <v>37149</v>
      </c>
      <c r="Y57" s="450">
        <v>36625</v>
      </c>
      <c r="Z57" s="450">
        <v>36766</v>
      </c>
      <c r="AA57" s="115">
        <v>36069</v>
      </c>
      <c r="AB57" s="450">
        <v>34791</v>
      </c>
      <c r="AC57" s="100">
        <v>32814</v>
      </c>
      <c r="AD57" s="109">
        <v>32491</v>
      </c>
      <c r="AE57" s="109">
        <v>32118</v>
      </c>
      <c r="AF57" s="109">
        <v>31622</v>
      </c>
      <c r="AG57" s="109">
        <v>31144</v>
      </c>
      <c r="AH57" s="110">
        <v>30805</v>
      </c>
      <c r="AI57" s="111">
        <v>30551</v>
      </c>
      <c r="AJ57" s="112">
        <v>30162</v>
      </c>
      <c r="AK57" s="112">
        <v>29823</v>
      </c>
      <c r="AL57" s="112">
        <v>29411</v>
      </c>
      <c r="AM57" s="456">
        <v>28989</v>
      </c>
      <c r="AN57" s="107">
        <v>28417</v>
      </c>
      <c r="AO57" s="112">
        <v>27968</v>
      </c>
      <c r="AP57" s="112">
        <v>27474</v>
      </c>
      <c r="AQ57" s="112">
        <v>27002</v>
      </c>
      <c r="AR57" s="112">
        <f>BK41</f>
        <v>26909</v>
      </c>
      <c r="AS57" s="103">
        <f t="shared" si="1"/>
        <v>-2009</v>
      </c>
      <c r="AT57" s="113">
        <f t="shared" si="2"/>
        <v>-1816</v>
      </c>
      <c r="AU57" s="103">
        <f t="shared" si="14"/>
        <v>-254</v>
      </c>
      <c r="AV57" s="103">
        <f t="shared" si="14"/>
        <v>-389</v>
      </c>
      <c r="AW57" s="103">
        <f t="shared" si="14"/>
        <v>-339</v>
      </c>
      <c r="AX57" s="103">
        <f t="shared" si="14"/>
        <v>-412</v>
      </c>
      <c r="AY57" s="103">
        <f t="shared" si="14"/>
        <v>-422</v>
      </c>
      <c r="AZ57" s="103">
        <f t="shared" si="14"/>
        <v>-572</v>
      </c>
      <c r="BA57" s="103">
        <f t="shared" si="14"/>
        <v>-449</v>
      </c>
      <c r="BB57" s="103">
        <f t="shared" si="4"/>
        <v>-1059</v>
      </c>
      <c r="BC57" s="103">
        <f t="shared" si="5"/>
        <v>-565</v>
      </c>
      <c r="BD57" s="103">
        <f t="shared" si="9"/>
        <v>-93</v>
      </c>
      <c r="BE57" s="452"/>
      <c r="BF57" s="104">
        <v>36479</v>
      </c>
      <c r="BG57" s="447">
        <f t="shared" si="6"/>
        <v>-5674</v>
      </c>
      <c r="BH57" s="447">
        <f t="shared" si="7"/>
        <v>-7490</v>
      </c>
      <c r="BJ57" s="845" t="s">
        <v>1000</v>
      </c>
      <c r="BK57" s="838" t="s">
        <v>47</v>
      </c>
    </row>
    <row r="58" spans="1:63" ht="12.75" customHeight="1">
      <c r="A58" s="454">
        <v>585</v>
      </c>
      <c r="B58" s="449" t="s">
        <v>373</v>
      </c>
      <c r="C58" s="105">
        <v>31838</v>
      </c>
      <c r="D58" s="105">
        <v>31607</v>
      </c>
      <c r="E58" s="105">
        <v>31646</v>
      </c>
      <c r="F58" s="105">
        <v>31292</v>
      </c>
      <c r="G58" s="105"/>
      <c r="H58" s="105">
        <v>31627</v>
      </c>
      <c r="I58" s="105"/>
      <c r="J58" s="105">
        <v>34890</v>
      </c>
      <c r="K58" s="105"/>
      <c r="L58" s="105">
        <v>35414</v>
      </c>
      <c r="M58" s="105"/>
      <c r="N58" s="105">
        <v>34855</v>
      </c>
      <c r="O58" s="105"/>
      <c r="P58" s="105">
        <v>33745</v>
      </c>
      <c r="Q58" s="105"/>
      <c r="R58" s="105">
        <v>31096</v>
      </c>
      <c r="S58" s="105"/>
      <c r="T58" s="105">
        <v>28321</v>
      </c>
      <c r="U58" s="105"/>
      <c r="V58" s="105">
        <v>27571</v>
      </c>
      <c r="W58" s="105">
        <v>26694</v>
      </c>
      <c r="X58" s="450">
        <v>25964</v>
      </c>
      <c r="Y58" s="450">
        <v>25136</v>
      </c>
      <c r="Z58" s="450">
        <v>24298</v>
      </c>
      <c r="AA58" s="115">
        <v>23271</v>
      </c>
      <c r="AB58" s="450">
        <v>21439</v>
      </c>
      <c r="AC58" s="100">
        <v>19696</v>
      </c>
      <c r="AD58" s="109">
        <v>19342</v>
      </c>
      <c r="AE58" s="109">
        <v>18961</v>
      </c>
      <c r="AF58" s="109">
        <v>18603</v>
      </c>
      <c r="AG58" s="109">
        <v>18220</v>
      </c>
      <c r="AH58" s="110">
        <v>18070</v>
      </c>
      <c r="AI58" s="111">
        <v>17676</v>
      </c>
      <c r="AJ58" s="112">
        <v>17221</v>
      </c>
      <c r="AK58" s="112">
        <v>16899</v>
      </c>
      <c r="AL58" s="112">
        <v>16450</v>
      </c>
      <c r="AM58" s="456">
        <v>16064</v>
      </c>
      <c r="AN58" s="107">
        <v>15576</v>
      </c>
      <c r="AO58" s="112">
        <v>15171</v>
      </c>
      <c r="AP58" s="112">
        <v>14745</v>
      </c>
      <c r="AQ58" s="112">
        <v>14412</v>
      </c>
      <c r="AR58" s="112">
        <f>BK64</f>
        <v>14352</v>
      </c>
      <c r="AS58" s="103">
        <f t="shared" si="1"/>
        <v>-1626</v>
      </c>
      <c r="AT58" s="113">
        <f t="shared" si="2"/>
        <v>-2006</v>
      </c>
      <c r="AU58" s="103">
        <f t="shared" si="14"/>
        <v>-394</v>
      </c>
      <c r="AV58" s="103">
        <f t="shared" si="14"/>
        <v>-455</v>
      </c>
      <c r="AW58" s="103">
        <f t="shared" si="14"/>
        <v>-322</v>
      </c>
      <c r="AX58" s="103">
        <f t="shared" si="14"/>
        <v>-449</v>
      </c>
      <c r="AY58" s="103">
        <f t="shared" si="14"/>
        <v>-386</v>
      </c>
      <c r="AZ58" s="103">
        <f t="shared" si="14"/>
        <v>-488</v>
      </c>
      <c r="BA58" s="103">
        <f t="shared" si="14"/>
        <v>-405</v>
      </c>
      <c r="BB58" s="103">
        <f t="shared" si="4"/>
        <v>-819</v>
      </c>
      <c r="BC58" s="103">
        <f t="shared" si="5"/>
        <v>-393</v>
      </c>
      <c r="BD58" s="103">
        <f t="shared" si="9"/>
        <v>-60</v>
      </c>
      <c r="BE58" s="452"/>
      <c r="BF58" s="104">
        <v>24496</v>
      </c>
      <c r="BG58" s="447">
        <f t="shared" si="6"/>
        <v>-6426</v>
      </c>
      <c r="BH58" s="447">
        <f t="shared" si="7"/>
        <v>-8432</v>
      </c>
      <c r="BJ58" s="841" t="s">
        <v>212</v>
      </c>
      <c r="BK58" s="840">
        <v>32869</v>
      </c>
    </row>
    <row r="59" spans="1:63" ht="12.75" customHeight="1">
      <c r="A59" s="454">
        <v>586</v>
      </c>
      <c r="B59" s="449" t="s">
        <v>374</v>
      </c>
      <c r="C59" s="105">
        <v>26952</v>
      </c>
      <c r="D59" s="105">
        <v>26469</v>
      </c>
      <c r="E59" s="105">
        <v>25973</v>
      </c>
      <c r="F59" s="105">
        <v>25350</v>
      </c>
      <c r="G59" s="105"/>
      <c r="H59" s="105">
        <v>25560</v>
      </c>
      <c r="I59" s="105"/>
      <c r="J59" s="105">
        <v>29631</v>
      </c>
      <c r="K59" s="105"/>
      <c r="L59" s="105">
        <v>29788</v>
      </c>
      <c r="M59" s="105"/>
      <c r="N59" s="105">
        <v>29269</v>
      </c>
      <c r="O59" s="105"/>
      <c r="P59" s="105">
        <v>27701</v>
      </c>
      <c r="Q59" s="105"/>
      <c r="R59" s="105">
        <v>25539</v>
      </c>
      <c r="S59" s="105"/>
      <c r="T59" s="105">
        <v>22961</v>
      </c>
      <c r="U59" s="105"/>
      <c r="V59" s="105">
        <v>21876</v>
      </c>
      <c r="W59" s="105">
        <v>21514</v>
      </c>
      <c r="X59" s="450">
        <v>21011</v>
      </c>
      <c r="Y59" s="450">
        <v>20226</v>
      </c>
      <c r="Z59" s="450">
        <v>19629</v>
      </c>
      <c r="AA59" s="115">
        <v>18601</v>
      </c>
      <c r="AB59" s="450">
        <v>17467</v>
      </c>
      <c r="AC59" s="100">
        <v>16004</v>
      </c>
      <c r="AD59" s="109">
        <v>15732</v>
      </c>
      <c r="AE59" s="109">
        <v>15483</v>
      </c>
      <c r="AF59" s="109">
        <v>15193</v>
      </c>
      <c r="AG59" s="109">
        <v>14902</v>
      </c>
      <c r="AH59" s="110">
        <v>14819</v>
      </c>
      <c r="AI59" s="111">
        <v>14507</v>
      </c>
      <c r="AJ59" s="112">
        <v>14233</v>
      </c>
      <c r="AK59" s="112">
        <v>13951</v>
      </c>
      <c r="AL59" s="112">
        <v>13653</v>
      </c>
      <c r="AM59" s="456">
        <v>13318</v>
      </c>
      <c r="AN59" s="107">
        <v>13004</v>
      </c>
      <c r="AO59" s="112">
        <v>12746</v>
      </c>
      <c r="AP59" s="112">
        <v>12460</v>
      </c>
      <c r="AQ59" s="112">
        <v>12180</v>
      </c>
      <c r="AR59" s="112">
        <f>BK65</f>
        <v>12119</v>
      </c>
      <c r="AS59" s="103">
        <f t="shared" si="1"/>
        <v>-1185</v>
      </c>
      <c r="AT59" s="113">
        <f t="shared" si="2"/>
        <v>-1501</v>
      </c>
      <c r="AU59" s="103">
        <f t="shared" si="14"/>
        <v>-312</v>
      </c>
      <c r="AV59" s="103">
        <f t="shared" si="14"/>
        <v>-274</v>
      </c>
      <c r="AW59" s="103">
        <f t="shared" si="14"/>
        <v>-282</v>
      </c>
      <c r="AX59" s="103">
        <f t="shared" si="14"/>
        <v>-298</v>
      </c>
      <c r="AY59" s="103">
        <f t="shared" si="14"/>
        <v>-335</v>
      </c>
      <c r="AZ59" s="103">
        <f t="shared" si="14"/>
        <v>-314</v>
      </c>
      <c r="BA59" s="103">
        <f t="shared" si="14"/>
        <v>-258</v>
      </c>
      <c r="BB59" s="103">
        <f t="shared" si="4"/>
        <v>-627</v>
      </c>
      <c r="BC59" s="103">
        <f t="shared" si="5"/>
        <v>-341</v>
      </c>
      <c r="BD59" s="103">
        <f t="shared" si="9"/>
        <v>-61</v>
      </c>
      <c r="BE59" s="452"/>
      <c r="BF59" s="104">
        <v>19739</v>
      </c>
      <c r="BG59" s="447">
        <f t="shared" si="6"/>
        <v>-4920</v>
      </c>
      <c r="BH59" s="447">
        <f t="shared" si="7"/>
        <v>-6421</v>
      </c>
      <c r="BJ59" s="845" t="s">
        <v>1001</v>
      </c>
      <c r="BK59" s="838" t="s">
        <v>47</v>
      </c>
    </row>
    <row r="60" spans="1:63" ht="20.25" customHeight="1">
      <c r="A60" s="448"/>
      <c r="B60" s="461" t="s">
        <v>269</v>
      </c>
      <c r="C60" s="105">
        <v>120884</v>
      </c>
      <c r="D60" s="105">
        <v>120546</v>
      </c>
      <c r="E60" s="105">
        <v>122255</v>
      </c>
      <c r="F60" s="105">
        <v>119242</v>
      </c>
      <c r="G60" s="105"/>
      <c r="H60" s="105">
        <v>117090</v>
      </c>
      <c r="I60" s="105"/>
      <c r="J60" s="105">
        <v>146337</v>
      </c>
      <c r="K60" s="105"/>
      <c r="L60" s="105">
        <v>144682</v>
      </c>
      <c r="M60" s="105"/>
      <c r="N60" s="105">
        <v>141144</v>
      </c>
      <c r="O60" s="105"/>
      <c r="P60" s="105">
        <v>133259</v>
      </c>
      <c r="Q60" s="105"/>
      <c r="R60" s="105">
        <v>123223</v>
      </c>
      <c r="S60" s="105"/>
      <c r="T60" s="105">
        <v>115869</v>
      </c>
      <c r="U60" s="105"/>
      <c r="V60" s="105">
        <v>114427</v>
      </c>
      <c r="W60" s="105">
        <v>114667</v>
      </c>
      <c r="X60" s="105">
        <v>115247</v>
      </c>
      <c r="Y60" s="105">
        <v>115461</v>
      </c>
      <c r="Z60" s="106">
        <v>118740</v>
      </c>
      <c r="AA60" s="105">
        <v>119187</v>
      </c>
      <c r="AB60" s="105">
        <v>116055</v>
      </c>
      <c r="AC60" s="100">
        <v>111020</v>
      </c>
      <c r="AD60" s="101">
        <f>AD61+AD62</f>
        <v>110185</v>
      </c>
      <c r="AE60" s="101">
        <f>AE61+AE62</f>
        <v>109173</v>
      </c>
      <c r="AF60" s="101">
        <f>AF61+AF62</f>
        <v>108034</v>
      </c>
      <c r="AG60" s="101">
        <f>AG61+AG62</f>
        <v>106812</v>
      </c>
      <c r="AH60" s="100">
        <f t="shared" ref="AH60:AR60" si="19">AH61+AH62</f>
        <v>106150</v>
      </c>
      <c r="AI60" s="107">
        <f t="shared" si="19"/>
        <v>105236</v>
      </c>
      <c r="AJ60" s="107">
        <f t="shared" si="19"/>
        <v>104219</v>
      </c>
      <c r="AK60" s="107">
        <f t="shared" si="19"/>
        <v>103270</v>
      </c>
      <c r="AL60" s="107">
        <f t="shared" si="19"/>
        <v>102246</v>
      </c>
      <c r="AM60" s="451">
        <f t="shared" si="19"/>
        <v>101082</v>
      </c>
      <c r="AN60" s="107">
        <f t="shared" si="19"/>
        <v>99744</v>
      </c>
      <c r="AO60" s="107">
        <f t="shared" si="19"/>
        <v>98700</v>
      </c>
      <c r="AP60" s="107">
        <f t="shared" si="19"/>
        <v>97547</v>
      </c>
      <c r="AQ60" s="107">
        <v>96300</v>
      </c>
      <c r="AR60" s="107">
        <f t="shared" si="19"/>
        <v>95945</v>
      </c>
      <c r="AS60" s="103">
        <f t="shared" si="1"/>
        <v>-4870</v>
      </c>
      <c r="AT60" s="113">
        <f t="shared" si="2"/>
        <v>-5068</v>
      </c>
      <c r="AU60" s="103">
        <f t="shared" si="14"/>
        <v>-914</v>
      </c>
      <c r="AV60" s="103">
        <f t="shared" si="14"/>
        <v>-1017</v>
      </c>
      <c r="AW60" s="103">
        <f t="shared" si="14"/>
        <v>-949</v>
      </c>
      <c r="AX60" s="103">
        <f t="shared" si="14"/>
        <v>-1024</v>
      </c>
      <c r="AY60" s="103">
        <f t="shared" si="14"/>
        <v>-1164</v>
      </c>
      <c r="AZ60" s="103">
        <f t="shared" si="14"/>
        <v>-1338</v>
      </c>
      <c r="BA60" s="103">
        <f t="shared" si="14"/>
        <v>-1044</v>
      </c>
      <c r="BB60" s="103">
        <f t="shared" si="4"/>
        <v>-2755</v>
      </c>
      <c r="BC60" s="103">
        <f t="shared" si="5"/>
        <v>-1602</v>
      </c>
      <c r="BD60" s="103">
        <f t="shared" si="9"/>
        <v>-355</v>
      </c>
      <c r="BE60" s="452"/>
      <c r="BF60" s="104">
        <f>BF61+BF62</f>
        <v>118306</v>
      </c>
      <c r="BG60" s="447">
        <f t="shared" si="6"/>
        <v>-12156</v>
      </c>
      <c r="BH60" s="447">
        <f t="shared" si="7"/>
        <v>-17224</v>
      </c>
      <c r="BJ60" s="843" t="s">
        <v>214</v>
      </c>
      <c r="BK60" s="840">
        <v>12818</v>
      </c>
    </row>
    <row r="61" spans="1:63" ht="12.75" customHeight="1">
      <c r="A61" s="454">
        <v>221</v>
      </c>
      <c r="B61" s="449" t="s">
        <v>375</v>
      </c>
      <c r="C61" s="105">
        <v>49523</v>
      </c>
      <c r="D61" s="105">
        <v>49046</v>
      </c>
      <c r="E61" s="105">
        <v>49969</v>
      </c>
      <c r="F61" s="105">
        <v>48748</v>
      </c>
      <c r="G61" s="105"/>
      <c r="H61" s="105">
        <v>46814</v>
      </c>
      <c r="I61" s="105"/>
      <c r="J61" s="105">
        <v>58355</v>
      </c>
      <c r="K61" s="105"/>
      <c r="L61" s="105">
        <v>57083</v>
      </c>
      <c r="M61" s="105"/>
      <c r="N61" s="105">
        <v>55181</v>
      </c>
      <c r="O61" s="105"/>
      <c r="P61" s="105">
        <v>51611</v>
      </c>
      <c r="Q61" s="105"/>
      <c r="R61" s="105">
        <v>47346</v>
      </c>
      <c r="S61" s="105"/>
      <c r="T61" s="105">
        <v>43428</v>
      </c>
      <c r="U61" s="105"/>
      <c r="V61" s="105">
        <v>42026</v>
      </c>
      <c r="W61" s="105">
        <v>41685</v>
      </c>
      <c r="X61" s="450">
        <v>41144</v>
      </c>
      <c r="Y61" s="450">
        <v>41802</v>
      </c>
      <c r="Z61" s="450">
        <v>44752</v>
      </c>
      <c r="AA61" s="115">
        <v>46325</v>
      </c>
      <c r="AB61" s="450">
        <v>45245</v>
      </c>
      <c r="AC61" s="100">
        <v>43263</v>
      </c>
      <c r="AD61" s="109">
        <v>42937</v>
      </c>
      <c r="AE61" s="109">
        <v>42648</v>
      </c>
      <c r="AF61" s="109">
        <v>42202</v>
      </c>
      <c r="AG61" s="109">
        <v>41729</v>
      </c>
      <c r="AH61" s="110">
        <v>41490</v>
      </c>
      <c r="AI61" s="111">
        <v>41203</v>
      </c>
      <c r="AJ61" s="112">
        <v>40796</v>
      </c>
      <c r="AK61" s="112">
        <v>40452</v>
      </c>
      <c r="AL61" s="112">
        <v>40034</v>
      </c>
      <c r="AM61" s="456">
        <v>39611</v>
      </c>
      <c r="AN61" s="107">
        <v>39070</v>
      </c>
      <c r="AO61" s="112">
        <v>38677</v>
      </c>
      <c r="AP61" s="112">
        <v>38346</v>
      </c>
      <c r="AQ61" s="112">
        <v>37884</v>
      </c>
      <c r="AR61" s="112">
        <f>BK37</f>
        <v>37765</v>
      </c>
      <c r="AS61" s="103">
        <f t="shared" si="1"/>
        <v>-1773</v>
      </c>
      <c r="AT61" s="113">
        <f t="shared" si="2"/>
        <v>-1879</v>
      </c>
      <c r="AU61" s="103">
        <f t="shared" si="14"/>
        <v>-287</v>
      </c>
      <c r="AV61" s="103">
        <f t="shared" si="14"/>
        <v>-407</v>
      </c>
      <c r="AW61" s="103">
        <f t="shared" si="14"/>
        <v>-344</v>
      </c>
      <c r="AX61" s="103">
        <f t="shared" si="14"/>
        <v>-418</v>
      </c>
      <c r="AY61" s="103">
        <f t="shared" si="14"/>
        <v>-423</v>
      </c>
      <c r="AZ61" s="103">
        <f t="shared" si="14"/>
        <v>-541</v>
      </c>
      <c r="BA61" s="103">
        <f t="shared" si="14"/>
        <v>-393</v>
      </c>
      <c r="BB61" s="103">
        <f t="shared" si="4"/>
        <v>-912</v>
      </c>
      <c r="BC61" s="103">
        <f t="shared" si="5"/>
        <v>-581</v>
      </c>
      <c r="BD61" s="103">
        <f t="shared" si="9"/>
        <v>-119</v>
      </c>
      <c r="BE61" s="452"/>
      <c r="BF61" s="104">
        <v>44076</v>
      </c>
      <c r="BG61" s="447">
        <f t="shared" si="6"/>
        <v>-2586</v>
      </c>
      <c r="BH61" s="447">
        <f t="shared" si="7"/>
        <v>-4465</v>
      </c>
      <c r="BJ61" s="845" t="s">
        <v>1002</v>
      </c>
      <c r="BK61" s="838" t="s">
        <v>47</v>
      </c>
    </row>
    <row r="62" spans="1:63" ht="12.75" customHeight="1">
      <c r="A62" s="454">
        <v>223</v>
      </c>
      <c r="B62" s="449" t="s">
        <v>376</v>
      </c>
      <c r="C62" s="105">
        <v>71361</v>
      </c>
      <c r="D62" s="105">
        <v>71500</v>
      </c>
      <c r="E62" s="105">
        <v>72286</v>
      </c>
      <c r="F62" s="105">
        <v>70494</v>
      </c>
      <c r="G62" s="105"/>
      <c r="H62" s="105">
        <v>70276</v>
      </c>
      <c r="I62" s="105"/>
      <c r="J62" s="105">
        <v>87982</v>
      </c>
      <c r="K62" s="105"/>
      <c r="L62" s="105">
        <v>87599</v>
      </c>
      <c r="M62" s="105"/>
      <c r="N62" s="105">
        <v>85963</v>
      </c>
      <c r="O62" s="105"/>
      <c r="P62" s="105">
        <v>81648</v>
      </c>
      <c r="Q62" s="105"/>
      <c r="R62" s="105">
        <v>75877</v>
      </c>
      <c r="S62" s="105"/>
      <c r="T62" s="105">
        <v>72441</v>
      </c>
      <c r="U62" s="105"/>
      <c r="V62" s="105">
        <v>72401</v>
      </c>
      <c r="W62" s="105">
        <v>72982</v>
      </c>
      <c r="X62" s="450">
        <v>74103</v>
      </c>
      <c r="Y62" s="450">
        <v>73659</v>
      </c>
      <c r="Z62" s="450">
        <v>73988</v>
      </c>
      <c r="AA62" s="115">
        <v>72862</v>
      </c>
      <c r="AB62" s="450">
        <v>70810</v>
      </c>
      <c r="AC62" s="100">
        <v>67757</v>
      </c>
      <c r="AD62" s="109">
        <v>67248</v>
      </c>
      <c r="AE62" s="109">
        <v>66525</v>
      </c>
      <c r="AF62" s="109">
        <v>65832</v>
      </c>
      <c r="AG62" s="109">
        <v>65083</v>
      </c>
      <c r="AH62" s="110">
        <v>64660</v>
      </c>
      <c r="AI62" s="111">
        <v>64033</v>
      </c>
      <c r="AJ62" s="112">
        <v>63423</v>
      </c>
      <c r="AK62" s="112">
        <v>62818</v>
      </c>
      <c r="AL62" s="112">
        <v>62212</v>
      </c>
      <c r="AM62" s="456">
        <v>61471</v>
      </c>
      <c r="AN62" s="107">
        <v>60674</v>
      </c>
      <c r="AO62" s="112">
        <v>60023</v>
      </c>
      <c r="AP62" s="112">
        <v>59201</v>
      </c>
      <c r="AQ62" s="112">
        <v>58416</v>
      </c>
      <c r="AR62" s="112">
        <f>BK39</f>
        <v>58180</v>
      </c>
      <c r="AS62" s="103">
        <f t="shared" si="1"/>
        <v>-3097</v>
      </c>
      <c r="AT62" s="113">
        <f t="shared" si="2"/>
        <v>-3189</v>
      </c>
      <c r="AU62" s="103">
        <f t="shared" si="14"/>
        <v>-627</v>
      </c>
      <c r="AV62" s="103">
        <f t="shared" si="14"/>
        <v>-610</v>
      </c>
      <c r="AW62" s="103">
        <f t="shared" si="14"/>
        <v>-605</v>
      </c>
      <c r="AX62" s="103">
        <f t="shared" si="14"/>
        <v>-606</v>
      </c>
      <c r="AY62" s="103">
        <f t="shared" si="14"/>
        <v>-741</v>
      </c>
      <c r="AZ62" s="103">
        <f t="shared" si="14"/>
        <v>-797</v>
      </c>
      <c r="BA62" s="103">
        <f t="shared" si="14"/>
        <v>-651</v>
      </c>
      <c r="BB62" s="103">
        <f t="shared" si="4"/>
        <v>-1843</v>
      </c>
      <c r="BC62" s="103">
        <f t="shared" si="5"/>
        <v>-1021</v>
      </c>
      <c r="BD62" s="103">
        <f t="shared" si="9"/>
        <v>-236</v>
      </c>
      <c r="BE62" s="452"/>
      <c r="BF62" s="104">
        <v>74230</v>
      </c>
      <c r="BG62" s="447">
        <f t="shared" si="6"/>
        <v>-9570</v>
      </c>
      <c r="BH62" s="447">
        <f t="shared" si="7"/>
        <v>-12759</v>
      </c>
      <c r="BJ62" s="841" t="s">
        <v>445</v>
      </c>
      <c r="BK62" s="840">
        <v>14251</v>
      </c>
    </row>
    <row r="63" spans="1:63" ht="20.25" customHeight="1">
      <c r="A63" s="448"/>
      <c r="B63" s="462" t="s">
        <v>284</v>
      </c>
      <c r="C63" s="105">
        <v>186217</v>
      </c>
      <c r="D63" s="105">
        <v>190286</v>
      </c>
      <c r="E63" s="105">
        <v>188499</v>
      </c>
      <c r="F63" s="105">
        <v>190040</v>
      </c>
      <c r="G63" s="105"/>
      <c r="H63" s="105">
        <v>185095</v>
      </c>
      <c r="I63" s="105"/>
      <c r="J63" s="105">
        <v>226890</v>
      </c>
      <c r="K63" s="105"/>
      <c r="L63" s="105">
        <v>226280</v>
      </c>
      <c r="M63" s="105"/>
      <c r="N63" s="105">
        <v>214908</v>
      </c>
      <c r="O63" s="105"/>
      <c r="P63" s="105">
        <v>198808</v>
      </c>
      <c r="Q63" s="105"/>
      <c r="R63" s="105">
        <v>185473</v>
      </c>
      <c r="S63" s="105"/>
      <c r="T63" s="105">
        <v>175918</v>
      </c>
      <c r="U63" s="105"/>
      <c r="V63" s="105">
        <v>172133</v>
      </c>
      <c r="W63" s="105">
        <v>170220</v>
      </c>
      <c r="X63" s="105">
        <v>169044</v>
      </c>
      <c r="Y63" s="105">
        <v>166218</v>
      </c>
      <c r="Z63" s="106">
        <v>162738</v>
      </c>
      <c r="AA63" s="105">
        <v>159111</v>
      </c>
      <c r="AB63" s="105">
        <v>151391</v>
      </c>
      <c r="AC63" s="100">
        <v>143547</v>
      </c>
      <c r="AD63" s="101">
        <f>SUM(AD64:AD66)</f>
        <v>141816</v>
      </c>
      <c r="AE63" s="101">
        <f>SUM(AE64:AE66)</f>
        <v>140195</v>
      </c>
      <c r="AF63" s="101">
        <f>SUM(AF64:AF66)</f>
        <v>138341</v>
      </c>
      <c r="AG63" s="101">
        <f>SUM(AG64:AG66)</f>
        <v>136848</v>
      </c>
      <c r="AH63" s="100">
        <f t="shared" ref="AH63:AR63" si="20">SUM(AH64:AH66)</f>
        <v>135147</v>
      </c>
      <c r="AI63" s="107">
        <f t="shared" si="20"/>
        <v>133719</v>
      </c>
      <c r="AJ63" s="107">
        <f t="shared" si="20"/>
        <v>132325</v>
      </c>
      <c r="AK63" s="107">
        <f t="shared" si="20"/>
        <v>130455</v>
      </c>
      <c r="AL63" s="107">
        <f t="shared" si="20"/>
        <v>128838</v>
      </c>
      <c r="AM63" s="451">
        <f t="shared" si="20"/>
        <v>127340</v>
      </c>
      <c r="AN63" s="107">
        <f t="shared" si="20"/>
        <v>126045</v>
      </c>
      <c r="AO63" s="107">
        <f t="shared" si="20"/>
        <v>124564</v>
      </c>
      <c r="AP63" s="107">
        <f t="shared" si="20"/>
        <v>122868</v>
      </c>
      <c r="AQ63" s="107">
        <v>121116</v>
      </c>
      <c r="AR63" s="107">
        <f t="shared" si="20"/>
        <v>120706</v>
      </c>
      <c r="AS63" s="103">
        <f t="shared" si="1"/>
        <v>-8400</v>
      </c>
      <c r="AT63" s="113">
        <f t="shared" si="2"/>
        <v>-7807</v>
      </c>
      <c r="AU63" s="103">
        <f t="shared" si="14"/>
        <v>-1428</v>
      </c>
      <c r="AV63" s="103">
        <f t="shared" si="14"/>
        <v>-1394</v>
      </c>
      <c r="AW63" s="103">
        <f t="shared" si="14"/>
        <v>-1870</v>
      </c>
      <c r="AX63" s="103">
        <f t="shared" si="14"/>
        <v>-1617</v>
      </c>
      <c r="AY63" s="103">
        <f t="shared" si="14"/>
        <v>-1498</v>
      </c>
      <c r="AZ63" s="103">
        <f t="shared" si="14"/>
        <v>-1295</v>
      </c>
      <c r="BA63" s="103">
        <f t="shared" si="14"/>
        <v>-1481</v>
      </c>
      <c r="BB63" s="103">
        <f t="shared" si="4"/>
        <v>-3858</v>
      </c>
      <c r="BC63" s="103">
        <f t="shared" si="5"/>
        <v>-2162</v>
      </c>
      <c r="BD63" s="103">
        <f t="shared" si="9"/>
        <v>-410</v>
      </c>
      <c r="BE63" s="452"/>
      <c r="BF63" s="104">
        <f>SUM(BF64:BF66)</f>
        <v>163540</v>
      </c>
      <c r="BG63" s="447">
        <f t="shared" si="6"/>
        <v>-28393</v>
      </c>
      <c r="BH63" s="447">
        <f t="shared" si="7"/>
        <v>-36200</v>
      </c>
      <c r="BJ63" s="845" t="s">
        <v>1003</v>
      </c>
      <c r="BK63" s="838" t="s">
        <v>47</v>
      </c>
    </row>
    <row r="64" spans="1:63" ht="12.75" customHeight="1">
      <c r="A64" s="448">
        <v>205</v>
      </c>
      <c r="B64" s="462" t="s">
        <v>377</v>
      </c>
      <c r="C64" s="105">
        <v>59029</v>
      </c>
      <c r="D64" s="105">
        <v>61093</v>
      </c>
      <c r="E64" s="105">
        <v>59592</v>
      </c>
      <c r="F64" s="105">
        <v>59815</v>
      </c>
      <c r="G64" s="105"/>
      <c r="H64" s="105">
        <v>56906</v>
      </c>
      <c r="I64" s="105"/>
      <c r="J64" s="105">
        <v>69463</v>
      </c>
      <c r="K64" s="105"/>
      <c r="L64" s="105">
        <v>69825</v>
      </c>
      <c r="M64" s="105"/>
      <c r="N64" s="105">
        <v>66148</v>
      </c>
      <c r="O64" s="105"/>
      <c r="P64" s="105">
        <v>62632</v>
      </c>
      <c r="Q64" s="105"/>
      <c r="R64" s="105">
        <v>58974</v>
      </c>
      <c r="S64" s="105"/>
      <c r="T64" s="105">
        <v>56171</v>
      </c>
      <c r="U64" s="105"/>
      <c r="V64" s="105">
        <v>55022</v>
      </c>
      <c r="W64" s="105">
        <v>54826</v>
      </c>
      <c r="X64" s="450">
        <v>55048</v>
      </c>
      <c r="Y64" s="450">
        <v>54049</v>
      </c>
      <c r="Z64" s="450">
        <v>52839</v>
      </c>
      <c r="AA64" s="115">
        <v>52248</v>
      </c>
      <c r="AB64" s="105">
        <v>50030</v>
      </c>
      <c r="AC64" s="100">
        <v>47254</v>
      </c>
      <c r="AD64" s="109">
        <v>46625</v>
      </c>
      <c r="AE64" s="109">
        <v>46087</v>
      </c>
      <c r="AF64" s="109">
        <v>45371</v>
      </c>
      <c r="AG64" s="109">
        <v>44849</v>
      </c>
      <c r="AH64" s="110">
        <v>44258</v>
      </c>
      <c r="AI64" s="111">
        <v>43725</v>
      </c>
      <c r="AJ64" s="112">
        <v>43211</v>
      </c>
      <c r="AK64" s="112">
        <v>42507</v>
      </c>
      <c r="AL64" s="112">
        <v>41849</v>
      </c>
      <c r="AM64" s="456">
        <v>41236</v>
      </c>
      <c r="AN64" s="107">
        <v>40763</v>
      </c>
      <c r="AO64" s="112">
        <v>40325</v>
      </c>
      <c r="AP64" s="112">
        <v>39785</v>
      </c>
      <c r="AQ64" s="112">
        <v>39341</v>
      </c>
      <c r="AR64" s="112">
        <f>BK22</f>
        <v>39151</v>
      </c>
      <c r="AS64" s="103">
        <f t="shared" si="1"/>
        <v>-2996</v>
      </c>
      <c r="AT64" s="113">
        <f t="shared" si="2"/>
        <v>-3022</v>
      </c>
      <c r="AU64" s="103">
        <f t="shared" si="14"/>
        <v>-533</v>
      </c>
      <c r="AV64" s="103">
        <f t="shared" si="14"/>
        <v>-514</v>
      </c>
      <c r="AW64" s="103">
        <f t="shared" si="14"/>
        <v>-704</v>
      </c>
      <c r="AX64" s="103">
        <f t="shared" si="14"/>
        <v>-658</v>
      </c>
      <c r="AY64" s="103">
        <f t="shared" si="14"/>
        <v>-613</v>
      </c>
      <c r="AZ64" s="103">
        <f t="shared" si="14"/>
        <v>-473</v>
      </c>
      <c r="BA64" s="103">
        <f t="shared" si="14"/>
        <v>-438</v>
      </c>
      <c r="BB64" s="103">
        <f t="shared" si="4"/>
        <v>-1174</v>
      </c>
      <c r="BC64" s="103">
        <f t="shared" si="5"/>
        <v>-634</v>
      </c>
      <c r="BD64" s="103">
        <f t="shared" si="9"/>
        <v>-190</v>
      </c>
      <c r="BE64" s="452"/>
      <c r="BF64" s="104">
        <v>53049</v>
      </c>
      <c r="BG64" s="447">
        <f t="shared" si="6"/>
        <v>-8791</v>
      </c>
      <c r="BH64" s="447">
        <f t="shared" si="7"/>
        <v>-11813</v>
      </c>
      <c r="BJ64" s="841" t="s">
        <v>1004</v>
      </c>
      <c r="BK64" s="840">
        <v>14352</v>
      </c>
    </row>
    <row r="65" spans="1:63" ht="12.75" customHeight="1">
      <c r="A65" s="454">
        <v>224</v>
      </c>
      <c r="B65" s="449" t="s">
        <v>378</v>
      </c>
      <c r="C65" s="105">
        <v>57240</v>
      </c>
      <c r="D65" s="105">
        <v>58706</v>
      </c>
      <c r="E65" s="105">
        <v>59240</v>
      </c>
      <c r="F65" s="105">
        <v>60729</v>
      </c>
      <c r="G65" s="105"/>
      <c r="H65" s="105">
        <v>60263</v>
      </c>
      <c r="I65" s="105"/>
      <c r="J65" s="105">
        <v>72644</v>
      </c>
      <c r="K65" s="105"/>
      <c r="L65" s="105">
        <v>73581</v>
      </c>
      <c r="M65" s="105"/>
      <c r="N65" s="105">
        <v>70687</v>
      </c>
      <c r="O65" s="105"/>
      <c r="P65" s="105">
        <v>64789</v>
      </c>
      <c r="Q65" s="105"/>
      <c r="R65" s="105">
        <v>60194</v>
      </c>
      <c r="S65" s="105"/>
      <c r="T65" s="105">
        <v>58072</v>
      </c>
      <c r="U65" s="105"/>
      <c r="V65" s="105">
        <v>57813</v>
      </c>
      <c r="W65" s="105">
        <v>57744</v>
      </c>
      <c r="X65" s="450">
        <v>57690</v>
      </c>
      <c r="Y65" s="450">
        <v>57526</v>
      </c>
      <c r="Z65" s="450">
        <v>56664</v>
      </c>
      <c r="AA65" s="115">
        <v>54979</v>
      </c>
      <c r="AB65" s="450">
        <v>52283</v>
      </c>
      <c r="AC65" s="100">
        <v>49834</v>
      </c>
      <c r="AD65" s="109">
        <v>49337</v>
      </c>
      <c r="AE65" s="109">
        <v>48852</v>
      </c>
      <c r="AF65" s="109">
        <v>48272</v>
      </c>
      <c r="AG65" s="109">
        <v>47827</v>
      </c>
      <c r="AH65" s="110">
        <v>46912</v>
      </c>
      <c r="AI65" s="111">
        <v>46388</v>
      </c>
      <c r="AJ65" s="112">
        <v>45820</v>
      </c>
      <c r="AK65" s="112">
        <v>45230</v>
      </c>
      <c r="AL65" s="112">
        <v>44690</v>
      </c>
      <c r="AM65" s="456">
        <v>44137</v>
      </c>
      <c r="AN65" s="107">
        <v>43643</v>
      </c>
      <c r="AO65" s="112">
        <v>42932</v>
      </c>
      <c r="AP65" s="112">
        <v>42206</v>
      </c>
      <c r="AQ65" s="112">
        <v>41522</v>
      </c>
      <c r="AR65" s="112">
        <f>BK40</f>
        <v>41368</v>
      </c>
      <c r="AS65" s="103">
        <f t="shared" si="1"/>
        <v>-2922</v>
      </c>
      <c r="AT65" s="113">
        <f t="shared" si="2"/>
        <v>-2775</v>
      </c>
      <c r="AU65" s="103">
        <f t="shared" si="14"/>
        <v>-524</v>
      </c>
      <c r="AV65" s="103">
        <f t="shared" si="14"/>
        <v>-568</v>
      </c>
      <c r="AW65" s="103">
        <f t="shared" si="14"/>
        <v>-590</v>
      </c>
      <c r="AX65" s="103">
        <f t="shared" si="14"/>
        <v>-540</v>
      </c>
      <c r="AY65" s="103">
        <f t="shared" si="14"/>
        <v>-553</v>
      </c>
      <c r="AZ65" s="103">
        <f t="shared" si="14"/>
        <v>-494</v>
      </c>
      <c r="BA65" s="103">
        <f t="shared" si="14"/>
        <v>-711</v>
      </c>
      <c r="BB65" s="103">
        <f t="shared" si="4"/>
        <v>-1564</v>
      </c>
      <c r="BC65" s="103">
        <f t="shared" si="5"/>
        <v>-838</v>
      </c>
      <c r="BD65" s="103">
        <f t="shared" si="9"/>
        <v>-154</v>
      </c>
      <c r="BE65" s="452"/>
      <c r="BF65" s="104">
        <v>56845</v>
      </c>
      <c r="BG65" s="447">
        <f t="shared" si="6"/>
        <v>-9933</v>
      </c>
      <c r="BH65" s="447">
        <f t="shared" si="7"/>
        <v>-12708</v>
      </c>
      <c r="BJ65" s="841" t="s">
        <v>1005</v>
      </c>
      <c r="BK65" s="840">
        <v>12119</v>
      </c>
    </row>
    <row r="66" spans="1:63" ht="12.75" customHeight="1">
      <c r="A66" s="454">
        <v>226</v>
      </c>
      <c r="B66" s="449" t="s">
        <v>379</v>
      </c>
      <c r="C66" s="105">
        <v>69948</v>
      </c>
      <c r="D66" s="105">
        <v>70487</v>
      </c>
      <c r="E66" s="105">
        <v>69667</v>
      </c>
      <c r="F66" s="105">
        <v>69496</v>
      </c>
      <c r="G66" s="105"/>
      <c r="H66" s="105">
        <v>67926</v>
      </c>
      <c r="I66" s="105"/>
      <c r="J66" s="105">
        <v>84783</v>
      </c>
      <c r="K66" s="105"/>
      <c r="L66" s="105">
        <v>82874</v>
      </c>
      <c r="M66" s="105"/>
      <c r="N66" s="105">
        <v>78073</v>
      </c>
      <c r="O66" s="105"/>
      <c r="P66" s="105">
        <v>71387</v>
      </c>
      <c r="Q66" s="105"/>
      <c r="R66" s="105">
        <v>66305</v>
      </c>
      <c r="S66" s="105"/>
      <c r="T66" s="105">
        <v>61675</v>
      </c>
      <c r="U66" s="105"/>
      <c r="V66" s="105">
        <v>59298</v>
      </c>
      <c r="W66" s="105">
        <v>57650</v>
      </c>
      <c r="X66" s="450">
        <v>56306</v>
      </c>
      <c r="Y66" s="450">
        <v>54643</v>
      </c>
      <c r="Z66" s="450">
        <v>53235</v>
      </c>
      <c r="AA66" s="115">
        <v>51884</v>
      </c>
      <c r="AB66" s="450">
        <v>49078</v>
      </c>
      <c r="AC66" s="100">
        <v>46459</v>
      </c>
      <c r="AD66" s="109">
        <v>45854</v>
      </c>
      <c r="AE66" s="109">
        <v>45256</v>
      </c>
      <c r="AF66" s="109">
        <v>44698</v>
      </c>
      <c r="AG66" s="109">
        <v>44172</v>
      </c>
      <c r="AH66" s="110">
        <v>43977</v>
      </c>
      <c r="AI66" s="111">
        <v>43606</v>
      </c>
      <c r="AJ66" s="112">
        <v>43294</v>
      </c>
      <c r="AK66" s="112">
        <v>42718</v>
      </c>
      <c r="AL66" s="112">
        <v>42299</v>
      </c>
      <c r="AM66" s="456">
        <v>41967</v>
      </c>
      <c r="AN66" s="107">
        <v>41639</v>
      </c>
      <c r="AO66" s="112">
        <v>41307</v>
      </c>
      <c r="AP66" s="112">
        <v>40877</v>
      </c>
      <c r="AQ66" s="112">
        <v>40253</v>
      </c>
      <c r="AR66" s="112">
        <f>BK42</f>
        <v>40187</v>
      </c>
      <c r="AS66" s="103">
        <f t="shared" si="1"/>
        <v>-2482</v>
      </c>
      <c r="AT66" s="113">
        <f t="shared" si="2"/>
        <v>-2010</v>
      </c>
      <c r="AU66" s="103">
        <f t="shared" si="14"/>
        <v>-371</v>
      </c>
      <c r="AV66" s="103">
        <f t="shared" si="14"/>
        <v>-312</v>
      </c>
      <c r="AW66" s="103">
        <f t="shared" si="14"/>
        <v>-576</v>
      </c>
      <c r="AX66" s="103">
        <f t="shared" si="14"/>
        <v>-419</v>
      </c>
      <c r="AY66" s="103">
        <f t="shared" si="14"/>
        <v>-332</v>
      </c>
      <c r="AZ66" s="103">
        <f t="shared" si="14"/>
        <v>-328</v>
      </c>
      <c r="BA66" s="103">
        <f t="shared" si="14"/>
        <v>-332</v>
      </c>
      <c r="BB66" s="103">
        <f t="shared" si="4"/>
        <v>-1120</v>
      </c>
      <c r="BC66" s="103">
        <f t="shared" si="5"/>
        <v>-690</v>
      </c>
      <c r="BD66" s="103">
        <f t="shared" si="9"/>
        <v>-66</v>
      </c>
      <c r="BE66" s="452"/>
      <c r="BF66" s="104">
        <v>53646</v>
      </c>
      <c r="BG66" s="447">
        <f t="shared" si="6"/>
        <v>-9669</v>
      </c>
      <c r="BH66" s="447">
        <f t="shared" si="7"/>
        <v>-11679</v>
      </c>
    </row>
    <row r="67" spans="1:63" ht="12" customHeight="1">
      <c r="A67" s="463"/>
      <c r="B67" s="464" t="s">
        <v>380</v>
      </c>
      <c r="C67" s="465">
        <f>C8+SUM(C19:C21)+SUM(C23:C25)+C29+C36+SUM(C64:C66)</f>
        <v>1223096</v>
      </c>
      <c r="D67" s="465">
        <f t="shared" ref="D67:AR67" si="21">D8+SUM(D19:D21)+SUM(D23:D25)+D29+D36+SUM(D64:D66)</f>
        <v>1362761</v>
      </c>
      <c r="E67" s="465">
        <f t="shared" si="21"/>
        <v>1519794</v>
      </c>
      <c r="F67" s="465">
        <f t="shared" si="21"/>
        <v>1773768</v>
      </c>
      <c r="G67" s="465" t="s">
        <v>314</v>
      </c>
      <c r="H67" s="465">
        <f t="shared" si="21"/>
        <v>2020139</v>
      </c>
      <c r="I67" s="465" t="s">
        <v>314</v>
      </c>
      <c r="J67" s="465">
        <f t="shared" si="21"/>
        <v>1619108</v>
      </c>
      <c r="K67" s="465" t="s">
        <v>314</v>
      </c>
      <c r="L67" s="465">
        <f t="shared" si="21"/>
        <v>1838560</v>
      </c>
      <c r="M67" s="465" t="s">
        <v>314</v>
      </c>
      <c r="N67" s="465">
        <f t="shared" si="21"/>
        <v>2125568</v>
      </c>
      <c r="O67" s="465" t="s">
        <v>314</v>
      </c>
      <c r="P67" s="465">
        <f t="shared" si="21"/>
        <v>2410102</v>
      </c>
      <c r="Q67" s="465" t="s">
        <v>314</v>
      </c>
      <c r="R67" s="465">
        <f t="shared" si="21"/>
        <v>2783332</v>
      </c>
      <c r="S67" s="465" t="s">
        <v>314</v>
      </c>
      <c r="T67" s="465">
        <f t="shared" si="21"/>
        <v>3090197</v>
      </c>
      <c r="U67" s="465" t="s">
        <v>314</v>
      </c>
      <c r="V67" s="465">
        <f t="shared" si="21"/>
        <v>3304380</v>
      </c>
      <c r="W67" s="465">
        <f t="shared" si="21"/>
        <v>3378190</v>
      </c>
      <c r="X67" s="465">
        <f t="shared" si="21"/>
        <v>3456766</v>
      </c>
      <c r="Y67" s="465">
        <f t="shared" si="21"/>
        <v>3541476</v>
      </c>
      <c r="Z67" s="465">
        <f t="shared" si="21"/>
        <v>3450219</v>
      </c>
      <c r="AA67" s="465">
        <f t="shared" si="21"/>
        <v>3578827</v>
      </c>
      <c r="AB67" s="465">
        <f t="shared" si="21"/>
        <v>3640526</v>
      </c>
      <c r="AC67" s="466">
        <f t="shared" si="21"/>
        <v>3667591</v>
      </c>
      <c r="AD67" s="465">
        <f t="shared" si="21"/>
        <v>3666918</v>
      </c>
      <c r="AE67" s="465">
        <f t="shared" si="21"/>
        <v>3663925</v>
      </c>
      <c r="AF67" s="465">
        <f t="shared" si="21"/>
        <v>3659571</v>
      </c>
      <c r="AG67" s="465">
        <f t="shared" si="21"/>
        <v>3655287</v>
      </c>
      <c r="AH67" s="466">
        <f t="shared" si="21"/>
        <v>3656930</v>
      </c>
      <c r="AI67" s="119">
        <f t="shared" si="21"/>
        <v>3657679</v>
      </c>
      <c r="AJ67" s="119">
        <f t="shared" si="21"/>
        <v>3656949</v>
      </c>
      <c r="AK67" s="119">
        <f t="shared" si="21"/>
        <v>3655368</v>
      </c>
      <c r="AL67" s="119">
        <f t="shared" si="21"/>
        <v>3652927</v>
      </c>
      <c r="AM67" s="467">
        <f t="shared" si="21"/>
        <v>3647380</v>
      </c>
      <c r="AN67" s="119">
        <f t="shared" si="21"/>
        <v>3632178</v>
      </c>
      <c r="AO67" s="119">
        <f t="shared" si="21"/>
        <v>3619270</v>
      </c>
      <c r="AP67" s="119">
        <v>3601814</v>
      </c>
      <c r="AQ67" s="119">
        <v>3586014</v>
      </c>
      <c r="AR67" s="119">
        <f t="shared" si="21"/>
        <v>3582836</v>
      </c>
      <c r="AS67" s="120">
        <f t="shared" si="1"/>
        <v>-10661</v>
      </c>
      <c r="AT67" s="468">
        <f t="shared" si="2"/>
        <v>-9550</v>
      </c>
      <c r="AU67" s="120">
        <f t="shared" si="14"/>
        <v>749</v>
      </c>
      <c r="AV67" s="120">
        <f t="shared" si="14"/>
        <v>-730</v>
      </c>
      <c r="AW67" s="120">
        <f t="shared" si="14"/>
        <v>-1581</v>
      </c>
      <c r="AX67" s="120">
        <f t="shared" si="14"/>
        <v>-2441</v>
      </c>
      <c r="AY67" s="120">
        <f t="shared" si="14"/>
        <v>-5547</v>
      </c>
      <c r="AZ67" s="120">
        <f t="shared" si="14"/>
        <v>-15202</v>
      </c>
      <c r="BA67" s="120">
        <f t="shared" si="14"/>
        <v>-12908</v>
      </c>
      <c r="BB67" s="120">
        <f t="shared" si="4"/>
        <v>-36434</v>
      </c>
      <c r="BC67" s="120">
        <f t="shared" si="5"/>
        <v>-18978</v>
      </c>
      <c r="BD67" s="120">
        <f t="shared" si="9"/>
        <v>-3178</v>
      </c>
      <c r="BE67" s="452"/>
      <c r="BF67" s="469">
        <f>BF8+SUM(BF19:BF21)+SUM(BF23:BF25)+BF29+BF36+SUM(BF64:BF66)</f>
        <v>3596836</v>
      </c>
      <c r="BG67" s="470">
        <f t="shared" si="6"/>
        <v>60094</v>
      </c>
      <c r="BH67" s="470">
        <f t="shared" si="7"/>
        <v>50544</v>
      </c>
    </row>
    <row r="68" spans="1:63" ht="12" customHeight="1">
      <c r="A68" s="91" t="s">
        <v>381</v>
      </c>
      <c r="B68" s="443"/>
      <c r="C68" s="450"/>
      <c r="D68" s="450"/>
      <c r="E68" s="450"/>
      <c r="F68" s="450"/>
      <c r="G68" s="450"/>
      <c r="H68" s="450"/>
      <c r="I68" s="450"/>
      <c r="J68" s="450"/>
      <c r="K68" s="450"/>
      <c r="L68" s="450"/>
      <c r="M68" s="450"/>
      <c r="N68" s="450"/>
      <c r="O68" s="450"/>
      <c r="P68" s="450"/>
      <c r="Q68" s="450"/>
      <c r="R68" s="450"/>
      <c r="S68" s="450"/>
      <c r="T68" s="450"/>
      <c r="U68" s="450"/>
      <c r="V68" s="450"/>
      <c r="W68" s="450"/>
      <c r="X68" s="450"/>
      <c r="Y68" s="450"/>
      <c r="Z68" s="450"/>
      <c r="AA68" s="115"/>
      <c r="AB68" s="450"/>
      <c r="AC68" s="101"/>
      <c r="BF68" s="101"/>
    </row>
    <row r="69" spans="1:63" ht="12" customHeight="1">
      <c r="A69" s="91" t="s">
        <v>382</v>
      </c>
      <c r="X69" s="450"/>
      <c r="AB69" s="450"/>
    </row>
    <row r="70" spans="1:63" ht="18" customHeight="1">
      <c r="A70" s="91" t="s">
        <v>383</v>
      </c>
      <c r="X70" s="450"/>
      <c r="AB70" s="450"/>
    </row>
    <row r="71" spans="1:63" ht="12" customHeight="1">
      <c r="A71" s="91" t="s">
        <v>384</v>
      </c>
      <c r="X71" s="450"/>
      <c r="AA71" s="471"/>
      <c r="AB71" s="450"/>
    </row>
    <row r="72" spans="1:63" ht="12" customHeight="1">
      <c r="A72" s="91" t="s">
        <v>385</v>
      </c>
    </row>
    <row r="74" spans="1:63">
      <c r="C74" s="91" t="s">
        <v>386</v>
      </c>
    </row>
  </sheetData>
  <mergeCells count="35">
    <mergeCell ref="Q5:R5"/>
    <mergeCell ref="S5:T5"/>
    <mergeCell ref="U5:V5"/>
    <mergeCell ref="A5:B5"/>
    <mergeCell ref="G5:H5"/>
    <mergeCell ref="I5:J5"/>
    <mergeCell ref="K5:L5"/>
    <mergeCell ref="M5:N5"/>
    <mergeCell ref="O5:P5"/>
    <mergeCell ref="U3:V3"/>
    <mergeCell ref="A4:B4"/>
    <mergeCell ref="G4:H4"/>
    <mergeCell ref="I4:J4"/>
    <mergeCell ref="K4:L4"/>
    <mergeCell ref="M4:N4"/>
    <mergeCell ref="O4:P4"/>
    <mergeCell ref="Q4:R4"/>
    <mergeCell ref="S4:T4"/>
    <mergeCell ref="U4:V4"/>
    <mergeCell ref="S2:T2"/>
    <mergeCell ref="U2:V2"/>
    <mergeCell ref="A3:B3"/>
    <mergeCell ref="G3:H3"/>
    <mergeCell ref="I3:J3"/>
    <mergeCell ref="K3:L3"/>
    <mergeCell ref="M3:N3"/>
    <mergeCell ref="O3:P3"/>
    <mergeCell ref="Q3:R3"/>
    <mergeCell ref="S3:T3"/>
    <mergeCell ref="G2:H2"/>
    <mergeCell ref="I2:J2"/>
    <mergeCell ref="K2:L2"/>
    <mergeCell ref="M2:N2"/>
    <mergeCell ref="O2:P2"/>
    <mergeCell ref="Q2:R2"/>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B15D-76E9-4F6C-A7AF-47EF015BE513}">
  <dimension ref="A1:AJ27"/>
  <sheetViews>
    <sheetView workbookViewId="0">
      <pane xSplit="1" ySplit="2" topLeftCell="B3" activePane="bottomRight" state="frozen"/>
      <selection pane="topRight" activeCell="B1" sqref="B1"/>
      <selection pane="bottomLeft" activeCell="A3" sqref="A3"/>
      <selection pane="bottomRight" sqref="A1:XFD1048576"/>
    </sheetView>
  </sheetViews>
  <sheetFormatPr defaultColWidth="8.25" defaultRowHeight="13"/>
  <cols>
    <col min="1" max="1" width="9.75" style="1" customWidth="1"/>
    <col min="2" max="29" width="8.25" style="1"/>
    <col min="30" max="30" width="8.25" style="1" customWidth="1"/>
    <col min="31" max="34" width="8.25" style="1"/>
    <col min="35" max="35" width="8.1640625" style="1" customWidth="1"/>
    <col min="36" max="36" width="7" style="1" customWidth="1"/>
    <col min="37" max="16384" width="8.25" style="1"/>
  </cols>
  <sheetData>
    <row r="1" spans="1:36" s="91" customFormat="1" ht="12.5">
      <c r="A1" s="92" t="s">
        <v>387</v>
      </c>
      <c r="T1" s="91" t="s">
        <v>388</v>
      </c>
      <c r="X1" s="121" t="s">
        <v>48</v>
      </c>
      <c r="Y1" s="122" t="s">
        <v>39</v>
      </c>
      <c r="Z1" s="121" t="s">
        <v>48</v>
      </c>
      <c r="AC1" s="91" t="s">
        <v>389</v>
      </c>
    </row>
    <row r="2" spans="1:36" s="91" customFormat="1" ht="25">
      <c r="A2" s="123"/>
      <c r="B2" s="124" t="s">
        <v>320</v>
      </c>
      <c r="C2" s="125" t="s">
        <v>321</v>
      </c>
      <c r="D2" s="125" t="s">
        <v>322</v>
      </c>
      <c r="E2" s="125" t="s">
        <v>323</v>
      </c>
      <c r="F2" s="97" t="s">
        <v>324</v>
      </c>
      <c r="G2" s="97" t="s">
        <v>325</v>
      </c>
      <c r="H2" s="97" t="s">
        <v>326</v>
      </c>
      <c r="I2" s="97" t="s">
        <v>327</v>
      </c>
      <c r="J2" s="97" t="s">
        <v>328</v>
      </c>
      <c r="K2" s="97" t="s">
        <v>329</v>
      </c>
      <c r="L2" s="97" t="s">
        <v>330</v>
      </c>
      <c r="M2" s="97" t="s">
        <v>331</v>
      </c>
      <c r="N2" s="125" t="s">
        <v>332</v>
      </c>
      <c r="O2" s="125" t="s">
        <v>333</v>
      </c>
      <c r="P2" s="125" t="s">
        <v>334</v>
      </c>
      <c r="Q2" s="125" t="s">
        <v>335</v>
      </c>
      <c r="R2" s="125" t="s">
        <v>336</v>
      </c>
      <c r="S2" s="126" t="s">
        <v>337</v>
      </c>
      <c r="T2" s="125" t="s">
        <v>338</v>
      </c>
      <c r="U2" s="127" t="s">
        <v>339</v>
      </c>
      <c r="V2" s="125" t="s">
        <v>340</v>
      </c>
      <c r="W2" s="125" t="s">
        <v>341</v>
      </c>
      <c r="X2" s="125" t="s">
        <v>342</v>
      </c>
      <c r="Y2" s="125" t="s">
        <v>343</v>
      </c>
      <c r="Z2" s="125" t="s">
        <v>344</v>
      </c>
      <c r="AA2" s="125" t="s">
        <v>345</v>
      </c>
      <c r="AB2" s="125" t="s">
        <v>346</v>
      </c>
      <c r="AC2" s="125" t="s">
        <v>390</v>
      </c>
      <c r="AD2" s="125" t="s">
        <v>532</v>
      </c>
      <c r="AE2" s="125" t="s">
        <v>1006</v>
      </c>
      <c r="AF2" s="125" t="s">
        <v>1007</v>
      </c>
      <c r="AG2" s="125" t="s">
        <v>1008</v>
      </c>
      <c r="AH2" s="125" t="s">
        <v>1009</v>
      </c>
      <c r="AI2" s="122" t="s">
        <v>1010</v>
      </c>
    </row>
    <row r="3" spans="1:36" s="91" customFormat="1" ht="12.5">
      <c r="A3" s="128" t="s">
        <v>391</v>
      </c>
      <c r="B3" s="129">
        <v>2302783</v>
      </c>
      <c r="C3" s="129">
        <v>2455668</v>
      </c>
      <c r="D3" s="129">
        <v>2647326</v>
      </c>
      <c r="E3" s="129">
        <v>2924276</v>
      </c>
      <c r="F3" s="129">
        <v>3222490</v>
      </c>
      <c r="G3" s="129">
        <v>3059083</v>
      </c>
      <c r="H3" s="129">
        <v>3311526</v>
      </c>
      <c r="I3" s="129">
        <v>3622519</v>
      </c>
      <c r="J3" s="129">
        <v>3908127</v>
      </c>
      <c r="K3" s="129">
        <v>4309944</v>
      </c>
      <c r="L3" s="129">
        <v>4667928</v>
      </c>
      <c r="M3" s="129">
        <v>4992140</v>
      </c>
      <c r="N3" s="129">
        <v>5144892</v>
      </c>
      <c r="O3" s="129">
        <v>5278050</v>
      </c>
      <c r="P3" s="129">
        <v>5405040</v>
      </c>
      <c r="Q3" s="129">
        <v>5401877</v>
      </c>
      <c r="R3" s="129">
        <v>5550574</v>
      </c>
      <c r="S3" s="129">
        <v>5590601</v>
      </c>
      <c r="T3" s="130">
        <v>5588133</v>
      </c>
      <c r="U3" s="129">
        <v>5582038</v>
      </c>
      <c r="V3" s="129">
        <v>5571096</v>
      </c>
      <c r="W3" s="130">
        <v>5556788</v>
      </c>
      <c r="X3" s="129">
        <v>5541205</v>
      </c>
      <c r="Y3" s="131">
        <v>5534800</v>
      </c>
      <c r="Z3" s="131">
        <v>5525803</v>
      </c>
      <c r="AA3" s="131">
        <v>5513470</v>
      </c>
      <c r="AB3" s="131">
        <v>5499119</v>
      </c>
      <c r="AC3" s="131">
        <v>5484485</v>
      </c>
      <c r="AD3" s="131">
        <v>5465002</v>
      </c>
      <c r="AE3" s="131">
        <v>5432577</v>
      </c>
      <c r="AF3" s="131">
        <v>5403819</v>
      </c>
      <c r="AG3" s="131">
        <v>5369834</v>
      </c>
      <c r="AH3" s="131">
        <v>5336665</v>
      </c>
      <c r="AI3" s="846">
        <f>AH3-B3</f>
        <v>3033882</v>
      </c>
      <c r="AJ3" s="847">
        <f>AI3/B3*100</f>
        <v>131.74849736167064</v>
      </c>
    </row>
    <row r="4" spans="1:36" s="91" customFormat="1" ht="12.5">
      <c r="A4" s="98" t="s">
        <v>85</v>
      </c>
      <c r="B4" s="133">
        <v>746534</v>
      </c>
      <c r="C4" s="133">
        <v>818602</v>
      </c>
      <c r="D4" s="133">
        <v>915216</v>
      </c>
      <c r="E4" s="133">
        <v>1058033</v>
      </c>
      <c r="F4" s="133">
        <v>1134436</v>
      </c>
      <c r="G4" s="133">
        <v>693971</v>
      </c>
      <c r="H4" s="133">
        <v>820956</v>
      </c>
      <c r="I4" s="133">
        <v>986311</v>
      </c>
      <c r="J4" s="133">
        <v>1113937</v>
      </c>
      <c r="K4" s="133">
        <v>1216614</v>
      </c>
      <c r="L4" s="133">
        <v>1288901</v>
      </c>
      <c r="M4" s="133">
        <v>1360565</v>
      </c>
      <c r="N4" s="133">
        <v>1367390</v>
      </c>
      <c r="O4" s="133">
        <v>1410834</v>
      </c>
      <c r="P4" s="133">
        <v>1477410</v>
      </c>
      <c r="Q4" s="133">
        <v>1423792</v>
      </c>
      <c r="R4" s="133">
        <v>1493398</v>
      </c>
      <c r="S4" s="133">
        <v>1525393</v>
      </c>
      <c r="T4" s="134">
        <v>1544200</v>
      </c>
      <c r="U4" s="133">
        <v>1544496</v>
      </c>
      <c r="V4" s="133">
        <v>1542128</v>
      </c>
      <c r="W4" s="134">
        <v>1539751</v>
      </c>
      <c r="X4" s="133">
        <v>1537864</v>
      </c>
      <c r="Y4" s="131">
        <v>1537272</v>
      </c>
      <c r="Z4" s="131">
        <v>1537467</v>
      </c>
      <c r="AA4" s="131">
        <v>1535559</v>
      </c>
      <c r="AB4" s="131">
        <v>1532515</v>
      </c>
      <c r="AC4" s="131">
        <v>1529756</v>
      </c>
      <c r="AD4" s="131">
        <v>1525152</v>
      </c>
      <c r="AE4" s="131">
        <v>1517073</v>
      </c>
      <c r="AF4" s="131">
        <v>1510171</v>
      </c>
      <c r="AG4" s="131">
        <v>1499887</v>
      </c>
      <c r="AH4" s="131">
        <v>1492282</v>
      </c>
      <c r="AI4" s="846">
        <f t="shared" ref="AI4:AI13" si="0">AH4-B4</f>
        <v>745748</v>
      </c>
      <c r="AJ4" s="847">
        <f t="shared" ref="AJ4:AJ13" si="1">AI4/B4*100</f>
        <v>99.894713435690804</v>
      </c>
    </row>
    <row r="5" spans="1:36" s="91" customFormat="1" ht="12.5">
      <c r="A5" s="98" t="s">
        <v>105</v>
      </c>
      <c r="B5" s="94">
        <v>149803</v>
      </c>
      <c r="C5" s="94">
        <v>198802</v>
      </c>
      <c r="D5" s="94">
        <v>248207</v>
      </c>
      <c r="E5" s="94">
        <v>339054</v>
      </c>
      <c r="F5" s="94">
        <v>483423</v>
      </c>
      <c r="G5" s="94">
        <v>414026</v>
      </c>
      <c r="H5" s="94">
        <v>490534</v>
      </c>
      <c r="I5" s="94">
        <v>596652</v>
      </c>
      <c r="J5" s="94">
        <v>725613</v>
      </c>
      <c r="K5" s="94">
        <v>901058</v>
      </c>
      <c r="L5" s="94">
        <v>1001677</v>
      </c>
      <c r="M5" s="94">
        <v>1022616</v>
      </c>
      <c r="N5" s="94">
        <v>1015724</v>
      </c>
      <c r="O5" s="94">
        <v>1017509</v>
      </c>
      <c r="P5" s="94">
        <v>1013432</v>
      </c>
      <c r="Q5" s="94">
        <v>954007</v>
      </c>
      <c r="R5" s="94">
        <v>988126</v>
      </c>
      <c r="S5" s="94">
        <v>1018574</v>
      </c>
      <c r="T5" s="135">
        <v>1029626</v>
      </c>
      <c r="U5" s="94">
        <v>1029378</v>
      </c>
      <c r="V5" s="94">
        <v>1029324</v>
      </c>
      <c r="W5" s="135">
        <v>1029733</v>
      </c>
      <c r="X5" s="94">
        <v>1029517</v>
      </c>
      <c r="Y5" s="103">
        <v>1035763</v>
      </c>
      <c r="Z5" s="103">
        <v>1036771</v>
      </c>
      <c r="AA5" s="103">
        <v>1036857</v>
      </c>
      <c r="AB5" s="103">
        <v>1037742</v>
      </c>
      <c r="AC5" s="103">
        <v>1038274</v>
      </c>
      <c r="AD5" s="103">
        <v>1039102</v>
      </c>
      <c r="AE5" s="103">
        <v>1036128</v>
      </c>
      <c r="AF5" s="103">
        <v>1033854</v>
      </c>
      <c r="AG5" s="103">
        <v>1031704</v>
      </c>
      <c r="AH5" s="103">
        <v>1029364</v>
      </c>
      <c r="AI5" s="846">
        <f t="shared" si="0"/>
        <v>879561</v>
      </c>
      <c r="AJ5" s="847">
        <f t="shared" si="1"/>
        <v>587.14511725399359</v>
      </c>
    </row>
    <row r="6" spans="1:36" s="91" customFormat="1" ht="12.5">
      <c r="A6" s="98" t="s">
        <v>112</v>
      </c>
      <c r="B6" s="94">
        <v>77452</v>
      </c>
      <c r="C6" s="94">
        <v>84554</v>
      </c>
      <c r="D6" s="94">
        <v>93997</v>
      </c>
      <c r="E6" s="94">
        <v>106638</v>
      </c>
      <c r="F6" s="94">
        <v>124850</v>
      </c>
      <c r="G6" s="94">
        <v>175551</v>
      </c>
      <c r="H6" s="94">
        <v>181756</v>
      </c>
      <c r="I6" s="94">
        <v>200501</v>
      </c>
      <c r="J6" s="94">
        <v>234568</v>
      </c>
      <c r="K6" s="94">
        <v>313451</v>
      </c>
      <c r="L6" s="94">
        <v>408191</v>
      </c>
      <c r="M6" s="94">
        <v>493576</v>
      </c>
      <c r="N6" s="94">
        <v>539745</v>
      </c>
      <c r="O6" s="94">
        <v>568526</v>
      </c>
      <c r="P6" s="94">
        <v>615367</v>
      </c>
      <c r="Q6" s="94">
        <v>658923</v>
      </c>
      <c r="R6" s="94">
        <v>699789</v>
      </c>
      <c r="S6" s="94">
        <v>713373</v>
      </c>
      <c r="T6" s="135">
        <v>724205</v>
      </c>
      <c r="U6" s="94">
        <v>726260</v>
      </c>
      <c r="V6" s="94">
        <v>727488</v>
      </c>
      <c r="W6" s="135">
        <v>727284</v>
      </c>
      <c r="X6" s="94">
        <v>726539</v>
      </c>
      <c r="Y6" s="103">
        <v>721690</v>
      </c>
      <c r="Z6" s="103">
        <v>721448</v>
      </c>
      <c r="AA6" s="103">
        <v>720764</v>
      </c>
      <c r="AB6" s="103">
        <v>719841</v>
      </c>
      <c r="AC6" s="103">
        <v>718732</v>
      </c>
      <c r="AD6" s="103">
        <v>715809</v>
      </c>
      <c r="AE6" s="103">
        <v>711969</v>
      </c>
      <c r="AF6" s="103">
        <v>708052</v>
      </c>
      <c r="AG6" s="103">
        <v>702574</v>
      </c>
      <c r="AH6" s="103">
        <v>697539</v>
      </c>
      <c r="AI6" s="846">
        <f t="shared" si="0"/>
        <v>620087</v>
      </c>
      <c r="AJ6" s="847">
        <f t="shared" si="1"/>
        <v>800.60811857666681</v>
      </c>
    </row>
    <row r="7" spans="1:36" s="91" customFormat="1" ht="12.5">
      <c r="A7" s="98" t="s">
        <v>123</v>
      </c>
      <c r="B7" s="94">
        <v>168570</v>
      </c>
      <c r="C7" s="94">
        <v>182433</v>
      </c>
      <c r="D7" s="94">
        <v>190212</v>
      </c>
      <c r="E7" s="94">
        <v>203985</v>
      </c>
      <c r="F7" s="94">
        <v>225060</v>
      </c>
      <c r="G7" s="94">
        <v>267575</v>
      </c>
      <c r="H7" s="94">
        <v>285721</v>
      </c>
      <c r="I7" s="94">
        <v>298858</v>
      </c>
      <c r="J7" s="94">
        <v>313039</v>
      </c>
      <c r="K7" s="94">
        <v>364824</v>
      </c>
      <c r="L7" s="94">
        <v>450061</v>
      </c>
      <c r="M7" s="94">
        <v>538741</v>
      </c>
      <c r="N7" s="94">
        <v>606701</v>
      </c>
      <c r="O7" s="94">
        <v>641444</v>
      </c>
      <c r="P7" s="94">
        <v>665214</v>
      </c>
      <c r="Q7" s="94">
        <v>710765</v>
      </c>
      <c r="R7" s="94">
        <v>721127</v>
      </c>
      <c r="S7" s="94">
        <v>718429</v>
      </c>
      <c r="T7" s="135">
        <v>716006</v>
      </c>
      <c r="U7" s="94">
        <v>716586</v>
      </c>
      <c r="V7" s="94">
        <v>716451</v>
      </c>
      <c r="W7" s="135">
        <v>715647</v>
      </c>
      <c r="X7" s="94">
        <v>714587</v>
      </c>
      <c r="Y7" s="103">
        <v>716633</v>
      </c>
      <c r="Z7" s="103">
        <v>716193</v>
      </c>
      <c r="AA7" s="103">
        <v>716619</v>
      </c>
      <c r="AB7" s="103">
        <v>717027</v>
      </c>
      <c r="AC7" s="103">
        <v>716763</v>
      </c>
      <c r="AD7" s="103">
        <v>716073</v>
      </c>
      <c r="AE7" s="103">
        <v>714287</v>
      </c>
      <c r="AF7" s="103">
        <v>712440</v>
      </c>
      <c r="AG7" s="103">
        <v>711496</v>
      </c>
      <c r="AH7" s="103">
        <v>709400</v>
      </c>
      <c r="AI7" s="846">
        <f t="shared" si="0"/>
        <v>540830</v>
      </c>
      <c r="AJ7" s="847">
        <f t="shared" si="1"/>
        <v>320.8340748650412</v>
      </c>
    </row>
    <row r="8" spans="1:36" s="91" customFormat="1" ht="12.5">
      <c r="A8" s="98" t="s">
        <v>134</v>
      </c>
      <c r="B8" s="94">
        <v>164372</v>
      </c>
      <c r="C8" s="94">
        <v>168383</v>
      </c>
      <c r="D8" s="94">
        <v>174941</v>
      </c>
      <c r="E8" s="94">
        <v>180611</v>
      </c>
      <c r="F8" s="94">
        <v>185090</v>
      </c>
      <c r="G8" s="94">
        <v>227028</v>
      </c>
      <c r="H8" s="94">
        <v>237124</v>
      </c>
      <c r="I8" s="94">
        <v>246112</v>
      </c>
      <c r="J8" s="94">
        <v>246644</v>
      </c>
      <c r="K8" s="94">
        <v>240051</v>
      </c>
      <c r="L8" s="94">
        <v>239443</v>
      </c>
      <c r="M8" s="94">
        <v>259327</v>
      </c>
      <c r="N8" s="94">
        <v>279672</v>
      </c>
      <c r="O8" s="94">
        <v>289898</v>
      </c>
      <c r="P8" s="94">
        <v>292471</v>
      </c>
      <c r="Q8" s="94">
        <v>298004</v>
      </c>
      <c r="R8" s="94">
        <v>298390</v>
      </c>
      <c r="S8" s="94">
        <v>291745</v>
      </c>
      <c r="T8" s="135">
        <v>284769</v>
      </c>
      <c r="U8" s="94">
        <v>282942</v>
      </c>
      <c r="V8" s="94">
        <v>281009</v>
      </c>
      <c r="W8" s="135">
        <v>278449</v>
      </c>
      <c r="X8" s="94">
        <v>275971</v>
      </c>
      <c r="Y8" s="103">
        <v>272447</v>
      </c>
      <c r="Z8" s="103">
        <v>271221</v>
      </c>
      <c r="AA8" s="103">
        <v>269613</v>
      </c>
      <c r="AB8" s="103">
        <v>268123</v>
      </c>
      <c r="AC8" s="103">
        <v>266277</v>
      </c>
      <c r="AD8" s="103">
        <v>264135</v>
      </c>
      <c r="AE8" s="103">
        <v>260742</v>
      </c>
      <c r="AF8" s="103">
        <v>258193</v>
      </c>
      <c r="AG8" s="103">
        <v>255530</v>
      </c>
      <c r="AH8" s="103">
        <v>252739</v>
      </c>
      <c r="AI8" s="846">
        <f t="shared" si="0"/>
        <v>88367</v>
      </c>
      <c r="AJ8" s="847">
        <f t="shared" si="1"/>
        <v>53.760372812887837</v>
      </c>
    </row>
    <row r="9" spans="1:36" s="91" customFormat="1" ht="12.5">
      <c r="A9" s="98" t="s">
        <v>165</v>
      </c>
      <c r="B9" s="94">
        <v>246507</v>
      </c>
      <c r="C9" s="94">
        <v>258611</v>
      </c>
      <c r="D9" s="94">
        <v>270883</v>
      </c>
      <c r="E9" s="94">
        <v>282066</v>
      </c>
      <c r="F9" s="94">
        <v>308755</v>
      </c>
      <c r="G9" s="94">
        <v>356740</v>
      </c>
      <c r="H9" s="94">
        <v>374521</v>
      </c>
      <c r="I9" s="94">
        <v>396977</v>
      </c>
      <c r="J9" s="94">
        <v>420478</v>
      </c>
      <c r="K9" s="94">
        <v>459172</v>
      </c>
      <c r="L9" s="94">
        <v>493648</v>
      </c>
      <c r="M9" s="94">
        <v>526395</v>
      </c>
      <c r="N9" s="94">
        <v>542545</v>
      </c>
      <c r="O9" s="94">
        <v>554508</v>
      </c>
      <c r="P9" s="94">
        <v>558639</v>
      </c>
      <c r="Q9" s="94">
        <v>576597</v>
      </c>
      <c r="R9" s="94">
        <v>582863</v>
      </c>
      <c r="S9" s="94">
        <v>584128</v>
      </c>
      <c r="T9" s="135">
        <v>581677</v>
      </c>
      <c r="U9" s="94">
        <v>581442</v>
      </c>
      <c r="V9" s="94">
        <v>580870</v>
      </c>
      <c r="W9" s="135">
        <v>580002</v>
      </c>
      <c r="X9" s="94">
        <v>578624</v>
      </c>
      <c r="Y9" s="103">
        <v>579154</v>
      </c>
      <c r="Z9" s="103">
        <v>578013</v>
      </c>
      <c r="AA9" s="103">
        <v>576501</v>
      </c>
      <c r="AB9" s="103">
        <v>574658</v>
      </c>
      <c r="AC9" s="103">
        <v>573638</v>
      </c>
      <c r="AD9" s="103">
        <v>571719</v>
      </c>
      <c r="AE9" s="103">
        <v>568018</v>
      </c>
      <c r="AF9" s="103">
        <v>565003</v>
      </c>
      <c r="AG9" s="103">
        <v>561805</v>
      </c>
      <c r="AH9" s="103">
        <v>558221</v>
      </c>
      <c r="AI9" s="846">
        <f t="shared" si="0"/>
        <v>311714</v>
      </c>
      <c r="AJ9" s="847">
        <f t="shared" si="1"/>
        <v>126.45239283265791</v>
      </c>
    </row>
    <row r="10" spans="1:36" s="91" customFormat="1" ht="12.5">
      <c r="A10" s="98" t="s">
        <v>187</v>
      </c>
      <c r="B10" s="94">
        <v>207976</v>
      </c>
      <c r="C10" s="94">
        <v>200611</v>
      </c>
      <c r="D10" s="94">
        <v>207724</v>
      </c>
      <c r="E10" s="94">
        <v>210596</v>
      </c>
      <c r="F10" s="94">
        <v>222313</v>
      </c>
      <c r="G10" s="94">
        <v>284785</v>
      </c>
      <c r="H10" s="94">
        <v>283103</v>
      </c>
      <c r="I10" s="94">
        <v>276572</v>
      </c>
      <c r="J10" s="94">
        <v>268761</v>
      </c>
      <c r="K10" s="94">
        <v>268467</v>
      </c>
      <c r="L10" s="94">
        <v>271984</v>
      </c>
      <c r="M10" s="94">
        <v>286544</v>
      </c>
      <c r="N10" s="94">
        <v>292743</v>
      </c>
      <c r="O10" s="94">
        <v>297235</v>
      </c>
      <c r="P10" s="94">
        <v>292586</v>
      </c>
      <c r="Q10" s="94">
        <v>292469</v>
      </c>
      <c r="R10" s="94">
        <v>287780</v>
      </c>
      <c r="S10" s="94">
        <v>280302</v>
      </c>
      <c r="T10" s="135">
        <v>272476</v>
      </c>
      <c r="U10" s="94">
        <v>270439</v>
      </c>
      <c r="V10" s="94">
        <v>268281</v>
      </c>
      <c r="W10" s="135">
        <v>265803</v>
      </c>
      <c r="X10" s="94">
        <v>263148</v>
      </c>
      <c r="Y10" s="103">
        <v>260312</v>
      </c>
      <c r="Z10" s="103">
        <v>257611</v>
      </c>
      <c r="AA10" s="103">
        <v>255216</v>
      </c>
      <c r="AB10" s="103">
        <v>252236</v>
      </c>
      <c r="AC10" s="103">
        <v>249467</v>
      </c>
      <c r="AD10" s="103">
        <v>246601</v>
      </c>
      <c r="AE10" s="103">
        <v>243286</v>
      </c>
      <c r="AF10" s="103">
        <v>240168</v>
      </c>
      <c r="AG10" s="103">
        <v>236655</v>
      </c>
      <c r="AH10" s="103">
        <v>232847</v>
      </c>
      <c r="AI10" s="846">
        <f t="shared" si="0"/>
        <v>24871</v>
      </c>
      <c r="AJ10" s="847">
        <f t="shared" si="1"/>
        <v>11.958591375927991</v>
      </c>
    </row>
    <row r="11" spans="1:36" s="91" customFormat="1" ht="12.5">
      <c r="A11" s="98" t="s">
        <v>224</v>
      </c>
      <c r="B11" s="94">
        <v>234468</v>
      </c>
      <c r="C11" s="94">
        <v>232840</v>
      </c>
      <c r="D11" s="94">
        <v>235392</v>
      </c>
      <c r="E11" s="94">
        <v>234011</v>
      </c>
      <c r="F11" s="94">
        <v>236378</v>
      </c>
      <c r="G11" s="94">
        <v>266180</v>
      </c>
      <c r="H11" s="94">
        <v>266849</v>
      </c>
      <c r="I11" s="94">
        <v>264484</v>
      </c>
      <c r="J11" s="94">
        <v>253020</v>
      </c>
      <c r="K11" s="94">
        <v>237611</v>
      </c>
      <c r="L11" s="94">
        <v>222236</v>
      </c>
      <c r="M11" s="94">
        <v>217816</v>
      </c>
      <c r="N11" s="94">
        <v>215485</v>
      </c>
      <c r="O11" s="94">
        <v>213805</v>
      </c>
      <c r="P11" s="94">
        <v>208242</v>
      </c>
      <c r="Q11" s="94">
        <v>205842</v>
      </c>
      <c r="R11" s="94">
        <v>200803</v>
      </c>
      <c r="S11" s="94">
        <v>191211</v>
      </c>
      <c r="T11" s="135">
        <v>180607</v>
      </c>
      <c r="U11" s="94">
        <v>178494</v>
      </c>
      <c r="V11" s="94">
        <v>176177</v>
      </c>
      <c r="W11" s="135">
        <v>173744</v>
      </c>
      <c r="X11" s="94">
        <v>171295</v>
      </c>
      <c r="Y11" s="103">
        <v>170232</v>
      </c>
      <c r="Z11" s="103">
        <v>168124</v>
      </c>
      <c r="AA11" s="103">
        <v>165797</v>
      </c>
      <c r="AB11" s="103">
        <v>163252</v>
      </c>
      <c r="AC11" s="103">
        <v>160494</v>
      </c>
      <c r="AD11" s="103">
        <v>157989</v>
      </c>
      <c r="AE11" s="103">
        <v>155285</v>
      </c>
      <c r="AF11" s="103">
        <v>152674</v>
      </c>
      <c r="AG11" s="103">
        <v>149768</v>
      </c>
      <c r="AH11" s="103">
        <v>146857</v>
      </c>
      <c r="AI11" s="846">
        <f t="shared" si="0"/>
        <v>-87611</v>
      </c>
      <c r="AJ11" s="847">
        <f t="shared" si="1"/>
        <v>-37.365866557483322</v>
      </c>
    </row>
    <row r="12" spans="1:36" s="91" customFormat="1" ht="12.5">
      <c r="A12" s="98" t="s">
        <v>269</v>
      </c>
      <c r="B12" s="94">
        <v>120884</v>
      </c>
      <c r="C12" s="94">
        <v>120546</v>
      </c>
      <c r="D12" s="94">
        <v>122255</v>
      </c>
      <c r="E12" s="94">
        <v>119242</v>
      </c>
      <c r="F12" s="94">
        <v>117090</v>
      </c>
      <c r="G12" s="94">
        <v>146337</v>
      </c>
      <c r="H12" s="94">
        <v>144682</v>
      </c>
      <c r="I12" s="94">
        <v>141144</v>
      </c>
      <c r="J12" s="94">
        <v>133259</v>
      </c>
      <c r="K12" s="94">
        <v>123223</v>
      </c>
      <c r="L12" s="94">
        <v>115869</v>
      </c>
      <c r="M12" s="94">
        <v>114427</v>
      </c>
      <c r="N12" s="94">
        <v>114667</v>
      </c>
      <c r="O12" s="94">
        <v>115247</v>
      </c>
      <c r="P12" s="94">
        <v>115461</v>
      </c>
      <c r="Q12" s="94">
        <v>118740</v>
      </c>
      <c r="R12" s="94">
        <v>119187</v>
      </c>
      <c r="S12" s="94">
        <v>116055</v>
      </c>
      <c r="T12" s="135">
        <v>111020</v>
      </c>
      <c r="U12" s="94">
        <v>110185</v>
      </c>
      <c r="V12" s="94">
        <v>109173</v>
      </c>
      <c r="W12" s="135">
        <v>108034</v>
      </c>
      <c r="X12" s="94">
        <v>106812</v>
      </c>
      <c r="Y12" s="103">
        <v>106150</v>
      </c>
      <c r="Z12" s="103">
        <v>105236</v>
      </c>
      <c r="AA12" s="103">
        <v>104219</v>
      </c>
      <c r="AB12" s="103">
        <v>103270</v>
      </c>
      <c r="AC12" s="103">
        <v>102246</v>
      </c>
      <c r="AD12" s="103">
        <v>101082</v>
      </c>
      <c r="AE12" s="103">
        <v>99744</v>
      </c>
      <c r="AF12" s="103">
        <v>98700</v>
      </c>
      <c r="AG12" s="103">
        <v>97547</v>
      </c>
      <c r="AH12" s="103">
        <v>96300</v>
      </c>
      <c r="AI12" s="846">
        <f t="shared" si="0"/>
        <v>-24584</v>
      </c>
      <c r="AJ12" s="847">
        <f t="shared" si="1"/>
        <v>-20.33685185797955</v>
      </c>
    </row>
    <row r="13" spans="1:36" s="91" customFormat="1" ht="12.5">
      <c r="A13" s="136" t="s">
        <v>284</v>
      </c>
      <c r="B13" s="137">
        <v>186217</v>
      </c>
      <c r="C13" s="137">
        <v>190286</v>
      </c>
      <c r="D13" s="137">
        <v>188499</v>
      </c>
      <c r="E13" s="137">
        <v>190040</v>
      </c>
      <c r="F13" s="137">
        <v>185095</v>
      </c>
      <c r="G13" s="137">
        <v>226890</v>
      </c>
      <c r="H13" s="137">
        <v>226280</v>
      </c>
      <c r="I13" s="137">
        <v>214908</v>
      </c>
      <c r="J13" s="137">
        <v>198808</v>
      </c>
      <c r="K13" s="137">
        <v>185473</v>
      </c>
      <c r="L13" s="137">
        <v>175918</v>
      </c>
      <c r="M13" s="137">
        <v>172133</v>
      </c>
      <c r="N13" s="137">
        <v>170220</v>
      </c>
      <c r="O13" s="137">
        <v>169044</v>
      </c>
      <c r="P13" s="137">
        <v>166218</v>
      </c>
      <c r="Q13" s="137">
        <v>162738</v>
      </c>
      <c r="R13" s="137">
        <v>159111</v>
      </c>
      <c r="S13" s="137">
        <v>151391</v>
      </c>
      <c r="T13" s="138">
        <v>143547</v>
      </c>
      <c r="U13" s="137">
        <v>141816</v>
      </c>
      <c r="V13" s="137">
        <v>140195</v>
      </c>
      <c r="W13" s="138">
        <v>138341</v>
      </c>
      <c r="X13" s="137">
        <v>136848</v>
      </c>
      <c r="Y13" s="139">
        <v>135147</v>
      </c>
      <c r="Z13" s="139">
        <v>133719</v>
      </c>
      <c r="AA13" s="139">
        <v>132325</v>
      </c>
      <c r="AB13" s="139">
        <v>130455</v>
      </c>
      <c r="AC13" s="139">
        <v>128838</v>
      </c>
      <c r="AD13" s="139">
        <v>127340</v>
      </c>
      <c r="AE13" s="139">
        <v>126045</v>
      </c>
      <c r="AF13" s="139">
        <v>124564</v>
      </c>
      <c r="AG13" s="139">
        <v>122868</v>
      </c>
      <c r="AH13" s="139">
        <v>121116</v>
      </c>
      <c r="AI13" s="846">
        <f t="shared" si="0"/>
        <v>-65101</v>
      </c>
      <c r="AJ13" s="847">
        <f t="shared" si="1"/>
        <v>-34.959751257941001</v>
      </c>
    </row>
    <row r="14" spans="1:36" s="91" customFormat="1" ht="12.5">
      <c r="A14" s="92" t="s">
        <v>392</v>
      </c>
      <c r="T14" s="91" t="s">
        <v>393</v>
      </c>
      <c r="Y14" s="133"/>
      <c r="AI14" s="95"/>
    </row>
    <row r="15" spans="1:36" s="91" customFormat="1" ht="12.5">
      <c r="A15" s="128" t="s">
        <v>391</v>
      </c>
      <c r="B15" s="140">
        <v>100</v>
      </c>
      <c r="C15" s="140">
        <v>100</v>
      </c>
      <c r="D15" s="140">
        <v>100</v>
      </c>
      <c r="E15" s="140">
        <v>100</v>
      </c>
      <c r="F15" s="140">
        <v>100</v>
      </c>
      <c r="G15" s="140">
        <v>100</v>
      </c>
      <c r="H15" s="140">
        <v>100</v>
      </c>
      <c r="I15" s="140">
        <v>100</v>
      </c>
      <c r="J15" s="140">
        <v>100</v>
      </c>
      <c r="K15" s="140">
        <v>100</v>
      </c>
      <c r="L15" s="140">
        <v>100</v>
      </c>
      <c r="M15" s="140">
        <v>100</v>
      </c>
      <c r="N15" s="140">
        <v>100</v>
      </c>
      <c r="O15" s="140">
        <v>100</v>
      </c>
      <c r="P15" s="140">
        <v>100</v>
      </c>
      <c r="Q15" s="140">
        <v>100</v>
      </c>
      <c r="R15" s="140">
        <v>100</v>
      </c>
      <c r="S15" s="140">
        <v>100</v>
      </c>
      <c r="T15" s="141">
        <v>100</v>
      </c>
      <c r="U15" s="140">
        <v>100</v>
      </c>
      <c r="V15" s="140">
        <v>100</v>
      </c>
      <c r="W15" s="141">
        <v>100</v>
      </c>
      <c r="X15" s="141">
        <v>100</v>
      </c>
      <c r="Y15" s="142">
        <f t="shared" ref="Y15:AH25" si="2">Y3/Y$3*100</f>
        <v>100</v>
      </c>
      <c r="Z15" s="142">
        <f t="shared" si="2"/>
        <v>100</v>
      </c>
      <c r="AA15" s="142">
        <f t="shared" si="2"/>
        <v>100</v>
      </c>
      <c r="AB15" s="142">
        <f t="shared" si="2"/>
        <v>100</v>
      </c>
      <c r="AC15" s="142">
        <f t="shared" si="2"/>
        <v>100</v>
      </c>
      <c r="AD15" s="142">
        <f t="shared" si="2"/>
        <v>100</v>
      </c>
      <c r="AE15" s="142">
        <f t="shared" si="2"/>
        <v>100</v>
      </c>
      <c r="AF15" s="142">
        <f t="shared" si="2"/>
        <v>100</v>
      </c>
      <c r="AG15" s="142">
        <f t="shared" si="2"/>
        <v>100</v>
      </c>
      <c r="AH15" s="142">
        <f t="shared" si="2"/>
        <v>100</v>
      </c>
      <c r="AI15" s="847"/>
    </row>
    <row r="16" spans="1:36" s="91" customFormat="1" ht="12.5">
      <c r="A16" s="98" t="s">
        <v>85</v>
      </c>
      <c r="B16" s="143">
        <v>32.4</v>
      </c>
      <c r="C16" s="143">
        <v>33.299999999999997</v>
      </c>
      <c r="D16" s="143">
        <v>34.6</v>
      </c>
      <c r="E16" s="143">
        <v>36.200000000000003</v>
      </c>
      <c r="F16" s="143">
        <v>35.200000000000003</v>
      </c>
      <c r="G16" s="143">
        <v>22.7</v>
      </c>
      <c r="H16" s="143">
        <v>24.8</v>
      </c>
      <c r="I16" s="143">
        <v>27.2</v>
      </c>
      <c r="J16" s="143">
        <v>28.5</v>
      </c>
      <c r="K16" s="143">
        <v>28.2</v>
      </c>
      <c r="L16" s="143">
        <v>27.6</v>
      </c>
      <c r="M16" s="143">
        <v>27.3</v>
      </c>
      <c r="N16" s="143">
        <v>26.6</v>
      </c>
      <c r="O16" s="143">
        <v>26.7</v>
      </c>
      <c r="P16" s="143">
        <v>27.3</v>
      </c>
      <c r="Q16" s="143">
        <v>26.4</v>
      </c>
      <c r="R16" s="143">
        <v>26.9</v>
      </c>
      <c r="S16" s="143">
        <v>27.3</v>
      </c>
      <c r="T16" s="144">
        <v>27.6</v>
      </c>
      <c r="U16" s="143">
        <v>27.7</v>
      </c>
      <c r="V16" s="143">
        <v>27.7</v>
      </c>
      <c r="W16" s="144">
        <v>27.7</v>
      </c>
      <c r="X16" s="143">
        <v>27.8</v>
      </c>
      <c r="Y16" s="142">
        <f t="shared" si="2"/>
        <v>27.774662137746621</v>
      </c>
      <c r="Z16" s="142">
        <f t="shared" si="2"/>
        <v>27.823413176329304</v>
      </c>
      <c r="AA16" s="142">
        <f t="shared" si="2"/>
        <v>27.851044804814389</v>
      </c>
      <c r="AB16" s="142">
        <f t="shared" si="2"/>
        <v>27.868373097581632</v>
      </c>
      <c r="AC16" s="142">
        <f t="shared" si="2"/>
        <v>27.892427456725656</v>
      </c>
      <c r="AD16" s="142">
        <f t="shared" si="2"/>
        <v>27.90762016189564</v>
      </c>
      <c r="AE16" s="142">
        <f t="shared" si="2"/>
        <v>27.925476251878251</v>
      </c>
      <c r="AF16" s="142">
        <f t="shared" si="2"/>
        <v>27.946365339031527</v>
      </c>
      <c r="AG16" s="142">
        <f t="shared" si="2"/>
        <v>27.931720049446596</v>
      </c>
      <c r="AH16" s="142">
        <f t="shared" si="2"/>
        <v>27.962819476208455</v>
      </c>
      <c r="AI16" s="847">
        <f t="shared" ref="AI16:AI25" si="3">AH16-B16</f>
        <v>-4.4371805237915432</v>
      </c>
    </row>
    <row r="17" spans="1:35" s="91" customFormat="1" ht="12.5">
      <c r="A17" s="98" t="s">
        <v>105</v>
      </c>
      <c r="B17" s="143">
        <v>6.5</v>
      </c>
      <c r="C17" s="143">
        <v>8.1</v>
      </c>
      <c r="D17" s="143">
        <v>9.4</v>
      </c>
      <c r="E17" s="143">
        <v>11.6</v>
      </c>
      <c r="F17" s="143">
        <v>15</v>
      </c>
      <c r="G17" s="143">
        <v>13.5</v>
      </c>
      <c r="H17" s="143">
        <v>14.8</v>
      </c>
      <c r="I17" s="143">
        <v>16.5</v>
      </c>
      <c r="J17" s="143">
        <v>18.600000000000001</v>
      </c>
      <c r="K17" s="143">
        <v>20.9</v>
      </c>
      <c r="L17" s="143">
        <v>21.5</v>
      </c>
      <c r="M17" s="143">
        <v>20.5</v>
      </c>
      <c r="N17" s="143">
        <v>19.7</v>
      </c>
      <c r="O17" s="143">
        <v>19.3</v>
      </c>
      <c r="P17" s="143">
        <v>18.7</v>
      </c>
      <c r="Q17" s="143">
        <v>17.7</v>
      </c>
      <c r="R17" s="143">
        <v>17.8</v>
      </c>
      <c r="S17" s="143">
        <v>18.2</v>
      </c>
      <c r="T17" s="144">
        <v>18.399999999999999</v>
      </c>
      <c r="U17" s="143">
        <v>18.399999999999999</v>
      </c>
      <c r="V17" s="143">
        <v>18.5</v>
      </c>
      <c r="W17" s="144">
        <v>18.5</v>
      </c>
      <c r="X17" s="143">
        <v>18.600000000000001</v>
      </c>
      <c r="Y17" s="145">
        <f t="shared" si="2"/>
        <v>18.71364818963648</v>
      </c>
      <c r="Z17" s="145">
        <f t="shared" si="2"/>
        <v>18.762359063470051</v>
      </c>
      <c r="AA17" s="145">
        <f t="shared" si="2"/>
        <v>18.805888124901376</v>
      </c>
      <c r="AB17" s="145">
        <f t="shared" si="2"/>
        <v>18.871059164204301</v>
      </c>
      <c r="AC17" s="145">
        <f t="shared" si="2"/>
        <v>18.931112036955156</v>
      </c>
      <c r="AD17" s="145">
        <f t="shared" si="2"/>
        <v>19.01375333439951</v>
      </c>
      <c r="AE17" s="145">
        <f t="shared" si="2"/>
        <v>19.072495428964928</v>
      </c>
      <c r="AF17" s="145">
        <f t="shared" si="2"/>
        <v>19.131913929759676</v>
      </c>
      <c r="AG17" s="145">
        <f t="shared" si="2"/>
        <v>19.212958910834114</v>
      </c>
      <c r="AH17" s="145">
        <f t="shared" si="2"/>
        <v>19.28852569910234</v>
      </c>
      <c r="AI17" s="847">
        <f t="shared" si="3"/>
        <v>12.78852569910234</v>
      </c>
    </row>
    <row r="18" spans="1:35" s="91" customFormat="1" ht="12.5">
      <c r="A18" s="98" t="s">
        <v>112</v>
      </c>
      <c r="B18" s="143">
        <v>3.4</v>
      </c>
      <c r="C18" s="143">
        <v>3.4</v>
      </c>
      <c r="D18" s="143">
        <v>3.6</v>
      </c>
      <c r="E18" s="143">
        <v>3.6</v>
      </c>
      <c r="F18" s="143">
        <v>3.9</v>
      </c>
      <c r="G18" s="143">
        <v>5.7</v>
      </c>
      <c r="H18" s="143">
        <v>5.5</v>
      </c>
      <c r="I18" s="143">
        <v>5.5</v>
      </c>
      <c r="J18" s="143">
        <v>6</v>
      </c>
      <c r="K18" s="143">
        <v>7.3</v>
      </c>
      <c r="L18" s="143">
        <v>8.6999999999999993</v>
      </c>
      <c r="M18" s="143">
        <v>9.9</v>
      </c>
      <c r="N18" s="143">
        <v>10.5</v>
      </c>
      <c r="O18" s="143">
        <v>10.8</v>
      </c>
      <c r="P18" s="143">
        <v>11.4</v>
      </c>
      <c r="Q18" s="143">
        <v>12.2</v>
      </c>
      <c r="R18" s="143">
        <v>12.6</v>
      </c>
      <c r="S18" s="143">
        <v>12.8</v>
      </c>
      <c r="T18" s="144">
        <v>13</v>
      </c>
      <c r="U18" s="143">
        <v>13</v>
      </c>
      <c r="V18" s="143">
        <v>13.1</v>
      </c>
      <c r="W18" s="144">
        <v>13.1</v>
      </c>
      <c r="X18" s="143">
        <v>13.1</v>
      </c>
      <c r="Y18" s="145">
        <f t="shared" si="2"/>
        <v>13.039134205391342</v>
      </c>
      <c r="Z18" s="145">
        <f t="shared" si="2"/>
        <v>13.055984804380467</v>
      </c>
      <c r="AA18" s="145">
        <f t="shared" si="2"/>
        <v>13.072783564615387</v>
      </c>
      <c r="AB18" s="145">
        <f t="shared" si="2"/>
        <v>13.090114980235926</v>
      </c>
      <c r="AC18" s="145">
        <f t="shared" si="2"/>
        <v>13.104822057130249</v>
      </c>
      <c r="AD18" s="145">
        <f t="shared" si="2"/>
        <v>13.098055590830523</v>
      </c>
      <c r="AE18" s="145">
        <f t="shared" si="2"/>
        <v>13.105548250857742</v>
      </c>
      <c r="AF18" s="145">
        <f t="shared" si="2"/>
        <v>13.102807477452519</v>
      </c>
      <c r="AG18" s="145">
        <f t="shared" si="2"/>
        <v>13.08371916152343</v>
      </c>
      <c r="AH18" s="145">
        <f t="shared" si="2"/>
        <v>13.070691152620597</v>
      </c>
      <c r="AI18" s="847">
        <f t="shared" si="3"/>
        <v>9.6706911526205968</v>
      </c>
    </row>
    <row r="19" spans="1:35" s="91" customFormat="1" ht="12.5">
      <c r="A19" s="98" t="s">
        <v>123</v>
      </c>
      <c r="B19" s="143">
        <v>7.3</v>
      </c>
      <c r="C19" s="143">
        <v>7.4</v>
      </c>
      <c r="D19" s="143">
        <v>7.2</v>
      </c>
      <c r="E19" s="143">
        <v>7</v>
      </c>
      <c r="F19" s="143">
        <v>7</v>
      </c>
      <c r="G19" s="143">
        <v>8.6999999999999993</v>
      </c>
      <c r="H19" s="143">
        <v>8.6</v>
      </c>
      <c r="I19" s="143">
        <v>8.3000000000000007</v>
      </c>
      <c r="J19" s="143">
        <v>8</v>
      </c>
      <c r="K19" s="143">
        <v>8.5</v>
      </c>
      <c r="L19" s="143">
        <v>9.6</v>
      </c>
      <c r="M19" s="143">
        <v>10.8</v>
      </c>
      <c r="N19" s="143">
        <v>11.8</v>
      </c>
      <c r="O19" s="143">
        <v>12.2</v>
      </c>
      <c r="P19" s="143">
        <v>12.3</v>
      </c>
      <c r="Q19" s="143">
        <v>13.2</v>
      </c>
      <c r="R19" s="143">
        <v>13</v>
      </c>
      <c r="S19" s="143">
        <v>12.9</v>
      </c>
      <c r="T19" s="144">
        <v>12.8</v>
      </c>
      <c r="U19" s="143">
        <v>12.8</v>
      </c>
      <c r="V19" s="143">
        <v>12.9</v>
      </c>
      <c r="W19" s="144">
        <v>12.9</v>
      </c>
      <c r="X19" s="143">
        <v>12.9</v>
      </c>
      <c r="Y19" s="145">
        <f t="shared" si="2"/>
        <v>12.947766856977669</v>
      </c>
      <c r="Z19" s="145">
        <f t="shared" si="2"/>
        <v>12.960885503880611</v>
      </c>
      <c r="AA19" s="145">
        <f t="shared" si="2"/>
        <v>12.997604049718237</v>
      </c>
      <c r="AB19" s="145">
        <f t="shared" si="2"/>
        <v>13.038943147075013</v>
      </c>
      <c r="AC19" s="145">
        <f t="shared" si="2"/>
        <v>13.068920782899395</v>
      </c>
      <c r="AD19" s="145">
        <f t="shared" si="2"/>
        <v>13.10288633014224</v>
      </c>
      <c r="AE19" s="145">
        <f t="shared" si="2"/>
        <v>13.14821676710703</v>
      </c>
      <c r="AF19" s="145">
        <f t="shared" si="2"/>
        <v>13.184009308972044</v>
      </c>
      <c r="AG19" s="145">
        <f t="shared" si="2"/>
        <v>13.249869549040064</v>
      </c>
      <c r="AH19" s="145">
        <f t="shared" si="2"/>
        <v>13.292946062756423</v>
      </c>
      <c r="AI19" s="847">
        <f t="shared" si="3"/>
        <v>5.9929460627564231</v>
      </c>
    </row>
    <row r="20" spans="1:35" s="91" customFormat="1" ht="12.5">
      <c r="A20" s="98" t="s">
        <v>134</v>
      </c>
      <c r="B20" s="143">
        <v>7.1</v>
      </c>
      <c r="C20" s="143">
        <v>6.9</v>
      </c>
      <c r="D20" s="143">
        <v>6.6</v>
      </c>
      <c r="E20" s="143">
        <v>6.2</v>
      </c>
      <c r="F20" s="143">
        <v>5.7</v>
      </c>
      <c r="G20" s="143">
        <v>7.4</v>
      </c>
      <c r="H20" s="143">
        <v>7.2</v>
      </c>
      <c r="I20" s="143">
        <v>6.8</v>
      </c>
      <c r="J20" s="143">
        <v>6.3</v>
      </c>
      <c r="K20" s="143">
        <v>5.6</v>
      </c>
      <c r="L20" s="143">
        <v>5.0999999999999996</v>
      </c>
      <c r="M20" s="143">
        <v>5.2</v>
      </c>
      <c r="N20" s="143">
        <v>5.4</v>
      </c>
      <c r="O20" s="143">
        <v>5.5</v>
      </c>
      <c r="P20" s="143">
        <v>5.4</v>
      </c>
      <c r="Q20" s="143">
        <v>5.5</v>
      </c>
      <c r="R20" s="143">
        <v>5.4</v>
      </c>
      <c r="S20" s="143">
        <v>5.2</v>
      </c>
      <c r="T20" s="144">
        <v>5.0999999999999996</v>
      </c>
      <c r="U20" s="143">
        <v>5.0999999999999996</v>
      </c>
      <c r="V20" s="143">
        <v>5</v>
      </c>
      <c r="W20" s="144">
        <v>5</v>
      </c>
      <c r="X20" s="143">
        <v>5</v>
      </c>
      <c r="Y20" s="145">
        <f t="shared" si="2"/>
        <v>4.9224362217243618</v>
      </c>
      <c r="Z20" s="145">
        <f t="shared" si="2"/>
        <v>4.9082640115834746</v>
      </c>
      <c r="AA20" s="145">
        <f t="shared" si="2"/>
        <v>4.890078299147361</v>
      </c>
      <c r="AB20" s="145">
        <f t="shared" si="2"/>
        <v>4.8757446420053832</v>
      </c>
      <c r="AC20" s="145">
        <f t="shared" si="2"/>
        <v>4.8550957838338515</v>
      </c>
      <c r="AD20" s="145">
        <f t="shared" si="2"/>
        <v>4.8332095761355625</v>
      </c>
      <c r="AE20" s="145">
        <f t="shared" si="2"/>
        <v>4.799600631523492</v>
      </c>
      <c r="AF20" s="145">
        <f t="shared" si="2"/>
        <v>4.7779727633364484</v>
      </c>
      <c r="AG20" s="145">
        <f t="shared" si="2"/>
        <v>4.75862009887084</v>
      </c>
      <c r="AH20" s="145">
        <f t="shared" si="2"/>
        <v>4.735897793846906</v>
      </c>
      <c r="AI20" s="847">
        <f t="shared" si="3"/>
        <v>-2.3641022061530936</v>
      </c>
    </row>
    <row r="21" spans="1:35" s="91" customFormat="1" ht="12.5">
      <c r="A21" s="98" t="s">
        <v>165</v>
      </c>
      <c r="B21" s="143">
        <v>10.7</v>
      </c>
      <c r="C21" s="143">
        <v>10.5</v>
      </c>
      <c r="D21" s="143">
        <v>10.199999999999999</v>
      </c>
      <c r="E21" s="143">
        <v>9.6</v>
      </c>
      <c r="F21" s="143">
        <v>9.6</v>
      </c>
      <c r="G21" s="143">
        <v>11.7</v>
      </c>
      <c r="H21" s="143">
        <v>11.3</v>
      </c>
      <c r="I21" s="143">
        <v>11</v>
      </c>
      <c r="J21" s="143">
        <v>10.8</v>
      </c>
      <c r="K21" s="143">
        <v>10.7</v>
      </c>
      <c r="L21" s="143">
        <v>10.6</v>
      </c>
      <c r="M21" s="143">
        <v>10.5</v>
      </c>
      <c r="N21" s="143">
        <v>10.5</v>
      </c>
      <c r="O21" s="143">
        <v>10.5</v>
      </c>
      <c r="P21" s="143">
        <v>10.3</v>
      </c>
      <c r="Q21" s="143">
        <v>10.7</v>
      </c>
      <c r="R21" s="143">
        <v>10.5</v>
      </c>
      <c r="S21" s="143">
        <v>10.4</v>
      </c>
      <c r="T21" s="144">
        <v>10.4</v>
      </c>
      <c r="U21" s="143">
        <v>10.4</v>
      </c>
      <c r="V21" s="143">
        <v>10.4</v>
      </c>
      <c r="W21" s="144">
        <v>10.4</v>
      </c>
      <c r="X21" s="143">
        <v>10.4</v>
      </c>
      <c r="Y21" s="145">
        <f t="shared" si="2"/>
        <v>10.46386499963865</v>
      </c>
      <c r="Z21" s="145">
        <f t="shared" si="2"/>
        <v>10.460253469043321</v>
      </c>
      <c r="AA21" s="145">
        <f t="shared" si="2"/>
        <v>10.456228110427734</v>
      </c>
      <c r="AB21" s="145">
        <f t="shared" si="2"/>
        <v>10.450001172915153</v>
      </c>
      <c r="AC21" s="145">
        <f t="shared" si="2"/>
        <v>10.459286514595263</v>
      </c>
      <c r="AD21" s="145">
        <f t="shared" si="2"/>
        <v>10.461460032402551</v>
      </c>
      <c r="AE21" s="145">
        <f t="shared" si="2"/>
        <v>10.455774487871961</v>
      </c>
      <c r="AF21" s="145">
        <f t="shared" si="2"/>
        <v>10.45562406882984</v>
      </c>
      <c r="AG21" s="145">
        <f t="shared" si="2"/>
        <v>10.462241477110839</v>
      </c>
      <c r="AH21" s="145">
        <f t="shared" si="2"/>
        <v>10.460109450377718</v>
      </c>
      <c r="AI21" s="847">
        <f t="shared" si="3"/>
        <v>-0.23989054962228096</v>
      </c>
    </row>
    <row r="22" spans="1:35" s="91" customFormat="1" ht="12.5">
      <c r="A22" s="98" t="s">
        <v>187</v>
      </c>
      <c r="B22" s="143">
        <v>9</v>
      </c>
      <c r="C22" s="143">
        <v>8.1999999999999993</v>
      </c>
      <c r="D22" s="143">
        <v>7.8</v>
      </c>
      <c r="E22" s="143">
        <v>7.2</v>
      </c>
      <c r="F22" s="143">
        <v>6.9</v>
      </c>
      <c r="G22" s="143">
        <v>9.3000000000000007</v>
      </c>
      <c r="H22" s="143">
        <v>8.5</v>
      </c>
      <c r="I22" s="143">
        <v>7.6</v>
      </c>
      <c r="J22" s="143">
        <v>6.9</v>
      </c>
      <c r="K22" s="143">
        <v>6.2</v>
      </c>
      <c r="L22" s="143">
        <v>5.8</v>
      </c>
      <c r="M22" s="143">
        <v>5.7</v>
      </c>
      <c r="N22" s="143">
        <v>5.7</v>
      </c>
      <c r="O22" s="143">
        <v>5.6</v>
      </c>
      <c r="P22" s="143">
        <v>5.4</v>
      </c>
      <c r="Q22" s="143">
        <v>5.4</v>
      </c>
      <c r="R22" s="143">
        <v>5.2</v>
      </c>
      <c r="S22" s="143">
        <v>5</v>
      </c>
      <c r="T22" s="144">
        <v>4.9000000000000004</v>
      </c>
      <c r="U22" s="143">
        <v>4.8</v>
      </c>
      <c r="V22" s="143">
        <v>4.8</v>
      </c>
      <c r="W22" s="144">
        <v>4.8</v>
      </c>
      <c r="X22" s="143">
        <v>4.7</v>
      </c>
      <c r="Y22" s="145">
        <f t="shared" si="2"/>
        <v>4.7031871070318712</v>
      </c>
      <c r="Z22" s="145">
        <f t="shared" si="2"/>
        <v>4.6619649669016434</v>
      </c>
      <c r="AA22" s="145">
        <f t="shared" si="2"/>
        <v>4.6289541794913189</v>
      </c>
      <c r="AB22" s="145">
        <f t="shared" si="2"/>
        <v>4.5868438198918771</v>
      </c>
      <c r="AC22" s="145">
        <f t="shared" si="2"/>
        <v>4.5485948088106722</v>
      </c>
      <c r="AD22" s="145">
        <f t="shared" si="2"/>
        <v>4.512367973515838</v>
      </c>
      <c r="AE22" s="145">
        <f t="shared" si="2"/>
        <v>4.4782798292596677</v>
      </c>
      <c r="AF22" s="145">
        <f t="shared" si="2"/>
        <v>4.4444123683639294</v>
      </c>
      <c r="AG22" s="145">
        <f t="shared" si="2"/>
        <v>4.4071194752016538</v>
      </c>
      <c r="AH22" s="145">
        <f t="shared" si="2"/>
        <v>4.3631556412103816</v>
      </c>
      <c r="AI22" s="847">
        <f t="shared" si="3"/>
        <v>-4.6368443587896184</v>
      </c>
    </row>
    <row r="23" spans="1:35" s="91" customFormat="1" ht="12.5">
      <c r="A23" s="98" t="s">
        <v>224</v>
      </c>
      <c r="B23" s="143">
        <v>10.199999999999999</v>
      </c>
      <c r="C23" s="143">
        <v>9.5</v>
      </c>
      <c r="D23" s="143">
        <v>8.9</v>
      </c>
      <c r="E23" s="143">
        <v>8</v>
      </c>
      <c r="F23" s="143">
        <v>7.3</v>
      </c>
      <c r="G23" s="143">
        <v>8.6999999999999993</v>
      </c>
      <c r="H23" s="143">
        <v>8.1</v>
      </c>
      <c r="I23" s="143">
        <v>7.3</v>
      </c>
      <c r="J23" s="143">
        <v>6.5</v>
      </c>
      <c r="K23" s="143">
        <v>5.5</v>
      </c>
      <c r="L23" s="143">
        <v>4.8</v>
      </c>
      <c r="M23" s="143">
        <v>4.4000000000000004</v>
      </c>
      <c r="N23" s="143">
        <v>4.2</v>
      </c>
      <c r="O23" s="143">
        <v>4.0999999999999996</v>
      </c>
      <c r="P23" s="143">
        <v>3.9</v>
      </c>
      <c r="Q23" s="143">
        <v>3.8</v>
      </c>
      <c r="R23" s="143">
        <v>3.6</v>
      </c>
      <c r="S23" s="143">
        <v>3.4</v>
      </c>
      <c r="T23" s="144">
        <v>3.2</v>
      </c>
      <c r="U23" s="143">
        <v>3.2</v>
      </c>
      <c r="V23" s="143">
        <v>3.2</v>
      </c>
      <c r="W23" s="144">
        <v>3.1</v>
      </c>
      <c r="X23" s="143">
        <v>3.1</v>
      </c>
      <c r="Y23" s="145">
        <f t="shared" si="2"/>
        <v>3.075666690756667</v>
      </c>
      <c r="Z23" s="145">
        <f t="shared" si="2"/>
        <v>3.0425261269719535</v>
      </c>
      <c r="AA23" s="145">
        <f t="shared" si="2"/>
        <v>3.0071261836919398</v>
      </c>
      <c r="AB23" s="145">
        <f t="shared" si="2"/>
        <v>2.9686937125746873</v>
      </c>
      <c r="AC23" s="145">
        <f t="shared" si="2"/>
        <v>2.9263276314913798</v>
      </c>
      <c r="AD23" s="145">
        <f t="shared" si="2"/>
        <v>2.8909230042367779</v>
      </c>
      <c r="AE23" s="145">
        <f t="shared" si="2"/>
        <v>2.8584040318250437</v>
      </c>
      <c r="AF23" s="145">
        <f t="shared" si="2"/>
        <v>2.8252981826371313</v>
      </c>
      <c r="AG23" s="145">
        <f t="shared" si="2"/>
        <v>2.7890620082482998</v>
      </c>
      <c r="AH23" s="145">
        <f t="shared" si="2"/>
        <v>2.7518497038881025</v>
      </c>
      <c r="AI23" s="847">
        <f t="shared" si="3"/>
        <v>-7.4481502961118968</v>
      </c>
    </row>
    <row r="24" spans="1:35" s="91" customFormat="1" ht="12.5">
      <c r="A24" s="98" t="s">
        <v>269</v>
      </c>
      <c r="B24" s="143">
        <v>5.2</v>
      </c>
      <c r="C24" s="143">
        <v>4.9000000000000004</v>
      </c>
      <c r="D24" s="143">
        <v>4.5999999999999996</v>
      </c>
      <c r="E24" s="143">
        <v>4.0999999999999996</v>
      </c>
      <c r="F24" s="143">
        <v>3.6</v>
      </c>
      <c r="G24" s="143">
        <v>4.8</v>
      </c>
      <c r="H24" s="143">
        <v>4.4000000000000004</v>
      </c>
      <c r="I24" s="143">
        <v>3.9</v>
      </c>
      <c r="J24" s="143">
        <v>3.4</v>
      </c>
      <c r="K24" s="143">
        <v>2.9</v>
      </c>
      <c r="L24" s="143">
        <v>2.5</v>
      </c>
      <c r="M24" s="143">
        <v>2.2999999999999998</v>
      </c>
      <c r="N24" s="143">
        <v>2.2000000000000002</v>
      </c>
      <c r="O24" s="143">
        <v>2.2000000000000002</v>
      </c>
      <c r="P24" s="143">
        <v>2.1</v>
      </c>
      <c r="Q24" s="143">
        <v>2.2000000000000002</v>
      </c>
      <c r="R24" s="143">
        <v>2.1</v>
      </c>
      <c r="S24" s="143">
        <v>2.1</v>
      </c>
      <c r="T24" s="144">
        <v>2</v>
      </c>
      <c r="U24" s="143">
        <v>2</v>
      </c>
      <c r="V24" s="143">
        <v>2</v>
      </c>
      <c r="W24" s="144">
        <v>1.9</v>
      </c>
      <c r="X24" s="143">
        <v>1.9</v>
      </c>
      <c r="Y24" s="145">
        <f t="shared" si="2"/>
        <v>1.9178651441786516</v>
      </c>
      <c r="Z24" s="145">
        <f t="shared" si="2"/>
        <v>1.9044471907521856</v>
      </c>
      <c r="AA24" s="145">
        <f t="shared" si="2"/>
        <v>1.8902614868676171</v>
      </c>
      <c r="AB24" s="145">
        <f t="shared" si="2"/>
        <v>1.8779371750274907</v>
      </c>
      <c r="AC24" s="145">
        <f t="shared" si="2"/>
        <v>1.8642771381451495</v>
      </c>
      <c r="AD24" s="145">
        <f t="shared" si="2"/>
        <v>1.8496242087377095</v>
      </c>
      <c r="AE24" s="145">
        <f t="shared" si="2"/>
        <v>1.8360347216431538</v>
      </c>
      <c r="AF24" s="145">
        <f t="shared" si="2"/>
        <v>1.8264860462572858</v>
      </c>
      <c r="AG24" s="145">
        <f t="shared" si="2"/>
        <v>1.8165738456719518</v>
      </c>
      <c r="AH24" s="145">
        <f t="shared" si="2"/>
        <v>1.8044977528100414</v>
      </c>
      <c r="AI24" s="847">
        <f t="shared" si="3"/>
        <v>-3.3955022471899587</v>
      </c>
    </row>
    <row r="25" spans="1:35" s="91" customFormat="1" ht="12.5">
      <c r="A25" s="136" t="s">
        <v>284</v>
      </c>
      <c r="B25" s="146">
        <v>8.1</v>
      </c>
      <c r="C25" s="146">
        <v>7.7</v>
      </c>
      <c r="D25" s="146">
        <v>7.1</v>
      </c>
      <c r="E25" s="146">
        <v>6.5</v>
      </c>
      <c r="F25" s="146">
        <v>5.7</v>
      </c>
      <c r="G25" s="146">
        <v>7.4</v>
      </c>
      <c r="H25" s="146">
        <v>6.8</v>
      </c>
      <c r="I25" s="146">
        <v>5.9</v>
      </c>
      <c r="J25" s="146">
        <v>5.0999999999999996</v>
      </c>
      <c r="K25" s="146">
        <v>4.3</v>
      </c>
      <c r="L25" s="146">
        <v>3.8</v>
      </c>
      <c r="M25" s="146">
        <v>3.4</v>
      </c>
      <c r="N25" s="146">
        <v>3.3</v>
      </c>
      <c r="O25" s="146">
        <v>3.2</v>
      </c>
      <c r="P25" s="146">
        <v>3.1</v>
      </c>
      <c r="Q25" s="146">
        <v>3</v>
      </c>
      <c r="R25" s="146">
        <v>2.9</v>
      </c>
      <c r="S25" s="146">
        <v>2.7</v>
      </c>
      <c r="T25" s="147">
        <v>2.6</v>
      </c>
      <c r="U25" s="146">
        <v>2.5</v>
      </c>
      <c r="V25" s="146">
        <v>2.5</v>
      </c>
      <c r="W25" s="147">
        <v>2.5</v>
      </c>
      <c r="X25" s="146">
        <v>2.5</v>
      </c>
      <c r="Y25" s="148">
        <f t="shared" si="2"/>
        <v>2.4417684469176844</v>
      </c>
      <c r="Z25" s="148">
        <f t="shared" si="2"/>
        <v>2.4199016866869849</v>
      </c>
      <c r="AA25" s="148">
        <f t="shared" si="2"/>
        <v>2.4000311963246377</v>
      </c>
      <c r="AB25" s="148">
        <f t="shared" si="2"/>
        <v>2.3722890884885381</v>
      </c>
      <c r="AC25" s="148">
        <f t="shared" si="2"/>
        <v>2.3491357894132268</v>
      </c>
      <c r="AD25" s="148">
        <f t="shared" si="2"/>
        <v>2.3300997877036456</v>
      </c>
      <c r="AE25" s="148">
        <f t="shared" si="2"/>
        <v>2.3201695990687292</v>
      </c>
      <c r="AF25" s="148">
        <f t="shared" si="2"/>
        <v>2.3051105153596003</v>
      </c>
      <c r="AG25" s="148">
        <f t="shared" si="2"/>
        <v>2.288115424052215</v>
      </c>
      <c r="AH25" s="148">
        <f t="shared" si="2"/>
        <v>2.2695072671790344</v>
      </c>
      <c r="AI25" s="847">
        <f t="shared" si="3"/>
        <v>-5.8304927328209653</v>
      </c>
    </row>
    <row r="26" spans="1:35" s="149" customFormat="1" ht="12.5">
      <c r="A26" s="99" t="s">
        <v>394</v>
      </c>
    </row>
    <row r="27" spans="1:35" s="149" customFormat="1" ht="12.5"/>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F5D0-2CFA-41F8-9C77-4782F9C992D9}">
  <dimension ref="A1:Y603"/>
  <sheetViews>
    <sheetView workbookViewId="0">
      <pane xSplit="3" ySplit="5" topLeftCell="P591" activePane="bottomRight" state="frozen"/>
      <selection pane="topRight" activeCell="D1" sqref="D1"/>
      <selection pane="bottomLeft" activeCell="A6" sqref="A6"/>
      <selection pane="bottomRight" activeCell="Z599" sqref="Z599"/>
    </sheetView>
  </sheetViews>
  <sheetFormatPr defaultColWidth="10.58203125" defaultRowHeight="14.25" customHeight="1"/>
  <cols>
    <col min="1" max="1" width="4.5" style="66" customWidth="1"/>
    <col min="2" max="3" width="10.33203125" style="66" customWidth="1"/>
    <col min="4" max="20" width="10.25" style="66" customWidth="1"/>
    <col min="21" max="21" width="10.5" style="66" customWidth="1"/>
    <col min="22" max="23" width="10.25" style="66" customWidth="1"/>
    <col min="24" max="248" width="10.58203125" style="66"/>
    <col min="249" max="249" width="6.25" style="66" customWidth="1"/>
    <col min="250" max="250" width="10.25" style="66" bestFit="1" customWidth="1"/>
    <col min="251" max="267" width="10.25" style="66" customWidth="1"/>
    <col min="268" max="268" width="10.5" style="66" customWidth="1"/>
    <col min="269" max="269" width="10.25" style="66" customWidth="1"/>
    <col min="270" max="270" width="9.5" style="66" customWidth="1"/>
    <col min="271" max="271" width="3.5" style="66" customWidth="1"/>
    <col min="272" max="272" width="8.33203125" style="66" customWidth="1"/>
    <col min="273" max="504" width="10.58203125" style="66"/>
    <col min="505" max="505" width="6.25" style="66" customWidth="1"/>
    <col min="506" max="506" width="10.25" style="66" bestFit="1" customWidth="1"/>
    <col min="507" max="523" width="10.25" style="66" customWidth="1"/>
    <col min="524" max="524" width="10.5" style="66" customWidth="1"/>
    <col min="525" max="525" width="10.25" style="66" customWidth="1"/>
    <col min="526" max="526" width="9.5" style="66" customWidth="1"/>
    <col min="527" max="527" width="3.5" style="66" customWidth="1"/>
    <col min="528" max="528" width="8.33203125" style="66" customWidth="1"/>
    <col min="529" max="760" width="10.58203125" style="66"/>
    <col min="761" max="761" width="6.25" style="66" customWidth="1"/>
    <col min="762" max="762" width="10.25" style="66" bestFit="1" customWidth="1"/>
    <col min="763" max="779" width="10.25" style="66" customWidth="1"/>
    <col min="780" max="780" width="10.5" style="66" customWidth="1"/>
    <col min="781" max="781" width="10.25" style="66" customWidth="1"/>
    <col min="782" max="782" width="9.5" style="66" customWidth="1"/>
    <col min="783" max="783" width="3.5" style="66" customWidth="1"/>
    <col min="784" max="784" width="8.33203125" style="66" customWidth="1"/>
    <col min="785" max="1016" width="10.58203125" style="66"/>
    <col min="1017" max="1017" width="6.25" style="66" customWidth="1"/>
    <col min="1018" max="1018" width="10.25" style="66" bestFit="1" customWidth="1"/>
    <col min="1019" max="1035" width="10.25" style="66" customWidth="1"/>
    <col min="1036" max="1036" width="10.5" style="66" customWidth="1"/>
    <col min="1037" max="1037" width="10.25" style="66" customWidth="1"/>
    <col min="1038" max="1038" width="9.5" style="66" customWidth="1"/>
    <col min="1039" max="1039" width="3.5" style="66" customWidth="1"/>
    <col min="1040" max="1040" width="8.33203125" style="66" customWidth="1"/>
    <col min="1041" max="1272" width="10.58203125" style="66"/>
    <col min="1273" max="1273" width="6.25" style="66" customWidth="1"/>
    <col min="1274" max="1274" width="10.25" style="66" bestFit="1" customWidth="1"/>
    <col min="1275" max="1291" width="10.25" style="66" customWidth="1"/>
    <col min="1292" max="1292" width="10.5" style="66" customWidth="1"/>
    <col min="1293" max="1293" width="10.25" style="66" customWidth="1"/>
    <col min="1294" max="1294" width="9.5" style="66" customWidth="1"/>
    <col min="1295" max="1295" width="3.5" style="66" customWidth="1"/>
    <col min="1296" max="1296" width="8.33203125" style="66" customWidth="1"/>
    <col min="1297" max="1528" width="10.58203125" style="66"/>
    <col min="1529" max="1529" width="6.25" style="66" customWidth="1"/>
    <col min="1530" max="1530" width="10.25" style="66" bestFit="1" customWidth="1"/>
    <col min="1531" max="1547" width="10.25" style="66" customWidth="1"/>
    <col min="1548" max="1548" width="10.5" style="66" customWidth="1"/>
    <col min="1549" max="1549" width="10.25" style="66" customWidth="1"/>
    <col min="1550" max="1550" width="9.5" style="66" customWidth="1"/>
    <col min="1551" max="1551" width="3.5" style="66" customWidth="1"/>
    <col min="1552" max="1552" width="8.33203125" style="66" customWidth="1"/>
    <col min="1553" max="1784" width="10.58203125" style="66"/>
    <col min="1785" max="1785" width="6.25" style="66" customWidth="1"/>
    <col min="1786" max="1786" width="10.25" style="66" bestFit="1" customWidth="1"/>
    <col min="1787" max="1803" width="10.25" style="66" customWidth="1"/>
    <col min="1804" max="1804" width="10.5" style="66" customWidth="1"/>
    <col min="1805" max="1805" width="10.25" style="66" customWidth="1"/>
    <col min="1806" max="1806" width="9.5" style="66" customWidth="1"/>
    <col min="1807" max="1807" width="3.5" style="66" customWidth="1"/>
    <col min="1808" max="1808" width="8.33203125" style="66" customWidth="1"/>
    <col min="1809" max="2040" width="10.58203125" style="66"/>
    <col min="2041" max="2041" width="6.25" style="66" customWidth="1"/>
    <col min="2042" max="2042" width="10.25" style="66" bestFit="1" customWidth="1"/>
    <col min="2043" max="2059" width="10.25" style="66" customWidth="1"/>
    <col min="2060" max="2060" width="10.5" style="66" customWidth="1"/>
    <col min="2061" max="2061" width="10.25" style="66" customWidth="1"/>
    <col min="2062" max="2062" width="9.5" style="66" customWidth="1"/>
    <col min="2063" max="2063" width="3.5" style="66" customWidth="1"/>
    <col min="2064" max="2064" width="8.33203125" style="66" customWidth="1"/>
    <col min="2065" max="2296" width="10.58203125" style="66"/>
    <col min="2297" max="2297" width="6.25" style="66" customWidth="1"/>
    <col min="2298" max="2298" width="10.25" style="66" bestFit="1" customWidth="1"/>
    <col min="2299" max="2315" width="10.25" style="66" customWidth="1"/>
    <col min="2316" max="2316" width="10.5" style="66" customWidth="1"/>
    <col min="2317" max="2317" width="10.25" style="66" customWidth="1"/>
    <col min="2318" max="2318" width="9.5" style="66" customWidth="1"/>
    <col min="2319" max="2319" width="3.5" style="66" customWidth="1"/>
    <col min="2320" max="2320" width="8.33203125" style="66" customWidth="1"/>
    <col min="2321" max="2552" width="10.58203125" style="66"/>
    <col min="2553" max="2553" width="6.25" style="66" customWidth="1"/>
    <col min="2554" max="2554" width="10.25" style="66" bestFit="1" customWidth="1"/>
    <col min="2555" max="2571" width="10.25" style="66" customWidth="1"/>
    <col min="2572" max="2572" width="10.5" style="66" customWidth="1"/>
    <col min="2573" max="2573" width="10.25" style="66" customWidth="1"/>
    <col min="2574" max="2574" width="9.5" style="66" customWidth="1"/>
    <col min="2575" max="2575" width="3.5" style="66" customWidth="1"/>
    <col min="2576" max="2576" width="8.33203125" style="66" customWidth="1"/>
    <col min="2577" max="2808" width="10.58203125" style="66"/>
    <col min="2809" max="2809" width="6.25" style="66" customWidth="1"/>
    <col min="2810" max="2810" width="10.25" style="66" bestFit="1" customWidth="1"/>
    <col min="2811" max="2827" width="10.25" style="66" customWidth="1"/>
    <col min="2828" max="2828" width="10.5" style="66" customWidth="1"/>
    <col min="2829" max="2829" width="10.25" style="66" customWidth="1"/>
    <col min="2830" max="2830" width="9.5" style="66" customWidth="1"/>
    <col min="2831" max="2831" width="3.5" style="66" customWidth="1"/>
    <col min="2832" max="2832" width="8.33203125" style="66" customWidth="1"/>
    <col min="2833" max="3064" width="10.58203125" style="66"/>
    <col min="3065" max="3065" width="6.25" style="66" customWidth="1"/>
    <col min="3066" max="3066" width="10.25" style="66" bestFit="1" customWidth="1"/>
    <col min="3067" max="3083" width="10.25" style="66" customWidth="1"/>
    <col min="3084" max="3084" width="10.5" style="66" customWidth="1"/>
    <col min="3085" max="3085" width="10.25" style="66" customWidth="1"/>
    <col min="3086" max="3086" width="9.5" style="66" customWidth="1"/>
    <col min="3087" max="3087" width="3.5" style="66" customWidth="1"/>
    <col min="3088" max="3088" width="8.33203125" style="66" customWidth="1"/>
    <col min="3089" max="3320" width="10.58203125" style="66"/>
    <col min="3321" max="3321" width="6.25" style="66" customWidth="1"/>
    <col min="3322" max="3322" width="10.25" style="66" bestFit="1" customWidth="1"/>
    <col min="3323" max="3339" width="10.25" style="66" customWidth="1"/>
    <col min="3340" max="3340" width="10.5" style="66" customWidth="1"/>
    <col min="3341" max="3341" width="10.25" style="66" customWidth="1"/>
    <col min="3342" max="3342" width="9.5" style="66" customWidth="1"/>
    <col min="3343" max="3343" width="3.5" style="66" customWidth="1"/>
    <col min="3344" max="3344" width="8.33203125" style="66" customWidth="1"/>
    <col min="3345" max="3576" width="10.58203125" style="66"/>
    <col min="3577" max="3577" width="6.25" style="66" customWidth="1"/>
    <col min="3578" max="3578" width="10.25" style="66" bestFit="1" customWidth="1"/>
    <col min="3579" max="3595" width="10.25" style="66" customWidth="1"/>
    <col min="3596" max="3596" width="10.5" style="66" customWidth="1"/>
    <col min="3597" max="3597" width="10.25" style="66" customWidth="1"/>
    <col min="3598" max="3598" width="9.5" style="66" customWidth="1"/>
    <col min="3599" max="3599" width="3.5" style="66" customWidth="1"/>
    <col min="3600" max="3600" width="8.33203125" style="66" customWidth="1"/>
    <col min="3601" max="3832" width="10.58203125" style="66"/>
    <col min="3833" max="3833" width="6.25" style="66" customWidth="1"/>
    <col min="3834" max="3834" width="10.25" style="66" bestFit="1" customWidth="1"/>
    <col min="3835" max="3851" width="10.25" style="66" customWidth="1"/>
    <col min="3852" max="3852" width="10.5" style="66" customWidth="1"/>
    <col min="3853" max="3853" width="10.25" style="66" customWidth="1"/>
    <col min="3854" max="3854" width="9.5" style="66" customWidth="1"/>
    <col min="3855" max="3855" width="3.5" style="66" customWidth="1"/>
    <col min="3856" max="3856" width="8.33203125" style="66" customWidth="1"/>
    <col min="3857" max="4088" width="10.58203125" style="66"/>
    <col min="4089" max="4089" width="6.25" style="66" customWidth="1"/>
    <col min="4090" max="4090" width="10.25" style="66" bestFit="1" customWidth="1"/>
    <col min="4091" max="4107" width="10.25" style="66" customWidth="1"/>
    <col min="4108" max="4108" width="10.5" style="66" customWidth="1"/>
    <col min="4109" max="4109" width="10.25" style="66" customWidth="1"/>
    <col min="4110" max="4110" width="9.5" style="66" customWidth="1"/>
    <col min="4111" max="4111" width="3.5" style="66" customWidth="1"/>
    <col min="4112" max="4112" width="8.33203125" style="66" customWidth="1"/>
    <col min="4113" max="4344" width="10.58203125" style="66"/>
    <col min="4345" max="4345" width="6.25" style="66" customWidth="1"/>
    <col min="4346" max="4346" width="10.25" style="66" bestFit="1" customWidth="1"/>
    <col min="4347" max="4363" width="10.25" style="66" customWidth="1"/>
    <col min="4364" max="4364" width="10.5" style="66" customWidth="1"/>
    <col min="4365" max="4365" width="10.25" style="66" customWidth="1"/>
    <col min="4366" max="4366" width="9.5" style="66" customWidth="1"/>
    <col min="4367" max="4367" width="3.5" style="66" customWidth="1"/>
    <col min="4368" max="4368" width="8.33203125" style="66" customWidth="1"/>
    <col min="4369" max="4600" width="10.58203125" style="66"/>
    <col min="4601" max="4601" width="6.25" style="66" customWidth="1"/>
    <col min="4602" max="4602" width="10.25" style="66" bestFit="1" customWidth="1"/>
    <col min="4603" max="4619" width="10.25" style="66" customWidth="1"/>
    <col min="4620" max="4620" width="10.5" style="66" customWidth="1"/>
    <col min="4621" max="4621" width="10.25" style="66" customWidth="1"/>
    <col min="4622" max="4622" width="9.5" style="66" customWidth="1"/>
    <col min="4623" max="4623" width="3.5" style="66" customWidth="1"/>
    <col min="4624" max="4624" width="8.33203125" style="66" customWidth="1"/>
    <col min="4625" max="4856" width="10.58203125" style="66"/>
    <col min="4857" max="4857" width="6.25" style="66" customWidth="1"/>
    <col min="4858" max="4858" width="10.25" style="66" bestFit="1" customWidth="1"/>
    <col min="4859" max="4875" width="10.25" style="66" customWidth="1"/>
    <col min="4876" max="4876" width="10.5" style="66" customWidth="1"/>
    <col min="4877" max="4877" width="10.25" style="66" customWidth="1"/>
    <col min="4878" max="4878" width="9.5" style="66" customWidth="1"/>
    <col min="4879" max="4879" width="3.5" style="66" customWidth="1"/>
    <col min="4880" max="4880" width="8.33203125" style="66" customWidth="1"/>
    <col min="4881" max="5112" width="10.58203125" style="66"/>
    <col min="5113" max="5113" width="6.25" style="66" customWidth="1"/>
    <col min="5114" max="5114" width="10.25" style="66" bestFit="1" customWidth="1"/>
    <col min="5115" max="5131" width="10.25" style="66" customWidth="1"/>
    <col min="5132" max="5132" width="10.5" style="66" customWidth="1"/>
    <col min="5133" max="5133" width="10.25" style="66" customWidth="1"/>
    <col min="5134" max="5134" width="9.5" style="66" customWidth="1"/>
    <col min="5135" max="5135" width="3.5" style="66" customWidth="1"/>
    <col min="5136" max="5136" width="8.33203125" style="66" customWidth="1"/>
    <col min="5137" max="5368" width="10.58203125" style="66"/>
    <col min="5369" max="5369" width="6.25" style="66" customWidth="1"/>
    <col min="5370" max="5370" width="10.25" style="66" bestFit="1" customWidth="1"/>
    <col min="5371" max="5387" width="10.25" style="66" customWidth="1"/>
    <col min="5388" max="5388" width="10.5" style="66" customWidth="1"/>
    <col min="5389" max="5389" width="10.25" style="66" customWidth="1"/>
    <col min="5390" max="5390" width="9.5" style="66" customWidth="1"/>
    <col min="5391" max="5391" width="3.5" style="66" customWidth="1"/>
    <col min="5392" max="5392" width="8.33203125" style="66" customWidth="1"/>
    <col min="5393" max="5624" width="10.58203125" style="66"/>
    <col min="5625" max="5625" width="6.25" style="66" customWidth="1"/>
    <col min="5626" max="5626" width="10.25" style="66" bestFit="1" customWidth="1"/>
    <col min="5627" max="5643" width="10.25" style="66" customWidth="1"/>
    <col min="5644" max="5644" width="10.5" style="66" customWidth="1"/>
    <col min="5645" max="5645" width="10.25" style="66" customWidth="1"/>
    <col min="5646" max="5646" width="9.5" style="66" customWidth="1"/>
    <col min="5647" max="5647" width="3.5" style="66" customWidth="1"/>
    <col min="5648" max="5648" width="8.33203125" style="66" customWidth="1"/>
    <col min="5649" max="5880" width="10.58203125" style="66"/>
    <col min="5881" max="5881" width="6.25" style="66" customWidth="1"/>
    <col min="5882" max="5882" width="10.25" style="66" bestFit="1" customWidth="1"/>
    <col min="5883" max="5899" width="10.25" style="66" customWidth="1"/>
    <col min="5900" max="5900" width="10.5" style="66" customWidth="1"/>
    <col min="5901" max="5901" width="10.25" style="66" customWidth="1"/>
    <col min="5902" max="5902" width="9.5" style="66" customWidth="1"/>
    <col min="5903" max="5903" width="3.5" style="66" customWidth="1"/>
    <col min="5904" max="5904" width="8.33203125" style="66" customWidth="1"/>
    <col min="5905" max="6136" width="10.58203125" style="66"/>
    <col min="6137" max="6137" width="6.25" style="66" customWidth="1"/>
    <col min="6138" max="6138" width="10.25" style="66" bestFit="1" customWidth="1"/>
    <col min="6139" max="6155" width="10.25" style="66" customWidth="1"/>
    <col min="6156" max="6156" width="10.5" style="66" customWidth="1"/>
    <col min="6157" max="6157" width="10.25" style="66" customWidth="1"/>
    <col min="6158" max="6158" width="9.5" style="66" customWidth="1"/>
    <col min="6159" max="6159" width="3.5" style="66" customWidth="1"/>
    <col min="6160" max="6160" width="8.33203125" style="66" customWidth="1"/>
    <col min="6161" max="6392" width="10.58203125" style="66"/>
    <col min="6393" max="6393" width="6.25" style="66" customWidth="1"/>
    <col min="6394" max="6394" width="10.25" style="66" bestFit="1" customWidth="1"/>
    <col min="6395" max="6411" width="10.25" style="66" customWidth="1"/>
    <col min="6412" max="6412" width="10.5" style="66" customWidth="1"/>
    <col min="6413" max="6413" width="10.25" style="66" customWidth="1"/>
    <col min="6414" max="6414" width="9.5" style="66" customWidth="1"/>
    <col min="6415" max="6415" width="3.5" style="66" customWidth="1"/>
    <col min="6416" max="6416" width="8.33203125" style="66" customWidth="1"/>
    <col min="6417" max="6648" width="10.58203125" style="66"/>
    <col min="6649" max="6649" width="6.25" style="66" customWidth="1"/>
    <col min="6650" max="6650" width="10.25" style="66" bestFit="1" customWidth="1"/>
    <col min="6651" max="6667" width="10.25" style="66" customWidth="1"/>
    <col min="6668" max="6668" width="10.5" style="66" customWidth="1"/>
    <col min="6669" max="6669" width="10.25" style="66" customWidth="1"/>
    <col min="6670" max="6670" width="9.5" style="66" customWidth="1"/>
    <col min="6671" max="6671" width="3.5" style="66" customWidth="1"/>
    <col min="6672" max="6672" width="8.33203125" style="66" customWidth="1"/>
    <col min="6673" max="6904" width="10.58203125" style="66"/>
    <col min="6905" max="6905" width="6.25" style="66" customWidth="1"/>
    <col min="6906" max="6906" width="10.25" style="66" bestFit="1" customWidth="1"/>
    <col min="6907" max="6923" width="10.25" style="66" customWidth="1"/>
    <col min="6924" max="6924" width="10.5" style="66" customWidth="1"/>
    <col min="6925" max="6925" width="10.25" style="66" customWidth="1"/>
    <col min="6926" max="6926" width="9.5" style="66" customWidth="1"/>
    <col min="6927" max="6927" width="3.5" style="66" customWidth="1"/>
    <col min="6928" max="6928" width="8.33203125" style="66" customWidth="1"/>
    <col min="6929" max="7160" width="10.58203125" style="66"/>
    <col min="7161" max="7161" width="6.25" style="66" customWidth="1"/>
    <col min="7162" max="7162" width="10.25" style="66" bestFit="1" customWidth="1"/>
    <col min="7163" max="7179" width="10.25" style="66" customWidth="1"/>
    <col min="7180" max="7180" width="10.5" style="66" customWidth="1"/>
    <col min="7181" max="7181" width="10.25" style="66" customWidth="1"/>
    <col min="7182" max="7182" width="9.5" style="66" customWidth="1"/>
    <col min="7183" max="7183" width="3.5" style="66" customWidth="1"/>
    <col min="7184" max="7184" width="8.33203125" style="66" customWidth="1"/>
    <col min="7185" max="7416" width="10.58203125" style="66"/>
    <col min="7417" max="7417" width="6.25" style="66" customWidth="1"/>
    <col min="7418" max="7418" width="10.25" style="66" bestFit="1" customWidth="1"/>
    <col min="7419" max="7435" width="10.25" style="66" customWidth="1"/>
    <col min="7436" max="7436" width="10.5" style="66" customWidth="1"/>
    <col min="7437" max="7437" width="10.25" style="66" customWidth="1"/>
    <col min="7438" max="7438" width="9.5" style="66" customWidth="1"/>
    <col min="7439" max="7439" width="3.5" style="66" customWidth="1"/>
    <col min="7440" max="7440" width="8.33203125" style="66" customWidth="1"/>
    <col min="7441" max="7672" width="10.58203125" style="66"/>
    <col min="7673" max="7673" width="6.25" style="66" customWidth="1"/>
    <col min="7674" max="7674" width="10.25" style="66" bestFit="1" customWidth="1"/>
    <col min="7675" max="7691" width="10.25" style="66" customWidth="1"/>
    <col min="7692" max="7692" width="10.5" style="66" customWidth="1"/>
    <col min="7693" max="7693" width="10.25" style="66" customWidth="1"/>
    <col min="7694" max="7694" width="9.5" style="66" customWidth="1"/>
    <col min="7695" max="7695" width="3.5" style="66" customWidth="1"/>
    <col min="7696" max="7696" width="8.33203125" style="66" customWidth="1"/>
    <col min="7697" max="7928" width="10.58203125" style="66"/>
    <col min="7929" max="7929" width="6.25" style="66" customWidth="1"/>
    <col min="7930" max="7930" width="10.25" style="66" bestFit="1" customWidth="1"/>
    <col min="7931" max="7947" width="10.25" style="66" customWidth="1"/>
    <col min="7948" max="7948" width="10.5" style="66" customWidth="1"/>
    <col min="7949" max="7949" width="10.25" style="66" customWidth="1"/>
    <col min="7950" max="7950" width="9.5" style="66" customWidth="1"/>
    <col min="7951" max="7951" width="3.5" style="66" customWidth="1"/>
    <col min="7952" max="7952" width="8.33203125" style="66" customWidth="1"/>
    <col min="7953" max="8184" width="10.58203125" style="66"/>
    <col min="8185" max="8185" width="6.25" style="66" customWidth="1"/>
    <col min="8186" max="8186" width="10.25" style="66" bestFit="1" customWidth="1"/>
    <col min="8187" max="8203" width="10.25" style="66" customWidth="1"/>
    <col min="8204" max="8204" width="10.5" style="66" customWidth="1"/>
    <col min="8205" max="8205" width="10.25" style="66" customWidth="1"/>
    <col min="8206" max="8206" width="9.5" style="66" customWidth="1"/>
    <col min="8207" max="8207" width="3.5" style="66" customWidth="1"/>
    <col min="8208" max="8208" width="8.33203125" style="66" customWidth="1"/>
    <col min="8209" max="8440" width="10.58203125" style="66"/>
    <col min="8441" max="8441" width="6.25" style="66" customWidth="1"/>
    <col min="8442" max="8442" width="10.25" style="66" bestFit="1" customWidth="1"/>
    <col min="8443" max="8459" width="10.25" style="66" customWidth="1"/>
    <col min="8460" max="8460" width="10.5" style="66" customWidth="1"/>
    <col min="8461" max="8461" width="10.25" style="66" customWidth="1"/>
    <col min="8462" max="8462" width="9.5" style="66" customWidth="1"/>
    <col min="8463" max="8463" width="3.5" style="66" customWidth="1"/>
    <col min="8464" max="8464" width="8.33203125" style="66" customWidth="1"/>
    <col min="8465" max="8696" width="10.58203125" style="66"/>
    <col min="8697" max="8697" width="6.25" style="66" customWidth="1"/>
    <col min="8698" max="8698" width="10.25" style="66" bestFit="1" customWidth="1"/>
    <col min="8699" max="8715" width="10.25" style="66" customWidth="1"/>
    <col min="8716" max="8716" width="10.5" style="66" customWidth="1"/>
    <col min="8717" max="8717" width="10.25" style="66" customWidth="1"/>
    <col min="8718" max="8718" width="9.5" style="66" customWidth="1"/>
    <col min="8719" max="8719" width="3.5" style="66" customWidth="1"/>
    <col min="8720" max="8720" width="8.33203125" style="66" customWidth="1"/>
    <col min="8721" max="8952" width="10.58203125" style="66"/>
    <col min="8953" max="8953" width="6.25" style="66" customWidth="1"/>
    <col min="8954" max="8954" width="10.25" style="66" bestFit="1" customWidth="1"/>
    <col min="8955" max="8971" width="10.25" style="66" customWidth="1"/>
    <col min="8972" max="8972" width="10.5" style="66" customWidth="1"/>
    <col min="8973" max="8973" width="10.25" style="66" customWidth="1"/>
    <col min="8974" max="8974" width="9.5" style="66" customWidth="1"/>
    <col min="8975" max="8975" width="3.5" style="66" customWidth="1"/>
    <col min="8976" max="8976" width="8.33203125" style="66" customWidth="1"/>
    <col min="8977" max="9208" width="10.58203125" style="66"/>
    <col min="9209" max="9209" width="6.25" style="66" customWidth="1"/>
    <col min="9210" max="9210" width="10.25" style="66" bestFit="1" customWidth="1"/>
    <col min="9211" max="9227" width="10.25" style="66" customWidth="1"/>
    <col min="9228" max="9228" width="10.5" style="66" customWidth="1"/>
    <col min="9229" max="9229" width="10.25" style="66" customWidth="1"/>
    <col min="9230" max="9230" width="9.5" style="66" customWidth="1"/>
    <col min="9231" max="9231" width="3.5" style="66" customWidth="1"/>
    <col min="9232" max="9232" width="8.33203125" style="66" customWidth="1"/>
    <col min="9233" max="9464" width="10.58203125" style="66"/>
    <col min="9465" max="9465" width="6.25" style="66" customWidth="1"/>
    <col min="9466" max="9466" width="10.25" style="66" bestFit="1" customWidth="1"/>
    <col min="9467" max="9483" width="10.25" style="66" customWidth="1"/>
    <col min="9484" max="9484" width="10.5" style="66" customWidth="1"/>
    <col min="9485" max="9485" width="10.25" style="66" customWidth="1"/>
    <col min="9486" max="9486" width="9.5" style="66" customWidth="1"/>
    <col min="9487" max="9487" width="3.5" style="66" customWidth="1"/>
    <col min="9488" max="9488" width="8.33203125" style="66" customWidth="1"/>
    <col min="9489" max="9720" width="10.58203125" style="66"/>
    <col min="9721" max="9721" width="6.25" style="66" customWidth="1"/>
    <col min="9722" max="9722" width="10.25" style="66" bestFit="1" customWidth="1"/>
    <col min="9723" max="9739" width="10.25" style="66" customWidth="1"/>
    <col min="9740" max="9740" width="10.5" style="66" customWidth="1"/>
    <col min="9741" max="9741" width="10.25" style="66" customWidth="1"/>
    <col min="9742" max="9742" width="9.5" style="66" customWidth="1"/>
    <col min="9743" max="9743" width="3.5" style="66" customWidth="1"/>
    <col min="9744" max="9744" width="8.33203125" style="66" customWidth="1"/>
    <col min="9745" max="9976" width="10.58203125" style="66"/>
    <col min="9977" max="9977" width="6.25" style="66" customWidth="1"/>
    <col min="9978" max="9978" width="10.25" style="66" bestFit="1" customWidth="1"/>
    <col min="9979" max="9995" width="10.25" style="66" customWidth="1"/>
    <col min="9996" max="9996" width="10.5" style="66" customWidth="1"/>
    <col min="9997" max="9997" width="10.25" style="66" customWidth="1"/>
    <col min="9998" max="9998" width="9.5" style="66" customWidth="1"/>
    <col min="9999" max="9999" width="3.5" style="66" customWidth="1"/>
    <col min="10000" max="10000" width="8.33203125" style="66" customWidth="1"/>
    <col min="10001" max="10232" width="10.58203125" style="66"/>
    <col min="10233" max="10233" width="6.25" style="66" customWidth="1"/>
    <col min="10234" max="10234" width="10.25" style="66" bestFit="1" customWidth="1"/>
    <col min="10235" max="10251" width="10.25" style="66" customWidth="1"/>
    <col min="10252" max="10252" width="10.5" style="66" customWidth="1"/>
    <col min="10253" max="10253" width="10.25" style="66" customWidth="1"/>
    <col min="10254" max="10254" width="9.5" style="66" customWidth="1"/>
    <col min="10255" max="10255" width="3.5" style="66" customWidth="1"/>
    <col min="10256" max="10256" width="8.33203125" style="66" customWidth="1"/>
    <col min="10257" max="10488" width="10.58203125" style="66"/>
    <col min="10489" max="10489" width="6.25" style="66" customWidth="1"/>
    <col min="10490" max="10490" width="10.25" style="66" bestFit="1" customWidth="1"/>
    <col min="10491" max="10507" width="10.25" style="66" customWidth="1"/>
    <col min="10508" max="10508" width="10.5" style="66" customWidth="1"/>
    <col min="10509" max="10509" width="10.25" style="66" customWidth="1"/>
    <col min="10510" max="10510" width="9.5" style="66" customWidth="1"/>
    <col min="10511" max="10511" width="3.5" style="66" customWidth="1"/>
    <col min="10512" max="10512" width="8.33203125" style="66" customWidth="1"/>
    <col min="10513" max="10744" width="10.58203125" style="66"/>
    <col min="10745" max="10745" width="6.25" style="66" customWidth="1"/>
    <col min="10746" max="10746" width="10.25" style="66" bestFit="1" customWidth="1"/>
    <col min="10747" max="10763" width="10.25" style="66" customWidth="1"/>
    <col min="10764" max="10764" width="10.5" style="66" customWidth="1"/>
    <col min="10765" max="10765" width="10.25" style="66" customWidth="1"/>
    <col min="10766" max="10766" width="9.5" style="66" customWidth="1"/>
    <col min="10767" max="10767" width="3.5" style="66" customWidth="1"/>
    <col min="10768" max="10768" width="8.33203125" style="66" customWidth="1"/>
    <col min="10769" max="11000" width="10.58203125" style="66"/>
    <col min="11001" max="11001" width="6.25" style="66" customWidth="1"/>
    <col min="11002" max="11002" width="10.25" style="66" bestFit="1" customWidth="1"/>
    <col min="11003" max="11019" width="10.25" style="66" customWidth="1"/>
    <col min="11020" max="11020" width="10.5" style="66" customWidth="1"/>
    <col min="11021" max="11021" width="10.25" style="66" customWidth="1"/>
    <col min="11022" max="11022" width="9.5" style="66" customWidth="1"/>
    <col min="11023" max="11023" width="3.5" style="66" customWidth="1"/>
    <col min="11024" max="11024" width="8.33203125" style="66" customWidth="1"/>
    <col min="11025" max="11256" width="10.58203125" style="66"/>
    <col min="11257" max="11257" width="6.25" style="66" customWidth="1"/>
    <col min="11258" max="11258" width="10.25" style="66" bestFit="1" customWidth="1"/>
    <col min="11259" max="11275" width="10.25" style="66" customWidth="1"/>
    <col min="11276" max="11276" width="10.5" style="66" customWidth="1"/>
    <col min="11277" max="11277" width="10.25" style="66" customWidth="1"/>
    <col min="11278" max="11278" width="9.5" style="66" customWidth="1"/>
    <col min="11279" max="11279" width="3.5" style="66" customWidth="1"/>
    <col min="11280" max="11280" width="8.33203125" style="66" customWidth="1"/>
    <col min="11281" max="11512" width="10.58203125" style="66"/>
    <col min="11513" max="11513" width="6.25" style="66" customWidth="1"/>
    <col min="11514" max="11514" width="10.25" style="66" bestFit="1" customWidth="1"/>
    <col min="11515" max="11531" width="10.25" style="66" customWidth="1"/>
    <col min="11532" max="11532" width="10.5" style="66" customWidth="1"/>
    <col min="11533" max="11533" width="10.25" style="66" customWidth="1"/>
    <col min="11534" max="11534" width="9.5" style="66" customWidth="1"/>
    <col min="11535" max="11535" width="3.5" style="66" customWidth="1"/>
    <col min="11536" max="11536" width="8.33203125" style="66" customWidth="1"/>
    <col min="11537" max="11768" width="10.58203125" style="66"/>
    <col min="11769" max="11769" width="6.25" style="66" customWidth="1"/>
    <col min="11770" max="11770" width="10.25" style="66" bestFit="1" customWidth="1"/>
    <col min="11771" max="11787" width="10.25" style="66" customWidth="1"/>
    <col min="11788" max="11788" width="10.5" style="66" customWidth="1"/>
    <col min="11789" max="11789" width="10.25" style="66" customWidth="1"/>
    <col min="11790" max="11790" width="9.5" style="66" customWidth="1"/>
    <col min="11791" max="11791" width="3.5" style="66" customWidth="1"/>
    <col min="11792" max="11792" width="8.33203125" style="66" customWidth="1"/>
    <col min="11793" max="12024" width="10.58203125" style="66"/>
    <col min="12025" max="12025" width="6.25" style="66" customWidth="1"/>
    <col min="12026" max="12026" width="10.25" style="66" bestFit="1" customWidth="1"/>
    <col min="12027" max="12043" width="10.25" style="66" customWidth="1"/>
    <col min="12044" max="12044" width="10.5" style="66" customWidth="1"/>
    <col min="12045" max="12045" width="10.25" style="66" customWidth="1"/>
    <col min="12046" max="12046" width="9.5" style="66" customWidth="1"/>
    <col min="12047" max="12047" width="3.5" style="66" customWidth="1"/>
    <col min="12048" max="12048" width="8.33203125" style="66" customWidth="1"/>
    <col min="12049" max="12280" width="10.58203125" style="66"/>
    <col min="12281" max="12281" width="6.25" style="66" customWidth="1"/>
    <col min="12282" max="12282" width="10.25" style="66" bestFit="1" customWidth="1"/>
    <col min="12283" max="12299" width="10.25" style="66" customWidth="1"/>
    <col min="12300" max="12300" width="10.5" style="66" customWidth="1"/>
    <col min="12301" max="12301" width="10.25" style="66" customWidth="1"/>
    <col min="12302" max="12302" width="9.5" style="66" customWidth="1"/>
    <col min="12303" max="12303" width="3.5" style="66" customWidth="1"/>
    <col min="12304" max="12304" width="8.33203125" style="66" customWidth="1"/>
    <col min="12305" max="12536" width="10.58203125" style="66"/>
    <col min="12537" max="12537" width="6.25" style="66" customWidth="1"/>
    <col min="12538" max="12538" width="10.25" style="66" bestFit="1" customWidth="1"/>
    <col min="12539" max="12555" width="10.25" style="66" customWidth="1"/>
    <col min="12556" max="12556" width="10.5" style="66" customWidth="1"/>
    <col min="12557" max="12557" width="10.25" style="66" customWidth="1"/>
    <col min="12558" max="12558" width="9.5" style="66" customWidth="1"/>
    <col min="12559" max="12559" width="3.5" style="66" customWidth="1"/>
    <col min="12560" max="12560" width="8.33203125" style="66" customWidth="1"/>
    <col min="12561" max="12792" width="10.58203125" style="66"/>
    <col min="12793" max="12793" width="6.25" style="66" customWidth="1"/>
    <col min="12794" max="12794" width="10.25" style="66" bestFit="1" customWidth="1"/>
    <col min="12795" max="12811" width="10.25" style="66" customWidth="1"/>
    <col min="12812" max="12812" width="10.5" style="66" customWidth="1"/>
    <col min="12813" max="12813" width="10.25" style="66" customWidth="1"/>
    <col min="12814" max="12814" width="9.5" style="66" customWidth="1"/>
    <col min="12815" max="12815" width="3.5" style="66" customWidth="1"/>
    <col min="12816" max="12816" width="8.33203125" style="66" customWidth="1"/>
    <col min="12817" max="13048" width="10.58203125" style="66"/>
    <col min="13049" max="13049" width="6.25" style="66" customWidth="1"/>
    <col min="13050" max="13050" width="10.25" style="66" bestFit="1" customWidth="1"/>
    <col min="13051" max="13067" width="10.25" style="66" customWidth="1"/>
    <col min="13068" max="13068" width="10.5" style="66" customWidth="1"/>
    <col min="13069" max="13069" width="10.25" style="66" customWidth="1"/>
    <col min="13070" max="13070" width="9.5" style="66" customWidth="1"/>
    <col min="13071" max="13071" width="3.5" style="66" customWidth="1"/>
    <col min="13072" max="13072" width="8.33203125" style="66" customWidth="1"/>
    <col min="13073" max="13304" width="10.58203125" style="66"/>
    <col min="13305" max="13305" width="6.25" style="66" customWidth="1"/>
    <col min="13306" max="13306" width="10.25" style="66" bestFit="1" customWidth="1"/>
    <col min="13307" max="13323" width="10.25" style="66" customWidth="1"/>
    <col min="13324" max="13324" width="10.5" style="66" customWidth="1"/>
    <col min="13325" max="13325" width="10.25" style="66" customWidth="1"/>
    <col min="13326" max="13326" width="9.5" style="66" customWidth="1"/>
    <col min="13327" max="13327" width="3.5" style="66" customWidth="1"/>
    <col min="13328" max="13328" width="8.33203125" style="66" customWidth="1"/>
    <col min="13329" max="13560" width="10.58203125" style="66"/>
    <col min="13561" max="13561" width="6.25" style="66" customWidth="1"/>
    <col min="13562" max="13562" width="10.25" style="66" bestFit="1" customWidth="1"/>
    <col min="13563" max="13579" width="10.25" style="66" customWidth="1"/>
    <col min="13580" max="13580" width="10.5" style="66" customWidth="1"/>
    <col min="13581" max="13581" width="10.25" style="66" customWidth="1"/>
    <col min="13582" max="13582" width="9.5" style="66" customWidth="1"/>
    <col min="13583" max="13583" width="3.5" style="66" customWidth="1"/>
    <col min="13584" max="13584" width="8.33203125" style="66" customWidth="1"/>
    <col min="13585" max="13816" width="10.58203125" style="66"/>
    <col min="13817" max="13817" width="6.25" style="66" customWidth="1"/>
    <col min="13818" max="13818" width="10.25" style="66" bestFit="1" customWidth="1"/>
    <col min="13819" max="13835" width="10.25" style="66" customWidth="1"/>
    <col min="13836" max="13836" width="10.5" style="66" customWidth="1"/>
    <col min="13837" max="13837" width="10.25" style="66" customWidth="1"/>
    <col min="13838" max="13838" width="9.5" style="66" customWidth="1"/>
    <col min="13839" max="13839" width="3.5" style="66" customWidth="1"/>
    <col min="13840" max="13840" width="8.33203125" style="66" customWidth="1"/>
    <col min="13841" max="14072" width="10.58203125" style="66"/>
    <col min="14073" max="14073" width="6.25" style="66" customWidth="1"/>
    <col min="14074" max="14074" width="10.25" style="66" bestFit="1" customWidth="1"/>
    <col min="14075" max="14091" width="10.25" style="66" customWidth="1"/>
    <col min="14092" max="14092" width="10.5" style="66" customWidth="1"/>
    <col min="14093" max="14093" width="10.25" style="66" customWidth="1"/>
    <col min="14094" max="14094" width="9.5" style="66" customWidth="1"/>
    <col min="14095" max="14095" width="3.5" style="66" customWidth="1"/>
    <col min="14096" max="14096" width="8.33203125" style="66" customWidth="1"/>
    <col min="14097" max="14328" width="10.58203125" style="66"/>
    <col min="14329" max="14329" width="6.25" style="66" customWidth="1"/>
    <col min="14330" max="14330" width="10.25" style="66" bestFit="1" customWidth="1"/>
    <col min="14331" max="14347" width="10.25" style="66" customWidth="1"/>
    <col min="14348" max="14348" width="10.5" style="66" customWidth="1"/>
    <col min="14349" max="14349" width="10.25" style="66" customWidth="1"/>
    <col min="14350" max="14350" width="9.5" style="66" customWidth="1"/>
    <col min="14351" max="14351" width="3.5" style="66" customWidth="1"/>
    <col min="14352" max="14352" width="8.33203125" style="66" customWidth="1"/>
    <col min="14353" max="14584" width="10.58203125" style="66"/>
    <col min="14585" max="14585" width="6.25" style="66" customWidth="1"/>
    <col min="14586" max="14586" width="10.25" style="66" bestFit="1" customWidth="1"/>
    <col min="14587" max="14603" width="10.25" style="66" customWidth="1"/>
    <col min="14604" max="14604" width="10.5" style="66" customWidth="1"/>
    <col min="14605" max="14605" width="10.25" style="66" customWidth="1"/>
    <col min="14606" max="14606" width="9.5" style="66" customWidth="1"/>
    <col min="14607" max="14607" width="3.5" style="66" customWidth="1"/>
    <col min="14608" max="14608" width="8.33203125" style="66" customWidth="1"/>
    <col min="14609" max="14840" width="10.58203125" style="66"/>
    <col min="14841" max="14841" width="6.25" style="66" customWidth="1"/>
    <col min="14842" max="14842" width="10.25" style="66" bestFit="1" customWidth="1"/>
    <col min="14843" max="14859" width="10.25" style="66" customWidth="1"/>
    <col min="14860" max="14860" width="10.5" style="66" customWidth="1"/>
    <col min="14861" max="14861" width="10.25" style="66" customWidth="1"/>
    <col min="14862" max="14862" width="9.5" style="66" customWidth="1"/>
    <col min="14863" max="14863" width="3.5" style="66" customWidth="1"/>
    <col min="14864" max="14864" width="8.33203125" style="66" customWidth="1"/>
    <col min="14865" max="15096" width="10.58203125" style="66"/>
    <col min="15097" max="15097" width="6.25" style="66" customWidth="1"/>
    <col min="15098" max="15098" width="10.25" style="66" bestFit="1" customWidth="1"/>
    <col min="15099" max="15115" width="10.25" style="66" customWidth="1"/>
    <col min="15116" max="15116" width="10.5" style="66" customWidth="1"/>
    <col min="15117" max="15117" width="10.25" style="66" customWidth="1"/>
    <col min="15118" max="15118" width="9.5" style="66" customWidth="1"/>
    <col min="15119" max="15119" width="3.5" style="66" customWidth="1"/>
    <col min="15120" max="15120" width="8.33203125" style="66" customWidth="1"/>
    <col min="15121" max="15352" width="10.58203125" style="66"/>
    <col min="15353" max="15353" width="6.25" style="66" customWidth="1"/>
    <col min="15354" max="15354" width="10.25" style="66" bestFit="1" customWidth="1"/>
    <col min="15355" max="15371" width="10.25" style="66" customWidth="1"/>
    <col min="15372" max="15372" width="10.5" style="66" customWidth="1"/>
    <col min="15373" max="15373" width="10.25" style="66" customWidth="1"/>
    <col min="15374" max="15374" width="9.5" style="66" customWidth="1"/>
    <col min="15375" max="15375" width="3.5" style="66" customWidth="1"/>
    <col min="15376" max="15376" width="8.33203125" style="66" customWidth="1"/>
    <col min="15377" max="15608" width="10.58203125" style="66"/>
    <col min="15609" max="15609" width="6.25" style="66" customWidth="1"/>
    <col min="15610" max="15610" width="10.25" style="66" bestFit="1" customWidth="1"/>
    <col min="15611" max="15627" width="10.25" style="66" customWidth="1"/>
    <col min="15628" max="15628" width="10.5" style="66" customWidth="1"/>
    <col min="15629" max="15629" width="10.25" style="66" customWidth="1"/>
    <col min="15630" max="15630" width="9.5" style="66" customWidth="1"/>
    <col min="15631" max="15631" width="3.5" style="66" customWidth="1"/>
    <col min="15632" max="15632" width="8.33203125" style="66" customWidth="1"/>
    <col min="15633" max="15864" width="10.58203125" style="66"/>
    <col min="15865" max="15865" width="6.25" style="66" customWidth="1"/>
    <col min="15866" max="15866" width="10.25" style="66" bestFit="1" customWidth="1"/>
    <col min="15867" max="15883" width="10.25" style="66" customWidth="1"/>
    <col min="15884" max="15884" width="10.5" style="66" customWidth="1"/>
    <col min="15885" max="15885" width="10.25" style="66" customWidth="1"/>
    <col min="15886" max="15886" width="9.5" style="66" customWidth="1"/>
    <col min="15887" max="15887" width="3.5" style="66" customWidth="1"/>
    <col min="15888" max="15888" width="8.33203125" style="66" customWidth="1"/>
    <col min="15889" max="16120" width="10.58203125" style="66"/>
    <col min="16121" max="16121" width="6.25" style="66" customWidth="1"/>
    <col min="16122" max="16122" width="10.25" style="66" bestFit="1" customWidth="1"/>
    <col min="16123" max="16139" width="10.25" style="66" customWidth="1"/>
    <col min="16140" max="16140" width="10.5" style="66" customWidth="1"/>
    <col min="16141" max="16141" width="10.25" style="66" customWidth="1"/>
    <col min="16142" max="16142" width="9.5" style="66" customWidth="1"/>
    <col min="16143" max="16143" width="3.5" style="66" customWidth="1"/>
    <col min="16144" max="16144" width="8.33203125" style="66" customWidth="1"/>
    <col min="16145" max="16384" width="10.58203125" style="66"/>
  </cols>
  <sheetData>
    <row r="1" spans="1:25" ht="12.5">
      <c r="A1" s="90" t="s">
        <v>395</v>
      </c>
    </row>
    <row r="2" spans="1:25" ht="16.5" customHeight="1">
      <c r="A2" s="150" t="s">
        <v>57</v>
      </c>
      <c r="B2" s="151" t="s">
        <v>58</v>
      </c>
      <c r="C2" s="151"/>
      <c r="V2" s="66" t="s">
        <v>59</v>
      </c>
      <c r="W2" s="66" t="s">
        <v>60</v>
      </c>
      <c r="Y2" s="687" t="s">
        <v>823</v>
      </c>
    </row>
    <row r="3" spans="1:25" ht="12.5">
      <c r="A3" s="1647" t="s">
        <v>61</v>
      </c>
      <c r="B3" s="1648"/>
      <c r="C3" s="684"/>
      <c r="D3" s="1645" t="s">
        <v>62</v>
      </c>
      <c r="E3" s="1645" t="s">
        <v>63</v>
      </c>
      <c r="F3" s="1645" t="s">
        <v>64</v>
      </c>
      <c r="G3" s="1645" t="s">
        <v>65</v>
      </c>
      <c r="H3" s="1653" t="s">
        <v>66</v>
      </c>
      <c r="I3" s="1653" t="s">
        <v>67</v>
      </c>
      <c r="J3" s="1645" t="s">
        <v>68</v>
      </c>
      <c r="K3" s="1645" t="s">
        <v>69</v>
      </c>
      <c r="L3" s="1645" t="s">
        <v>70</v>
      </c>
      <c r="M3" s="1645" t="s">
        <v>71</v>
      </c>
      <c r="N3" s="1645" t="s">
        <v>72</v>
      </c>
      <c r="O3" s="1645" t="s">
        <v>73</v>
      </c>
      <c r="P3" s="1645" t="s">
        <v>74</v>
      </c>
      <c r="Q3" s="1645" t="s">
        <v>75</v>
      </c>
      <c r="R3" s="1645" t="s">
        <v>76</v>
      </c>
      <c r="S3" s="1655" t="s">
        <v>77</v>
      </c>
      <c r="T3" s="1645" t="s">
        <v>78</v>
      </c>
      <c r="U3" s="1645" t="s">
        <v>79</v>
      </c>
      <c r="V3" s="1645" t="s">
        <v>80</v>
      </c>
      <c r="W3" s="1645" t="s">
        <v>81</v>
      </c>
      <c r="X3" s="1645" t="s">
        <v>824</v>
      </c>
      <c r="Y3" s="1645" t="s">
        <v>824</v>
      </c>
    </row>
    <row r="4" spans="1:25" ht="12.5">
      <c r="A4" s="1649"/>
      <c r="B4" s="1650"/>
      <c r="C4" s="685"/>
      <c r="D4" s="1646"/>
      <c r="E4" s="1646"/>
      <c r="F4" s="1646"/>
      <c r="G4" s="1646"/>
      <c r="H4" s="1654"/>
      <c r="I4" s="1654"/>
      <c r="J4" s="1646"/>
      <c r="K4" s="1646"/>
      <c r="L4" s="1646"/>
      <c r="M4" s="1646"/>
      <c r="N4" s="1646"/>
      <c r="O4" s="1646"/>
      <c r="P4" s="1646"/>
      <c r="Q4" s="1646"/>
      <c r="R4" s="1646"/>
      <c r="S4" s="1656"/>
      <c r="T4" s="1646"/>
      <c r="U4" s="1646"/>
      <c r="V4" s="1646"/>
      <c r="W4" s="1646"/>
      <c r="X4" s="1646"/>
      <c r="Y4" s="1646"/>
    </row>
    <row r="5" spans="1:25" s="151" customFormat="1" ht="18" customHeight="1">
      <c r="A5" s="1651"/>
      <c r="B5" s="1652"/>
      <c r="C5" s="686"/>
      <c r="D5" s="686">
        <v>1920</v>
      </c>
      <c r="E5" s="688">
        <v>1925</v>
      </c>
      <c r="F5" s="688">
        <v>1930</v>
      </c>
      <c r="G5" s="688">
        <v>1935</v>
      </c>
      <c r="H5" s="689">
        <v>1940</v>
      </c>
      <c r="I5" s="689">
        <v>1947</v>
      </c>
      <c r="J5" s="688">
        <v>1950</v>
      </c>
      <c r="K5" s="688">
        <v>1955</v>
      </c>
      <c r="L5" s="688">
        <v>1960</v>
      </c>
      <c r="M5" s="688">
        <v>1965</v>
      </c>
      <c r="N5" s="688">
        <v>1970</v>
      </c>
      <c r="O5" s="688">
        <v>1975</v>
      </c>
      <c r="P5" s="688">
        <v>1980</v>
      </c>
      <c r="Q5" s="688">
        <v>1985</v>
      </c>
      <c r="R5" s="688">
        <v>1990</v>
      </c>
      <c r="S5" s="690">
        <v>1995</v>
      </c>
      <c r="T5" s="691">
        <v>2000</v>
      </c>
      <c r="U5" s="688">
        <v>2005</v>
      </c>
      <c r="V5" s="688">
        <v>2010</v>
      </c>
      <c r="W5" s="688">
        <v>2015</v>
      </c>
      <c r="X5" s="691">
        <v>2020</v>
      </c>
      <c r="Y5" s="688">
        <v>2020</v>
      </c>
    </row>
    <row r="6" spans="1:25" ht="15" customHeight="1">
      <c r="A6" s="476"/>
      <c r="B6" s="477" t="s">
        <v>58</v>
      </c>
      <c r="C6" s="152" t="s">
        <v>396</v>
      </c>
      <c r="D6" s="60">
        <v>2302783</v>
      </c>
      <c r="E6" s="60">
        <v>2455668</v>
      </c>
      <c r="F6" s="60">
        <v>2647326</v>
      </c>
      <c r="G6" s="60">
        <v>2924276</v>
      </c>
      <c r="H6" s="153">
        <v>3222490</v>
      </c>
      <c r="I6" s="153">
        <v>3059083</v>
      </c>
      <c r="J6" s="60">
        <v>3311526</v>
      </c>
      <c r="K6" s="60">
        <v>3622519</v>
      </c>
      <c r="L6" s="60">
        <v>3908127</v>
      </c>
      <c r="M6" s="60">
        <v>4309944</v>
      </c>
      <c r="N6" s="60">
        <v>4667928</v>
      </c>
      <c r="O6" s="60">
        <v>4992140</v>
      </c>
      <c r="P6" s="60">
        <v>5144892</v>
      </c>
      <c r="Q6" s="60">
        <v>5278050</v>
      </c>
      <c r="R6" s="60">
        <v>5405040</v>
      </c>
      <c r="S6" s="60">
        <v>5401877</v>
      </c>
      <c r="T6" s="60">
        <v>5550574</v>
      </c>
      <c r="U6" s="61">
        <v>5590601</v>
      </c>
      <c r="V6" s="154">
        <v>5588133</v>
      </c>
      <c r="W6" s="63">
        <v>5534800</v>
      </c>
      <c r="X6" s="692">
        <v>5465002</v>
      </c>
      <c r="Y6" s="693">
        <v>5465002</v>
      </c>
    </row>
    <row r="7" spans="1:25" ht="15" customHeight="1">
      <c r="A7" s="476"/>
      <c r="B7" s="477"/>
      <c r="C7" s="152" t="s">
        <v>397</v>
      </c>
      <c r="D7" s="60">
        <v>798717</v>
      </c>
      <c r="E7" s="60">
        <v>850325</v>
      </c>
      <c r="F7" s="60">
        <v>906939</v>
      </c>
      <c r="G7" s="60">
        <v>1004577</v>
      </c>
      <c r="H7" s="153">
        <v>0</v>
      </c>
      <c r="I7" s="153">
        <v>0</v>
      </c>
      <c r="J7" s="60">
        <v>1103414</v>
      </c>
      <c r="K7" s="60">
        <v>1142948</v>
      </c>
      <c r="L7" s="60">
        <v>1089570</v>
      </c>
      <c r="M7" s="60">
        <v>1037393</v>
      </c>
      <c r="N7" s="60">
        <v>1096958</v>
      </c>
      <c r="O7" s="60">
        <v>1224538</v>
      </c>
      <c r="P7" s="60">
        <v>1227770</v>
      </c>
      <c r="Q7" s="60">
        <v>1149105</v>
      </c>
      <c r="R7" s="60">
        <v>991045</v>
      </c>
      <c r="S7" s="60">
        <v>880094</v>
      </c>
      <c r="T7" s="60">
        <v>830112</v>
      </c>
      <c r="U7" s="61">
        <v>793885</v>
      </c>
      <c r="V7" s="154">
        <v>759277</v>
      </c>
      <c r="W7" s="63">
        <v>706871</v>
      </c>
      <c r="X7" s="692">
        <v>660205</v>
      </c>
      <c r="Y7" s="693">
        <v>666511</v>
      </c>
    </row>
    <row r="8" spans="1:25" ht="15" customHeight="1">
      <c r="A8" s="476"/>
      <c r="B8" s="477"/>
      <c r="C8" s="152" t="s">
        <v>398</v>
      </c>
      <c r="D8" s="60">
        <v>1318437</v>
      </c>
      <c r="E8" s="60">
        <v>1418362</v>
      </c>
      <c r="F8" s="60">
        <v>1613128</v>
      </c>
      <c r="G8" s="60">
        <v>1786952</v>
      </c>
      <c r="H8" s="153">
        <v>0</v>
      </c>
      <c r="I8" s="153">
        <v>0</v>
      </c>
      <c r="J8" s="60">
        <v>2046404</v>
      </c>
      <c r="K8" s="60">
        <v>2285090</v>
      </c>
      <c r="L8" s="60">
        <v>2595852</v>
      </c>
      <c r="M8" s="60">
        <v>3006974</v>
      </c>
      <c r="N8" s="60">
        <v>3246965</v>
      </c>
      <c r="O8" s="60">
        <v>3369577</v>
      </c>
      <c r="P8" s="60">
        <v>3435027</v>
      </c>
      <c r="Q8" s="60">
        <v>3581543</v>
      </c>
      <c r="R8" s="60">
        <v>3752880</v>
      </c>
      <c r="S8" s="60">
        <v>3755500</v>
      </c>
      <c r="T8" s="60">
        <v>3776483</v>
      </c>
      <c r="U8" s="61">
        <v>3667475</v>
      </c>
      <c r="V8" s="154">
        <v>3515442</v>
      </c>
      <c r="W8" s="63">
        <v>3280212</v>
      </c>
      <c r="X8" s="692">
        <v>3075863</v>
      </c>
      <c r="Y8" s="693">
        <v>3197092</v>
      </c>
    </row>
    <row r="9" spans="1:25" ht="15" customHeight="1">
      <c r="A9" s="476"/>
      <c r="B9" s="477"/>
      <c r="C9" s="152" t="s">
        <v>399</v>
      </c>
      <c r="D9" s="60">
        <v>185629</v>
      </c>
      <c r="E9" s="60">
        <v>186981</v>
      </c>
      <c r="F9" s="60">
        <v>127259</v>
      </c>
      <c r="G9" s="60">
        <v>132747</v>
      </c>
      <c r="H9" s="153">
        <v>0</v>
      </c>
      <c r="I9" s="153">
        <v>0</v>
      </c>
      <c r="J9" s="60">
        <v>161374</v>
      </c>
      <c r="K9" s="60">
        <v>194384</v>
      </c>
      <c r="L9" s="60">
        <v>222705</v>
      </c>
      <c r="M9" s="60">
        <v>265577</v>
      </c>
      <c r="N9" s="60">
        <v>324005</v>
      </c>
      <c r="O9" s="60">
        <v>395727</v>
      </c>
      <c r="P9" s="60">
        <v>474708</v>
      </c>
      <c r="Q9" s="60">
        <v>545382</v>
      </c>
      <c r="R9" s="60">
        <v>642401</v>
      </c>
      <c r="S9" s="60">
        <v>763752</v>
      </c>
      <c r="T9" s="60">
        <v>939950</v>
      </c>
      <c r="U9" s="61">
        <v>1108564</v>
      </c>
      <c r="V9" s="154">
        <v>1281486</v>
      </c>
      <c r="W9" s="63">
        <v>1481646</v>
      </c>
      <c r="X9" s="692">
        <v>1546543</v>
      </c>
      <c r="Y9" s="693">
        <v>1601399</v>
      </c>
    </row>
    <row r="10" spans="1:25" ht="15" customHeight="1">
      <c r="A10" s="694"/>
      <c r="B10" s="695"/>
      <c r="C10" s="155" t="s">
        <v>400</v>
      </c>
      <c r="D10" s="156">
        <v>0</v>
      </c>
      <c r="E10" s="156">
        <v>0</v>
      </c>
      <c r="F10" s="156">
        <v>0</v>
      </c>
      <c r="G10" s="156">
        <v>0</v>
      </c>
      <c r="H10" s="157">
        <v>0</v>
      </c>
      <c r="I10" s="157">
        <v>0</v>
      </c>
      <c r="J10" s="156">
        <v>334</v>
      </c>
      <c r="K10" s="156">
        <v>97</v>
      </c>
      <c r="L10" s="156">
        <v>0</v>
      </c>
      <c r="M10" s="156">
        <v>0</v>
      </c>
      <c r="N10" s="156">
        <v>0</v>
      </c>
      <c r="O10" s="156">
        <v>2298</v>
      </c>
      <c r="P10" s="156">
        <v>7387</v>
      </c>
      <c r="Q10" s="156">
        <v>2020</v>
      </c>
      <c r="R10" s="156">
        <v>18714</v>
      </c>
      <c r="S10" s="156">
        <v>2531</v>
      </c>
      <c r="T10" s="156">
        <v>4029</v>
      </c>
      <c r="U10" s="158">
        <v>20677</v>
      </c>
      <c r="V10" s="159">
        <v>31928</v>
      </c>
      <c r="W10" s="160">
        <v>66071</v>
      </c>
      <c r="X10" s="696">
        <v>182391</v>
      </c>
      <c r="Y10" s="697" t="s">
        <v>825</v>
      </c>
    </row>
    <row r="11" spans="1:25" ht="15" customHeight="1">
      <c r="A11" s="476" t="s">
        <v>84</v>
      </c>
      <c r="B11" s="477" t="s">
        <v>85</v>
      </c>
      <c r="C11" s="152" t="s">
        <v>396</v>
      </c>
      <c r="D11" s="60">
        <v>746534</v>
      </c>
      <c r="E11" s="60">
        <v>818602</v>
      </c>
      <c r="F11" s="60">
        <v>915216</v>
      </c>
      <c r="G11" s="60">
        <v>1058033</v>
      </c>
      <c r="H11" s="153">
        <v>1134436</v>
      </c>
      <c r="I11" s="153">
        <v>693971</v>
      </c>
      <c r="J11" s="60">
        <v>820956</v>
      </c>
      <c r="K11" s="60">
        <v>986311</v>
      </c>
      <c r="L11" s="60">
        <v>1113937</v>
      </c>
      <c r="M11" s="60">
        <v>1216614</v>
      </c>
      <c r="N11" s="60">
        <v>1288901</v>
      </c>
      <c r="O11" s="60">
        <v>1360565</v>
      </c>
      <c r="P11" s="60">
        <v>1367390</v>
      </c>
      <c r="Q11" s="60">
        <v>1410834</v>
      </c>
      <c r="R11" s="60">
        <v>1477410</v>
      </c>
      <c r="S11" s="60">
        <v>1423792</v>
      </c>
      <c r="T11" s="60">
        <v>1493398</v>
      </c>
      <c r="U11" s="61">
        <v>1525393</v>
      </c>
      <c r="V11" s="61">
        <v>1544200</v>
      </c>
      <c r="W11" s="63">
        <v>1537272</v>
      </c>
      <c r="X11" s="692">
        <v>1525152</v>
      </c>
      <c r="Y11" s="693">
        <v>1525152</v>
      </c>
    </row>
    <row r="12" spans="1:25" ht="13.5" customHeight="1">
      <c r="A12" s="476"/>
      <c r="B12" s="477"/>
      <c r="C12" s="152" t="s">
        <v>397</v>
      </c>
      <c r="D12" s="60">
        <v>226351</v>
      </c>
      <c r="E12" s="60">
        <v>253843</v>
      </c>
      <c r="F12" s="60">
        <v>284429</v>
      </c>
      <c r="G12" s="60">
        <v>332099</v>
      </c>
      <c r="H12" s="153">
        <v>0</v>
      </c>
      <c r="I12" s="153">
        <v>0</v>
      </c>
      <c r="J12" s="60">
        <v>251571</v>
      </c>
      <c r="K12" s="60">
        <v>286624</v>
      </c>
      <c r="L12" s="60">
        <v>283787</v>
      </c>
      <c r="M12" s="60">
        <v>271508</v>
      </c>
      <c r="N12" s="60">
        <v>286279</v>
      </c>
      <c r="O12" s="60">
        <v>318499</v>
      </c>
      <c r="P12" s="60">
        <v>307689</v>
      </c>
      <c r="Q12" s="60">
        <v>289636</v>
      </c>
      <c r="R12" s="60">
        <v>256836</v>
      </c>
      <c r="S12" s="60">
        <v>223364</v>
      </c>
      <c r="T12" s="60">
        <v>206703</v>
      </c>
      <c r="U12" s="61">
        <v>199608</v>
      </c>
      <c r="V12" s="61">
        <v>194963</v>
      </c>
      <c r="W12" s="63">
        <v>185084</v>
      </c>
      <c r="X12" s="692">
        <v>171315</v>
      </c>
      <c r="Y12" s="693">
        <v>174637</v>
      </c>
    </row>
    <row r="13" spans="1:25" ht="13.5" customHeight="1">
      <c r="A13" s="476"/>
      <c r="B13" s="477"/>
      <c r="C13" s="152" t="s">
        <v>398</v>
      </c>
      <c r="D13" s="60">
        <v>482285</v>
      </c>
      <c r="E13" s="60">
        <v>524222</v>
      </c>
      <c r="F13" s="60">
        <v>603257</v>
      </c>
      <c r="G13" s="60">
        <v>694606</v>
      </c>
      <c r="H13" s="153">
        <v>0</v>
      </c>
      <c r="I13" s="153">
        <v>0</v>
      </c>
      <c r="J13" s="60">
        <v>539705</v>
      </c>
      <c r="K13" s="60">
        <v>658323</v>
      </c>
      <c r="L13" s="60">
        <v>778616</v>
      </c>
      <c r="M13" s="60">
        <v>879056</v>
      </c>
      <c r="N13" s="60">
        <v>919292</v>
      </c>
      <c r="O13" s="60">
        <v>937495</v>
      </c>
      <c r="P13" s="60">
        <v>931084</v>
      </c>
      <c r="Q13" s="60">
        <v>977902</v>
      </c>
      <c r="R13" s="60">
        <v>1040394</v>
      </c>
      <c r="S13" s="60">
        <v>1006496</v>
      </c>
      <c r="T13" s="60">
        <v>1033013</v>
      </c>
      <c r="U13" s="61">
        <v>1015642</v>
      </c>
      <c r="V13" s="61">
        <v>980959</v>
      </c>
      <c r="W13" s="63">
        <v>921967</v>
      </c>
      <c r="X13" s="692">
        <v>843645</v>
      </c>
      <c r="Y13" s="693">
        <v>905515</v>
      </c>
    </row>
    <row r="14" spans="1:25" ht="15" customHeight="1">
      <c r="A14" s="476"/>
      <c r="B14" s="477"/>
      <c r="C14" s="152" t="s">
        <v>399</v>
      </c>
      <c r="D14" s="60">
        <v>37898</v>
      </c>
      <c r="E14" s="60">
        <v>40537</v>
      </c>
      <c r="F14" s="60">
        <v>27530</v>
      </c>
      <c r="G14" s="60">
        <v>31328</v>
      </c>
      <c r="H14" s="153">
        <v>0</v>
      </c>
      <c r="I14" s="153">
        <v>0</v>
      </c>
      <c r="J14" s="60">
        <v>29531</v>
      </c>
      <c r="K14" s="60">
        <v>41298</v>
      </c>
      <c r="L14" s="60">
        <v>51534</v>
      </c>
      <c r="M14" s="60">
        <v>66050</v>
      </c>
      <c r="N14" s="60">
        <v>83330</v>
      </c>
      <c r="O14" s="60">
        <v>103188</v>
      </c>
      <c r="P14" s="60">
        <v>123263</v>
      </c>
      <c r="Q14" s="60">
        <v>142488</v>
      </c>
      <c r="R14" s="60">
        <v>169316</v>
      </c>
      <c r="S14" s="60">
        <v>192703</v>
      </c>
      <c r="T14" s="60">
        <v>252427</v>
      </c>
      <c r="U14" s="61">
        <v>305301</v>
      </c>
      <c r="V14" s="61">
        <v>354218</v>
      </c>
      <c r="W14" s="63">
        <v>411427</v>
      </c>
      <c r="X14" s="692">
        <v>419161</v>
      </c>
      <c r="Y14" s="693">
        <v>445000</v>
      </c>
    </row>
    <row r="15" spans="1:25" ht="15" customHeight="1">
      <c r="A15" s="694"/>
      <c r="B15" s="695"/>
      <c r="C15" s="155" t="s">
        <v>400</v>
      </c>
      <c r="D15" s="156">
        <v>0</v>
      </c>
      <c r="E15" s="156">
        <v>0</v>
      </c>
      <c r="F15" s="156">
        <v>0</v>
      </c>
      <c r="G15" s="156">
        <v>0</v>
      </c>
      <c r="H15" s="157">
        <v>0</v>
      </c>
      <c r="I15" s="157">
        <v>0</v>
      </c>
      <c r="J15" s="156">
        <v>149</v>
      </c>
      <c r="K15" s="156">
        <v>66</v>
      </c>
      <c r="L15" s="156">
        <v>0</v>
      </c>
      <c r="M15" s="156">
        <v>0</v>
      </c>
      <c r="N15" s="156">
        <v>0</v>
      </c>
      <c r="O15" s="156">
        <v>1383</v>
      </c>
      <c r="P15" s="156">
        <v>5354</v>
      </c>
      <c r="Q15" s="156">
        <v>808</v>
      </c>
      <c r="R15" s="156">
        <v>10864</v>
      </c>
      <c r="S15" s="156">
        <v>1229</v>
      </c>
      <c r="T15" s="156">
        <v>1255</v>
      </c>
      <c r="U15" s="158">
        <v>4842</v>
      </c>
      <c r="V15" s="158">
        <v>14060</v>
      </c>
      <c r="W15" s="160">
        <v>18794</v>
      </c>
      <c r="X15" s="696">
        <v>91031</v>
      </c>
      <c r="Y15" s="697" t="s">
        <v>825</v>
      </c>
    </row>
    <row r="16" spans="1:25" ht="15" customHeight="1">
      <c r="A16" s="476" t="s">
        <v>86</v>
      </c>
      <c r="B16" s="477" t="s">
        <v>87</v>
      </c>
      <c r="C16" s="152" t="s">
        <v>396</v>
      </c>
      <c r="D16" s="60">
        <v>42024</v>
      </c>
      <c r="E16" s="60">
        <v>52430</v>
      </c>
      <c r="F16" s="60">
        <v>60044</v>
      </c>
      <c r="G16" s="60">
        <v>73157</v>
      </c>
      <c r="H16" s="153">
        <v>87093</v>
      </c>
      <c r="I16" s="153">
        <v>69974</v>
      </c>
      <c r="J16" s="60">
        <v>83842</v>
      </c>
      <c r="K16" s="60">
        <v>108342</v>
      </c>
      <c r="L16" s="60">
        <v>134197</v>
      </c>
      <c r="M16" s="60">
        <v>155732</v>
      </c>
      <c r="N16" s="60">
        <v>170932</v>
      </c>
      <c r="O16" s="60">
        <v>183872</v>
      </c>
      <c r="P16" s="60">
        <v>183284</v>
      </c>
      <c r="Q16" s="60">
        <v>184734</v>
      </c>
      <c r="R16" s="60">
        <v>190354</v>
      </c>
      <c r="S16" s="60">
        <v>157599</v>
      </c>
      <c r="T16" s="60">
        <v>191309</v>
      </c>
      <c r="U16" s="61">
        <v>206037</v>
      </c>
      <c r="V16" s="61">
        <v>210408</v>
      </c>
      <c r="W16" s="63">
        <v>213634</v>
      </c>
      <c r="X16" s="692">
        <v>213562</v>
      </c>
      <c r="Y16" s="693">
        <v>213562</v>
      </c>
    </row>
    <row r="17" spans="1:25" ht="15" customHeight="1">
      <c r="A17" s="476"/>
      <c r="B17" s="477"/>
      <c r="C17" s="152" t="s">
        <v>397</v>
      </c>
      <c r="D17" s="60">
        <v>13842</v>
      </c>
      <c r="E17" s="60">
        <v>16829</v>
      </c>
      <c r="F17" s="60">
        <v>19366</v>
      </c>
      <c r="G17" s="60">
        <v>23699</v>
      </c>
      <c r="H17" s="153">
        <v>0</v>
      </c>
      <c r="I17" s="153">
        <v>0</v>
      </c>
      <c r="J17" s="60">
        <v>25405</v>
      </c>
      <c r="K17" s="60">
        <v>30802</v>
      </c>
      <c r="L17" s="60">
        <v>33269</v>
      </c>
      <c r="M17" s="60">
        <v>33605</v>
      </c>
      <c r="N17" s="60">
        <v>37053</v>
      </c>
      <c r="O17" s="60">
        <v>42138</v>
      </c>
      <c r="P17" s="60">
        <v>39961</v>
      </c>
      <c r="Q17" s="60">
        <v>36352</v>
      </c>
      <c r="R17" s="60">
        <v>31906</v>
      </c>
      <c r="S17" s="60">
        <v>23666</v>
      </c>
      <c r="T17" s="60">
        <v>26514</v>
      </c>
      <c r="U17" s="61">
        <v>29297</v>
      </c>
      <c r="V17" s="61">
        <v>29617</v>
      </c>
      <c r="W17" s="63">
        <v>28123</v>
      </c>
      <c r="X17" s="692">
        <v>26649</v>
      </c>
      <c r="Y17" s="693">
        <v>26953</v>
      </c>
    </row>
    <row r="18" spans="1:25" ht="15" customHeight="1">
      <c r="A18" s="476"/>
      <c r="B18" s="477"/>
      <c r="C18" s="152" t="s">
        <v>398</v>
      </c>
      <c r="D18" s="60">
        <v>25643</v>
      </c>
      <c r="E18" s="60">
        <v>32730</v>
      </c>
      <c r="F18" s="60">
        <v>38705</v>
      </c>
      <c r="G18" s="60">
        <v>47107</v>
      </c>
      <c r="H18" s="153">
        <v>0</v>
      </c>
      <c r="I18" s="153">
        <v>0</v>
      </c>
      <c r="J18" s="60">
        <v>55294</v>
      </c>
      <c r="K18" s="60">
        <v>72895</v>
      </c>
      <c r="L18" s="60">
        <v>94830</v>
      </c>
      <c r="M18" s="60">
        <v>114243</v>
      </c>
      <c r="N18" s="60">
        <v>123907</v>
      </c>
      <c r="O18" s="60">
        <v>129022</v>
      </c>
      <c r="P18" s="60">
        <v>126750</v>
      </c>
      <c r="Q18" s="60">
        <v>130676</v>
      </c>
      <c r="R18" s="60">
        <v>136740</v>
      </c>
      <c r="S18" s="60">
        <v>113168</v>
      </c>
      <c r="T18" s="60">
        <v>135636</v>
      </c>
      <c r="U18" s="61">
        <v>141322</v>
      </c>
      <c r="V18" s="61">
        <v>138228</v>
      </c>
      <c r="W18" s="63">
        <v>132846</v>
      </c>
      <c r="X18" s="692">
        <v>123659</v>
      </c>
      <c r="Y18" s="693">
        <v>132890</v>
      </c>
    </row>
    <row r="19" spans="1:25" ht="15" customHeight="1">
      <c r="A19" s="476"/>
      <c r="B19" s="477"/>
      <c r="C19" s="152" t="s">
        <v>399</v>
      </c>
      <c r="D19" s="60">
        <v>2539</v>
      </c>
      <c r="E19" s="60">
        <v>2871</v>
      </c>
      <c r="F19" s="60">
        <v>1973</v>
      </c>
      <c r="G19" s="60">
        <v>2351</v>
      </c>
      <c r="H19" s="153">
        <v>0</v>
      </c>
      <c r="I19" s="153">
        <v>0</v>
      </c>
      <c r="J19" s="60">
        <v>3137</v>
      </c>
      <c r="K19" s="60">
        <v>4644</v>
      </c>
      <c r="L19" s="60">
        <v>6098</v>
      </c>
      <c r="M19" s="60">
        <v>7884</v>
      </c>
      <c r="N19" s="60">
        <v>9972</v>
      </c>
      <c r="O19" s="60">
        <v>12657</v>
      </c>
      <c r="P19" s="60">
        <v>15212</v>
      </c>
      <c r="Q19" s="60">
        <v>17400</v>
      </c>
      <c r="R19" s="60">
        <v>20498</v>
      </c>
      <c r="S19" s="60">
        <v>20573</v>
      </c>
      <c r="T19" s="60">
        <v>28715</v>
      </c>
      <c r="U19" s="61">
        <v>35200</v>
      </c>
      <c r="V19" s="61">
        <v>41526</v>
      </c>
      <c r="W19" s="63">
        <v>49623</v>
      </c>
      <c r="X19" s="692">
        <v>50482</v>
      </c>
      <c r="Y19" s="693">
        <v>53719</v>
      </c>
    </row>
    <row r="20" spans="1:25" ht="15" customHeight="1">
      <c r="A20" s="694"/>
      <c r="B20" s="695"/>
      <c r="C20" s="155" t="s">
        <v>400</v>
      </c>
      <c r="D20" s="156">
        <v>0</v>
      </c>
      <c r="E20" s="156">
        <v>0</v>
      </c>
      <c r="F20" s="156">
        <v>0</v>
      </c>
      <c r="G20" s="156">
        <v>0</v>
      </c>
      <c r="H20" s="157">
        <v>0</v>
      </c>
      <c r="I20" s="157">
        <v>0</v>
      </c>
      <c r="J20" s="156">
        <v>6</v>
      </c>
      <c r="K20" s="156">
        <v>1</v>
      </c>
      <c r="L20" s="156">
        <v>0</v>
      </c>
      <c r="M20" s="156">
        <v>0</v>
      </c>
      <c r="N20" s="156">
        <v>0</v>
      </c>
      <c r="O20" s="156">
        <v>55</v>
      </c>
      <c r="P20" s="156">
        <v>1361</v>
      </c>
      <c r="Q20" s="156">
        <v>306</v>
      </c>
      <c r="R20" s="156">
        <v>1210</v>
      </c>
      <c r="S20" s="156">
        <v>192</v>
      </c>
      <c r="T20" s="156">
        <v>444</v>
      </c>
      <c r="U20" s="158">
        <v>218</v>
      </c>
      <c r="V20" s="158">
        <v>1037</v>
      </c>
      <c r="W20" s="160">
        <v>3042</v>
      </c>
      <c r="X20" s="696">
        <v>12772</v>
      </c>
      <c r="Y20" s="697" t="s">
        <v>825</v>
      </c>
    </row>
    <row r="21" spans="1:25" ht="15" customHeight="1">
      <c r="A21" s="476" t="s">
        <v>88</v>
      </c>
      <c r="B21" s="477" t="s">
        <v>89</v>
      </c>
      <c r="C21" s="152" t="s">
        <v>396</v>
      </c>
      <c r="D21" s="60">
        <v>70643</v>
      </c>
      <c r="E21" s="60">
        <v>77209</v>
      </c>
      <c r="F21" s="60">
        <v>86334</v>
      </c>
      <c r="G21" s="60">
        <v>128594</v>
      </c>
      <c r="H21" s="153">
        <v>155933</v>
      </c>
      <c r="I21" s="153">
        <v>97746</v>
      </c>
      <c r="J21" s="60">
        <v>114691</v>
      </c>
      <c r="K21" s="60">
        <v>138577</v>
      </c>
      <c r="L21" s="60">
        <v>155775</v>
      </c>
      <c r="M21" s="60">
        <v>169432</v>
      </c>
      <c r="N21" s="60">
        <v>171281</v>
      </c>
      <c r="O21" s="60">
        <v>157891</v>
      </c>
      <c r="P21" s="60">
        <v>142313</v>
      </c>
      <c r="Q21" s="60">
        <v>133745</v>
      </c>
      <c r="R21" s="60">
        <v>129578</v>
      </c>
      <c r="S21" s="60">
        <v>97473</v>
      </c>
      <c r="T21" s="60">
        <v>120518</v>
      </c>
      <c r="U21" s="61">
        <v>128050</v>
      </c>
      <c r="V21" s="61">
        <v>133451</v>
      </c>
      <c r="W21" s="63">
        <v>136088</v>
      </c>
      <c r="X21" s="692">
        <v>136747</v>
      </c>
      <c r="Y21" s="693">
        <v>136747</v>
      </c>
    </row>
    <row r="22" spans="1:25" ht="15" customHeight="1">
      <c r="A22" s="476"/>
      <c r="B22" s="477"/>
      <c r="C22" s="152" t="s">
        <v>397</v>
      </c>
      <c r="D22" s="60">
        <v>20778</v>
      </c>
      <c r="E22" s="60">
        <v>23423</v>
      </c>
      <c r="F22" s="60">
        <v>26345</v>
      </c>
      <c r="G22" s="60">
        <v>42982</v>
      </c>
      <c r="H22" s="153">
        <v>0</v>
      </c>
      <c r="I22" s="153">
        <v>0</v>
      </c>
      <c r="J22" s="60">
        <v>34015</v>
      </c>
      <c r="K22" s="60">
        <v>38995</v>
      </c>
      <c r="L22" s="60">
        <v>38117</v>
      </c>
      <c r="M22" s="60">
        <v>36232</v>
      </c>
      <c r="N22" s="60">
        <v>35747</v>
      </c>
      <c r="O22" s="60">
        <v>32783</v>
      </c>
      <c r="P22" s="60">
        <v>27055</v>
      </c>
      <c r="Q22" s="60">
        <v>22166</v>
      </c>
      <c r="R22" s="60">
        <v>17609</v>
      </c>
      <c r="S22" s="60">
        <v>12210</v>
      </c>
      <c r="T22" s="60">
        <v>13621</v>
      </c>
      <c r="U22" s="61">
        <v>15144</v>
      </c>
      <c r="V22" s="61">
        <v>16396</v>
      </c>
      <c r="W22" s="63">
        <v>16493</v>
      </c>
      <c r="X22" s="692">
        <v>16059</v>
      </c>
      <c r="Y22" s="693">
        <v>16324</v>
      </c>
    </row>
    <row r="23" spans="1:25" ht="15" customHeight="1">
      <c r="A23" s="476"/>
      <c r="B23" s="477"/>
      <c r="C23" s="152" t="s">
        <v>398</v>
      </c>
      <c r="D23" s="60">
        <v>46560</v>
      </c>
      <c r="E23" s="60">
        <v>50240</v>
      </c>
      <c r="F23" s="60">
        <v>57588</v>
      </c>
      <c r="G23" s="60">
        <v>82486</v>
      </c>
      <c r="H23" s="153">
        <v>0</v>
      </c>
      <c r="I23" s="153">
        <v>0</v>
      </c>
      <c r="J23" s="60">
        <v>77102</v>
      </c>
      <c r="K23" s="60">
        <v>94284</v>
      </c>
      <c r="L23" s="60">
        <v>110756</v>
      </c>
      <c r="M23" s="60">
        <v>124404</v>
      </c>
      <c r="N23" s="60">
        <v>124403</v>
      </c>
      <c r="O23" s="60">
        <v>111598</v>
      </c>
      <c r="P23" s="60">
        <v>99581</v>
      </c>
      <c r="Q23" s="60">
        <v>94850</v>
      </c>
      <c r="R23" s="60">
        <v>92157</v>
      </c>
      <c r="S23" s="60">
        <v>69967</v>
      </c>
      <c r="T23" s="60">
        <v>84105</v>
      </c>
      <c r="U23" s="61">
        <v>85977</v>
      </c>
      <c r="V23" s="61">
        <v>85667</v>
      </c>
      <c r="W23" s="63">
        <v>84284</v>
      </c>
      <c r="X23" s="692">
        <v>78114</v>
      </c>
      <c r="Y23" s="693">
        <v>84907</v>
      </c>
    </row>
    <row r="24" spans="1:25" ht="15" customHeight="1">
      <c r="A24" s="476"/>
      <c r="B24" s="477"/>
      <c r="C24" s="152" t="s">
        <v>399</v>
      </c>
      <c r="D24" s="60">
        <v>3305</v>
      </c>
      <c r="E24" s="60">
        <v>3546</v>
      </c>
      <c r="F24" s="60">
        <v>2401</v>
      </c>
      <c r="G24" s="60">
        <v>3126</v>
      </c>
      <c r="H24" s="153">
        <v>0</v>
      </c>
      <c r="I24" s="153">
        <v>0</v>
      </c>
      <c r="J24" s="60">
        <v>3529</v>
      </c>
      <c r="K24" s="60">
        <v>5293</v>
      </c>
      <c r="L24" s="60">
        <v>6902</v>
      </c>
      <c r="M24" s="60">
        <v>8796</v>
      </c>
      <c r="N24" s="60">
        <v>11131</v>
      </c>
      <c r="O24" s="60">
        <v>13297</v>
      </c>
      <c r="P24" s="60">
        <v>15216</v>
      </c>
      <c r="Q24" s="60">
        <v>16548</v>
      </c>
      <c r="R24" s="60">
        <v>18340</v>
      </c>
      <c r="S24" s="60">
        <v>15183</v>
      </c>
      <c r="T24" s="60">
        <v>22768</v>
      </c>
      <c r="U24" s="61">
        <v>26908</v>
      </c>
      <c r="V24" s="61">
        <v>29860</v>
      </c>
      <c r="W24" s="63">
        <v>33522</v>
      </c>
      <c r="X24" s="692">
        <v>33112</v>
      </c>
      <c r="Y24" s="693">
        <v>35516</v>
      </c>
    </row>
    <row r="25" spans="1:25" ht="15" customHeight="1">
      <c r="A25" s="694"/>
      <c r="B25" s="695"/>
      <c r="C25" s="155" t="s">
        <v>400</v>
      </c>
      <c r="D25" s="156">
        <v>0</v>
      </c>
      <c r="E25" s="156">
        <v>0</v>
      </c>
      <c r="F25" s="156">
        <v>0</v>
      </c>
      <c r="G25" s="156">
        <v>0</v>
      </c>
      <c r="H25" s="157">
        <v>0</v>
      </c>
      <c r="I25" s="157">
        <v>0</v>
      </c>
      <c r="J25" s="156">
        <v>45</v>
      </c>
      <c r="K25" s="156">
        <v>5</v>
      </c>
      <c r="L25" s="156">
        <v>0</v>
      </c>
      <c r="M25" s="156">
        <v>0</v>
      </c>
      <c r="N25" s="156">
        <v>0</v>
      </c>
      <c r="O25" s="156">
        <v>213</v>
      </c>
      <c r="P25" s="156">
        <v>461</v>
      </c>
      <c r="Q25" s="156">
        <v>181</v>
      </c>
      <c r="R25" s="156">
        <v>1472</v>
      </c>
      <c r="S25" s="156">
        <v>113</v>
      </c>
      <c r="T25" s="156">
        <v>24</v>
      </c>
      <c r="U25" s="158">
        <v>21</v>
      </c>
      <c r="V25" s="158">
        <v>1528</v>
      </c>
      <c r="W25" s="160">
        <v>1789</v>
      </c>
      <c r="X25" s="696">
        <v>9462</v>
      </c>
      <c r="Y25" s="697" t="s">
        <v>825</v>
      </c>
    </row>
    <row r="26" spans="1:25" ht="15" customHeight="1">
      <c r="A26" s="476" t="s">
        <v>90</v>
      </c>
      <c r="B26" s="477" t="s">
        <v>91</v>
      </c>
      <c r="C26" s="152" t="s">
        <v>396</v>
      </c>
      <c r="D26" s="60">
        <v>192125</v>
      </c>
      <c r="E26" s="60">
        <v>209964</v>
      </c>
      <c r="F26" s="60">
        <v>234777</v>
      </c>
      <c r="G26" s="60">
        <v>248409</v>
      </c>
      <c r="H26" s="153">
        <v>237609</v>
      </c>
      <c r="I26" s="153">
        <v>90943</v>
      </c>
      <c r="J26" s="60">
        <v>122953</v>
      </c>
      <c r="K26" s="60">
        <v>156099</v>
      </c>
      <c r="L26" s="60">
        <v>178732</v>
      </c>
      <c r="M26" s="60">
        <v>171835</v>
      </c>
      <c r="N26" s="60">
        <v>148288</v>
      </c>
      <c r="O26" s="60">
        <v>130491</v>
      </c>
      <c r="P26" s="60">
        <v>115329</v>
      </c>
      <c r="Q26" s="60">
        <v>119163</v>
      </c>
      <c r="R26" s="60">
        <v>116279</v>
      </c>
      <c r="S26" s="60">
        <v>103711</v>
      </c>
      <c r="T26" s="60">
        <v>107982</v>
      </c>
      <c r="U26" s="61">
        <v>116591</v>
      </c>
      <c r="V26" s="61">
        <v>126393</v>
      </c>
      <c r="W26" s="63">
        <v>135153</v>
      </c>
      <c r="X26" s="692">
        <v>147518</v>
      </c>
      <c r="Y26" s="693">
        <v>147518</v>
      </c>
    </row>
    <row r="27" spans="1:25" ht="15" customHeight="1">
      <c r="A27" s="476"/>
      <c r="B27" s="477"/>
      <c r="C27" s="152" t="s">
        <v>397</v>
      </c>
      <c r="D27" s="60">
        <v>56498</v>
      </c>
      <c r="E27" s="60">
        <v>63688</v>
      </c>
      <c r="F27" s="60">
        <v>71633</v>
      </c>
      <c r="G27" s="60">
        <v>68789</v>
      </c>
      <c r="H27" s="153">
        <v>0</v>
      </c>
      <c r="I27" s="153">
        <v>0</v>
      </c>
      <c r="J27" s="60">
        <v>35462</v>
      </c>
      <c r="K27" s="60">
        <v>43133</v>
      </c>
      <c r="L27" s="60">
        <v>43013</v>
      </c>
      <c r="M27" s="60">
        <v>35240</v>
      </c>
      <c r="N27" s="60">
        <v>28356</v>
      </c>
      <c r="O27" s="60">
        <v>24224</v>
      </c>
      <c r="P27" s="60">
        <v>19526</v>
      </c>
      <c r="Q27" s="60">
        <v>19549</v>
      </c>
      <c r="R27" s="60">
        <v>15937</v>
      </c>
      <c r="S27" s="60">
        <v>12083</v>
      </c>
      <c r="T27" s="60">
        <v>10440</v>
      </c>
      <c r="U27" s="61">
        <v>10685</v>
      </c>
      <c r="V27" s="61">
        <v>10829</v>
      </c>
      <c r="W27" s="63">
        <v>11711</v>
      </c>
      <c r="X27" s="692">
        <v>12699</v>
      </c>
      <c r="Y27" s="693">
        <v>13208</v>
      </c>
    </row>
    <row r="28" spans="1:25" ht="15" customHeight="1">
      <c r="A28" s="476"/>
      <c r="B28" s="477"/>
      <c r="C28" s="152" t="s">
        <v>398</v>
      </c>
      <c r="D28" s="60">
        <v>126646</v>
      </c>
      <c r="E28" s="60">
        <v>136638</v>
      </c>
      <c r="F28" s="60">
        <v>156615</v>
      </c>
      <c r="G28" s="60">
        <v>172825</v>
      </c>
      <c r="H28" s="153">
        <v>0</v>
      </c>
      <c r="I28" s="153">
        <v>0</v>
      </c>
      <c r="J28" s="60">
        <v>83765</v>
      </c>
      <c r="K28" s="60">
        <v>107519</v>
      </c>
      <c r="L28" s="60">
        <v>129031</v>
      </c>
      <c r="M28" s="60">
        <v>128418</v>
      </c>
      <c r="N28" s="60">
        <v>110472</v>
      </c>
      <c r="O28" s="60">
        <v>94812</v>
      </c>
      <c r="P28" s="60">
        <v>82480</v>
      </c>
      <c r="Q28" s="60">
        <v>85388</v>
      </c>
      <c r="R28" s="60">
        <v>82614</v>
      </c>
      <c r="S28" s="60">
        <v>74351</v>
      </c>
      <c r="T28" s="60">
        <v>75833</v>
      </c>
      <c r="U28" s="61">
        <v>80003</v>
      </c>
      <c r="V28" s="61">
        <v>82184</v>
      </c>
      <c r="W28" s="63">
        <v>86471</v>
      </c>
      <c r="X28" s="692">
        <v>84360</v>
      </c>
      <c r="Y28" s="693">
        <v>98815</v>
      </c>
    </row>
    <row r="29" spans="1:25" ht="15" customHeight="1">
      <c r="A29" s="476"/>
      <c r="B29" s="477"/>
      <c r="C29" s="152" t="s">
        <v>399</v>
      </c>
      <c r="D29" s="60">
        <v>8981</v>
      </c>
      <c r="E29" s="60">
        <v>9638</v>
      </c>
      <c r="F29" s="60">
        <v>6529</v>
      </c>
      <c r="G29" s="60">
        <v>6795</v>
      </c>
      <c r="H29" s="153">
        <v>0</v>
      </c>
      <c r="I29" s="153">
        <v>0</v>
      </c>
      <c r="J29" s="60">
        <v>3704</v>
      </c>
      <c r="K29" s="60">
        <v>5444</v>
      </c>
      <c r="L29" s="60">
        <v>6688</v>
      </c>
      <c r="M29" s="60">
        <v>8177</v>
      </c>
      <c r="N29" s="60">
        <v>9460</v>
      </c>
      <c r="O29" s="60">
        <v>11252</v>
      </c>
      <c r="P29" s="60">
        <v>12735</v>
      </c>
      <c r="Q29" s="60">
        <v>14184</v>
      </c>
      <c r="R29" s="60">
        <v>15657</v>
      </c>
      <c r="S29" s="60">
        <v>16784</v>
      </c>
      <c r="T29" s="60">
        <v>21613</v>
      </c>
      <c r="U29" s="61">
        <v>25410</v>
      </c>
      <c r="V29" s="61">
        <v>28696</v>
      </c>
      <c r="W29" s="63">
        <v>33518</v>
      </c>
      <c r="X29" s="692">
        <v>31090</v>
      </c>
      <c r="Y29" s="693">
        <v>35495</v>
      </c>
    </row>
    <row r="30" spans="1:25" ht="15" customHeight="1">
      <c r="A30" s="694"/>
      <c r="B30" s="695"/>
      <c r="C30" s="155" t="s">
        <v>400</v>
      </c>
      <c r="D30" s="156">
        <v>0</v>
      </c>
      <c r="E30" s="156">
        <v>0</v>
      </c>
      <c r="F30" s="156">
        <v>0</v>
      </c>
      <c r="G30" s="156">
        <v>0</v>
      </c>
      <c r="H30" s="157">
        <v>0</v>
      </c>
      <c r="I30" s="157">
        <v>0</v>
      </c>
      <c r="J30" s="156">
        <v>22</v>
      </c>
      <c r="K30" s="156">
        <v>3</v>
      </c>
      <c r="L30" s="156">
        <v>0</v>
      </c>
      <c r="M30" s="156">
        <v>0</v>
      </c>
      <c r="N30" s="156">
        <v>0</v>
      </c>
      <c r="O30" s="156">
        <v>203</v>
      </c>
      <c r="P30" s="156">
        <v>588</v>
      </c>
      <c r="Q30" s="156">
        <v>42</v>
      </c>
      <c r="R30" s="156">
        <v>2071</v>
      </c>
      <c r="S30" s="156">
        <v>493</v>
      </c>
      <c r="T30" s="156">
        <v>96</v>
      </c>
      <c r="U30" s="158">
        <v>493</v>
      </c>
      <c r="V30" s="158">
        <v>4684</v>
      </c>
      <c r="W30" s="160">
        <v>3453</v>
      </c>
      <c r="X30" s="696">
        <v>19369</v>
      </c>
      <c r="Y30" s="697" t="s">
        <v>825</v>
      </c>
    </row>
    <row r="31" spans="1:25" ht="15" customHeight="1">
      <c r="A31" s="476" t="s">
        <v>92</v>
      </c>
      <c r="B31" s="477" t="s">
        <v>93</v>
      </c>
      <c r="C31" s="152" t="s">
        <v>396</v>
      </c>
      <c r="D31" s="60">
        <v>158638</v>
      </c>
      <c r="E31" s="60">
        <v>171829</v>
      </c>
      <c r="F31" s="60">
        <v>191571</v>
      </c>
      <c r="G31" s="60">
        <v>206494</v>
      </c>
      <c r="H31" s="153">
        <v>213945</v>
      </c>
      <c r="I31" s="153">
        <v>103071</v>
      </c>
      <c r="J31" s="60">
        <v>123413</v>
      </c>
      <c r="K31" s="60">
        <v>152651</v>
      </c>
      <c r="L31" s="60">
        <v>166724</v>
      </c>
      <c r="M31" s="60">
        <v>177544</v>
      </c>
      <c r="N31" s="60">
        <v>188419</v>
      </c>
      <c r="O31" s="60">
        <v>165868</v>
      </c>
      <c r="P31" s="60">
        <v>142418</v>
      </c>
      <c r="Q31" s="60">
        <v>130429</v>
      </c>
      <c r="R31" s="60">
        <v>123919</v>
      </c>
      <c r="S31" s="60">
        <v>98856</v>
      </c>
      <c r="T31" s="60">
        <v>106897</v>
      </c>
      <c r="U31" s="61">
        <v>106985</v>
      </c>
      <c r="V31" s="61">
        <v>108304</v>
      </c>
      <c r="W31" s="63">
        <v>106956</v>
      </c>
      <c r="X31" s="692">
        <v>109144</v>
      </c>
      <c r="Y31" s="693">
        <v>109144</v>
      </c>
    </row>
    <row r="32" spans="1:25" ht="15" customHeight="1">
      <c r="A32" s="476"/>
      <c r="B32" s="477"/>
      <c r="C32" s="152" t="s">
        <v>397</v>
      </c>
      <c r="D32" s="60">
        <v>48040</v>
      </c>
      <c r="E32" s="60">
        <v>53281</v>
      </c>
      <c r="F32" s="60">
        <v>59477</v>
      </c>
      <c r="G32" s="60">
        <v>62361</v>
      </c>
      <c r="H32" s="153">
        <v>0</v>
      </c>
      <c r="I32" s="153">
        <v>0</v>
      </c>
      <c r="J32" s="60">
        <v>37557</v>
      </c>
      <c r="K32" s="60">
        <v>43728</v>
      </c>
      <c r="L32" s="60">
        <v>41961</v>
      </c>
      <c r="M32" s="60">
        <v>39157</v>
      </c>
      <c r="N32" s="60">
        <v>41639</v>
      </c>
      <c r="O32" s="60">
        <v>32524</v>
      </c>
      <c r="P32" s="60">
        <v>24884</v>
      </c>
      <c r="Q32" s="60">
        <v>19892</v>
      </c>
      <c r="R32" s="60">
        <v>15536</v>
      </c>
      <c r="S32" s="60">
        <v>11311</v>
      </c>
      <c r="T32" s="60">
        <v>11027</v>
      </c>
      <c r="U32" s="61">
        <v>10919</v>
      </c>
      <c r="V32" s="61">
        <v>10535</v>
      </c>
      <c r="W32" s="63">
        <v>10133</v>
      </c>
      <c r="X32" s="692">
        <v>9815</v>
      </c>
      <c r="Y32" s="693">
        <v>10123</v>
      </c>
    </row>
    <row r="33" spans="1:25" ht="15" customHeight="1">
      <c r="A33" s="476"/>
      <c r="B33" s="477"/>
      <c r="C33" s="152" t="s">
        <v>398</v>
      </c>
      <c r="D33" s="60">
        <v>102352</v>
      </c>
      <c r="E33" s="60">
        <v>109781</v>
      </c>
      <c r="F33" s="60">
        <v>126156</v>
      </c>
      <c r="G33" s="60">
        <v>137098</v>
      </c>
      <c r="H33" s="153">
        <v>0</v>
      </c>
      <c r="I33" s="153">
        <v>0</v>
      </c>
      <c r="J33" s="60">
        <v>80790</v>
      </c>
      <c r="K33" s="60">
        <v>102107</v>
      </c>
      <c r="L33" s="60">
        <v>116626</v>
      </c>
      <c r="M33" s="60">
        <v>128062</v>
      </c>
      <c r="N33" s="60">
        <v>133826</v>
      </c>
      <c r="O33" s="60">
        <v>117310</v>
      </c>
      <c r="P33" s="60">
        <v>99173</v>
      </c>
      <c r="Q33" s="60">
        <v>91651</v>
      </c>
      <c r="R33" s="60">
        <v>86961</v>
      </c>
      <c r="S33" s="60">
        <v>68562</v>
      </c>
      <c r="T33" s="60">
        <v>71015</v>
      </c>
      <c r="U33" s="61">
        <v>67025</v>
      </c>
      <c r="V33" s="61">
        <v>65135</v>
      </c>
      <c r="W33" s="63">
        <v>63028</v>
      </c>
      <c r="X33" s="692">
        <v>60038</v>
      </c>
      <c r="Y33" s="693">
        <v>66773</v>
      </c>
    </row>
    <row r="34" spans="1:25" ht="15" customHeight="1">
      <c r="A34" s="476"/>
      <c r="B34" s="477"/>
      <c r="C34" s="152" t="s">
        <v>399</v>
      </c>
      <c r="D34" s="60">
        <v>8246</v>
      </c>
      <c r="E34" s="60">
        <v>8767</v>
      </c>
      <c r="F34" s="60">
        <v>5938</v>
      </c>
      <c r="G34" s="60">
        <v>7035</v>
      </c>
      <c r="H34" s="153">
        <v>0</v>
      </c>
      <c r="I34" s="153">
        <v>0</v>
      </c>
      <c r="J34" s="60">
        <v>5049</v>
      </c>
      <c r="K34" s="60">
        <v>6803</v>
      </c>
      <c r="L34" s="60">
        <v>8137</v>
      </c>
      <c r="M34" s="60">
        <v>10325</v>
      </c>
      <c r="N34" s="60">
        <v>12954</v>
      </c>
      <c r="O34" s="60">
        <v>15666</v>
      </c>
      <c r="P34" s="60">
        <v>17366</v>
      </c>
      <c r="Q34" s="60">
        <v>18826</v>
      </c>
      <c r="R34" s="60">
        <v>20766</v>
      </c>
      <c r="S34" s="60">
        <v>18926</v>
      </c>
      <c r="T34" s="60">
        <v>24841</v>
      </c>
      <c r="U34" s="61">
        <v>27741</v>
      </c>
      <c r="V34" s="61">
        <v>30002</v>
      </c>
      <c r="W34" s="63">
        <v>32099</v>
      </c>
      <c r="X34" s="692">
        <v>29278</v>
      </c>
      <c r="Y34" s="693">
        <v>32248</v>
      </c>
    </row>
    <row r="35" spans="1:25" ht="15" customHeight="1">
      <c r="A35" s="694"/>
      <c r="B35" s="695"/>
      <c r="C35" s="155" t="s">
        <v>400</v>
      </c>
      <c r="D35" s="156">
        <v>0</v>
      </c>
      <c r="E35" s="156">
        <v>0</v>
      </c>
      <c r="F35" s="156">
        <v>0</v>
      </c>
      <c r="G35" s="156">
        <v>0</v>
      </c>
      <c r="H35" s="157">
        <v>0</v>
      </c>
      <c r="I35" s="157">
        <v>0</v>
      </c>
      <c r="J35" s="156">
        <v>17</v>
      </c>
      <c r="K35" s="156">
        <v>13</v>
      </c>
      <c r="L35" s="156">
        <v>0</v>
      </c>
      <c r="M35" s="156">
        <v>0</v>
      </c>
      <c r="N35" s="156">
        <v>0</v>
      </c>
      <c r="O35" s="156">
        <v>368</v>
      </c>
      <c r="P35" s="156">
        <v>995</v>
      </c>
      <c r="Q35" s="156">
        <v>60</v>
      </c>
      <c r="R35" s="156">
        <v>656</v>
      </c>
      <c r="S35" s="156">
        <v>57</v>
      </c>
      <c r="T35" s="156">
        <v>14</v>
      </c>
      <c r="U35" s="158">
        <v>1300</v>
      </c>
      <c r="V35" s="158">
        <v>2632</v>
      </c>
      <c r="W35" s="160">
        <v>1696</v>
      </c>
      <c r="X35" s="696">
        <v>10013</v>
      </c>
      <c r="Y35" s="697" t="s">
        <v>825</v>
      </c>
    </row>
    <row r="36" spans="1:25" ht="15" customHeight="1">
      <c r="A36" s="476" t="s">
        <v>94</v>
      </c>
      <c r="B36" s="477" t="s">
        <v>95</v>
      </c>
      <c r="C36" s="152" t="s">
        <v>396</v>
      </c>
      <c r="D36" s="60">
        <v>68133</v>
      </c>
      <c r="E36" s="60">
        <v>73798</v>
      </c>
      <c r="F36" s="60">
        <v>82277</v>
      </c>
      <c r="G36" s="60">
        <v>88686</v>
      </c>
      <c r="H36" s="153">
        <v>91886</v>
      </c>
      <c r="I36" s="153">
        <v>44267</v>
      </c>
      <c r="J36" s="60">
        <v>53004</v>
      </c>
      <c r="K36" s="60">
        <v>65561</v>
      </c>
      <c r="L36" s="60">
        <v>71605</v>
      </c>
      <c r="M36" s="60">
        <v>76252</v>
      </c>
      <c r="N36" s="60">
        <v>80923</v>
      </c>
      <c r="O36" s="60">
        <v>135691</v>
      </c>
      <c r="P36" s="60">
        <v>164714</v>
      </c>
      <c r="Q36" s="60">
        <v>177221</v>
      </c>
      <c r="R36" s="60">
        <v>198443</v>
      </c>
      <c r="S36" s="60">
        <v>230473</v>
      </c>
      <c r="T36" s="60">
        <v>225184</v>
      </c>
      <c r="U36" s="61">
        <v>225945</v>
      </c>
      <c r="V36" s="61">
        <v>226836</v>
      </c>
      <c r="W36" s="63">
        <v>219805</v>
      </c>
      <c r="X36" s="692">
        <v>210492</v>
      </c>
      <c r="Y36" s="693">
        <v>210492</v>
      </c>
    </row>
    <row r="37" spans="1:25" ht="15" customHeight="1">
      <c r="A37" s="476"/>
      <c r="B37" s="477"/>
      <c r="C37" s="152" t="s">
        <v>397</v>
      </c>
      <c r="D37" s="60">
        <v>20632</v>
      </c>
      <c r="E37" s="60">
        <v>22883</v>
      </c>
      <c r="F37" s="60">
        <v>25544</v>
      </c>
      <c r="G37" s="60">
        <v>26783</v>
      </c>
      <c r="H37" s="153">
        <v>0</v>
      </c>
      <c r="I37" s="153">
        <v>0</v>
      </c>
      <c r="J37" s="60">
        <v>16130</v>
      </c>
      <c r="K37" s="60">
        <v>18780</v>
      </c>
      <c r="L37" s="60">
        <v>18021</v>
      </c>
      <c r="M37" s="60">
        <v>16818</v>
      </c>
      <c r="N37" s="60">
        <v>17884</v>
      </c>
      <c r="O37" s="60">
        <v>40748</v>
      </c>
      <c r="P37" s="60">
        <v>46708</v>
      </c>
      <c r="Q37" s="60">
        <v>42955</v>
      </c>
      <c r="R37" s="60">
        <v>38856</v>
      </c>
      <c r="S37" s="60">
        <v>39195</v>
      </c>
      <c r="T37" s="60">
        <v>35459</v>
      </c>
      <c r="U37" s="61">
        <v>32889</v>
      </c>
      <c r="V37" s="61">
        <v>31772</v>
      </c>
      <c r="W37" s="63">
        <v>28194</v>
      </c>
      <c r="X37" s="692">
        <v>24766</v>
      </c>
      <c r="Y37" s="693">
        <v>25079</v>
      </c>
    </row>
    <row r="38" spans="1:25" ht="15" customHeight="1">
      <c r="A38" s="476"/>
      <c r="B38" s="477"/>
      <c r="C38" s="152" t="s">
        <v>398</v>
      </c>
      <c r="D38" s="60">
        <v>43959</v>
      </c>
      <c r="E38" s="60">
        <v>47150</v>
      </c>
      <c r="F38" s="60">
        <v>54183</v>
      </c>
      <c r="G38" s="60">
        <v>58881</v>
      </c>
      <c r="H38" s="153">
        <v>0</v>
      </c>
      <c r="I38" s="153">
        <v>0</v>
      </c>
      <c r="J38" s="60">
        <v>34697</v>
      </c>
      <c r="K38" s="60">
        <v>43853</v>
      </c>
      <c r="L38" s="60">
        <v>50090</v>
      </c>
      <c r="M38" s="60">
        <v>54999</v>
      </c>
      <c r="N38" s="60">
        <v>57476</v>
      </c>
      <c r="O38" s="60">
        <v>87393</v>
      </c>
      <c r="P38" s="60">
        <v>106985</v>
      </c>
      <c r="Q38" s="60">
        <v>120766</v>
      </c>
      <c r="R38" s="60">
        <v>140326</v>
      </c>
      <c r="S38" s="60">
        <v>162907</v>
      </c>
      <c r="T38" s="60">
        <v>155444</v>
      </c>
      <c r="U38" s="61">
        <v>149601</v>
      </c>
      <c r="V38" s="61">
        <v>142101</v>
      </c>
      <c r="W38" s="63">
        <v>126853</v>
      </c>
      <c r="X38" s="692">
        <v>114238</v>
      </c>
      <c r="Y38" s="693">
        <v>117995</v>
      </c>
    </row>
    <row r="39" spans="1:25" ht="15" customHeight="1">
      <c r="A39" s="476"/>
      <c r="B39" s="477"/>
      <c r="C39" s="152" t="s">
        <v>399</v>
      </c>
      <c r="D39" s="60">
        <v>3542</v>
      </c>
      <c r="E39" s="60">
        <v>3765</v>
      </c>
      <c r="F39" s="60">
        <v>2550</v>
      </c>
      <c r="G39" s="60">
        <v>3022</v>
      </c>
      <c r="H39" s="153">
        <v>0</v>
      </c>
      <c r="I39" s="153">
        <v>0</v>
      </c>
      <c r="J39" s="60">
        <v>2169</v>
      </c>
      <c r="K39" s="60">
        <v>2922</v>
      </c>
      <c r="L39" s="60">
        <v>3494</v>
      </c>
      <c r="M39" s="60">
        <v>4435</v>
      </c>
      <c r="N39" s="60">
        <v>5563</v>
      </c>
      <c r="O39" s="60">
        <v>7500</v>
      </c>
      <c r="P39" s="60">
        <v>10397</v>
      </c>
      <c r="Q39" s="60">
        <v>13454</v>
      </c>
      <c r="R39" s="60">
        <v>18515</v>
      </c>
      <c r="S39" s="60">
        <v>28341</v>
      </c>
      <c r="T39" s="60">
        <v>34221</v>
      </c>
      <c r="U39" s="61">
        <v>42965</v>
      </c>
      <c r="V39" s="61">
        <v>52492</v>
      </c>
      <c r="W39" s="63">
        <v>62118</v>
      </c>
      <c r="X39" s="692">
        <v>65667</v>
      </c>
      <c r="Y39" s="693">
        <v>67418</v>
      </c>
    </row>
    <row r="40" spans="1:25" ht="15" customHeight="1">
      <c r="A40" s="694"/>
      <c r="B40" s="695"/>
      <c r="C40" s="155" t="s">
        <v>400</v>
      </c>
      <c r="D40" s="156">
        <v>0</v>
      </c>
      <c r="E40" s="156">
        <v>0</v>
      </c>
      <c r="F40" s="156">
        <v>0</v>
      </c>
      <c r="G40" s="156">
        <v>0</v>
      </c>
      <c r="H40" s="157">
        <v>0</v>
      </c>
      <c r="I40" s="157">
        <v>0</v>
      </c>
      <c r="J40" s="156">
        <v>8</v>
      </c>
      <c r="K40" s="156">
        <v>6</v>
      </c>
      <c r="L40" s="156">
        <v>0</v>
      </c>
      <c r="M40" s="156">
        <v>0</v>
      </c>
      <c r="N40" s="156">
        <v>0</v>
      </c>
      <c r="O40" s="156">
        <v>50</v>
      </c>
      <c r="P40" s="156">
        <v>624</v>
      </c>
      <c r="Q40" s="156">
        <v>46</v>
      </c>
      <c r="R40" s="156">
        <v>746</v>
      </c>
      <c r="S40" s="156">
        <v>30</v>
      </c>
      <c r="T40" s="156">
        <v>60</v>
      </c>
      <c r="U40" s="158">
        <v>490</v>
      </c>
      <c r="V40" s="158">
        <v>471</v>
      </c>
      <c r="W40" s="160">
        <v>2640</v>
      </c>
      <c r="X40" s="696">
        <v>5821</v>
      </c>
      <c r="Y40" s="697" t="s">
        <v>825</v>
      </c>
    </row>
    <row r="41" spans="1:25" ht="15" customHeight="1">
      <c r="A41" s="476" t="s">
        <v>96</v>
      </c>
      <c r="B41" s="477" t="s">
        <v>97</v>
      </c>
      <c r="C41" s="152" t="s">
        <v>396</v>
      </c>
      <c r="D41" s="60">
        <v>128760</v>
      </c>
      <c r="E41" s="60">
        <v>140814</v>
      </c>
      <c r="F41" s="60">
        <v>157664</v>
      </c>
      <c r="G41" s="60">
        <v>188831</v>
      </c>
      <c r="H41" s="153">
        <v>202985</v>
      </c>
      <c r="I41" s="153">
        <v>150204</v>
      </c>
      <c r="J41" s="60">
        <v>167109</v>
      </c>
      <c r="K41" s="60">
        <v>189806</v>
      </c>
      <c r="L41" s="60">
        <v>202338</v>
      </c>
      <c r="M41" s="60">
        <v>214345</v>
      </c>
      <c r="N41" s="60">
        <v>210072</v>
      </c>
      <c r="O41" s="60">
        <v>185974</v>
      </c>
      <c r="P41" s="60">
        <v>163949</v>
      </c>
      <c r="Q41" s="60">
        <v>148590</v>
      </c>
      <c r="R41" s="60">
        <v>136884</v>
      </c>
      <c r="S41" s="60">
        <v>96807</v>
      </c>
      <c r="T41" s="60">
        <v>105464</v>
      </c>
      <c r="U41" s="61">
        <v>103791</v>
      </c>
      <c r="V41" s="61">
        <v>101624</v>
      </c>
      <c r="W41" s="63">
        <v>97912</v>
      </c>
      <c r="X41" s="692">
        <v>94791</v>
      </c>
      <c r="Y41" s="693">
        <v>94791</v>
      </c>
    </row>
    <row r="42" spans="1:25" ht="15" customHeight="1">
      <c r="A42" s="476"/>
      <c r="B42" s="477"/>
      <c r="C42" s="152" t="s">
        <v>397</v>
      </c>
      <c r="D42" s="60">
        <v>37948</v>
      </c>
      <c r="E42" s="60">
        <v>42806</v>
      </c>
      <c r="F42" s="60">
        <v>48184</v>
      </c>
      <c r="G42" s="60">
        <v>63933</v>
      </c>
      <c r="H42" s="153">
        <v>0</v>
      </c>
      <c r="I42" s="153">
        <v>0</v>
      </c>
      <c r="J42" s="60">
        <v>53169</v>
      </c>
      <c r="K42" s="60">
        <v>57740</v>
      </c>
      <c r="L42" s="60">
        <v>54098</v>
      </c>
      <c r="M42" s="60">
        <v>49992</v>
      </c>
      <c r="N42" s="60">
        <v>47212</v>
      </c>
      <c r="O42" s="60">
        <v>40675</v>
      </c>
      <c r="P42" s="60">
        <v>32284</v>
      </c>
      <c r="Q42" s="60">
        <v>24986</v>
      </c>
      <c r="R42" s="60">
        <v>18644</v>
      </c>
      <c r="S42" s="60">
        <v>12642</v>
      </c>
      <c r="T42" s="60">
        <v>12192</v>
      </c>
      <c r="U42" s="61">
        <v>11281</v>
      </c>
      <c r="V42" s="61">
        <v>10839</v>
      </c>
      <c r="W42" s="63">
        <v>9657</v>
      </c>
      <c r="X42" s="692">
        <v>8261</v>
      </c>
      <c r="Y42" s="693">
        <v>8656</v>
      </c>
    </row>
    <row r="43" spans="1:25" ht="15" customHeight="1">
      <c r="A43" s="476"/>
      <c r="B43" s="477"/>
      <c r="C43" s="152" t="s">
        <v>398</v>
      </c>
      <c r="D43" s="60">
        <v>84755</v>
      </c>
      <c r="E43" s="60">
        <v>91511</v>
      </c>
      <c r="F43" s="60">
        <v>105076</v>
      </c>
      <c r="G43" s="60">
        <v>120377</v>
      </c>
      <c r="H43" s="153">
        <v>0</v>
      </c>
      <c r="I43" s="153">
        <v>0</v>
      </c>
      <c r="J43" s="60">
        <v>108451</v>
      </c>
      <c r="K43" s="60">
        <v>124476</v>
      </c>
      <c r="L43" s="60">
        <v>138882</v>
      </c>
      <c r="M43" s="60">
        <v>152433</v>
      </c>
      <c r="N43" s="60">
        <v>148225</v>
      </c>
      <c r="O43" s="60">
        <v>128079</v>
      </c>
      <c r="P43" s="60">
        <v>112085</v>
      </c>
      <c r="Q43" s="60">
        <v>102988</v>
      </c>
      <c r="R43" s="60">
        <v>94949</v>
      </c>
      <c r="S43" s="60">
        <v>67419</v>
      </c>
      <c r="T43" s="60">
        <v>69436</v>
      </c>
      <c r="U43" s="61">
        <v>64754</v>
      </c>
      <c r="V43" s="61">
        <v>60393</v>
      </c>
      <c r="W43" s="63">
        <v>55202</v>
      </c>
      <c r="X43" s="692">
        <v>48679</v>
      </c>
      <c r="Y43" s="693">
        <v>52966</v>
      </c>
    </row>
    <row r="44" spans="1:25" ht="15" customHeight="1">
      <c r="A44" s="476"/>
      <c r="B44" s="477"/>
      <c r="C44" s="152" t="s">
        <v>399</v>
      </c>
      <c r="D44" s="60">
        <v>6057</v>
      </c>
      <c r="E44" s="60">
        <v>6497</v>
      </c>
      <c r="F44" s="60">
        <v>4404</v>
      </c>
      <c r="G44" s="60">
        <v>4521</v>
      </c>
      <c r="H44" s="153">
        <v>0</v>
      </c>
      <c r="I44" s="153">
        <v>0</v>
      </c>
      <c r="J44" s="60">
        <v>5445</v>
      </c>
      <c r="K44" s="60">
        <v>7569</v>
      </c>
      <c r="L44" s="60">
        <v>9358</v>
      </c>
      <c r="M44" s="60">
        <v>11920</v>
      </c>
      <c r="N44" s="60">
        <v>14635</v>
      </c>
      <c r="O44" s="60">
        <v>16977</v>
      </c>
      <c r="P44" s="60">
        <v>19148</v>
      </c>
      <c r="Q44" s="60">
        <v>20598</v>
      </c>
      <c r="R44" s="60">
        <v>22494</v>
      </c>
      <c r="S44" s="60">
        <v>16673</v>
      </c>
      <c r="T44" s="60">
        <v>23588</v>
      </c>
      <c r="U44" s="61">
        <v>27584</v>
      </c>
      <c r="V44" s="61">
        <v>29901</v>
      </c>
      <c r="W44" s="63">
        <v>31825</v>
      </c>
      <c r="X44" s="692">
        <v>30875</v>
      </c>
      <c r="Y44" s="693">
        <v>33169</v>
      </c>
    </row>
    <row r="45" spans="1:25" ht="15" customHeight="1">
      <c r="A45" s="694"/>
      <c r="B45" s="695"/>
      <c r="C45" s="155" t="s">
        <v>400</v>
      </c>
      <c r="D45" s="156">
        <v>0</v>
      </c>
      <c r="E45" s="156">
        <v>0</v>
      </c>
      <c r="F45" s="156">
        <v>0</v>
      </c>
      <c r="G45" s="156">
        <v>0</v>
      </c>
      <c r="H45" s="157">
        <v>0</v>
      </c>
      <c r="I45" s="157">
        <v>0</v>
      </c>
      <c r="J45" s="156">
        <v>44</v>
      </c>
      <c r="K45" s="156">
        <v>21</v>
      </c>
      <c r="L45" s="156">
        <v>0</v>
      </c>
      <c r="M45" s="156">
        <v>0</v>
      </c>
      <c r="N45" s="156">
        <v>0</v>
      </c>
      <c r="O45" s="156">
        <v>243</v>
      </c>
      <c r="P45" s="156">
        <v>432</v>
      </c>
      <c r="Q45" s="156">
        <v>18</v>
      </c>
      <c r="R45" s="156">
        <v>797</v>
      </c>
      <c r="S45" s="156">
        <v>73</v>
      </c>
      <c r="T45" s="156">
        <v>248</v>
      </c>
      <c r="U45" s="158">
        <v>172</v>
      </c>
      <c r="V45" s="158">
        <v>491</v>
      </c>
      <c r="W45" s="160">
        <v>1228</v>
      </c>
      <c r="X45" s="696">
        <v>6976</v>
      </c>
      <c r="Y45" s="697" t="s">
        <v>825</v>
      </c>
    </row>
    <row r="46" spans="1:25" ht="15" customHeight="1">
      <c r="A46" s="476" t="s">
        <v>98</v>
      </c>
      <c r="B46" s="477" t="s">
        <v>99</v>
      </c>
      <c r="C46" s="152" t="s">
        <v>396</v>
      </c>
      <c r="D46" s="60">
        <v>41477</v>
      </c>
      <c r="E46" s="60">
        <v>45689</v>
      </c>
      <c r="F46" s="60">
        <v>51868</v>
      </c>
      <c r="G46" s="60">
        <v>66313</v>
      </c>
      <c r="H46" s="153">
        <v>80512</v>
      </c>
      <c r="I46" s="153">
        <v>58398</v>
      </c>
      <c r="J46" s="60">
        <v>68609</v>
      </c>
      <c r="K46" s="60">
        <v>80649</v>
      </c>
      <c r="L46" s="60">
        <v>94238</v>
      </c>
      <c r="M46" s="60">
        <v>104389</v>
      </c>
      <c r="N46" s="60">
        <v>112359</v>
      </c>
      <c r="O46" s="60">
        <v>127187</v>
      </c>
      <c r="P46" s="60">
        <v>155683</v>
      </c>
      <c r="Q46" s="60">
        <v>181966</v>
      </c>
      <c r="R46" s="60">
        <v>188119</v>
      </c>
      <c r="S46" s="60">
        <v>176507</v>
      </c>
      <c r="T46" s="60">
        <v>174056</v>
      </c>
      <c r="U46" s="61">
        <v>171628</v>
      </c>
      <c r="V46" s="61">
        <v>167475</v>
      </c>
      <c r="W46" s="63">
        <v>162468</v>
      </c>
      <c r="X46" s="692">
        <v>158719</v>
      </c>
      <c r="Y46" s="693">
        <v>158719</v>
      </c>
    </row>
    <row r="47" spans="1:25" ht="15" customHeight="1">
      <c r="A47" s="476"/>
      <c r="B47" s="477"/>
      <c r="C47" s="152" t="s">
        <v>397</v>
      </c>
      <c r="D47" s="60">
        <v>12535</v>
      </c>
      <c r="E47" s="60">
        <v>14222</v>
      </c>
      <c r="F47" s="60">
        <v>16140</v>
      </c>
      <c r="G47" s="60">
        <v>22618</v>
      </c>
      <c r="H47" s="153">
        <v>0</v>
      </c>
      <c r="I47" s="153">
        <v>0</v>
      </c>
      <c r="J47" s="60">
        <v>20586</v>
      </c>
      <c r="K47" s="60">
        <v>23197</v>
      </c>
      <c r="L47" s="60">
        <v>23874</v>
      </c>
      <c r="M47" s="60">
        <v>23434</v>
      </c>
      <c r="N47" s="60">
        <v>25556</v>
      </c>
      <c r="O47" s="60">
        <v>31278</v>
      </c>
      <c r="P47" s="60">
        <v>39376</v>
      </c>
      <c r="Q47" s="60">
        <v>43381</v>
      </c>
      <c r="R47" s="60">
        <v>36873</v>
      </c>
      <c r="S47" s="60">
        <v>29623</v>
      </c>
      <c r="T47" s="60">
        <v>23777</v>
      </c>
      <c r="U47" s="61">
        <v>21790</v>
      </c>
      <c r="V47" s="61">
        <v>20147</v>
      </c>
      <c r="W47" s="63">
        <v>18473</v>
      </c>
      <c r="X47" s="692">
        <v>17077</v>
      </c>
      <c r="Y47" s="693">
        <v>17371</v>
      </c>
    </row>
    <row r="48" spans="1:25" ht="15" customHeight="1">
      <c r="A48" s="476"/>
      <c r="B48" s="477"/>
      <c r="C48" s="152" t="s">
        <v>398</v>
      </c>
      <c r="D48" s="60">
        <v>26855</v>
      </c>
      <c r="E48" s="60">
        <v>29235</v>
      </c>
      <c r="F48" s="60">
        <v>34205</v>
      </c>
      <c r="G48" s="60">
        <v>41639</v>
      </c>
      <c r="H48" s="153">
        <v>0</v>
      </c>
      <c r="I48" s="153">
        <v>0</v>
      </c>
      <c r="J48" s="60">
        <v>45349</v>
      </c>
      <c r="K48" s="60">
        <v>53597</v>
      </c>
      <c r="L48" s="60">
        <v>65385</v>
      </c>
      <c r="M48" s="60">
        <v>74474</v>
      </c>
      <c r="N48" s="60">
        <v>78746</v>
      </c>
      <c r="O48" s="60">
        <v>85914</v>
      </c>
      <c r="P48" s="60">
        <v>103907</v>
      </c>
      <c r="Q48" s="60">
        <v>123519</v>
      </c>
      <c r="R48" s="60">
        <v>131877</v>
      </c>
      <c r="S48" s="60">
        <v>125932</v>
      </c>
      <c r="T48" s="60">
        <v>121501</v>
      </c>
      <c r="U48" s="61">
        <v>113274</v>
      </c>
      <c r="V48" s="61">
        <v>104546</v>
      </c>
      <c r="W48" s="63">
        <v>93424</v>
      </c>
      <c r="X48" s="692">
        <v>84297</v>
      </c>
      <c r="Y48" s="693">
        <v>88548</v>
      </c>
    </row>
    <row r="49" spans="1:25" ht="15" customHeight="1">
      <c r="A49" s="476"/>
      <c r="B49" s="477"/>
      <c r="C49" s="152" t="s">
        <v>399</v>
      </c>
      <c r="D49" s="60">
        <v>2087</v>
      </c>
      <c r="E49" s="60">
        <v>2232</v>
      </c>
      <c r="F49" s="60">
        <v>1523</v>
      </c>
      <c r="G49" s="60">
        <v>2056</v>
      </c>
      <c r="H49" s="153">
        <v>0</v>
      </c>
      <c r="I49" s="153">
        <v>0</v>
      </c>
      <c r="J49" s="60">
        <v>2669</v>
      </c>
      <c r="K49" s="60">
        <v>3838</v>
      </c>
      <c r="L49" s="60">
        <v>4979</v>
      </c>
      <c r="M49" s="60">
        <v>6481</v>
      </c>
      <c r="N49" s="60">
        <v>8057</v>
      </c>
      <c r="O49" s="60">
        <v>9922</v>
      </c>
      <c r="P49" s="60">
        <v>12302</v>
      </c>
      <c r="Q49" s="60">
        <v>15055</v>
      </c>
      <c r="R49" s="60">
        <v>18179</v>
      </c>
      <c r="S49" s="60">
        <v>20933</v>
      </c>
      <c r="T49" s="60">
        <v>28647</v>
      </c>
      <c r="U49" s="61">
        <v>35749</v>
      </c>
      <c r="V49" s="61">
        <v>42060</v>
      </c>
      <c r="W49" s="63">
        <v>49167</v>
      </c>
      <c r="X49" s="692">
        <v>50399</v>
      </c>
      <c r="Y49" s="693">
        <v>52800</v>
      </c>
    </row>
    <row r="50" spans="1:25" ht="15" customHeight="1">
      <c r="A50" s="694"/>
      <c r="B50" s="695"/>
      <c r="C50" s="155" t="s">
        <v>400</v>
      </c>
      <c r="D50" s="156">
        <v>0</v>
      </c>
      <c r="E50" s="156">
        <v>0</v>
      </c>
      <c r="F50" s="156">
        <v>0</v>
      </c>
      <c r="G50" s="156">
        <v>0</v>
      </c>
      <c r="H50" s="157">
        <v>0</v>
      </c>
      <c r="I50" s="157">
        <v>0</v>
      </c>
      <c r="J50" s="156">
        <v>5</v>
      </c>
      <c r="K50" s="156">
        <v>17</v>
      </c>
      <c r="L50" s="156">
        <v>0</v>
      </c>
      <c r="M50" s="156">
        <v>0</v>
      </c>
      <c r="N50" s="156">
        <v>0</v>
      </c>
      <c r="O50" s="156">
        <v>73</v>
      </c>
      <c r="P50" s="156">
        <v>98</v>
      </c>
      <c r="Q50" s="156">
        <v>11</v>
      </c>
      <c r="R50" s="156">
        <v>1190</v>
      </c>
      <c r="S50" s="156">
        <v>19</v>
      </c>
      <c r="T50" s="156">
        <v>131</v>
      </c>
      <c r="U50" s="158">
        <v>815</v>
      </c>
      <c r="V50" s="158">
        <v>722</v>
      </c>
      <c r="W50" s="160">
        <v>1404</v>
      </c>
      <c r="X50" s="696">
        <v>6946</v>
      </c>
      <c r="Y50" s="697" t="s">
        <v>825</v>
      </c>
    </row>
    <row r="51" spans="1:25" ht="15" customHeight="1">
      <c r="A51" s="476" t="s">
        <v>100</v>
      </c>
      <c r="B51" s="477" t="s">
        <v>101</v>
      </c>
      <c r="C51" s="152" t="s">
        <v>396</v>
      </c>
      <c r="D51" s="67">
        <v>44734</v>
      </c>
      <c r="E51" s="67">
        <v>46869</v>
      </c>
      <c r="F51" s="67">
        <v>50681</v>
      </c>
      <c r="G51" s="67">
        <v>57549</v>
      </c>
      <c r="H51" s="153">
        <v>64473</v>
      </c>
      <c r="I51" s="153">
        <v>79368</v>
      </c>
      <c r="J51" s="67">
        <v>87335</v>
      </c>
      <c r="K51" s="67">
        <v>94626</v>
      </c>
      <c r="L51" s="67">
        <v>110328</v>
      </c>
      <c r="M51" s="67">
        <v>147085</v>
      </c>
      <c r="N51" s="67">
        <v>206627</v>
      </c>
      <c r="O51" s="67">
        <v>273591</v>
      </c>
      <c r="P51" s="67">
        <v>299700</v>
      </c>
      <c r="Q51" s="67">
        <v>224212</v>
      </c>
      <c r="R51" s="67">
        <v>235254</v>
      </c>
      <c r="S51" s="67">
        <v>240203</v>
      </c>
      <c r="T51" s="67">
        <v>226230</v>
      </c>
      <c r="U51" s="61">
        <v>222729</v>
      </c>
      <c r="V51" s="61">
        <v>220411</v>
      </c>
      <c r="W51" s="63">
        <v>219474</v>
      </c>
      <c r="X51" s="692">
        <v>215302</v>
      </c>
      <c r="Y51" s="693">
        <v>215302</v>
      </c>
    </row>
    <row r="52" spans="1:25" ht="15" customHeight="1">
      <c r="A52" s="476"/>
      <c r="B52" s="477"/>
      <c r="C52" s="152" t="s">
        <v>397</v>
      </c>
      <c r="D52" s="67">
        <v>16078</v>
      </c>
      <c r="E52" s="67">
        <v>16711</v>
      </c>
      <c r="F52" s="67">
        <v>17740</v>
      </c>
      <c r="G52" s="67">
        <v>20934</v>
      </c>
      <c r="H52" s="153">
        <v>0</v>
      </c>
      <c r="I52" s="153">
        <v>0</v>
      </c>
      <c r="J52" s="67">
        <v>29247</v>
      </c>
      <c r="K52" s="67">
        <v>30249</v>
      </c>
      <c r="L52" s="67">
        <v>31434</v>
      </c>
      <c r="M52" s="67">
        <v>37030</v>
      </c>
      <c r="N52" s="67">
        <v>52832</v>
      </c>
      <c r="O52" s="67">
        <v>74129</v>
      </c>
      <c r="P52" s="67">
        <v>77895</v>
      </c>
      <c r="Q52" s="67">
        <v>51322</v>
      </c>
      <c r="R52" s="67">
        <v>45164</v>
      </c>
      <c r="S52" s="67">
        <v>39095</v>
      </c>
      <c r="T52" s="67">
        <v>32138</v>
      </c>
      <c r="U52" s="61">
        <v>29663</v>
      </c>
      <c r="V52" s="61">
        <v>28711</v>
      </c>
      <c r="W52" s="63">
        <v>28813</v>
      </c>
      <c r="X52" s="692">
        <v>27359</v>
      </c>
      <c r="Y52" s="693">
        <v>27915</v>
      </c>
    </row>
    <row r="53" spans="1:25" ht="15" customHeight="1">
      <c r="A53" s="476"/>
      <c r="B53" s="477"/>
      <c r="C53" s="152" t="s">
        <v>398</v>
      </c>
      <c r="D53" s="67">
        <v>25515</v>
      </c>
      <c r="E53" s="67">
        <v>26937</v>
      </c>
      <c r="F53" s="67">
        <v>30729</v>
      </c>
      <c r="G53" s="67">
        <v>34193</v>
      </c>
      <c r="H53" s="153">
        <v>0</v>
      </c>
      <c r="I53" s="153">
        <v>0</v>
      </c>
      <c r="J53" s="67">
        <v>54257</v>
      </c>
      <c r="K53" s="67">
        <v>59592</v>
      </c>
      <c r="L53" s="67">
        <v>73016</v>
      </c>
      <c r="M53" s="67">
        <v>102023</v>
      </c>
      <c r="N53" s="67">
        <v>142237</v>
      </c>
      <c r="O53" s="67">
        <v>183367</v>
      </c>
      <c r="P53" s="67">
        <v>200123</v>
      </c>
      <c r="Q53" s="67">
        <v>155317</v>
      </c>
      <c r="R53" s="67">
        <v>165870</v>
      </c>
      <c r="S53" s="67">
        <v>169948</v>
      </c>
      <c r="T53" s="67">
        <v>154437</v>
      </c>
      <c r="U53" s="61">
        <v>144258</v>
      </c>
      <c r="V53" s="61">
        <v>136506</v>
      </c>
      <c r="W53" s="63">
        <v>126296</v>
      </c>
      <c r="X53" s="692">
        <v>114792</v>
      </c>
      <c r="Y53" s="693">
        <v>120586</v>
      </c>
    </row>
    <row r="54" spans="1:25" ht="15" customHeight="1">
      <c r="A54" s="476"/>
      <c r="B54" s="477"/>
      <c r="C54" s="152" t="s">
        <v>399</v>
      </c>
      <c r="D54" s="67">
        <v>3141</v>
      </c>
      <c r="E54" s="67">
        <v>3221</v>
      </c>
      <c r="F54" s="67">
        <v>2212</v>
      </c>
      <c r="G54" s="67">
        <v>2422</v>
      </c>
      <c r="H54" s="153">
        <v>0</v>
      </c>
      <c r="I54" s="153">
        <v>0</v>
      </c>
      <c r="J54" s="67">
        <v>3829</v>
      </c>
      <c r="K54" s="67">
        <v>4785</v>
      </c>
      <c r="L54" s="67">
        <v>5878</v>
      </c>
      <c r="M54" s="67">
        <v>8032</v>
      </c>
      <c r="N54" s="67">
        <v>11558</v>
      </c>
      <c r="O54" s="67">
        <v>15917</v>
      </c>
      <c r="P54" s="67">
        <v>20887</v>
      </c>
      <c r="Q54" s="67">
        <v>17437</v>
      </c>
      <c r="R54" s="67">
        <v>22294</v>
      </c>
      <c r="S54" s="67">
        <v>31044</v>
      </c>
      <c r="T54" s="67">
        <v>39576</v>
      </c>
      <c r="U54" s="61">
        <v>47832</v>
      </c>
      <c r="V54" s="61">
        <v>54608</v>
      </c>
      <c r="W54" s="63">
        <v>62261</v>
      </c>
      <c r="X54" s="692">
        <v>63128</v>
      </c>
      <c r="Y54" s="693">
        <v>66801</v>
      </c>
    </row>
    <row r="55" spans="1:25" ht="15" customHeight="1">
      <c r="A55" s="694"/>
      <c r="B55" s="695"/>
      <c r="C55" s="155" t="s">
        <v>400</v>
      </c>
      <c r="D55" s="161">
        <v>0</v>
      </c>
      <c r="E55" s="161">
        <v>0</v>
      </c>
      <c r="F55" s="161">
        <v>0</v>
      </c>
      <c r="G55" s="161">
        <v>0</v>
      </c>
      <c r="H55" s="157">
        <v>0</v>
      </c>
      <c r="I55" s="157">
        <v>0</v>
      </c>
      <c r="J55" s="161">
        <v>2</v>
      </c>
      <c r="K55" s="161">
        <v>0</v>
      </c>
      <c r="L55" s="161">
        <v>0</v>
      </c>
      <c r="M55" s="161">
        <v>0</v>
      </c>
      <c r="N55" s="161">
        <v>0</v>
      </c>
      <c r="O55" s="161">
        <v>178</v>
      </c>
      <c r="P55" s="161">
        <v>795</v>
      </c>
      <c r="Q55" s="161">
        <v>136</v>
      </c>
      <c r="R55" s="161">
        <v>1926</v>
      </c>
      <c r="S55" s="161">
        <v>116</v>
      </c>
      <c r="T55" s="161">
        <v>79</v>
      </c>
      <c r="U55" s="158">
        <v>976</v>
      </c>
      <c r="V55" s="158">
        <v>586</v>
      </c>
      <c r="W55" s="160">
        <v>2104</v>
      </c>
      <c r="X55" s="696">
        <v>10023</v>
      </c>
      <c r="Y55" s="697" t="s">
        <v>825</v>
      </c>
    </row>
    <row r="56" spans="1:25" ht="15" customHeight="1">
      <c r="A56" s="476" t="s">
        <v>102</v>
      </c>
      <c r="B56" s="477" t="s">
        <v>103</v>
      </c>
      <c r="C56" s="152" t="s">
        <v>396</v>
      </c>
      <c r="D56" s="162"/>
      <c r="E56" s="162"/>
      <c r="F56" s="162"/>
      <c r="G56" s="162"/>
      <c r="H56" s="162"/>
      <c r="I56" s="162"/>
      <c r="J56" s="162"/>
      <c r="K56" s="162"/>
      <c r="L56" s="162"/>
      <c r="M56" s="162"/>
      <c r="N56" s="162"/>
      <c r="O56" s="162"/>
      <c r="P56" s="162"/>
      <c r="Q56" s="68">
        <v>110774</v>
      </c>
      <c r="R56" s="68">
        <v>158580</v>
      </c>
      <c r="S56" s="68">
        <v>222163</v>
      </c>
      <c r="T56" s="68">
        <v>235758</v>
      </c>
      <c r="U56" s="61">
        <v>243637</v>
      </c>
      <c r="V56" s="61">
        <v>249298</v>
      </c>
      <c r="W56" s="63">
        <v>245782</v>
      </c>
      <c r="X56" s="692">
        <v>238877</v>
      </c>
      <c r="Y56" s="693">
        <v>238877</v>
      </c>
    </row>
    <row r="57" spans="1:25" ht="15" customHeight="1">
      <c r="A57" s="476"/>
      <c r="B57" s="477"/>
      <c r="C57" s="152" t="s">
        <v>397</v>
      </c>
      <c r="D57" s="162"/>
      <c r="E57" s="162"/>
      <c r="F57" s="162"/>
      <c r="G57" s="162"/>
      <c r="H57" s="162"/>
      <c r="I57" s="162"/>
      <c r="J57" s="162"/>
      <c r="K57" s="162"/>
      <c r="L57" s="162"/>
      <c r="M57" s="162"/>
      <c r="N57" s="162"/>
      <c r="O57" s="162"/>
      <c r="P57" s="162"/>
      <c r="Q57" s="68">
        <v>29033</v>
      </c>
      <c r="R57" s="68">
        <v>36311</v>
      </c>
      <c r="S57" s="68">
        <v>43539</v>
      </c>
      <c r="T57" s="68">
        <v>41535</v>
      </c>
      <c r="U57" s="61">
        <v>37940</v>
      </c>
      <c r="V57" s="61">
        <v>36117</v>
      </c>
      <c r="W57" s="63">
        <v>33487</v>
      </c>
      <c r="X57" s="692">
        <v>28630</v>
      </c>
      <c r="Y57" s="693">
        <v>29008</v>
      </c>
    </row>
    <row r="58" spans="1:25" ht="15" customHeight="1">
      <c r="A58" s="476"/>
      <c r="B58" s="477"/>
      <c r="C58" s="152" t="s">
        <v>398</v>
      </c>
      <c r="D58" s="162"/>
      <c r="E58" s="162"/>
      <c r="F58" s="162"/>
      <c r="G58" s="162"/>
      <c r="H58" s="162"/>
      <c r="I58" s="162"/>
      <c r="J58" s="162"/>
      <c r="K58" s="162"/>
      <c r="L58" s="162"/>
      <c r="M58" s="162"/>
      <c r="N58" s="162"/>
      <c r="O58" s="162"/>
      <c r="P58" s="162"/>
      <c r="Q58" s="68">
        <v>72747</v>
      </c>
      <c r="R58" s="68">
        <v>108900</v>
      </c>
      <c r="S58" s="68">
        <v>154242</v>
      </c>
      <c r="T58" s="68">
        <v>165606</v>
      </c>
      <c r="U58" s="61">
        <v>169428</v>
      </c>
      <c r="V58" s="61">
        <v>166199</v>
      </c>
      <c r="W58" s="63">
        <v>153563</v>
      </c>
      <c r="X58" s="692">
        <v>135468</v>
      </c>
      <c r="Y58" s="693">
        <v>142035</v>
      </c>
    </row>
    <row r="59" spans="1:25" ht="15" customHeight="1">
      <c r="A59" s="476"/>
      <c r="B59" s="477"/>
      <c r="C59" s="152" t="s">
        <v>399</v>
      </c>
      <c r="D59" s="162"/>
      <c r="E59" s="162"/>
      <c r="F59" s="162"/>
      <c r="G59" s="162"/>
      <c r="H59" s="162"/>
      <c r="I59" s="162"/>
      <c r="J59" s="162"/>
      <c r="K59" s="162"/>
      <c r="L59" s="162"/>
      <c r="M59" s="162"/>
      <c r="N59" s="162"/>
      <c r="O59" s="162"/>
      <c r="P59" s="162"/>
      <c r="Q59" s="68">
        <v>8986</v>
      </c>
      <c r="R59" s="68">
        <v>12573</v>
      </c>
      <c r="S59" s="68">
        <v>24246</v>
      </c>
      <c r="T59" s="68">
        <v>28458</v>
      </c>
      <c r="U59" s="61">
        <v>35912</v>
      </c>
      <c r="V59" s="61">
        <v>45073</v>
      </c>
      <c r="W59" s="63">
        <v>57294</v>
      </c>
      <c r="X59" s="692">
        <v>65130</v>
      </c>
      <c r="Y59" s="693">
        <v>67834</v>
      </c>
    </row>
    <row r="60" spans="1:25" ht="15" customHeight="1">
      <c r="A60" s="694"/>
      <c r="B60" s="695"/>
      <c r="C60" s="155" t="s">
        <v>400</v>
      </c>
      <c r="D60" s="163"/>
      <c r="E60" s="163"/>
      <c r="F60" s="163"/>
      <c r="G60" s="163"/>
      <c r="H60" s="163"/>
      <c r="I60" s="163"/>
      <c r="J60" s="163"/>
      <c r="K60" s="163"/>
      <c r="L60" s="163"/>
      <c r="M60" s="163"/>
      <c r="N60" s="163"/>
      <c r="O60" s="163"/>
      <c r="P60" s="163"/>
      <c r="Q60" s="164">
        <v>8</v>
      </c>
      <c r="R60" s="164">
        <v>796</v>
      </c>
      <c r="S60" s="164">
        <v>136</v>
      </c>
      <c r="T60" s="164">
        <v>159</v>
      </c>
      <c r="U60" s="158">
        <v>357</v>
      </c>
      <c r="V60" s="158">
        <v>1909</v>
      </c>
      <c r="W60" s="160">
        <v>1438</v>
      </c>
      <c r="X60" s="696">
        <v>9649</v>
      </c>
      <c r="Y60" s="697" t="s">
        <v>825</v>
      </c>
    </row>
    <row r="61" spans="1:25" ht="15" customHeight="1">
      <c r="A61" s="480" t="s">
        <v>105</v>
      </c>
      <c r="B61" s="69"/>
      <c r="H61" s="698"/>
      <c r="I61" s="698"/>
      <c r="U61" s="699"/>
      <c r="V61" s="699"/>
      <c r="W61" s="69"/>
      <c r="X61" s="692"/>
      <c r="Y61" s="693"/>
    </row>
    <row r="62" spans="1:25" ht="15" customHeight="1">
      <c r="A62" s="476" t="s">
        <v>106</v>
      </c>
      <c r="B62" s="477" t="s">
        <v>107</v>
      </c>
      <c r="C62" s="152" t="s">
        <v>396</v>
      </c>
      <c r="D62" s="60">
        <v>78261</v>
      </c>
      <c r="E62" s="60">
        <v>99481</v>
      </c>
      <c r="F62" s="60">
        <v>120902</v>
      </c>
      <c r="G62" s="60">
        <v>173051</v>
      </c>
      <c r="H62" s="153">
        <v>274231</v>
      </c>
      <c r="I62" s="153">
        <v>232941</v>
      </c>
      <c r="J62" s="60">
        <v>278973</v>
      </c>
      <c r="K62" s="60">
        <v>335165</v>
      </c>
      <c r="L62" s="60">
        <v>405534</v>
      </c>
      <c r="M62" s="60">
        <v>500472</v>
      </c>
      <c r="N62" s="60">
        <v>553696</v>
      </c>
      <c r="O62" s="60">
        <v>545783</v>
      </c>
      <c r="P62" s="60">
        <v>523650</v>
      </c>
      <c r="Q62" s="60">
        <v>509115</v>
      </c>
      <c r="R62" s="60">
        <v>498999</v>
      </c>
      <c r="S62" s="60">
        <v>488586</v>
      </c>
      <c r="T62" s="60">
        <v>466187</v>
      </c>
      <c r="U62" s="61">
        <v>462647</v>
      </c>
      <c r="V62" s="61">
        <v>453748</v>
      </c>
      <c r="W62" s="63">
        <v>452563</v>
      </c>
      <c r="X62" s="692">
        <v>459593</v>
      </c>
      <c r="Y62" s="693">
        <v>459593</v>
      </c>
    </row>
    <row r="63" spans="1:25" ht="15" customHeight="1">
      <c r="A63" s="476"/>
      <c r="B63" s="477"/>
      <c r="C63" s="152" t="s">
        <v>397</v>
      </c>
      <c r="D63" s="60">
        <v>25404</v>
      </c>
      <c r="E63" s="60">
        <v>31667</v>
      </c>
      <c r="F63" s="60">
        <v>39482</v>
      </c>
      <c r="G63" s="60">
        <v>57351</v>
      </c>
      <c r="H63" s="153">
        <v>0</v>
      </c>
      <c r="I63" s="153">
        <v>0</v>
      </c>
      <c r="J63" s="60">
        <v>93187</v>
      </c>
      <c r="K63" s="60">
        <v>106310</v>
      </c>
      <c r="L63" s="60">
        <v>109125</v>
      </c>
      <c r="M63" s="60">
        <v>117257</v>
      </c>
      <c r="N63" s="60">
        <v>132416</v>
      </c>
      <c r="O63" s="60">
        <v>135694</v>
      </c>
      <c r="P63" s="60">
        <v>123116</v>
      </c>
      <c r="Q63" s="60">
        <v>104654</v>
      </c>
      <c r="R63" s="60">
        <v>82353</v>
      </c>
      <c r="S63" s="60">
        <v>70688</v>
      </c>
      <c r="T63" s="60">
        <v>63043</v>
      </c>
      <c r="U63" s="61">
        <v>60080</v>
      </c>
      <c r="V63" s="61">
        <v>53922</v>
      </c>
      <c r="W63" s="63">
        <v>50036</v>
      </c>
      <c r="X63" s="692">
        <v>47978</v>
      </c>
      <c r="Y63" s="693">
        <v>49691</v>
      </c>
    </row>
    <row r="64" spans="1:25" ht="15" customHeight="1">
      <c r="A64" s="476"/>
      <c r="B64" s="477"/>
      <c r="C64" s="152" t="s">
        <v>398</v>
      </c>
      <c r="D64" s="60">
        <v>48604</v>
      </c>
      <c r="E64" s="60">
        <v>63243</v>
      </c>
      <c r="F64" s="60">
        <v>78110</v>
      </c>
      <c r="G64" s="60">
        <v>111427</v>
      </c>
      <c r="H64" s="153">
        <v>0</v>
      </c>
      <c r="I64" s="153">
        <v>0</v>
      </c>
      <c r="J64" s="60">
        <v>178057</v>
      </c>
      <c r="K64" s="60">
        <v>218244</v>
      </c>
      <c r="L64" s="60">
        <v>282876</v>
      </c>
      <c r="M64" s="60">
        <v>364959</v>
      </c>
      <c r="N64" s="60">
        <v>397105</v>
      </c>
      <c r="O64" s="60">
        <v>378607</v>
      </c>
      <c r="P64" s="60">
        <v>360871</v>
      </c>
      <c r="Q64" s="60">
        <v>358749</v>
      </c>
      <c r="R64" s="60">
        <v>361653</v>
      </c>
      <c r="S64" s="60">
        <v>355199</v>
      </c>
      <c r="T64" s="60">
        <v>326950</v>
      </c>
      <c r="U64" s="61">
        <v>306753</v>
      </c>
      <c r="V64" s="61">
        <v>289125</v>
      </c>
      <c r="W64" s="63">
        <v>265526</v>
      </c>
      <c r="X64" s="692">
        <v>246316</v>
      </c>
      <c r="Y64" s="693">
        <v>273961</v>
      </c>
    </row>
    <row r="65" spans="1:25" ht="15" customHeight="1">
      <c r="A65" s="476"/>
      <c r="B65" s="477"/>
      <c r="C65" s="152" t="s">
        <v>399</v>
      </c>
      <c r="D65" s="60">
        <v>4253</v>
      </c>
      <c r="E65" s="60">
        <v>4571</v>
      </c>
      <c r="F65" s="60">
        <v>3310</v>
      </c>
      <c r="G65" s="60">
        <v>4273</v>
      </c>
      <c r="H65" s="153">
        <v>0</v>
      </c>
      <c r="I65" s="153">
        <v>0</v>
      </c>
      <c r="J65" s="60">
        <v>7707</v>
      </c>
      <c r="K65" s="60">
        <v>10607</v>
      </c>
      <c r="L65" s="60">
        <v>13533</v>
      </c>
      <c r="M65" s="60">
        <v>18256</v>
      </c>
      <c r="N65" s="60">
        <v>24175</v>
      </c>
      <c r="O65" s="60">
        <v>31115</v>
      </c>
      <c r="P65" s="60">
        <v>38851</v>
      </c>
      <c r="Q65" s="60">
        <v>45174</v>
      </c>
      <c r="R65" s="60">
        <v>52611</v>
      </c>
      <c r="S65" s="60">
        <v>62438</v>
      </c>
      <c r="T65" s="60">
        <v>75828</v>
      </c>
      <c r="U65" s="61">
        <v>91322</v>
      </c>
      <c r="V65" s="61">
        <v>106070</v>
      </c>
      <c r="W65" s="63">
        <v>121155</v>
      </c>
      <c r="X65" s="692">
        <v>120113</v>
      </c>
      <c r="Y65" s="693">
        <v>135941</v>
      </c>
    </row>
    <row r="66" spans="1:25" ht="15" customHeight="1">
      <c r="A66" s="694"/>
      <c r="B66" s="695"/>
      <c r="C66" s="155" t="s">
        <v>400</v>
      </c>
      <c r="D66" s="156">
        <v>0</v>
      </c>
      <c r="E66" s="156">
        <v>0</v>
      </c>
      <c r="F66" s="156">
        <v>0</v>
      </c>
      <c r="G66" s="156">
        <v>0</v>
      </c>
      <c r="H66" s="157">
        <v>0</v>
      </c>
      <c r="I66" s="157">
        <v>0</v>
      </c>
      <c r="J66" s="156">
        <v>22</v>
      </c>
      <c r="K66" s="156">
        <v>4</v>
      </c>
      <c r="L66" s="156">
        <v>0</v>
      </c>
      <c r="M66" s="156">
        <v>0</v>
      </c>
      <c r="N66" s="156">
        <v>0</v>
      </c>
      <c r="O66" s="156">
        <v>367</v>
      </c>
      <c r="P66" s="156">
        <v>812</v>
      </c>
      <c r="Q66" s="156">
        <v>538</v>
      </c>
      <c r="R66" s="156">
        <v>2382</v>
      </c>
      <c r="S66" s="156">
        <v>261</v>
      </c>
      <c r="T66" s="156">
        <v>366</v>
      </c>
      <c r="U66" s="158">
        <v>4492</v>
      </c>
      <c r="V66" s="158">
        <v>4631</v>
      </c>
      <c r="W66" s="160">
        <v>15846</v>
      </c>
      <c r="X66" s="696">
        <v>45186</v>
      </c>
      <c r="Y66" s="697" t="s">
        <v>825</v>
      </c>
    </row>
    <row r="67" spans="1:25" ht="15" customHeight="1">
      <c r="A67" s="476" t="s">
        <v>108</v>
      </c>
      <c r="B67" s="477" t="s">
        <v>109</v>
      </c>
      <c r="C67" s="152" t="s">
        <v>396</v>
      </c>
      <c r="D67" s="60">
        <v>60391</v>
      </c>
      <c r="E67" s="60">
        <v>80220</v>
      </c>
      <c r="F67" s="60">
        <v>98901</v>
      </c>
      <c r="G67" s="60">
        <v>130436</v>
      </c>
      <c r="H67" s="153">
        <v>170055</v>
      </c>
      <c r="I67" s="153">
        <v>144052</v>
      </c>
      <c r="J67" s="60">
        <v>168610</v>
      </c>
      <c r="K67" s="60">
        <v>210527</v>
      </c>
      <c r="L67" s="60">
        <v>263029</v>
      </c>
      <c r="M67" s="60">
        <v>337391</v>
      </c>
      <c r="N67" s="60">
        <v>377043</v>
      </c>
      <c r="O67" s="60">
        <v>400622</v>
      </c>
      <c r="P67" s="60">
        <v>410329</v>
      </c>
      <c r="Q67" s="60">
        <v>421267</v>
      </c>
      <c r="R67" s="60">
        <v>426909</v>
      </c>
      <c r="S67" s="60">
        <v>390389</v>
      </c>
      <c r="T67" s="60">
        <v>438105</v>
      </c>
      <c r="U67" s="61">
        <v>465337</v>
      </c>
      <c r="V67" s="61">
        <v>482640</v>
      </c>
      <c r="W67" s="63">
        <v>487850</v>
      </c>
      <c r="X67" s="692">
        <v>485587</v>
      </c>
      <c r="Y67" s="693">
        <v>485587</v>
      </c>
    </row>
    <row r="68" spans="1:25" ht="15" customHeight="1">
      <c r="A68" s="476"/>
      <c r="B68" s="477"/>
      <c r="C68" s="152" t="s">
        <v>397</v>
      </c>
      <c r="D68" s="60">
        <v>20532</v>
      </c>
      <c r="E68" s="60">
        <v>25836</v>
      </c>
      <c r="F68" s="60">
        <v>32283</v>
      </c>
      <c r="G68" s="60">
        <v>42687</v>
      </c>
      <c r="H68" s="153">
        <v>0</v>
      </c>
      <c r="I68" s="153">
        <v>0</v>
      </c>
      <c r="J68" s="60">
        <v>54442</v>
      </c>
      <c r="K68" s="60">
        <v>62279</v>
      </c>
      <c r="L68" s="60">
        <v>67338</v>
      </c>
      <c r="M68" s="60">
        <v>76229</v>
      </c>
      <c r="N68" s="60">
        <v>86986</v>
      </c>
      <c r="O68" s="60">
        <v>95943</v>
      </c>
      <c r="P68" s="60">
        <v>95394</v>
      </c>
      <c r="Q68" s="60">
        <v>89028</v>
      </c>
      <c r="R68" s="60">
        <v>75552</v>
      </c>
      <c r="S68" s="60">
        <v>59831</v>
      </c>
      <c r="T68" s="60">
        <v>63208</v>
      </c>
      <c r="U68" s="61">
        <v>68852</v>
      </c>
      <c r="V68" s="61">
        <v>71847</v>
      </c>
      <c r="W68" s="63">
        <v>66025</v>
      </c>
      <c r="X68" s="692">
        <v>64958</v>
      </c>
      <c r="Y68" s="693">
        <v>65108</v>
      </c>
    </row>
    <row r="69" spans="1:25" ht="15" customHeight="1">
      <c r="A69" s="476"/>
      <c r="B69" s="477"/>
      <c r="C69" s="152" t="s">
        <v>398</v>
      </c>
      <c r="D69" s="60">
        <v>36019</v>
      </c>
      <c r="E69" s="60">
        <v>49959</v>
      </c>
      <c r="F69" s="60">
        <v>63378</v>
      </c>
      <c r="G69" s="60">
        <v>83585</v>
      </c>
      <c r="H69" s="153">
        <v>0</v>
      </c>
      <c r="I69" s="153">
        <v>0</v>
      </c>
      <c r="J69" s="60">
        <v>108022</v>
      </c>
      <c r="K69" s="60">
        <v>139658</v>
      </c>
      <c r="L69" s="60">
        <v>184474</v>
      </c>
      <c r="M69" s="60">
        <v>246163</v>
      </c>
      <c r="N69" s="60">
        <v>270121</v>
      </c>
      <c r="O69" s="60">
        <v>278877</v>
      </c>
      <c r="P69" s="60">
        <v>282741</v>
      </c>
      <c r="Q69" s="60">
        <v>295298</v>
      </c>
      <c r="R69" s="60">
        <v>306155</v>
      </c>
      <c r="S69" s="60">
        <v>281957</v>
      </c>
      <c r="T69" s="60">
        <v>310132</v>
      </c>
      <c r="U69" s="61">
        <v>315831</v>
      </c>
      <c r="V69" s="61">
        <v>313110</v>
      </c>
      <c r="W69" s="63">
        <v>293369</v>
      </c>
      <c r="X69" s="692">
        <v>293519</v>
      </c>
      <c r="Y69" s="693">
        <v>301238</v>
      </c>
    </row>
    <row r="70" spans="1:25" ht="15" customHeight="1">
      <c r="A70" s="476"/>
      <c r="B70" s="477"/>
      <c r="C70" s="152" t="s">
        <v>399</v>
      </c>
      <c r="D70" s="60">
        <v>3840</v>
      </c>
      <c r="E70" s="60">
        <v>4425</v>
      </c>
      <c r="F70" s="60">
        <v>3240</v>
      </c>
      <c r="G70" s="60">
        <v>4164</v>
      </c>
      <c r="H70" s="153">
        <v>0</v>
      </c>
      <c r="I70" s="153">
        <v>0</v>
      </c>
      <c r="J70" s="60">
        <v>6135</v>
      </c>
      <c r="K70" s="60">
        <v>8585</v>
      </c>
      <c r="L70" s="60">
        <v>11217</v>
      </c>
      <c r="M70" s="60">
        <v>14999</v>
      </c>
      <c r="N70" s="60">
        <v>19936</v>
      </c>
      <c r="O70" s="60">
        <v>25649</v>
      </c>
      <c r="P70" s="60">
        <v>31750</v>
      </c>
      <c r="Q70" s="60">
        <v>36709</v>
      </c>
      <c r="R70" s="60">
        <v>43774</v>
      </c>
      <c r="S70" s="60">
        <v>48417</v>
      </c>
      <c r="T70" s="60">
        <v>63782</v>
      </c>
      <c r="U70" s="61">
        <v>78006</v>
      </c>
      <c r="V70" s="61">
        <v>92399</v>
      </c>
      <c r="W70" s="63">
        <v>109205</v>
      </c>
      <c r="X70" s="692">
        <v>115944</v>
      </c>
      <c r="Y70" s="693">
        <v>119241</v>
      </c>
    </row>
    <row r="71" spans="1:25" ht="15" customHeight="1">
      <c r="A71" s="694"/>
      <c r="B71" s="695"/>
      <c r="C71" s="155" t="s">
        <v>400</v>
      </c>
      <c r="D71" s="156">
        <v>0</v>
      </c>
      <c r="E71" s="156">
        <v>0</v>
      </c>
      <c r="F71" s="156">
        <v>0</v>
      </c>
      <c r="G71" s="156">
        <v>0</v>
      </c>
      <c r="H71" s="157">
        <v>0</v>
      </c>
      <c r="I71" s="157">
        <v>0</v>
      </c>
      <c r="J71" s="156">
        <v>11</v>
      </c>
      <c r="K71" s="156">
        <v>5</v>
      </c>
      <c r="L71" s="156">
        <v>0</v>
      </c>
      <c r="M71" s="156">
        <v>0</v>
      </c>
      <c r="N71" s="156">
        <v>0</v>
      </c>
      <c r="O71" s="156">
        <v>153</v>
      </c>
      <c r="P71" s="156">
        <v>444</v>
      </c>
      <c r="Q71" s="156">
        <v>232</v>
      </c>
      <c r="R71" s="156">
        <v>1428</v>
      </c>
      <c r="S71" s="156">
        <v>184</v>
      </c>
      <c r="T71" s="156">
        <v>983</v>
      </c>
      <c r="U71" s="158">
        <v>2648</v>
      </c>
      <c r="V71" s="158">
        <v>5284</v>
      </c>
      <c r="W71" s="160">
        <v>19251</v>
      </c>
      <c r="X71" s="696">
        <v>11166</v>
      </c>
      <c r="Y71" s="697" t="s">
        <v>825</v>
      </c>
    </row>
    <row r="72" spans="1:25" ht="15" customHeight="1">
      <c r="A72" s="476" t="s">
        <v>110</v>
      </c>
      <c r="B72" s="477" t="s">
        <v>111</v>
      </c>
      <c r="C72" s="152" t="s">
        <v>396</v>
      </c>
      <c r="D72" s="60">
        <v>11151</v>
      </c>
      <c r="E72" s="60">
        <v>19101</v>
      </c>
      <c r="F72" s="60">
        <v>28404</v>
      </c>
      <c r="G72" s="60">
        <v>35567</v>
      </c>
      <c r="H72" s="153">
        <v>39137</v>
      </c>
      <c r="I72" s="153">
        <v>37033</v>
      </c>
      <c r="J72" s="60">
        <v>42951</v>
      </c>
      <c r="K72" s="60">
        <v>50960</v>
      </c>
      <c r="L72" s="60">
        <v>57050</v>
      </c>
      <c r="M72" s="60">
        <v>63195</v>
      </c>
      <c r="N72" s="60">
        <v>70938</v>
      </c>
      <c r="O72" s="60">
        <v>76211</v>
      </c>
      <c r="P72" s="60">
        <v>81745</v>
      </c>
      <c r="Q72" s="60">
        <v>87127</v>
      </c>
      <c r="R72" s="60">
        <v>87524</v>
      </c>
      <c r="S72" s="60">
        <v>75032</v>
      </c>
      <c r="T72" s="60">
        <v>83834</v>
      </c>
      <c r="U72" s="61">
        <v>90590</v>
      </c>
      <c r="V72" s="61">
        <v>93238</v>
      </c>
      <c r="W72" s="63">
        <v>95350</v>
      </c>
      <c r="X72" s="692">
        <v>93922</v>
      </c>
      <c r="Y72" s="693">
        <v>93922</v>
      </c>
    </row>
    <row r="73" spans="1:25" ht="15" customHeight="1">
      <c r="A73" s="476"/>
      <c r="B73" s="477"/>
      <c r="C73" s="152" t="s">
        <v>397</v>
      </c>
      <c r="D73" s="60">
        <v>3634</v>
      </c>
      <c r="E73" s="60">
        <v>6009</v>
      </c>
      <c r="F73" s="60">
        <v>8973</v>
      </c>
      <c r="G73" s="60">
        <v>11126</v>
      </c>
      <c r="H73" s="153">
        <v>0</v>
      </c>
      <c r="I73" s="153">
        <v>0</v>
      </c>
      <c r="J73" s="60">
        <v>12195</v>
      </c>
      <c r="K73" s="60">
        <v>13850</v>
      </c>
      <c r="L73" s="60">
        <v>13655</v>
      </c>
      <c r="M73" s="60">
        <v>13295</v>
      </c>
      <c r="N73" s="60">
        <v>15190</v>
      </c>
      <c r="O73" s="60">
        <v>17152</v>
      </c>
      <c r="P73" s="60">
        <v>18007</v>
      </c>
      <c r="Q73" s="60">
        <v>18025</v>
      </c>
      <c r="R73" s="60">
        <v>15022</v>
      </c>
      <c r="S73" s="60">
        <v>10792</v>
      </c>
      <c r="T73" s="60">
        <v>10575</v>
      </c>
      <c r="U73" s="61">
        <v>11727</v>
      </c>
      <c r="V73" s="61">
        <v>12635</v>
      </c>
      <c r="W73" s="63">
        <v>12518</v>
      </c>
      <c r="X73" s="692">
        <v>11455</v>
      </c>
      <c r="Y73" s="693">
        <v>11455</v>
      </c>
    </row>
    <row r="74" spans="1:25" ht="15" customHeight="1">
      <c r="A74" s="476"/>
      <c r="B74" s="477"/>
      <c r="C74" s="152" t="s">
        <v>398</v>
      </c>
      <c r="D74" s="60">
        <v>6880</v>
      </c>
      <c r="E74" s="60">
        <v>12070</v>
      </c>
      <c r="F74" s="60">
        <v>18587</v>
      </c>
      <c r="G74" s="60">
        <v>23425</v>
      </c>
      <c r="H74" s="153">
        <v>0</v>
      </c>
      <c r="I74" s="153">
        <v>0</v>
      </c>
      <c r="J74" s="60">
        <v>29185</v>
      </c>
      <c r="K74" s="60">
        <v>34895</v>
      </c>
      <c r="L74" s="60">
        <v>40397</v>
      </c>
      <c r="M74" s="60">
        <v>45973</v>
      </c>
      <c r="N74" s="60">
        <v>50531</v>
      </c>
      <c r="O74" s="60">
        <v>52562</v>
      </c>
      <c r="P74" s="60">
        <v>55990</v>
      </c>
      <c r="Q74" s="60">
        <v>60073</v>
      </c>
      <c r="R74" s="60">
        <v>61623</v>
      </c>
      <c r="S74" s="60">
        <v>52834</v>
      </c>
      <c r="T74" s="60">
        <v>57686</v>
      </c>
      <c r="U74" s="61">
        <v>60298</v>
      </c>
      <c r="V74" s="61">
        <v>58820</v>
      </c>
      <c r="W74" s="63">
        <v>56130</v>
      </c>
      <c r="X74" s="692">
        <v>52989</v>
      </c>
      <c r="Y74" s="693">
        <v>54013</v>
      </c>
    </row>
    <row r="75" spans="1:25" ht="15" customHeight="1">
      <c r="A75" s="476"/>
      <c r="B75" s="477"/>
      <c r="C75" s="152" t="s">
        <v>399</v>
      </c>
      <c r="D75" s="60">
        <v>637</v>
      </c>
      <c r="E75" s="60">
        <v>1022</v>
      </c>
      <c r="F75" s="60">
        <v>844</v>
      </c>
      <c r="G75" s="60">
        <v>1016</v>
      </c>
      <c r="H75" s="153">
        <v>0</v>
      </c>
      <c r="I75" s="153">
        <v>0</v>
      </c>
      <c r="J75" s="60">
        <v>1571</v>
      </c>
      <c r="K75" s="60">
        <v>2215</v>
      </c>
      <c r="L75" s="60">
        <v>2998</v>
      </c>
      <c r="M75" s="60">
        <v>3927</v>
      </c>
      <c r="N75" s="60">
        <v>5217</v>
      </c>
      <c r="O75" s="60">
        <v>6497</v>
      </c>
      <c r="P75" s="60">
        <v>7739</v>
      </c>
      <c r="Q75" s="60">
        <v>8919</v>
      </c>
      <c r="R75" s="60">
        <v>10576</v>
      </c>
      <c r="S75" s="60">
        <v>11292</v>
      </c>
      <c r="T75" s="60">
        <v>15427</v>
      </c>
      <c r="U75" s="61">
        <v>18422</v>
      </c>
      <c r="V75" s="61">
        <v>21570</v>
      </c>
      <c r="W75" s="63">
        <v>25943</v>
      </c>
      <c r="X75" s="692">
        <v>27654</v>
      </c>
      <c r="Y75" s="693">
        <v>28454</v>
      </c>
    </row>
    <row r="76" spans="1:25" ht="15" customHeight="1">
      <c r="A76" s="694"/>
      <c r="B76" s="695"/>
      <c r="C76" s="155" t="s">
        <v>400</v>
      </c>
      <c r="D76" s="156">
        <v>0</v>
      </c>
      <c r="E76" s="156">
        <v>0</v>
      </c>
      <c r="F76" s="156">
        <v>0</v>
      </c>
      <c r="G76" s="156">
        <v>0</v>
      </c>
      <c r="H76" s="157">
        <v>0</v>
      </c>
      <c r="I76" s="157">
        <v>0</v>
      </c>
      <c r="J76" s="156">
        <v>0</v>
      </c>
      <c r="K76" s="156">
        <v>0</v>
      </c>
      <c r="L76" s="156">
        <v>0</v>
      </c>
      <c r="M76" s="156">
        <v>0</v>
      </c>
      <c r="N76" s="156">
        <v>0</v>
      </c>
      <c r="O76" s="156">
        <v>0</v>
      </c>
      <c r="P76" s="156">
        <v>9</v>
      </c>
      <c r="Q76" s="156">
        <v>110</v>
      </c>
      <c r="R76" s="156">
        <v>303</v>
      </c>
      <c r="S76" s="156">
        <v>114</v>
      </c>
      <c r="T76" s="156">
        <v>146</v>
      </c>
      <c r="U76" s="158">
        <v>143</v>
      </c>
      <c r="V76" s="158">
        <v>213</v>
      </c>
      <c r="W76" s="160">
        <v>759</v>
      </c>
      <c r="X76" s="696">
        <v>1824</v>
      </c>
      <c r="Y76" s="697" t="s">
        <v>825</v>
      </c>
    </row>
    <row r="77" spans="1:25" ht="15" customHeight="1">
      <c r="A77" s="480" t="s">
        <v>112</v>
      </c>
      <c r="B77" s="69"/>
      <c r="H77" s="698"/>
      <c r="I77" s="698"/>
      <c r="U77" s="699"/>
      <c r="V77" s="699"/>
      <c r="W77" s="69"/>
      <c r="X77" s="692"/>
      <c r="Y77" s="693"/>
    </row>
    <row r="78" spans="1:25" ht="15" customHeight="1">
      <c r="A78" s="476" t="s">
        <v>113</v>
      </c>
      <c r="B78" s="477" t="s">
        <v>114</v>
      </c>
      <c r="C78" s="152" t="s">
        <v>396</v>
      </c>
      <c r="D78" s="60">
        <v>18013</v>
      </c>
      <c r="E78" s="60">
        <v>20262</v>
      </c>
      <c r="F78" s="60">
        <v>24038</v>
      </c>
      <c r="G78" s="60">
        <v>31487</v>
      </c>
      <c r="H78" s="153">
        <v>40018</v>
      </c>
      <c r="I78" s="153">
        <v>56677</v>
      </c>
      <c r="J78" s="60">
        <v>59838</v>
      </c>
      <c r="K78" s="60">
        <v>68982</v>
      </c>
      <c r="L78" s="60">
        <v>86455</v>
      </c>
      <c r="M78" s="60">
        <v>121380</v>
      </c>
      <c r="N78" s="60">
        <v>153763</v>
      </c>
      <c r="O78" s="60">
        <v>171978</v>
      </c>
      <c r="P78" s="60">
        <v>178228</v>
      </c>
      <c r="Q78" s="60">
        <v>182731</v>
      </c>
      <c r="R78" s="60">
        <v>186134</v>
      </c>
      <c r="S78" s="60">
        <v>188431</v>
      </c>
      <c r="T78" s="60">
        <v>192159</v>
      </c>
      <c r="U78" s="61">
        <v>192250</v>
      </c>
      <c r="V78" s="61">
        <v>196127</v>
      </c>
      <c r="W78" s="63">
        <v>196883</v>
      </c>
      <c r="X78" s="692">
        <v>198138</v>
      </c>
      <c r="Y78" s="693">
        <v>198138</v>
      </c>
    </row>
    <row r="79" spans="1:25" ht="15" customHeight="1">
      <c r="A79" s="476"/>
      <c r="B79" s="477"/>
      <c r="C79" s="152" t="s">
        <v>397</v>
      </c>
      <c r="D79" s="60">
        <v>6481</v>
      </c>
      <c r="E79" s="60">
        <v>6987</v>
      </c>
      <c r="F79" s="60">
        <v>8006</v>
      </c>
      <c r="G79" s="60">
        <v>10366</v>
      </c>
      <c r="H79" s="153">
        <v>0</v>
      </c>
      <c r="I79" s="153">
        <v>0</v>
      </c>
      <c r="J79" s="60">
        <v>19878</v>
      </c>
      <c r="K79" s="60">
        <v>21286</v>
      </c>
      <c r="L79" s="60">
        <v>22538</v>
      </c>
      <c r="M79" s="60">
        <v>28530</v>
      </c>
      <c r="N79" s="60">
        <v>38533</v>
      </c>
      <c r="O79" s="60">
        <v>47087</v>
      </c>
      <c r="P79" s="60">
        <v>46867</v>
      </c>
      <c r="Q79" s="60">
        <v>41840</v>
      </c>
      <c r="R79" s="60">
        <v>34532</v>
      </c>
      <c r="S79" s="60">
        <v>30517</v>
      </c>
      <c r="T79" s="60">
        <v>30416</v>
      </c>
      <c r="U79" s="61">
        <v>29938</v>
      </c>
      <c r="V79" s="61">
        <v>29644</v>
      </c>
      <c r="W79" s="63">
        <v>27762</v>
      </c>
      <c r="X79" s="692">
        <v>27159</v>
      </c>
      <c r="Y79" s="693">
        <v>27159</v>
      </c>
    </row>
    <row r="80" spans="1:25" ht="15" customHeight="1">
      <c r="A80" s="476"/>
      <c r="B80" s="477"/>
      <c r="C80" s="152" t="s">
        <v>398</v>
      </c>
      <c r="D80" s="60">
        <v>10085</v>
      </c>
      <c r="E80" s="60">
        <v>11812</v>
      </c>
      <c r="F80" s="60">
        <v>14984</v>
      </c>
      <c r="G80" s="60">
        <v>19902</v>
      </c>
      <c r="H80" s="153">
        <v>0</v>
      </c>
      <c r="I80" s="153">
        <v>0</v>
      </c>
      <c r="J80" s="60">
        <v>37744</v>
      </c>
      <c r="K80" s="60">
        <v>44976</v>
      </c>
      <c r="L80" s="60">
        <v>60462</v>
      </c>
      <c r="M80" s="60">
        <v>88187</v>
      </c>
      <c r="N80" s="60">
        <v>108884</v>
      </c>
      <c r="O80" s="60">
        <v>116461</v>
      </c>
      <c r="P80" s="60">
        <v>120375</v>
      </c>
      <c r="Q80" s="60">
        <v>127700</v>
      </c>
      <c r="R80" s="60">
        <v>135729</v>
      </c>
      <c r="S80" s="60">
        <v>138311</v>
      </c>
      <c r="T80" s="60">
        <v>136512</v>
      </c>
      <c r="U80" s="61">
        <v>130583</v>
      </c>
      <c r="V80" s="61">
        <v>127087</v>
      </c>
      <c r="W80" s="63">
        <v>121160</v>
      </c>
      <c r="X80" s="692">
        <v>119497</v>
      </c>
      <c r="Y80" s="693">
        <v>119501</v>
      </c>
    </row>
    <row r="81" spans="1:25" ht="15" customHeight="1">
      <c r="A81" s="476"/>
      <c r="B81" s="477"/>
      <c r="C81" s="152" t="s">
        <v>399</v>
      </c>
      <c r="D81" s="60">
        <v>1447</v>
      </c>
      <c r="E81" s="60">
        <v>1463</v>
      </c>
      <c r="F81" s="60">
        <v>1048</v>
      </c>
      <c r="G81" s="60">
        <v>1219</v>
      </c>
      <c r="H81" s="153">
        <v>0</v>
      </c>
      <c r="I81" s="153">
        <v>0</v>
      </c>
      <c r="J81" s="60">
        <v>2215</v>
      </c>
      <c r="K81" s="60">
        <v>2720</v>
      </c>
      <c r="L81" s="60">
        <v>3455</v>
      </c>
      <c r="M81" s="60">
        <v>4663</v>
      </c>
      <c r="N81" s="60">
        <v>6346</v>
      </c>
      <c r="O81" s="60">
        <v>8370</v>
      </c>
      <c r="P81" s="60">
        <v>10864</v>
      </c>
      <c r="Q81" s="60">
        <v>13153</v>
      </c>
      <c r="R81" s="60">
        <v>15763</v>
      </c>
      <c r="S81" s="60">
        <v>19587</v>
      </c>
      <c r="T81" s="60">
        <v>25228</v>
      </c>
      <c r="U81" s="61">
        <v>31709</v>
      </c>
      <c r="V81" s="61">
        <v>39275</v>
      </c>
      <c r="W81" s="63">
        <v>47286</v>
      </c>
      <c r="X81" s="692">
        <v>51476</v>
      </c>
      <c r="Y81" s="693">
        <v>51478</v>
      </c>
    </row>
    <row r="82" spans="1:25" ht="15" customHeight="1">
      <c r="A82" s="694"/>
      <c r="B82" s="695"/>
      <c r="C82" s="155" t="s">
        <v>400</v>
      </c>
      <c r="D82" s="156">
        <v>0</v>
      </c>
      <c r="E82" s="156">
        <v>0</v>
      </c>
      <c r="F82" s="156">
        <v>0</v>
      </c>
      <c r="G82" s="156">
        <v>0</v>
      </c>
      <c r="H82" s="157">
        <v>0</v>
      </c>
      <c r="I82" s="157">
        <v>0</v>
      </c>
      <c r="J82" s="156">
        <v>1</v>
      </c>
      <c r="K82" s="156">
        <v>0</v>
      </c>
      <c r="L82" s="156">
        <v>0</v>
      </c>
      <c r="M82" s="156">
        <v>0</v>
      </c>
      <c r="N82" s="156">
        <v>0</v>
      </c>
      <c r="O82" s="156">
        <v>60</v>
      </c>
      <c r="P82" s="156">
        <v>122</v>
      </c>
      <c r="Q82" s="156">
        <v>38</v>
      </c>
      <c r="R82" s="156">
        <v>110</v>
      </c>
      <c r="S82" s="156">
        <v>16</v>
      </c>
      <c r="T82" s="156">
        <v>3</v>
      </c>
      <c r="U82" s="158">
        <v>20</v>
      </c>
      <c r="V82" s="158">
        <v>121</v>
      </c>
      <c r="W82" s="160">
        <v>675</v>
      </c>
      <c r="X82" s="696">
        <v>6</v>
      </c>
      <c r="Y82" s="697" t="s">
        <v>825</v>
      </c>
    </row>
    <row r="83" spans="1:25" ht="15" customHeight="1">
      <c r="A83" s="476" t="s">
        <v>115</v>
      </c>
      <c r="B83" s="477" t="s">
        <v>116</v>
      </c>
      <c r="C83" s="152" t="s">
        <v>396</v>
      </c>
      <c r="D83" s="60">
        <v>16831</v>
      </c>
      <c r="E83" s="60">
        <v>19516</v>
      </c>
      <c r="F83" s="60">
        <v>22831</v>
      </c>
      <c r="G83" s="60">
        <v>26544</v>
      </c>
      <c r="H83" s="153">
        <v>31739</v>
      </c>
      <c r="I83" s="153">
        <v>46900</v>
      </c>
      <c r="J83" s="60">
        <v>48405</v>
      </c>
      <c r="K83" s="60">
        <v>55084</v>
      </c>
      <c r="L83" s="60">
        <v>66491</v>
      </c>
      <c r="M83" s="60">
        <v>91486</v>
      </c>
      <c r="N83" s="60">
        <v>127179</v>
      </c>
      <c r="O83" s="60">
        <v>162624</v>
      </c>
      <c r="P83" s="60">
        <v>183628</v>
      </c>
      <c r="Q83" s="60">
        <v>194273</v>
      </c>
      <c r="R83" s="60">
        <v>201862</v>
      </c>
      <c r="S83" s="60">
        <v>202544</v>
      </c>
      <c r="T83" s="60">
        <v>213037</v>
      </c>
      <c r="U83" s="61">
        <v>219862</v>
      </c>
      <c r="V83" s="61">
        <v>225700</v>
      </c>
      <c r="W83" s="63">
        <v>224903</v>
      </c>
      <c r="X83" s="692">
        <v>226432</v>
      </c>
      <c r="Y83" s="693">
        <v>226432</v>
      </c>
    </row>
    <row r="84" spans="1:25" ht="15" customHeight="1">
      <c r="A84" s="476"/>
      <c r="B84" s="477"/>
      <c r="C84" s="152" t="s">
        <v>397</v>
      </c>
      <c r="D84" s="60">
        <v>6080</v>
      </c>
      <c r="E84" s="60">
        <v>6799</v>
      </c>
      <c r="F84" s="60">
        <v>7603</v>
      </c>
      <c r="G84" s="60">
        <v>8964</v>
      </c>
      <c r="H84" s="153">
        <v>0</v>
      </c>
      <c r="I84" s="153">
        <v>0</v>
      </c>
      <c r="J84" s="60">
        <v>15922</v>
      </c>
      <c r="K84" s="60">
        <v>16689</v>
      </c>
      <c r="L84" s="60">
        <v>17335</v>
      </c>
      <c r="M84" s="60">
        <v>21034</v>
      </c>
      <c r="N84" s="60">
        <v>30550</v>
      </c>
      <c r="O84" s="60">
        <v>41953</v>
      </c>
      <c r="P84" s="60">
        <v>46469</v>
      </c>
      <c r="Q84" s="60">
        <v>43974</v>
      </c>
      <c r="R84" s="60">
        <v>37485</v>
      </c>
      <c r="S84" s="60">
        <v>32339</v>
      </c>
      <c r="T84" s="60">
        <v>31877</v>
      </c>
      <c r="U84" s="61">
        <v>32069</v>
      </c>
      <c r="V84" s="61">
        <v>32168</v>
      </c>
      <c r="W84" s="63">
        <v>29691</v>
      </c>
      <c r="X84" s="692">
        <v>29195</v>
      </c>
      <c r="Y84" s="693">
        <v>29519</v>
      </c>
    </row>
    <row r="85" spans="1:25" ht="15" customHeight="1">
      <c r="A85" s="476"/>
      <c r="B85" s="477"/>
      <c r="C85" s="152" t="s">
        <v>398</v>
      </c>
      <c r="D85" s="60">
        <v>9324</v>
      </c>
      <c r="E85" s="60">
        <v>11239</v>
      </c>
      <c r="F85" s="60">
        <v>14219</v>
      </c>
      <c r="G85" s="60">
        <v>16385</v>
      </c>
      <c r="H85" s="153">
        <v>0</v>
      </c>
      <c r="I85" s="153">
        <v>0</v>
      </c>
      <c r="J85" s="60">
        <v>30448</v>
      </c>
      <c r="K85" s="60">
        <v>35774</v>
      </c>
      <c r="L85" s="60">
        <v>45760</v>
      </c>
      <c r="M85" s="60">
        <v>65741</v>
      </c>
      <c r="N85" s="60">
        <v>89646</v>
      </c>
      <c r="O85" s="60">
        <v>110819</v>
      </c>
      <c r="P85" s="60">
        <v>123827</v>
      </c>
      <c r="Q85" s="60">
        <v>133880</v>
      </c>
      <c r="R85" s="60">
        <v>143245</v>
      </c>
      <c r="S85" s="60">
        <v>144747</v>
      </c>
      <c r="T85" s="60">
        <v>148177</v>
      </c>
      <c r="U85" s="61">
        <v>144472</v>
      </c>
      <c r="V85" s="61">
        <v>142599</v>
      </c>
      <c r="W85" s="63">
        <v>130976</v>
      </c>
      <c r="X85" s="692">
        <v>129846</v>
      </c>
      <c r="Y85" s="693">
        <v>132082</v>
      </c>
    </row>
    <row r="86" spans="1:25" ht="15" customHeight="1">
      <c r="A86" s="476"/>
      <c r="B86" s="477"/>
      <c r="C86" s="152" t="s">
        <v>399</v>
      </c>
      <c r="D86" s="60">
        <v>1427</v>
      </c>
      <c r="E86" s="60">
        <v>1478</v>
      </c>
      <c r="F86" s="60">
        <v>1009</v>
      </c>
      <c r="G86" s="60">
        <v>1195</v>
      </c>
      <c r="H86" s="153">
        <v>0</v>
      </c>
      <c r="I86" s="153">
        <v>0</v>
      </c>
      <c r="J86" s="60">
        <v>2034</v>
      </c>
      <c r="K86" s="60">
        <v>2619</v>
      </c>
      <c r="L86" s="60">
        <v>3396</v>
      </c>
      <c r="M86" s="60">
        <v>4711</v>
      </c>
      <c r="N86" s="60">
        <v>6983</v>
      </c>
      <c r="O86" s="60">
        <v>9810</v>
      </c>
      <c r="P86" s="60">
        <v>13256</v>
      </c>
      <c r="Q86" s="60">
        <v>16341</v>
      </c>
      <c r="R86" s="60">
        <v>20405</v>
      </c>
      <c r="S86" s="60">
        <v>25353</v>
      </c>
      <c r="T86" s="60">
        <v>32553</v>
      </c>
      <c r="U86" s="61">
        <v>41121</v>
      </c>
      <c r="V86" s="61">
        <v>50453</v>
      </c>
      <c r="W86" s="63">
        <v>59733</v>
      </c>
      <c r="X86" s="692">
        <v>63689</v>
      </c>
      <c r="Y86" s="693">
        <v>64831</v>
      </c>
    </row>
    <row r="87" spans="1:25" ht="15" customHeight="1">
      <c r="A87" s="694"/>
      <c r="B87" s="695"/>
      <c r="C87" s="155" t="s">
        <v>400</v>
      </c>
      <c r="D87" s="156">
        <v>0</v>
      </c>
      <c r="E87" s="156">
        <v>0</v>
      </c>
      <c r="F87" s="156">
        <v>0</v>
      </c>
      <c r="G87" s="156">
        <v>0</v>
      </c>
      <c r="H87" s="157">
        <v>0</v>
      </c>
      <c r="I87" s="157">
        <v>0</v>
      </c>
      <c r="J87" s="156">
        <v>1</v>
      </c>
      <c r="K87" s="156">
        <v>2</v>
      </c>
      <c r="L87" s="156">
        <v>0</v>
      </c>
      <c r="M87" s="156">
        <v>0</v>
      </c>
      <c r="N87" s="156">
        <v>0</v>
      </c>
      <c r="O87" s="156">
        <v>42</v>
      </c>
      <c r="P87" s="156">
        <v>76</v>
      </c>
      <c r="Q87" s="156">
        <v>78</v>
      </c>
      <c r="R87" s="156">
        <v>727</v>
      </c>
      <c r="S87" s="156">
        <v>105</v>
      </c>
      <c r="T87" s="156">
        <v>430</v>
      </c>
      <c r="U87" s="158">
        <v>2200</v>
      </c>
      <c r="V87" s="158">
        <v>480</v>
      </c>
      <c r="W87" s="160">
        <v>4503</v>
      </c>
      <c r="X87" s="696">
        <v>3702</v>
      </c>
      <c r="Y87" s="697" t="s">
        <v>825</v>
      </c>
    </row>
    <row r="88" spans="1:25" ht="15" customHeight="1">
      <c r="A88" s="476" t="s">
        <v>117</v>
      </c>
      <c r="B88" s="477" t="s">
        <v>118</v>
      </c>
      <c r="C88" s="152" t="s">
        <v>396</v>
      </c>
      <c r="D88" s="60">
        <v>13951</v>
      </c>
      <c r="E88" s="60">
        <v>16047</v>
      </c>
      <c r="F88" s="60">
        <v>17039</v>
      </c>
      <c r="G88" s="60">
        <v>18889</v>
      </c>
      <c r="H88" s="153">
        <v>22411</v>
      </c>
      <c r="I88" s="153">
        <v>31048</v>
      </c>
      <c r="J88" s="60">
        <v>32555</v>
      </c>
      <c r="K88" s="60">
        <v>35158</v>
      </c>
      <c r="L88" s="60">
        <v>41916</v>
      </c>
      <c r="M88" s="60">
        <v>61282</v>
      </c>
      <c r="N88" s="60">
        <v>87127</v>
      </c>
      <c r="O88" s="60">
        <v>115773</v>
      </c>
      <c r="P88" s="60">
        <v>129834</v>
      </c>
      <c r="Q88" s="60">
        <v>136376</v>
      </c>
      <c r="R88" s="60">
        <v>141253</v>
      </c>
      <c r="S88" s="60">
        <v>144539</v>
      </c>
      <c r="T88" s="60">
        <v>153762</v>
      </c>
      <c r="U88" s="61">
        <v>157668</v>
      </c>
      <c r="V88" s="61">
        <v>156423</v>
      </c>
      <c r="W88" s="63">
        <v>156375</v>
      </c>
      <c r="X88" s="692">
        <v>152321</v>
      </c>
      <c r="Y88" s="693">
        <v>152321</v>
      </c>
    </row>
    <row r="89" spans="1:25" ht="15" customHeight="1">
      <c r="A89" s="476"/>
      <c r="B89" s="477"/>
      <c r="C89" s="152" t="s">
        <v>397</v>
      </c>
      <c r="D89" s="60">
        <v>5086</v>
      </c>
      <c r="E89" s="60">
        <v>5523</v>
      </c>
      <c r="F89" s="60">
        <v>5984</v>
      </c>
      <c r="G89" s="60">
        <v>6635</v>
      </c>
      <c r="H89" s="153">
        <v>0</v>
      </c>
      <c r="I89" s="153">
        <v>0</v>
      </c>
      <c r="J89" s="60">
        <v>11086</v>
      </c>
      <c r="K89" s="60">
        <v>11023</v>
      </c>
      <c r="L89" s="60">
        <v>11371</v>
      </c>
      <c r="M89" s="60">
        <v>15013</v>
      </c>
      <c r="N89" s="60">
        <v>22868</v>
      </c>
      <c r="O89" s="60">
        <v>33133</v>
      </c>
      <c r="P89" s="60">
        <v>34335</v>
      </c>
      <c r="Q89" s="60">
        <v>29844</v>
      </c>
      <c r="R89" s="60">
        <v>24010</v>
      </c>
      <c r="S89" s="60">
        <v>20616</v>
      </c>
      <c r="T89" s="60">
        <v>21026</v>
      </c>
      <c r="U89" s="61">
        <v>21735</v>
      </c>
      <c r="V89" s="61">
        <v>21727</v>
      </c>
      <c r="W89" s="63">
        <v>20347</v>
      </c>
      <c r="X89" s="692">
        <v>18392</v>
      </c>
      <c r="Y89" s="693">
        <v>18393</v>
      </c>
    </row>
    <row r="90" spans="1:25" ht="15" customHeight="1">
      <c r="A90" s="476"/>
      <c r="B90" s="477"/>
      <c r="C90" s="152" t="s">
        <v>398</v>
      </c>
      <c r="D90" s="60">
        <v>7802</v>
      </c>
      <c r="E90" s="60">
        <v>9439</v>
      </c>
      <c r="F90" s="60">
        <v>10284</v>
      </c>
      <c r="G90" s="60">
        <v>11436</v>
      </c>
      <c r="H90" s="153">
        <v>0</v>
      </c>
      <c r="I90" s="153">
        <v>0</v>
      </c>
      <c r="J90" s="60">
        <v>19941</v>
      </c>
      <c r="K90" s="60">
        <v>22342</v>
      </c>
      <c r="L90" s="60">
        <v>28425</v>
      </c>
      <c r="M90" s="60">
        <v>43295</v>
      </c>
      <c r="N90" s="60">
        <v>59900</v>
      </c>
      <c r="O90" s="60">
        <v>76066</v>
      </c>
      <c r="P90" s="60">
        <v>86858</v>
      </c>
      <c r="Q90" s="60">
        <v>95410</v>
      </c>
      <c r="R90" s="60">
        <v>102968</v>
      </c>
      <c r="S90" s="60">
        <v>104851</v>
      </c>
      <c r="T90" s="60">
        <v>107592</v>
      </c>
      <c r="U90" s="61">
        <v>102478</v>
      </c>
      <c r="V90" s="61">
        <v>94176</v>
      </c>
      <c r="W90" s="63">
        <v>88809</v>
      </c>
      <c r="X90" s="692">
        <v>84625</v>
      </c>
      <c r="Y90" s="693">
        <v>84651</v>
      </c>
    </row>
    <row r="91" spans="1:25" ht="15" customHeight="1">
      <c r="A91" s="476"/>
      <c r="B91" s="477"/>
      <c r="C91" s="152" t="s">
        <v>399</v>
      </c>
      <c r="D91" s="60">
        <v>1063</v>
      </c>
      <c r="E91" s="60">
        <v>1085</v>
      </c>
      <c r="F91" s="60">
        <v>771</v>
      </c>
      <c r="G91" s="60">
        <v>818</v>
      </c>
      <c r="H91" s="153">
        <v>0</v>
      </c>
      <c r="I91" s="153">
        <v>0</v>
      </c>
      <c r="J91" s="60">
        <v>1527</v>
      </c>
      <c r="K91" s="60">
        <v>1793</v>
      </c>
      <c r="L91" s="60">
        <v>2120</v>
      </c>
      <c r="M91" s="60">
        <v>2974</v>
      </c>
      <c r="N91" s="60">
        <v>4359</v>
      </c>
      <c r="O91" s="60">
        <v>6541</v>
      </c>
      <c r="P91" s="60">
        <v>8634</v>
      </c>
      <c r="Q91" s="60">
        <v>11024</v>
      </c>
      <c r="R91" s="60">
        <v>14080</v>
      </c>
      <c r="S91" s="60">
        <v>18979</v>
      </c>
      <c r="T91" s="60">
        <v>25076</v>
      </c>
      <c r="U91" s="61">
        <v>33134</v>
      </c>
      <c r="V91" s="61">
        <v>40398</v>
      </c>
      <c r="W91" s="63">
        <v>47024</v>
      </c>
      <c r="X91" s="692">
        <v>49188</v>
      </c>
      <c r="Y91" s="693">
        <v>49277</v>
      </c>
    </row>
    <row r="92" spans="1:25" ht="15" customHeight="1">
      <c r="A92" s="694"/>
      <c r="B92" s="695"/>
      <c r="C92" s="155" t="s">
        <v>400</v>
      </c>
      <c r="D92" s="156">
        <v>0</v>
      </c>
      <c r="E92" s="156">
        <v>0</v>
      </c>
      <c r="F92" s="156">
        <v>0</v>
      </c>
      <c r="G92" s="156">
        <v>0</v>
      </c>
      <c r="H92" s="157">
        <v>0</v>
      </c>
      <c r="I92" s="157">
        <v>0</v>
      </c>
      <c r="J92" s="156">
        <v>1</v>
      </c>
      <c r="K92" s="156">
        <v>0</v>
      </c>
      <c r="L92" s="156">
        <v>0</v>
      </c>
      <c r="M92" s="156">
        <v>0</v>
      </c>
      <c r="N92" s="156">
        <v>0</v>
      </c>
      <c r="O92" s="156">
        <v>33</v>
      </c>
      <c r="P92" s="156">
        <v>7</v>
      </c>
      <c r="Q92" s="156">
        <v>98</v>
      </c>
      <c r="R92" s="156">
        <v>195</v>
      </c>
      <c r="S92" s="156">
        <v>93</v>
      </c>
      <c r="T92" s="156">
        <v>68</v>
      </c>
      <c r="U92" s="158">
        <v>321</v>
      </c>
      <c r="V92" s="158">
        <v>122</v>
      </c>
      <c r="W92" s="160">
        <v>195</v>
      </c>
      <c r="X92" s="696">
        <v>116</v>
      </c>
      <c r="Y92" s="697" t="s">
        <v>825</v>
      </c>
    </row>
    <row r="93" spans="1:25" ht="15" customHeight="1">
      <c r="A93" s="476" t="s">
        <v>119</v>
      </c>
      <c r="B93" s="477" t="s">
        <v>120</v>
      </c>
      <c r="C93" s="152" t="s">
        <v>396</v>
      </c>
      <c r="D93" s="60">
        <v>22008</v>
      </c>
      <c r="E93" s="60">
        <v>22238</v>
      </c>
      <c r="F93" s="60">
        <v>23513</v>
      </c>
      <c r="G93" s="60">
        <v>23212</v>
      </c>
      <c r="H93" s="153">
        <v>24282</v>
      </c>
      <c r="I93" s="153">
        <v>33145</v>
      </c>
      <c r="J93" s="60">
        <v>33211</v>
      </c>
      <c r="K93" s="60">
        <v>33667</v>
      </c>
      <c r="L93" s="60">
        <v>32528</v>
      </c>
      <c r="M93" s="60">
        <v>32265</v>
      </c>
      <c r="N93" s="60">
        <v>33090</v>
      </c>
      <c r="O93" s="60">
        <v>35261</v>
      </c>
      <c r="P93" s="60">
        <v>36529</v>
      </c>
      <c r="Q93" s="60">
        <v>40716</v>
      </c>
      <c r="R93" s="60">
        <v>64560</v>
      </c>
      <c r="S93" s="60">
        <v>96279</v>
      </c>
      <c r="T93" s="60">
        <v>111737</v>
      </c>
      <c r="U93" s="61">
        <v>113572</v>
      </c>
      <c r="V93" s="61">
        <v>114216</v>
      </c>
      <c r="W93" s="63">
        <v>112691</v>
      </c>
      <c r="X93" s="692">
        <v>109238</v>
      </c>
      <c r="Y93" s="693">
        <v>109238</v>
      </c>
    </row>
    <row r="94" spans="1:25" ht="15" customHeight="1">
      <c r="A94" s="476"/>
      <c r="B94" s="477"/>
      <c r="C94" s="152" t="s">
        <v>397</v>
      </c>
      <c r="D94" s="60">
        <v>8128</v>
      </c>
      <c r="E94" s="60">
        <v>8287</v>
      </c>
      <c r="F94" s="60">
        <v>8633</v>
      </c>
      <c r="G94" s="60">
        <v>8677</v>
      </c>
      <c r="H94" s="153">
        <v>0</v>
      </c>
      <c r="I94" s="153">
        <v>0</v>
      </c>
      <c r="J94" s="60">
        <v>10722</v>
      </c>
      <c r="K94" s="60">
        <v>10327</v>
      </c>
      <c r="L94" s="60">
        <v>9297</v>
      </c>
      <c r="M94" s="60">
        <v>7939</v>
      </c>
      <c r="N94" s="60">
        <v>7196</v>
      </c>
      <c r="O94" s="60">
        <v>7783</v>
      </c>
      <c r="P94" s="60">
        <v>8245</v>
      </c>
      <c r="Q94" s="60">
        <v>9381</v>
      </c>
      <c r="R94" s="60">
        <v>15696</v>
      </c>
      <c r="S94" s="60">
        <v>22941</v>
      </c>
      <c r="T94" s="60">
        <v>23657</v>
      </c>
      <c r="U94" s="61">
        <v>19319</v>
      </c>
      <c r="V94" s="61">
        <v>16051</v>
      </c>
      <c r="W94" s="63">
        <v>14634</v>
      </c>
      <c r="X94" s="692">
        <v>13945</v>
      </c>
      <c r="Y94" s="693">
        <v>13945</v>
      </c>
    </row>
    <row r="95" spans="1:25" ht="15" customHeight="1">
      <c r="A95" s="476"/>
      <c r="B95" s="477"/>
      <c r="C95" s="152" t="s">
        <v>398</v>
      </c>
      <c r="D95" s="60">
        <v>11590</v>
      </c>
      <c r="E95" s="60">
        <v>11738</v>
      </c>
      <c r="F95" s="60">
        <v>13344</v>
      </c>
      <c r="G95" s="60">
        <v>12963</v>
      </c>
      <c r="H95" s="153">
        <v>0</v>
      </c>
      <c r="I95" s="153">
        <v>0</v>
      </c>
      <c r="J95" s="60">
        <v>20649</v>
      </c>
      <c r="K95" s="60">
        <v>21295</v>
      </c>
      <c r="L95" s="60">
        <v>20959</v>
      </c>
      <c r="M95" s="60">
        <v>21698</v>
      </c>
      <c r="N95" s="60">
        <v>22826</v>
      </c>
      <c r="O95" s="60">
        <v>23785</v>
      </c>
      <c r="P95" s="60">
        <v>24083</v>
      </c>
      <c r="Q95" s="60">
        <v>26468</v>
      </c>
      <c r="R95" s="60">
        <v>42008</v>
      </c>
      <c r="S95" s="60">
        <v>63324</v>
      </c>
      <c r="T95" s="60">
        <v>74881</v>
      </c>
      <c r="U95" s="61">
        <v>77833</v>
      </c>
      <c r="V95" s="61">
        <v>78588</v>
      </c>
      <c r="W95" s="63">
        <v>73966</v>
      </c>
      <c r="X95" s="692">
        <v>65910</v>
      </c>
      <c r="Y95" s="693">
        <v>66406</v>
      </c>
    </row>
    <row r="96" spans="1:25" ht="15" customHeight="1">
      <c r="A96" s="476"/>
      <c r="B96" s="477"/>
      <c r="C96" s="152" t="s">
        <v>399</v>
      </c>
      <c r="D96" s="60">
        <v>2290</v>
      </c>
      <c r="E96" s="60">
        <v>2213</v>
      </c>
      <c r="F96" s="60">
        <v>1536</v>
      </c>
      <c r="G96" s="60">
        <v>1572</v>
      </c>
      <c r="H96" s="153">
        <v>0</v>
      </c>
      <c r="I96" s="153">
        <v>0</v>
      </c>
      <c r="J96" s="60">
        <v>1839</v>
      </c>
      <c r="K96" s="60">
        <v>2045</v>
      </c>
      <c r="L96" s="60">
        <v>2272</v>
      </c>
      <c r="M96" s="60">
        <v>2628</v>
      </c>
      <c r="N96" s="60">
        <v>3068</v>
      </c>
      <c r="O96" s="60">
        <v>3693</v>
      </c>
      <c r="P96" s="60">
        <v>4201</v>
      </c>
      <c r="Q96" s="60">
        <v>4867</v>
      </c>
      <c r="R96" s="60">
        <v>6811</v>
      </c>
      <c r="S96" s="60">
        <v>9979</v>
      </c>
      <c r="T96" s="60">
        <v>13084</v>
      </c>
      <c r="U96" s="61">
        <v>16104</v>
      </c>
      <c r="V96" s="61">
        <v>19286</v>
      </c>
      <c r="W96" s="63">
        <v>23952</v>
      </c>
      <c r="X96" s="692">
        <v>28853</v>
      </c>
      <c r="Y96" s="693">
        <v>28887</v>
      </c>
    </row>
    <row r="97" spans="1:25" ht="15" customHeight="1">
      <c r="A97" s="694"/>
      <c r="B97" s="695"/>
      <c r="C97" s="155" t="s">
        <v>400</v>
      </c>
      <c r="D97" s="156">
        <v>0</v>
      </c>
      <c r="E97" s="156">
        <v>0</v>
      </c>
      <c r="F97" s="156">
        <v>0</v>
      </c>
      <c r="G97" s="156">
        <v>0</v>
      </c>
      <c r="H97" s="157">
        <v>0</v>
      </c>
      <c r="I97" s="157">
        <v>0</v>
      </c>
      <c r="J97" s="156">
        <v>1</v>
      </c>
      <c r="K97" s="156">
        <v>0</v>
      </c>
      <c r="L97" s="156">
        <v>0</v>
      </c>
      <c r="M97" s="156">
        <v>0</v>
      </c>
      <c r="N97" s="156">
        <v>0</v>
      </c>
      <c r="O97" s="156">
        <v>0</v>
      </c>
      <c r="P97" s="156">
        <v>0</v>
      </c>
      <c r="Q97" s="156">
        <v>0</v>
      </c>
      <c r="R97" s="156">
        <v>45</v>
      </c>
      <c r="S97" s="156">
        <v>35</v>
      </c>
      <c r="T97" s="156">
        <v>115</v>
      </c>
      <c r="U97" s="158">
        <v>316</v>
      </c>
      <c r="V97" s="158">
        <v>291</v>
      </c>
      <c r="W97" s="160">
        <v>139</v>
      </c>
      <c r="X97" s="696">
        <v>530</v>
      </c>
      <c r="Y97" s="697" t="s">
        <v>825</v>
      </c>
    </row>
    <row r="98" spans="1:25" ht="15" customHeight="1">
      <c r="A98" s="481" t="s">
        <v>121</v>
      </c>
      <c r="B98" s="482" t="s">
        <v>122</v>
      </c>
      <c r="C98" s="152" t="s">
        <v>396</v>
      </c>
      <c r="D98" s="61">
        <v>6649</v>
      </c>
      <c r="E98" s="61">
        <v>6491</v>
      </c>
      <c r="F98" s="61">
        <v>6576</v>
      </c>
      <c r="G98" s="61">
        <v>6506</v>
      </c>
      <c r="H98" s="153">
        <v>6400</v>
      </c>
      <c r="I98" s="153">
        <v>7781</v>
      </c>
      <c r="J98" s="61">
        <v>7747</v>
      </c>
      <c r="K98" s="61">
        <v>7610</v>
      </c>
      <c r="L98" s="61">
        <v>7178</v>
      </c>
      <c r="M98" s="61">
        <v>7038</v>
      </c>
      <c r="N98" s="61">
        <v>7032</v>
      </c>
      <c r="O98" s="61">
        <v>7940</v>
      </c>
      <c r="P98" s="61">
        <v>11526</v>
      </c>
      <c r="Q98" s="61">
        <v>14430</v>
      </c>
      <c r="R98" s="61">
        <v>21558</v>
      </c>
      <c r="S98" s="61">
        <v>27130</v>
      </c>
      <c r="T98" s="61">
        <v>29094</v>
      </c>
      <c r="U98" s="61">
        <v>30021</v>
      </c>
      <c r="V98" s="61">
        <v>31739</v>
      </c>
      <c r="W98" s="70">
        <v>30838</v>
      </c>
      <c r="X98" s="692">
        <v>29680</v>
      </c>
      <c r="Y98" s="693">
        <v>29680</v>
      </c>
    </row>
    <row r="99" spans="1:25" ht="15" customHeight="1">
      <c r="A99" s="481"/>
      <c r="B99" s="482"/>
      <c r="C99" s="152" t="s">
        <v>397</v>
      </c>
      <c r="D99" s="61">
        <v>2577</v>
      </c>
      <c r="E99" s="61">
        <v>2494</v>
      </c>
      <c r="F99" s="61">
        <v>2542</v>
      </c>
      <c r="G99" s="61">
        <v>2581</v>
      </c>
      <c r="H99" s="153">
        <v>0</v>
      </c>
      <c r="I99" s="153">
        <v>0</v>
      </c>
      <c r="J99" s="61">
        <v>2731</v>
      </c>
      <c r="K99" s="61">
        <v>2523</v>
      </c>
      <c r="L99" s="61">
        <v>2218</v>
      </c>
      <c r="M99" s="61">
        <v>1795</v>
      </c>
      <c r="N99" s="61">
        <v>1561</v>
      </c>
      <c r="O99" s="61">
        <v>1829</v>
      </c>
      <c r="P99" s="61">
        <v>2885</v>
      </c>
      <c r="Q99" s="61">
        <v>3449</v>
      </c>
      <c r="R99" s="61">
        <v>4957</v>
      </c>
      <c r="S99" s="61">
        <v>5648</v>
      </c>
      <c r="T99" s="61">
        <v>5255</v>
      </c>
      <c r="U99" s="61">
        <v>4732</v>
      </c>
      <c r="V99" s="61">
        <v>5094</v>
      </c>
      <c r="W99" s="70">
        <v>4651</v>
      </c>
      <c r="X99" s="692">
        <v>3839</v>
      </c>
      <c r="Y99" s="693">
        <v>3840</v>
      </c>
    </row>
    <row r="100" spans="1:25" ht="15" customHeight="1">
      <c r="A100" s="481"/>
      <c r="B100" s="482"/>
      <c r="C100" s="152" t="s">
        <v>398</v>
      </c>
      <c r="D100" s="61">
        <v>3395</v>
      </c>
      <c r="E100" s="61">
        <v>3315</v>
      </c>
      <c r="F100" s="61">
        <v>3565</v>
      </c>
      <c r="G100" s="61">
        <v>3455</v>
      </c>
      <c r="H100" s="153">
        <v>0</v>
      </c>
      <c r="I100" s="153">
        <v>0</v>
      </c>
      <c r="J100" s="61">
        <v>4433</v>
      </c>
      <c r="K100" s="61">
        <v>4521</v>
      </c>
      <c r="L100" s="61">
        <v>4369</v>
      </c>
      <c r="M100" s="61">
        <v>4546</v>
      </c>
      <c r="N100" s="61">
        <v>4685</v>
      </c>
      <c r="O100" s="61">
        <v>5185</v>
      </c>
      <c r="P100" s="61">
        <v>7265</v>
      </c>
      <c r="Q100" s="61">
        <v>9177</v>
      </c>
      <c r="R100" s="61">
        <v>14070</v>
      </c>
      <c r="S100" s="61">
        <v>18003</v>
      </c>
      <c r="T100" s="61">
        <v>19508</v>
      </c>
      <c r="U100" s="61">
        <v>20081</v>
      </c>
      <c r="V100" s="61">
        <v>20051</v>
      </c>
      <c r="W100" s="70">
        <v>18087</v>
      </c>
      <c r="X100" s="692">
        <v>16422</v>
      </c>
      <c r="Y100" s="693">
        <v>16424</v>
      </c>
    </row>
    <row r="101" spans="1:25" ht="15" customHeight="1">
      <c r="A101" s="481"/>
      <c r="B101" s="482"/>
      <c r="C101" s="152" t="s">
        <v>399</v>
      </c>
      <c r="D101" s="61">
        <v>677</v>
      </c>
      <c r="E101" s="61">
        <v>682</v>
      </c>
      <c r="F101" s="61">
        <v>469</v>
      </c>
      <c r="G101" s="61">
        <v>470</v>
      </c>
      <c r="H101" s="153">
        <v>0</v>
      </c>
      <c r="I101" s="153">
        <v>0</v>
      </c>
      <c r="J101" s="61">
        <v>583</v>
      </c>
      <c r="K101" s="61">
        <v>566</v>
      </c>
      <c r="L101" s="61">
        <v>591</v>
      </c>
      <c r="M101" s="61">
        <v>697</v>
      </c>
      <c r="N101" s="61">
        <v>786</v>
      </c>
      <c r="O101" s="61">
        <v>926</v>
      </c>
      <c r="P101" s="61">
        <v>1376</v>
      </c>
      <c r="Q101" s="61">
        <v>1804</v>
      </c>
      <c r="R101" s="61">
        <v>2507</v>
      </c>
      <c r="S101" s="61">
        <v>3479</v>
      </c>
      <c r="T101" s="61">
        <v>4331</v>
      </c>
      <c r="U101" s="61">
        <v>5195</v>
      </c>
      <c r="V101" s="61">
        <v>6582</v>
      </c>
      <c r="W101" s="70">
        <v>8095</v>
      </c>
      <c r="X101" s="692">
        <v>9411</v>
      </c>
      <c r="Y101" s="693">
        <v>9416</v>
      </c>
    </row>
    <row r="102" spans="1:25" ht="15" customHeight="1">
      <c r="A102" s="700"/>
      <c r="B102" s="701"/>
      <c r="C102" s="155" t="s">
        <v>400</v>
      </c>
      <c r="D102" s="158">
        <v>0</v>
      </c>
      <c r="E102" s="158">
        <v>0</v>
      </c>
      <c r="F102" s="158">
        <v>0</v>
      </c>
      <c r="G102" s="158">
        <v>0</v>
      </c>
      <c r="H102" s="157">
        <v>0</v>
      </c>
      <c r="I102" s="157">
        <v>0</v>
      </c>
      <c r="J102" s="158">
        <v>0</v>
      </c>
      <c r="K102" s="158">
        <v>0</v>
      </c>
      <c r="L102" s="158">
        <v>0</v>
      </c>
      <c r="M102" s="158">
        <v>0</v>
      </c>
      <c r="N102" s="158">
        <v>0</v>
      </c>
      <c r="O102" s="158">
        <v>0</v>
      </c>
      <c r="P102" s="158">
        <v>0</v>
      </c>
      <c r="Q102" s="158">
        <v>0</v>
      </c>
      <c r="R102" s="158">
        <v>24</v>
      </c>
      <c r="S102" s="158">
        <v>0</v>
      </c>
      <c r="T102" s="158">
        <v>0</v>
      </c>
      <c r="U102" s="158">
        <v>13</v>
      </c>
      <c r="V102" s="158">
        <v>12</v>
      </c>
      <c r="W102" s="165">
        <v>5</v>
      </c>
      <c r="X102" s="696">
        <v>8</v>
      </c>
      <c r="Y102" s="697" t="s">
        <v>825</v>
      </c>
    </row>
    <row r="103" spans="1:25" ht="15" customHeight="1">
      <c r="A103" s="480" t="s">
        <v>123</v>
      </c>
      <c r="B103" s="69"/>
      <c r="H103" s="698"/>
      <c r="I103" s="698"/>
      <c r="U103" s="699"/>
      <c r="V103" s="699"/>
      <c r="W103" s="69"/>
      <c r="X103" s="692"/>
      <c r="Y103" s="693"/>
    </row>
    <row r="104" spans="1:25" ht="15" customHeight="1">
      <c r="A104" s="476" t="s">
        <v>124</v>
      </c>
      <c r="B104" s="477" t="s">
        <v>125</v>
      </c>
      <c r="C104" s="152" t="s">
        <v>396</v>
      </c>
      <c r="D104" s="60">
        <v>58103</v>
      </c>
      <c r="E104" s="60">
        <v>63682</v>
      </c>
      <c r="F104" s="60">
        <v>66890</v>
      </c>
      <c r="G104" s="60">
        <v>72417</v>
      </c>
      <c r="H104" s="153">
        <v>84857</v>
      </c>
      <c r="I104" s="153">
        <v>101611</v>
      </c>
      <c r="J104" s="60">
        <v>112041</v>
      </c>
      <c r="K104" s="60">
        <v>120233</v>
      </c>
      <c r="L104" s="60">
        <v>129820</v>
      </c>
      <c r="M104" s="60">
        <v>159351</v>
      </c>
      <c r="N104" s="60">
        <v>206561</v>
      </c>
      <c r="O104" s="60">
        <v>234945</v>
      </c>
      <c r="P104" s="60">
        <v>254869</v>
      </c>
      <c r="Q104" s="60">
        <v>263363</v>
      </c>
      <c r="R104" s="60">
        <v>270722</v>
      </c>
      <c r="S104" s="60">
        <v>287606</v>
      </c>
      <c r="T104" s="60">
        <v>293117</v>
      </c>
      <c r="U104" s="61">
        <v>291027</v>
      </c>
      <c r="V104" s="61">
        <v>290959</v>
      </c>
      <c r="W104" s="63">
        <v>293409</v>
      </c>
      <c r="X104" s="692">
        <v>303601</v>
      </c>
      <c r="Y104" s="693">
        <v>303601</v>
      </c>
    </row>
    <row r="105" spans="1:25" ht="15" customHeight="1">
      <c r="A105" s="476"/>
      <c r="B105" s="477"/>
      <c r="C105" s="152" t="s">
        <v>397</v>
      </c>
      <c r="D105" s="60">
        <v>20882</v>
      </c>
      <c r="E105" s="60">
        <v>22587</v>
      </c>
      <c r="F105" s="60">
        <v>23320</v>
      </c>
      <c r="G105" s="60">
        <v>25346</v>
      </c>
      <c r="H105" s="153">
        <v>0</v>
      </c>
      <c r="I105" s="153">
        <v>0</v>
      </c>
      <c r="J105" s="60">
        <v>38320</v>
      </c>
      <c r="K105" s="60">
        <v>39191</v>
      </c>
      <c r="L105" s="60">
        <v>36504</v>
      </c>
      <c r="M105" s="60">
        <v>38655</v>
      </c>
      <c r="N105" s="60">
        <v>52021</v>
      </c>
      <c r="O105" s="60">
        <v>62436</v>
      </c>
      <c r="P105" s="60">
        <v>65658</v>
      </c>
      <c r="Q105" s="60">
        <v>60668</v>
      </c>
      <c r="R105" s="60">
        <v>50996</v>
      </c>
      <c r="S105" s="60">
        <v>47812</v>
      </c>
      <c r="T105" s="60">
        <v>46190</v>
      </c>
      <c r="U105" s="61">
        <v>43505</v>
      </c>
      <c r="V105" s="61">
        <v>40266</v>
      </c>
      <c r="W105" s="63">
        <v>39714</v>
      </c>
      <c r="X105" s="692">
        <v>41155</v>
      </c>
      <c r="Y105" s="693">
        <v>41159</v>
      </c>
    </row>
    <row r="106" spans="1:25" ht="15" customHeight="1">
      <c r="A106" s="476"/>
      <c r="B106" s="477"/>
      <c r="C106" s="152" t="s">
        <v>398</v>
      </c>
      <c r="D106" s="60">
        <v>32895</v>
      </c>
      <c r="E106" s="60">
        <v>36828</v>
      </c>
      <c r="F106" s="60">
        <v>40770</v>
      </c>
      <c r="G106" s="60">
        <v>44041</v>
      </c>
      <c r="H106" s="153">
        <v>0</v>
      </c>
      <c r="I106" s="153">
        <v>0</v>
      </c>
      <c r="J106" s="60">
        <v>69439</v>
      </c>
      <c r="K106" s="60">
        <v>75553</v>
      </c>
      <c r="L106" s="60">
        <v>86726</v>
      </c>
      <c r="M106" s="60">
        <v>112467</v>
      </c>
      <c r="N106" s="60">
        <v>143578</v>
      </c>
      <c r="O106" s="60">
        <v>158167</v>
      </c>
      <c r="P106" s="60">
        <v>170204</v>
      </c>
      <c r="Q106" s="60">
        <v>180297</v>
      </c>
      <c r="R106" s="60">
        <v>191832</v>
      </c>
      <c r="S106" s="60">
        <v>204713</v>
      </c>
      <c r="T106" s="60">
        <v>203733</v>
      </c>
      <c r="U106" s="61">
        <v>194059</v>
      </c>
      <c r="V106" s="61">
        <v>184936</v>
      </c>
      <c r="W106" s="63">
        <v>178803</v>
      </c>
      <c r="X106" s="692">
        <v>177638</v>
      </c>
      <c r="Y106" s="693">
        <v>180779</v>
      </c>
    </row>
    <row r="107" spans="1:25" ht="15" customHeight="1">
      <c r="A107" s="476"/>
      <c r="B107" s="477"/>
      <c r="C107" s="152" t="s">
        <v>399</v>
      </c>
      <c r="D107" s="60">
        <v>4326</v>
      </c>
      <c r="E107" s="60">
        <v>4267</v>
      </c>
      <c r="F107" s="60">
        <v>2800</v>
      </c>
      <c r="G107" s="60">
        <v>3030</v>
      </c>
      <c r="H107" s="153">
        <v>0</v>
      </c>
      <c r="I107" s="153">
        <v>0</v>
      </c>
      <c r="J107" s="60">
        <v>4277</v>
      </c>
      <c r="K107" s="60">
        <v>5486</v>
      </c>
      <c r="L107" s="60">
        <v>6590</v>
      </c>
      <c r="M107" s="60">
        <v>8229</v>
      </c>
      <c r="N107" s="60">
        <v>10962</v>
      </c>
      <c r="O107" s="60">
        <v>14228</v>
      </c>
      <c r="P107" s="60">
        <v>18578</v>
      </c>
      <c r="Q107" s="60">
        <v>22371</v>
      </c>
      <c r="R107" s="60">
        <v>27151</v>
      </c>
      <c r="S107" s="60">
        <v>35004</v>
      </c>
      <c r="T107" s="60">
        <v>43068</v>
      </c>
      <c r="U107" s="61">
        <v>51866</v>
      </c>
      <c r="V107" s="61">
        <v>61866</v>
      </c>
      <c r="W107" s="63">
        <v>74142</v>
      </c>
      <c r="X107" s="692">
        <v>79617</v>
      </c>
      <c r="Y107" s="693">
        <v>81663</v>
      </c>
    </row>
    <row r="108" spans="1:25" ht="15" customHeight="1">
      <c r="A108" s="694"/>
      <c r="B108" s="695"/>
      <c r="C108" s="155" t="s">
        <v>400</v>
      </c>
      <c r="D108" s="156">
        <v>0</v>
      </c>
      <c r="E108" s="156">
        <v>0</v>
      </c>
      <c r="F108" s="156">
        <v>0</v>
      </c>
      <c r="G108" s="156">
        <v>0</v>
      </c>
      <c r="H108" s="157">
        <v>0</v>
      </c>
      <c r="I108" s="157">
        <v>0</v>
      </c>
      <c r="J108" s="156">
        <v>5</v>
      </c>
      <c r="K108" s="156">
        <v>3</v>
      </c>
      <c r="L108" s="156">
        <v>0</v>
      </c>
      <c r="M108" s="156">
        <v>0</v>
      </c>
      <c r="N108" s="156">
        <v>0</v>
      </c>
      <c r="O108" s="156">
        <v>114</v>
      </c>
      <c r="P108" s="156">
        <v>429</v>
      </c>
      <c r="Q108" s="156">
        <v>27</v>
      </c>
      <c r="R108" s="156">
        <v>743</v>
      </c>
      <c r="S108" s="156">
        <v>77</v>
      </c>
      <c r="T108" s="156">
        <v>126</v>
      </c>
      <c r="U108" s="158">
        <v>1597</v>
      </c>
      <c r="V108" s="158">
        <v>3891</v>
      </c>
      <c r="W108" s="160">
        <v>750</v>
      </c>
      <c r="X108" s="696">
        <v>5191</v>
      </c>
      <c r="Y108" s="697" t="s">
        <v>825</v>
      </c>
    </row>
    <row r="109" spans="1:25" ht="15" customHeight="1">
      <c r="A109" s="476" t="s">
        <v>126</v>
      </c>
      <c r="B109" s="477" t="s">
        <v>127</v>
      </c>
      <c r="C109" s="152" t="s">
        <v>396</v>
      </c>
      <c r="D109" s="60">
        <v>61707</v>
      </c>
      <c r="E109" s="60">
        <v>67991</v>
      </c>
      <c r="F109" s="60">
        <v>71553</v>
      </c>
      <c r="G109" s="60">
        <v>74773</v>
      </c>
      <c r="H109" s="153">
        <v>78251</v>
      </c>
      <c r="I109" s="153">
        <v>93071</v>
      </c>
      <c r="J109" s="60">
        <v>97208</v>
      </c>
      <c r="K109" s="60">
        <v>100003</v>
      </c>
      <c r="L109" s="60">
        <v>101894</v>
      </c>
      <c r="M109" s="60">
        <v>114279</v>
      </c>
      <c r="N109" s="60">
        <v>140344</v>
      </c>
      <c r="O109" s="60">
        <v>183280</v>
      </c>
      <c r="P109" s="60">
        <v>212233</v>
      </c>
      <c r="Q109" s="60">
        <v>227311</v>
      </c>
      <c r="R109" s="60">
        <v>239803</v>
      </c>
      <c r="S109" s="60">
        <v>260567</v>
      </c>
      <c r="T109" s="60">
        <v>266170</v>
      </c>
      <c r="U109" s="61">
        <v>267100</v>
      </c>
      <c r="V109" s="61">
        <v>266937</v>
      </c>
      <c r="W109" s="63">
        <v>267435</v>
      </c>
      <c r="X109" s="692">
        <v>260878</v>
      </c>
      <c r="Y109" s="693">
        <v>260878</v>
      </c>
    </row>
    <row r="110" spans="1:25" ht="15" customHeight="1">
      <c r="A110" s="476"/>
      <c r="B110" s="477"/>
      <c r="C110" s="152" t="s">
        <v>397</v>
      </c>
      <c r="D110" s="60">
        <v>23242</v>
      </c>
      <c r="E110" s="60">
        <v>24893</v>
      </c>
      <c r="F110" s="60">
        <v>26164</v>
      </c>
      <c r="G110" s="60">
        <v>27455</v>
      </c>
      <c r="H110" s="153">
        <v>0</v>
      </c>
      <c r="I110" s="153">
        <v>0</v>
      </c>
      <c r="J110" s="60">
        <v>31747</v>
      </c>
      <c r="K110" s="60">
        <v>30902</v>
      </c>
      <c r="L110" s="60">
        <v>28420</v>
      </c>
      <c r="M110" s="60">
        <v>27471</v>
      </c>
      <c r="N110" s="60">
        <v>33722</v>
      </c>
      <c r="O110" s="60">
        <v>50067</v>
      </c>
      <c r="P110" s="60">
        <v>58271</v>
      </c>
      <c r="Q110" s="60">
        <v>56924</v>
      </c>
      <c r="R110" s="60">
        <v>49047</v>
      </c>
      <c r="S110" s="60">
        <v>45478</v>
      </c>
      <c r="T110" s="60">
        <v>43424</v>
      </c>
      <c r="U110" s="61">
        <v>40603</v>
      </c>
      <c r="V110" s="61">
        <v>39271</v>
      </c>
      <c r="W110" s="63">
        <v>36724</v>
      </c>
      <c r="X110" s="692">
        <v>32871</v>
      </c>
      <c r="Y110" s="693">
        <v>32949</v>
      </c>
    </row>
    <row r="111" spans="1:25" ht="15" customHeight="1">
      <c r="A111" s="476"/>
      <c r="B111" s="477"/>
      <c r="C111" s="152" t="s">
        <v>398</v>
      </c>
      <c r="D111" s="60">
        <v>33253</v>
      </c>
      <c r="E111" s="60">
        <v>38012</v>
      </c>
      <c r="F111" s="60">
        <v>41941</v>
      </c>
      <c r="G111" s="60">
        <v>43794</v>
      </c>
      <c r="H111" s="153">
        <v>0</v>
      </c>
      <c r="I111" s="153">
        <v>0</v>
      </c>
      <c r="J111" s="60">
        <v>60589</v>
      </c>
      <c r="K111" s="60">
        <v>63464</v>
      </c>
      <c r="L111" s="60">
        <v>67016</v>
      </c>
      <c r="M111" s="60">
        <v>78914</v>
      </c>
      <c r="N111" s="60">
        <v>96937</v>
      </c>
      <c r="O111" s="60">
        <v>120959</v>
      </c>
      <c r="P111" s="60">
        <v>138607</v>
      </c>
      <c r="Q111" s="60">
        <v>152321</v>
      </c>
      <c r="R111" s="60">
        <v>167553</v>
      </c>
      <c r="S111" s="60">
        <v>185054</v>
      </c>
      <c r="T111" s="60">
        <v>186220</v>
      </c>
      <c r="U111" s="61">
        <v>179276</v>
      </c>
      <c r="V111" s="61">
        <v>172184</v>
      </c>
      <c r="W111" s="63">
        <v>163163</v>
      </c>
      <c r="X111" s="692">
        <v>151933</v>
      </c>
      <c r="Y111" s="693">
        <v>154490</v>
      </c>
    </row>
    <row r="112" spans="1:25" ht="15" customHeight="1">
      <c r="A112" s="476"/>
      <c r="B112" s="477"/>
      <c r="C112" s="152" t="s">
        <v>399</v>
      </c>
      <c r="D112" s="60">
        <v>5212</v>
      </c>
      <c r="E112" s="60">
        <v>5086</v>
      </c>
      <c r="F112" s="60">
        <v>3448</v>
      </c>
      <c r="G112" s="60">
        <v>3524</v>
      </c>
      <c r="H112" s="153">
        <v>0</v>
      </c>
      <c r="I112" s="153">
        <v>0</v>
      </c>
      <c r="J112" s="60">
        <v>4864</v>
      </c>
      <c r="K112" s="60">
        <v>5637</v>
      </c>
      <c r="L112" s="60">
        <v>6458</v>
      </c>
      <c r="M112" s="60">
        <v>7894</v>
      </c>
      <c r="N112" s="60">
        <v>9685</v>
      </c>
      <c r="O112" s="60">
        <v>12225</v>
      </c>
      <c r="P112" s="60">
        <v>15332</v>
      </c>
      <c r="Q112" s="60">
        <v>18066</v>
      </c>
      <c r="R112" s="60">
        <v>22176</v>
      </c>
      <c r="S112" s="60">
        <v>29697</v>
      </c>
      <c r="T112" s="60">
        <v>36266</v>
      </c>
      <c r="U112" s="61">
        <v>44564</v>
      </c>
      <c r="V112" s="61">
        <v>55078</v>
      </c>
      <c r="W112" s="63">
        <v>66824</v>
      </c>
      <c r="X112" s="692">
        <v>72332</v>
      </c>
      <c r="Y112" s="693">
        <v>73439</v>
      </c>
    </row>
    <row r="113" spans="1:25" ht="15" customHeight="1">
      <c r="A113" s="694"/>
      <c r="B113" s="695"/>
      <c r="C113" s="155" t="s">
        <v>400</v>
      </c>
      <c r="D113" s="156">
        <v>0</v>
      </c>
      <c r="E113" s="156">
        <v>0</v>
      </c>
      <c r="F113" s="156">
        <v>0</v>
      </c>
      <c r="G113" s="156">
        <v>0</v>
      </c>
      <c r="H113" s="157">
        <v>0</v>
      </c>
      <c r="I113" s="157">
        <v>0</v>
      </c>
      <c r="J113" s="156">
        <v>8</v>
      </c>
      <c r="K113" s="156">
        <v>0</v>
      </c>
      <c r="L113" s="156">
        <v>0</v>
      </c>
      <c r="M113" s="156">
        <v>0</v>
      </c>
      <c r="N113" s="156">
        <v>0</v>
      </c>
      <c r="O113" s="156">
        <v>29</v>
      </c>
      <c r="P113" s="156">
        <v>23</v>
      </c>
      <c r="Q113" s="156">
        <v>0</v>
      </c>
      <c r="R113" s="156">
        <v>1027</v>
      </c>
      <c r="S113" s="156">
        <v>338</v>
      </c>
      <c r="T113" s="156">
        <v>260</v>
      </c>
      <c r="U113" s="158">
        <v>2657</v>
      </c>
      <c r="V113" s="158">
        <v>404</v>
      </c>
      <c r="W113" s="160">
        <v>724</v>
      </c>
      <c r="X113" s="696">
        <v>3742</v>
      </c>
      <c r="Y113" s="697" t="s">
        <v>825</v>
      </c>
    </row>
    <row r="114" spans="1:25" ht="15" customHeight="1">
      <c r="A114" s="476" t="s">
        <v>128</v>
      </c>
      <c r="B114" s="477" t="s">
        <v>129</v>
      </c>
      <c r="C114" s="152" t="s">
        <v>396</v>
      </c>
      <c r="D114" s="60">
        <v>30097</v>
      </c>
      <c r="E114" s="60">
        <v>31641</v>
      </c>
      <c r="F114" s="60">
        <v>31904</v>
      </c>
      <c r="G114" s="60">
        <v>36304</v>
      </c>
      <c r="H114" s="153">
        <v>40722</v>
      </c>
      <c r="I114" s="153">
        <v>46659</v>
      </c>
      <c r="J114" s="60">
        <v>49771</v>
      </c>
      <c r="K114" s="60">
        <v>51131</v>
      </c>
      <c r="L114" s="60">
        <v>53565</v>
      </c>
      <c r="M114" s="60">
        <v>61000</v>
      </c>
      <c r="N114" s="60">
        <v>68900</v>
      </c>
      <c r="O114" s="60">
        <v>77080</v>
      </c>
      <c r="P114" s="60">
        <v>85463</v>
      </c>
      <c r="Q114" s="60">
        <v>91434</v>
      </c>
      <c r="R114" s="60">
        <v>93273</v>
      </c>
      <c r="S114" s="60">
        <v>97632</v>
      </c>
      <c r="T114" s="60">
        <v>96020</v>
      </c>
      <c r="U114" s="61">
        <v>94813</v>
      </c>
      <c r="V114" s="61">
        <v>93901</v>
      </c>
      <c r="W114" s="63">
        <v>91030</v>
      </c>
      <c r="X114" s="692">
        <v>87722</v>
      </c>
      <c r="Y114" s="693">
        <v>87722</v>
      </c>
    </row>
    <row r="115" spans="1:25" ht="15" customHeight="1">
      <c r="A115" s="476"/>
      <c r="B115" s="477"/>
      <c r="C115" s="152" t="s">
        <v>397</v>
      </c>
      <c r="D115" s="60">
        <v>11176</v>
      </c>
      <c r="E115" s="60">
        <v>11536</v>
      </c>
      <c r="F115" s="60">
        <v>11405</v>
      </c>
      <c r="G115" s="60">
        <v>12592</v>
      </c>
      <c r="H115" s="153">
        <v>0</v>
      </c>
      <c r="I115" s="153">
        <v>0</v>
      </c>
      <c r="J115" s="60">
        <v>17063</v>
      </c>
      <c r="K115" s="60">
        <v>17008</v>
      </c>
      <c r="L115" s="60">
        <v>15566</v>
      </c>
      <c r="M115" s="60">
        <v>15484</v>
      </c>
      <c r="N115" s="60">
        <v>17027</v>
      </c>
      <c r="O115" s="60">
        <v>20401</v>
      </c>
      <c r="P115" s="60">
        <v>23219</v>
      </c>
      <c r="Q115" s="60">
        <v>23164</v>
      </c>
      <c r="R115" s="60">
        <v>19586</v>
      </c>
      <c r="S115" s="60">
        <v>17423</v>
      </c>
      <c r="T115" s="60">
        <v>15497</v>
      </c>
      <c r="U115" s="61">
        <v>14261</v>
      </c>
      <c r="V115" s="61">
        <v>13450</v>
      </c>
      <c r="W115" s="63">
        <v>12137</v>
      </c>
      <c r="X115" s="692">
        <v>11169</v>
      </c>
      <c r="Y115" s="693">
        <v>11181</v>
      </c>
    </row>
    <row r="116" spans="1:25" ht="15" customHeight="1">
      <c r="A116" s="476"/>
      <c r="B116" s="477"/>
      <c r="C116" s="152" t="s">
        <v>398</v>
      </c>
      <c r="D116" s="60">
        <v>16563</v>
      </c>
      <c r="E116" s="60">
        <v>17787</v>
      </c>
      <c r="F116" s="60">
        <v>18920</v>
      </c>
      <c r="G116" s="60">
        <v>22078</v>
      </c>
      <c r="H116" s="153">
        <v>0</v>
      </c>
      <c r="I116" s="153">
        <v>0</v>
      </c>
      <c r="J116" s="60">
        <v>30439</v>
      </c>
      <c r="K116" s="60">
        <v>31409</v>
      </c>
      <c r="L116" s="60">
        <v>34886</v>
      </c>
      <c r="M116" s="60">
        <v>41872</v>
      </c>
      <c r="N116" s="60">
        <v>47533</v>
      </c>
      <c r="O116" s="60">
        <v>51457</v>
      </c>
      <c r="P116" s="60">
        <v>55733</v>
      </c>
      <c r="Q116" s="60">
        <v>60606</v>
      </c>
      <c r="R116" s="60">
        <v>64680</v>
      </c>
      <c r="S116" s="60">
        <v>68689</v>
      </c>
      <c r="T116" s="60">
        <v>66690</v>
      </c>
      <c r="U116" s="61">
        <v>63687</v>
      </c>
      <c r="V116" s="61">
        <v>60280</v>
      </c>
      <c r="W116" s="63">
        <v>54718</v>
      </c>
      <c r="X116" s="692">
        <v>50316</v>
      </c>
      <c r="Y116" s="693">
        <v>50753</v>
      </c>
    </row>
    <row r="117" spans="1:25" ht="15" customHeight="1">
      <c r="A117" s="476"/>
      <c r="B117" s="477"/>
      <c r="C117" s="152" t="s">
        <v>399</v>
      </c>
      <c r="D117" s="60">
        <v>2358</v>
      </c>
      <c r="E117" s="60">
        <v>2318</v>
      </c>
      <c r="F117" s="60">
        <v>1579</v>
      </c>
      <c r="G117" s="60">
        <v>1634</v>
      </c>
      <c r="H117" s="153">
        <v>0</v>
      </c>
      <c r="I117" s="153">
        <v>0</v>
      </c>
      <c r="J117" s="60">
        <v>2267</v>
      </c>
      <c r="K117" s="60">
        <v>2714</v>
      </c>
      <c r="L117" s="60">
        <v>3113</v>
      </c>
      <c r="M117" s="60">
        <v>3644</v>
      </c>
      <c r="N117" s="60">
        <v>4340</v>
      </c>
      <c r="O117" s="60">
        <v>5218</v>
      </c>
      <c r="P117" s="60">
        <v>6509</v>
      </c>
      <c r="Q117" s="60">
        <v>7664</v>
      </c>
      <c r="R117" s="60">
        <v>8952</v>
      </c>
      <c r="S117" s="60">
        <v>11511</v>
      </c>
      <c r="T117" s="60">
        <v>13745</v>
      </c>
      <c r="U117" s="61">
        <v>16662</v>
      </c>
      <c r="V117" s="61">
        <v>20059</v>
      </c>
      <c r="W117" s="63">
        <v>23967</v>
      </c>
      <c r="X117" s="692">
        <v>25596</v>
      </c>
      <c r="Y117" s="693">
        <v>25788</v>
      </c>
    </row>
    <row r="118" spans="1:25" ht="15" customHeight="1">
      <c r="A118" s="694"/>
      <c r="B118" s="695"/>
      <c r="C118" s="155" t="s">
        <v>400</v>
      </c>
      <c r="D118" s="156">
        <v>0</v>
      </c>
      <c r="E118" s="156">
        <v>0</v>
      </c>
      <c r="F118" s="156">
        <v>0</v>
      </c>
      <c r="G118" s="156">
        <v>0</v>
      </c>
      <c r="H118" s="157">
        <v>0</v>
      </c>
      <c r="I118" s="157">
        <v>0</v>
      </c>
      <c r="J118" s="156">
        <v>2</v>
      </c>
      <c r="K118" s="156">
        <v>0</v>
      </c>
      <c r="L118" s="156">
        <v>0</v>
      </c>
      <c r="M118" s="156">
        <v>0</v>
      </c>
      <c r="N118" s="156">
        <v>0</v>
      </c>
      <c r="O118" s="156">
        <v>4</v>
      </c>
      <c r="P118" s="156">
        <v>2</v>
      </c>
      <c r="Q118" s="156">
        <v>0</v>
      </c>
      <c r="R118" s="156">
        <v>55</v>
      </c>
      <c r="S118" s="156">
        <v>9</v>
      </c>
      <c r="T118" s="156">
        <v>88</v>
      </c>
      <c r="U118" s="158">
        <v>203</v>
      </c>
      <c r="V118" s="158">
        <v>112</v>
      </c>
      <c r="W118" s="160">
        <v>208</v>
      </c>
      <c r="X118" s="696">
        <v>641</v>
      </c>
      <c r="Y118" s="697" t="s">
        <v>825</v>
      </c>
    </row>
    <row r="119" spans="1:25" ht="15" customHeight="1">
      <c r="A119" s="476" t="s">
        <v>130</v>
      </c>
      <c r="B119" s="477" t="s">
        <v>131</v>
      </c>
      <c r="C119" s="152" t="s">
        <v>396</v>
      </c>
      <c r="D119" s="60">
        <v>13730</v>
      </c>
      <c r="E119" s="60">
        <v>13876</v>
      </c>
      <c r="F119" s="60">
        <v>14418</v>
      </c>
      <c r="G119" s="60">
        <v>14719</v>
      </c>
      <c r="H119" s="153">
        <v>15152</v>
      </c>
      <c r="I119" s="153">
        <v>18153</v>
      </c>
      <c r="J119" s="60">
        <v>18240</v>
      </c>
      <c r="K119" s="60">
        <v>18639</v>
      </c>
      <c r="L119" s="60">
        <v>18525</v>
      </c>
      <c r="M119" s="60">
        <v>19099</v>
      </c>
      <c r="N119" s="60">
        <v>21140</v>
      </c>
      <c r="O119" s="60">
        <v>23425</v>
      </c>
      <c r="P119" s="60">
        <v>27609</v>
      </c>
      <c r="Q119" s="60">
        <v>29579</v>
      </c>
      <c r="R119" s="60">
        <v>30603</v>
      </c>
      <c r="S119" s="60">
        <v>31377</v>
      </c>
      <c r="T119" s="60">
        <v>32054</v>
      </c>
      <c r="U119" s="61">
        <v>31944</v>
      </c>
      <c r="V119" s="61">
        <v>31026</v>
      </c>
      <c r="W119" s="63">
        <v>31020</v>
      </c>
      <c r="X119" s="692">
        <v>30268</v>
      </c>
      <c r="Y119" s="693">
        <v>30268</v>
      </c>
    </row>
    <row r="120" spans="1:25" ht="15" customHeight="1">
      <c r="A120" s="476"/>
      <c r="B120" s="477"/>
      <c r="C120" s="152" t="s">
        <v>397</v>
      </c>
      <c r="D120" s="60">
        <v>5568</v>
      </c>
      <c r="E120" s="60">
        <v>5468</v>
      </c>
      <c r="F120" s="60">
        <v>5561</v>
      </c>
      <c r="G120" s="60">
        <v>5583</v>
      </c>
      <c r="H120" s="153">
        <v>0</v>
      </c>
      <c r="I120" s="153">
        <v>0</v>
      </c>
      <c r="J120" s="60">
        <v>6219</v>
      </c>
      <c r="K120" s="60">
        <v>6259</v>
      </c>
      <c r="L120" s="60">
        <v>5816</v>
      </c>
      <c r="M120" s="60">
        <v>5079</v>
      </c>
      <c r="N120" s="60">
        <v>5120</v>
      </c>
      <c r="O120" s="60">
        <v>5857</v>
      </c>
      <c r="P120" s="60">
        <v>7441</v>
      </c>
      <c r="Q120" s="60">
        <v>7510</v>
      </c>
      <c r="R120" s="60">
        <v>6277</v>
      </c>
      <c r="S120" s="60">
        <v>5316</v>
      </c>
      <c r="T120" s="60">
        <v>4857</v>
      </c>
      <c r="U120" s="61">
        <v>4569</v>
      </c>
      <c r="V120" s="61">
        <v>4199</v>
      </c>
      <c r="W120" s="63">
        <v>4110</v>
      </c>
      <c r="X120" s="692">
        <v>3820</v>
      </c>
      <c r="Y120" s="693">
        <v>3822</v>
      </c>
    </row>
    <row r="121" spans="1:25" ht="15" customHeight="1">
      <c r="A121" s="476"/>
      <c r="B121" s="477"/>
      <c r="C121" s="152" t="s">
        <v>398</v>
      </c>
      <c r="D121" s="60">
        <v>6972</v>
      </c>
      <c r="E121" s="60">
        <v>7228</v>
      </c>
      <c r="F121" s="60">
        <v>8069</v>
      </c>
      <c r="G121" s="60">
        <v>8369</v>
      </c>
      <c r="H121" s="153">
        <v>0</v>
      </c>
      <c r="I121" s="153">
        <v>0</v>
      </c>
      <c r="J121" s="60">
        <v>10980</v>
      </c>
      <c r="K121" s="60">
        <v>11148</v>
      </c>
      <c r="L121" s="60">
        <v>11379</v>
      </c>
      <c r="M121" s="60">
        <v>12568</v>
      </c>
      <c r="N121" s="60">
        <v>14284</v>
      </c>
      <c r="O121" s="60">
        <v>15499</v>
      </c>
      <c r="P121" s="60">
        <v>17648</v>
      </c>
      <c r="Q121" s="60">
        <v>19210</v>
      </c>
      <c r="R121" s="60">
        <v>21018</v>
      </c>
      <c r="S121" s="60">
        <v>21985</v>
      </c>
      <c r="T121" s="60">
        <v>22343</v>
      </c>
      <c r="U121" s="61">
        <v>21612</v>
      </c>
      <c r="V121" s="61">
        <v>19618</v>
      </c>
      <c r="W121" s="63">
        <v>17911</v>
      </c>
      <c r="X121" s="692">
        <v>16615</v>
      </c>
      <c r="Y121" s="693">
        <v>16712</v>
      </c>
    </row>
    <row r="122" spans="1:25" ht="15" customHeight="1">
      <c r="A122" s="476"/>
      <c r="B122" s="477"/>
      <c r="C122" s="152" t="s">
        <v>399</v>
      </c>
      <c r="D122" s="60">
        <v>1190</v>
      </c>
      <c r="E122" s="60">
        <v>1180</v>
      </c>
      <c r="F122" s="60">
        <v>788</v>
      </c>
      <c r="G122" s="60">
        <v>767</v>
      </c>
      <c r="H122" s="153">
        <v>0</v>
      </c>
      <c r="I122" s="153">
        <v>0</v>
      </c>
      <c r="J122" s="60">
        <v>1039</v>
      </c>
      <c r="K122" s="60">
        <v>1232</v>
      </c>
      <c r="L122" s="60">
        <v>1330</v>
      </c>
      <c r="M122" s="60">
        <v>1452</v>
      </c>
      <c r="N122" s="60">
        <v>1736</v>
      </c>
      <c r="O122" s="60">
        <v>2066</v>
      </c>
      <c r="P122" s="60">
        <v>2520</v>
      </c>
      <c r="Q122" s="60">
        <v>2859</v>
      </c>
      <c r="R122" s="60">
        <v>3308</v>
      </c>
      <c r="S122" s="60">
        <v>4076</v>
      </c>
      <c r="T122" s="60">
        <v>4834</v>
      </c>
      <c r="U122" s="61">
        <v>5762</v>
      </c>
      <c r="V122" s="61">
        <v>7198</v>
      </c>
      <c r="W122" s="63">
        <v>8974</v>
      </c>
      <c r="X122" s="692">
        <v>9716</v>
      </c>
      <c r="Y122" s="693">
        <v>9734</v>
      </c>
    </row>
    <row r="123" spans="1:25" ht="15" customHeight="1">
      <c r="A123" s="694"/>
      <c r="B123" s="695"/>
      <c r="C123" s="155" t="s">
        <v>400</v>
      </c>
      <c r="D123" s="156">
        <v>0</v>
      </c>
      <c r="E123" s="156">
        <v>0</v>
      </c>
      <c r="F123" s="156">
        <v>0</v>
      </c>
      <c r="G123" s="156">
        <v>0</v>
      </c>
      <c r="H123" s="157">
        <v>0</v>
      </c>
      <c r="I123" s="157">
        <v>0</v>
      </c>
      <c r="J123" s="156">
        <v>2</v>
      </c>
      <c r="K123" s="156">
        <v>0</v>
      </c>
      <c r="L123" s="156">
        <v>0</v>
      </c>
      <c r="M123" s="156">
        <v>0</v>
      </c>
      <c r="N123" s="156">
        <v>0</v>
      </c>
      <c r="O123" s="156">
        <v>3</v>
      </c>
      <c r="P123" s="156">
        <v>0</v>
      </c>
      <c r="Q123" s="156">
        <v>0</v>
      </c>
      <c r="R123" s="156">
        <v>0</v>
      </c>
      <c r="S123" s="156">
        <v>0</v>
      </c>
      <c r="T123" s="156">
        <v>20</v>
      </c>
      <c r="U123" s="158">
        <v>1</v>
      </c>
      <c r="V123" s="158">
        <v>11</v>
      </c>
      <c r="W123" s="160">
        <v>25</v>
      </c>
      <c r="X123" s="696">
        <v>117</v>
      </c>
      <c r="Y123" s="697" t="s">
        <v>825</v>
      </c>
    </row>
    <row r="124" spans="1:25" ht="15" customHeight="1">
      <c r="A124" s="476" t="s">
        <v>132</v>
      </c>
      <c r="B124" s="477" t="s">
        <v>133</v>
      </c>
      <c r="C124" s="152" t="s">
        <v>396</v>
      </c>
      <c r="D124" s="60">
        <v>4933</v>
      </c>
      <c r="E124" s="60">
        <v>5243</v>
      </c>
      <c r="F124" s="60">
        <v>5447</v>
      </c>
      <c r="G124" s="60">
        <v>5772</v>
      </c>
      <c r="H124" s="153">
        <v>6078</v>
      </c>
      <c r="I124" s="153">
        <v>8081</v>
      </c>
      <c r="J124" s="60">
        <v>8461</v>
      </c>
      <c r="K124" s="60">
        <v>8852</v>
      </c>
      <c r="L124" s="60">
        <v>9235</v>
      </c>
      <c r="M124" s="60">
        <v>11095</v>
      </c>
      <c r="N124" s="60">
        <v>13116</v>
      </c>
      <c r="O124" s="60">
        <v>20011</v>
      </c>
      <c r="P124" s="60">
        <v>26527</v>
      </c>
      <c r="Q124" s="60">
        <v>29757</v>
      </c>
      <c r="R124" s="60">
        <v>30813</v>
      </c>
      <c r="S124" s="60">
        <v>33583</v>
      </c>
      <c r="T124" s="60">
        <v>33766</v>
      </c>
      <c r="U124" s="61">
        <v>33545</v>
      </c>
      <c r="V124" s="61">
        <v>33183</v>
      </c>
      <c r="W124" s="63">
        <v>33739</v>
      </c>
      <c r="X124" s="692">
        <v>33604</v>
      </c>
      <c r="Y124" s="693">
        <v>33604</v>
      </c>
    </row>
    <row r="125" spans="1:25" ht="15" customHeight="1">
      <c r="A125" s="476"/>
      <c r="B125" s="477"/>
      <c r="C125" s="152" t="s">
        <v>397</v>
      </c>
      <c r="D125" s="60">
        <v>1996</v>
      </c>
      <c r="E125" s="60">
        <v>2030</v>
      </c>
      <c r="F125" s="60">
        <v>2053</v>
      </c>
      <c r="G125" s="60">
        <v>2184</v>
      </c>
      <c r="H125" s="153">
        <v>0</v>
      </c>
      <c r="I125" s="153">
        <v>0</v>
      </c>
      <c r="J125" s="60">
        <v>2851</v>
      </c>
      <c r="K125" s="60">
        <v>2948</v>
      </c>
      <c r="L125" s="60">
        <v>2768</v>
      </c>
      <c r="M125" s="60">
        <v>2837</v>
      </c>
      <c r="N125" s="60">
        <v>3226</v>
      </c>
      <c r="O125" s="60">
        <v>5630</v>
      </c>
      <c r="P125" s="60">
        <v>7720</v>
      </c>
      <c r="Q125" s="60">
        <v>7921</v>
      </c>
      <c r="R125" s="60">
        <v>6451</v>
      </c>
      <c r="S125" s="60">
        <v>5932</v>
      </c>
      <c r="T125" s="60">
        <v>5415</v>
      </c>
      <c r="U125" s="61">
        <v>5063</v>
      </c>
      <c r="V125" s="61">
        <v>4764</v>
      </c>
      <c r="W125" s="63">
        <v>4933</v>
      </c>
      <c r="X125" s="692">
        <v>4785</v>
      </c>
      <c r="Y125" s="693">
        <v>4788</v>
      </c>
    </row>
    <row r="126" spans="1:25" ht="15" customHeight="1">
      <c r="A126" s="476"/>
      <c r="B126" s="477"/>
      <c r="C126" s="152" t="s">
        <v>398</v>
      </c>
      <c r="D126" s="60">
        <v>2497</v>
      </c>
      <c r="E126" s="60">
        <v>2785</v>
      </c>
      <c r="F126" s="60">
        <v>3110</v>
      </c>
      <c r="G126" s="60">
        <v>3293</v>
      </c>
      <c r="H126" s="153">
        <v>0</v>
      </c>
      <c r="I126" s="153">
        <v>0</v>
      </c>
      <c r="J126" s="60">
        <v>5179</v>
      </c>
      <c r="K126" s="60">
        <v>5395</v>
      </c>
      <c r="L126" s="60">
        <v>5927</v>
      </c>
      <c r="M126" s="60">
        <v>7612</v>
      </c>
      <c r="N126" s="60">
        <v>9096</v>
      </c>
      <c r="O126" s="60">
        <v>13241</v>
      </c>
      <c r="P126" s="60">
        <v>17249</v>
      </c>
      <c r="Q126" s="60">
        <v>19899</v>
      </c>
      <c r="R126" s="60">
        <v>21935</v>
      </c>
      <c r="S126" s="60">
        <v>24294</v>
      </c>
      <c r="T126" s="60">
        <v>23930</v>
      </c>
      <c r="U126" s="61">
        <v>23021</v>
      </c>
      <c r="V126" s="61">
        <v>21434</v>
      </c>
      <c r="W126" s="63">
        <v>20319</v>
      </c>
      <c r="X126" s="692">
        <v>19308</v>
      </c>
      <c r="Y126" s="693">
        <v>19549</v>
      </c>
    </row>
    <row r="127" spans="1:25" ht="15" customHeight="1">
      <c r="A127" s="476"/>
      <c r="B127" s="477"/>
      <c r="C127" s="152" t="s">
        <v>399</v>
      </c>
      <c r="D127" s="60">
        <v>440</v>
      </c>
      <c r="E127" s="60">
        <v>428</v>
      </c>
      <c r="F127" s="60">
        <v>284</v>
      </c>
      <c r="G127" s="60">
        <v>295</v>
      </c>
      <c r="H127" s="153">
        <v>0</v>
      </c>
      <c r="I127" s="153">
        <v>0</v>
      </c>
      <c r="J127" s="60">
        <v>431</v>
      </c>
      <c r="K127" s="60">
        <v>509</v>
      </c>
      <c r="L127" s="60">
        <v>540</v>
      </c>
      <c r="M127" s="60">
        <v>646</v>
      </c>
      <c r="N127" s="60">
        <v>794</v>
      </c>
      <c r="O127" s="60">
        <v>1121</v>
      </c>
      <c r="P127" s="60">
        <v>1553</v>
      </c>
      <c r="Q127" s="60">
        <v>1937</v>
      </c>
      <c r="R127" s="60">
        <v>2415</v>
      </c>
      <c r="S127" s="60">
        <v>3357</v>
      </c>
      <c r="T127" s="60">
        <v>4408</v>
      </c>
      <c r="U127" s="61">
        <v>5459</v>
      </c>
      <c r="V127" s="61">
        <v>6956</v>
      </c>
      <c r="W127" s="63">
        <v>8441</v>
      </c>
      <c r="X127" s="692">
        <v>9160</v>
      </c>
      <c r="Y127" s="693">
        <v>9267</v>
      </c>
    </row>
    <row r="128" spans="1:25" ht="15" customHeight="1">
      <c r="A128" s="694"/>
      <c r="B128" s="695"/>
      <c r="C128" s="155" t="s">
        <v>400</v>
      </c>
      <c r="D128" s="156">
        <v>0</v>
      </c>
      <c r="E128" s="156">
        <v>0</v>
      </c>
      <c r="F128" s="156">
        <v>0</v>
      </c>
      <c r="G128" s="156">
        <v>0</v>
      </c>
      <c r="H128" s="157">
        <v>0</v>
      </c>
      <c r="I128" s="157">
        <v>0</v>
      </c>
      <c r="J128" s="156">
        <v>0</v>
      </c>
      <c r="K128" s="156">
        <v>0</v>
      </c>
      <c r="L128" s="156">
        <v>0</v>
      </c>
      <c r="M128" s="156">
        <v>0</v>
      </c>
      <c r="N128" s="156">
        <v>0</v>
      </c>
      <c r="O128" s="156">
        <v>19</v>
      </c>
      <c r="P128" s="156">
        <v>5</v>
      </c>
      <c r="Q128" s="156">
        <v>0</v>
      </c>
      <c r="R128" s="156">
        <v>12</v>
      </c>
      <c r="S128" s="156">
        <v>0</v>
      </c>
      <c r="T128" s="156">
        <v>13</v>
      </c>
      <c r="U128" s="158">
        <v>2</v>
      </c>
      <c r="V128" s="158">
        <v>29</v>
      </c>
      <c r="W128" s="160">
        <v>46</v>
      </c>
      <c r="X128" s="696">
        <v>351</v>
      </c>
      <c r="Y128" s="697" t="s">
        <v>825</v>
      </c>
    </row>
    <row r="129" spans="1:25" ht="15" customHeight="1">
      <c r="A129" s="483" t="s">
        <v>134</v>
      </c>
      <c r="B129" s="69"/>
      <c r="H129" s="698"/>
      <c r="I129" s="698"/>
      <c r="U129" s="699"/>
      <c r="V129" s="699"/>
      <c r="W129" s="69"/>
      <c r="X129" s="692"/>
      <c r="Y129" s="693"/>
    </row>
    <row r="130" spans="1:25" ht="15" customHeight="1">
      <c r="A130" s="476" t="s">
        <v>135</v>
      </c>
      <c r="B130" s="477" t="s">
        <v>136</v>
      </c>
      <c r="C130" s="152" t="s">
        <v>396</v>
      </c>
      <c r="D130" s="60">
        <v>20987</v>
      </c>
      <c r="E130" s="60">
        <v>22392</v>
      </c>
      <c r="F130" s="60">
        <v>25656</v>
      </c>
      <c r="G130" s="60">
        <v>29737</v>
      </c>
      <c r="H130" s="153">
        <v>32083</v>
      </c>
      <c r="I130" s="153">
        <v>37160</v>
      </c>
      <c r="J130" s="60">
        <v>42516</v>
      </c>
      <c r="K130" s="60">
        <v>48012</v>
      </c>
      <c r="L130" s="60">
        <v>51173</v>
      </c>
      <c r="M130" s="60">
        <v>48481</v>
      </c>
      <c r="N130" s="60">
        <v>45964</v>
      </c>
      <c r="O130" s="60">
        <v>46182</v>
      </c>
      <c r="P130" s="60">
        <v>46380</v>
      </c>
      <c r="Q130" s="60">
        <v>46889</v>
      </c>
      <c r="R130" s="60">
        <v>46220</v>
      </c>
      <c r="S130" s="60">
        <v>46339</v>
      </c>
      <c r="T130" s="60">
        <v>45718</v>
      </c>
      <c r="U130" s="61">
        <v>43953</v>
      </c>
      <c r="V130" s="61">
        <v>42802</v>
      </c>
      <c r="W130" s="63">
        <v>40866</v>
      </c>
      <c r="X130" s="692">
        <v>38673</v>
      </c>
      <c r="Y130" s="693">
        <v>38673</v>
      </c>
    </row>
    <row r="131" spans="1:25" ht="15" customHeight="1">
      <c r="A131" s="476"/>
      <c r="B131" s="477"/>
      <c r="C131" s="152" t="s">
        <v>397</v>
      </c>
      <c r="D131" s="60">
        <v>7848</v>
      </c>
      <c r="E131" s="60">
        <v>8252</v>
      </c>
      <c r="F131" s="60">
        <v>9145</v>
      </c>
      <c r="G131" s="60">
        <v>10349</v>
      </c>
      <c r="H131" s="153">
        <v>0</v>
      </c>
      <c r="I131" s="153">
        <v>0</v>
      </c>
      <c r="J131" s="60">
        <v>13058</v>
      </c>
      <c r="K131" s="60">
        <v>13163</v>
      </c>
      <c r="L131" s="60">
        <v>12431</v>
      </c>
      <c r="M131" s="60">
        <v>11516</v>
      </c>
      <c r="N131" s="60">
        <v>11143</v>
      </c>
      <c r="O131" s="60">
        <v>11668</v>
      </c>
      <c r="P131" s="60">
        <v>11153</v>
      </c>
      <c r="Q131" s="60">
        <v>10240</v>
      </c>
      <c r="R131" s="60">
        <v>8553</v>
      </c>
      <c r="S131" s="60">
        <v>7723</v>
      </c>
      <c r="T131" s="60">
        <v>7224</v>
      </c>
      <c r="U131" s="61">
        <v>6567</v>
      </c>
      <c r="V131" s="61">
        <v>5977</v>
      </c>
      <c r="W131" s="63">
        <v>5248</v>
      </c>
      <c r="X131" s="692">
        <v>4568</v>
      </c>
      <c r="Y131" s="693">
        <v>4585</v>
      </c>
    </row>
    <row r="132" spans="1:25" ht="15" customHeight="1">
      <c r="A132" s="476"/>
      <c r="B132" s="477"/>
      <c r="C132" s="152" t="s">
        <v>398</v>
      </c>
      <c r="D132" s="60">
        <v>10961</v>
      </c>
      <c r="E132" s="60">
        <v>11965</v>
      </c>
      <c r="F132" s="60">
        <v>15014</v>
      </c>
      <c r="G132" s="60">
        <v>17859</v>
      </c>
      <c r="H132" s="153">
        <v>0</v>
      </c>
      <c r="I132" s="153">
        <v>0</v>
      </c>
      <c r="J132" s="60">
        <v>27418</v>
      </c>
      <c r="K132" s="60">
        <v>32495</v>
      </c>
      <c r="L132" s="60">
        <v>36164</v>
      </c>
      <c r="M132" s="60">
        <v>34010</v>
      </c>
      <c r="N132" s="60">
        <v>31359</v>
      </c>
      <c r="O132" s="60">
        <v>30334</v>
      </c>
      <c r="P132" s="60">
        <v>30287</v>
      </c>
      <c r="Q132" s="60">
        <v>30928</v>
      </c>
      <c r="R132" s="60">
        <v>30906</v>
      </c>
      <c r="S132" s="60">
        <v>30520</v>
      </c>
      <c r="T132" s="60">
        <v>29073</v>
      </c>
      <c r="U132" s="61">
        <v>26865</v>
      </c>
      <c r="V132" s="61">
        <v>25061</v>
      </c>
      <c r="W132" s="63">
        <v>22907</v>
      </c>
      <c r="X132" s="692">
        <v>20732</v>
      </c>
      <c r="Y132" s="693">
        <v>21022</v>
      </c>
    </row>
    <row r="133" spans="1:25" ht="15" customHeight="1">
      <c r="A133" s="476"/>
      <c r="B133" s="477"/>
      <c r="C133" s="152" t="s">
        <v>399</v>
      </c>
      <c r="D133" s="60">
        <v>2178</v>
      </c>
      <c r="E133" s="60">
        <v>2175</v>
      </c>
      <c r="F133" s="60">
        <v>1497</v>
      </c>
      <c r="G133" s="60">
        <v>1529</v>
      </c>
      <c r="H133" s="153">
        <v>0</v>
      </c>
      <c r="I133" s="153">
        <v>0</v>
      </c>
      <c r="J133" s="60">
        <v>2033</v>
      </c>
      <c r="K133" s="60">
        <v>2354</v>
      </c>
      <c r="L133" s="60">
        <v>2578</v>
      </c>
      <c r="M133" s="60">
        <v>2955</v>
      </c>
      <c r="N133" s="60">
        <v>3462</v>
      </c>
      <c r="O133" s="60">
        <v>4178</v>
      </c>
      <c r="P133" s="60">
        <v>4940</v>
      </c>
      <c r="Q133" s="60">
        <v>5721</v>
      </c>
      <c r="R133" s="60">
        <v>6761</v>
      </c>
      <c r="S133" s="60">
        <v>8096</v>
      </c>
      <c r="T133" s="60">
        <v>9407</v>
      </c>
      <c r="U133" s="61">
        <v>10519</v>
      </c>
      <c r="V133" s="61">
        <v>11734</v>
      </c>
      <c r="W133" s="63">
        <v>12652</v>
      </c>
      <c r="X133" s="692">
        <v>12974</v>
      </c>
      <c r="Y133" s="693">
        <v>13066</v>
      </c>
    </row>
    <row r="134" spans="1:25" ht="15" customHeight="1">
      <c r="A134" s="694"/>
      <c r="B134" s="695"/>
      <c r="C134" s="155" t="s">
        <v>400</v>
      </c>
      <c r="D134" s="156">
        <v>0</v>
      </c>
      <c r="E134" s="156">
        <v>0</v>
      </c>
      <c r="F134" s="156">
        <v>0</v>
      </c>
      <c r="G134" s="156">
        <v>0</v>
      </c>
      <c r="H134" s="157">
        <v>0</v>
      </c>
      <c r="I134" s="157">
        <v>0</v>
      </c>
      <c r="J134" s="156">
        <v>7</v>
      </c>
      <c r="K134" s="156">
        <v>0</v>
      </c>
      <c r="L134" s="156">
        <v>0</v>
      </c>
      <c r="M134" s="156">
        <v>0</v>
      </c>
      <c r="N134" s="156">
        <v>0</v>
      </c>
      <c r="O134" s="156">
        <v>2</v>
      </c>
      <c r="P134" s="156">
        <v>0</v>
      </c>
      <c r="Q134" s="156">
        <v>0</v>
      </c>
      <c r="R134" s="156">
        <v>0</v>
      </c>
      <c r="S134" s="156">
        <v>0</v>
      </c>
      <c r="T134" s="156">
        <v>14</v>
      </c>
      <c r="U134" s="158">
        <v>2</v>
      </c>
      <c r="V134" s="158">
        <v>30</v>
      </c>
      <c r="W134" s="160">
        <v>59</v>
      </c>
      <c r="X134" s="696">
        <v>399</v>
      </c>
      <c r="Y134" s="697" t="s">
        <v>825</v>
      </c>
    </row>
    <row r="135" spans="1:25" ht="15" customHeight="1">
      <c r="A135" s="702" t="s">
        <v>137</v>
      </c>
      <c r="B135" s="703" t="s">
        <v>138</v>
      </c>
      <c r="C135" s="166" t="s">
        <v>396</v>
      </c>
      <c r="D135" s="62">
        <v>15479</v>
      </c>
      <c r="E135" s="62">
        <v>16803</v>
      </c>
      <c r="F135" s="62">
        <v>19777</v>
      </c>
      <c r="G135" s="62">
        <v>23540</v>
      </c>
      <c r="H135" s="153">
        <v>25873</v>
      </c>
      <c r="I135" s="153">
        <v>29426</v>
      </c>
      <c r="J135" s="62">
        <v>34288</v>
      </c>
      <c r="K135" s="62">
        <v>39145</v>
      </c>
      <c r="L135" s="62">
        <v>42238</v>
      </c>
      <c r="M135" s="62">
        <v>40157</v>
      </c>
      <c r="N135" s="62">
        <v>37934</v>
      </c>
      <c r="O135" s="62">
        <v>38108</v>
      </c>
      <c r="P135" s="62">
        <v>38303</v>
      </c>
      <c r="Q135" s="62">
        <v>38770</v>
      </c>
      <c r="R135" s="62">
        <v>38230</v>
      </c>
      <c r="S135" s="62">
        <v>38257</v>
      </c>
      <c r="T135" s="62">
        <v>37768</v>
      </c>
      <c r="U135" s="62">
        <v>36268</v>
      </c>
      <c r="V135" s="62">
        <v>35435</v>
      </c>
      <c r="W135" s="167">
        <v>33957</v>
      </c>
      <c r="X135" s="692">
        <v>32373</v>
      </c>
      <c r="Y135" s="693"/>
    </row>
    <row r="136" spans="1:25" ht="15" customHeight="1">
      <c r="A136" s="702"/>
      <c r="B136" s="703"/>
      <c r="C136" s="166" t="s">
        <v>397</v>
      </c>
      <c r="D136" s="62">
        <v>5712</v>
      </c>
      <c r="E136" s="62">
        <v>6070</v>
      </c>
      <c r="F136" s="62">
        <v>6874</v>
      </c>
      <c r="G136" s="62">
        <v>8007</v>
      </c>
      <c r="H136" s="153">
        <v>0</v>
      </c>
      <c r="I136" s="153">
        <v>0</v>
      </c>
      <c r="J136" s="62">
        <v>10266</v>
      </c>
      <c r="K136" s="62">
        <v>10432</v>
      </c>
      <c r="L136" s="62">
        <v>9997</v>
      </c>
      <c r="M136" s="62">
        <v>9422</v>
      </c>
      <c r="N136" s="62">
        <v>9243</v>
      </c>
      <c r="O136" s="62">
        <v>9693</v>
      </c>
      <c r="P136" s="62">
        <v>9247</v>
      </c>
      <c r="Q136" s="62">
        <v>8483</v>
      </c>
      <c r="R136" s="62">
        <v>7068</v>
      </c>
      <c r="S136" s="62">
        <v>6313</v>
      </c>
      <c r="T136" s="62">
        <v>5938</v>
      </c>
      <c r="U136" s="62">
        <v>5424</v>
      </c>
      <c r="V136" s="62">
        <v>5043</v>
      </c>
      <c r="W136" s="167">
        <v>4450</v>
      </c>
      <c r="X136" s="692">
        <v>3934</v>
      </c>
      <c r="Y136" s="693"/>
    </row>
    <row r="137" spans="1:25" ht="15" customHeight="1">
      <c r="A137" s="702"/>
      <c r="B137" s="703"/>
      <c r="C137" s="166" t="s">
        <v>398</v>
      </c>
      <c r="D137" s="62">
        <v>8198</v>
      </c>
      <c r="E137" s="62">
        <v>9166</v>
      </c>
      <c r="F137" s="62">
        <v>11782</v>
      </c>
      <c r="G137" s="62">
        <v>14371</v>
      </c>
      <c r="H137" s="153">
        <v>0</v>
      </c>
      <c r="I137" s="153">
        <v>0</v>
      </c>
      <c r="J137" s="62">
        <v>22468</v>
      </c>
      <c r="K137" s="62">
        <v>26915</v>
      </c>
      <c r="L137" s="62">
        <v>30240</v>
      </c>
      <c r="M137" s="62">
        <v>28410</v>
      </c>
      <c r="N137" s="62">
        <v>25917</v>
      </c>
      <c r="O137" s="62">
        <v>25057</v>
      </c>
      <c r="P137" s="62">
        <v>25086</v>
      </c>
      <c r="Q137" s="62">
        <v>25684</v>
      </c>
      <c r="R137" s="62">
        <v>25700</v>
      </c>
      <c r="S137" s="62">
        <v>25429</v>
      </c>
      <c r="T137" s="62">
        <v>24142</v>
      </c>
      <c r="U137" s="62">
        <v>22212</v>
      </c>
      <c r="V137" s="62">
        <v>20715</v>
      </c>
      <c r="W137" s="167">
        <v>19108</v>
      </c>
      <c r="X137" s="692">
        <v>17512</v>
      </c>
      <c r="Y137" s="693"/>
    </row>
    <row r="138" spans="1:25" ht="15" customHeight="1">
      <c r="A138" s="702"/>
      <c r="B138" s="703"/>
      <c r="C138" s="166" t="s">
        <v>399</v>
      </c>
      <c r="D138" s="62">
        <v>1569</v>
      </c>
      <c r="E138" s="62">
        <v>1567</v>
      </c>
      <c r="F138" s="62">
        <v>1121</v>
      </c>
      <c r="G138" s="62">
        <v>1162</v>
      </c>
      <c r="H138" s="153">
        <v>0</v>
      </c>
      <c r="I138" s="153">
        <v>0</v>
      </c>
      <c r="J138" s="62">
        <v>1550</v>
      </c>
      <c r="K138" s="62">
        <v>1798</v>
      </c>
      <c r="L138" s="62">
        <v>2001</v>
      </c>
      <c r="M138" s="62">
        <v>2325</v>
      </c>
      <c r="N138" s="62">
        <v>2774</v>
      </c>
      <c r="O138" s="62">
        <v>3356</v>
      </c>
      <c r="P138" s="62">
        <v>3970</v>
      </c>
      <c r="Q138" s="62">
        <v>4603</v>
      </c>
      <c r="R138" s="62">
        <v>5462</v>
      </c>
      <c r="S138" s="62">
        <v>6515</v>
      </c>
      <c r="T138" s="62">
        <v>7674</v>
      </c>
      <c r="U138" s="62">
        <v>8630</v>
      </c>
      <c r="V138" s="62">
        <v>9647</v>
      </c>
      <c r="W138" s="167">
        <v>10354</v>
      </c>
      <c r="X138" s="692">
        <v>10561</v>
      </c>
      <c r="Y138" s="693"/>
    </row>
    <row r="139" spans="1:25" ht="15" customHeight="1">
      <c r="A139" s="704"/>
      <c r="B139" s="705"/>
      <c r="C139" s="168" t="s">
        <v>400</v>
      </c>
      <c r="D139" s="169">
        <v>0</v>
      </c>
      <c r="E139" s="169">
        <v>0</v>
      </c>
      <c r="F139" s="169">
        <v>0</v>
      </c>
      <c r="G139" s="169">
        <v>0</v>
      </c>
      <c r="H139" s="157">
        <v>0</v>
      </c>
      <c r="I139" s="157">
        <v>0</v>
      </c>
      <c r="J139" s="169">
        <v>4</v>
      </c>
      <c r="K139" s="169">
        <v>0</v>
      </c>
      <c r="L139" s="169">
        <v>0</v>
      </c>
      <c r="M139" s="169">
        <v>0</v>
      </c>
      <c r="N139" s="169">
        <v>0</v>
      </c>
      <c r="O139" s="169">
        <v>2</v>
      </c>
      <c r="P139" s="169">
        <v>0</v>
      </c>
      <c r="Q139" s="169">
        <v>0</v>
      </c>
      <c r="R139" s="169">
        <v>0</v>
      </c>
      <c r="S139" s="169">
        <v>0</v>
      </c>
      <c r="T139" s="169">
        <v>14</v>
      </c>
      <c r="U139" s="169">
        <v>2</v>
      </c>
      <c r="V139" s="169">
        <v>30</v>
      </c>
      <c r="W139" s="170">
        <v>45</v>
      </c>
      <c r="X139" s="696">
        <v>366</v>
      </c>
      <c r="Y139" s="697"/>
    </row>
    <row r="140" spans="1:25" ht="15" customHeight="1">
      <c r="A140" s="702" t="s">
        <v>139</v>
      </c>
      <c r="B140" s="703" t="s">
        <v>140</v>
      </c>
      <c r="C140" s="166" t="s">
        <v>396</v>
      </c>
      <c r="D140" s="62">
        <v>5508</v>
      </c>
      <c r="E140" s="62">
        <v>5589</v>
      </c>
      <c r="F140" s="62">
        <v>5879</v>
      </c>
      <c r="G140" s="62">
        <v>6197</v>
      </c>
      <c r="H140" s="153">
        <v>6210</v>
      </c>
      <c r="I140" s="153">
        <v>7734</v>
      </c>
      <c r="J140" s="62">
        <v>8228</v>
      </c>
      <c r="K140" s="62">
        <v>8867</v>
      </c>
      <c r="L140" s="62">
        <v>8935</v>
      </c>
      <c r="M140" s="62">
        <v>8324</v>
      </c>
      <c r="N140" s="62">
        <v>8030</v>
      </c>
      <c r="O140" s="62">
        <v>8074</v>
      </c>
      <c r="P140" s="62">
        <v>8077</v>
      </c>
      <c r="Q140" s="62">
        <v>8119</v>
      </c>
      <c r="R140" s="62">
        <v>7990</v>
      </c>
      <c r="S140" s="62">
        <v>8082</v>
      </c>
      <c r="T140" s="62">
        <v>7950</v>
      </c>
      <c r="U140" s="62">
        <v>7685</v>
      </c>
      <c r="V140" s="62">
        <v>7367</v>
      </c>
      <c r="W140" s="167">
        <v>6909</v>
      </c>
      <c r="X140" s="692">
        <v>6300</v>
      </c>
      <c r="Y140" s="693"/>
    </row>
    <row r="141" spans="1:25" ht="15" customHeight="1">
      <c r="A141" s="702"/>
      <c r="B141" s="703"/>
      <c r="C141" s="166" t="s">
        <v>397</v>
      </c>
      <c r="D141" s="62">
        <v>2136</v>
      </c>
      <c r="E141" s="62">
        <v>2182</v>
      </c>
      <c r="F141" s="62">
        <v>2271</v>
      </c>
      <c r="G141" s="62">
        <v>2342</v>
      </c>
      <c r="H141" s="153">
        <v>0</v>
      </c>
      <c r="I141" s="153">
        <v>0</v>
      </c>
      <c r="J141" s="62">
        <v>2792</v>
      </c>
      <c r="K141" s="62">
        <v>2731</v>
      </c>
      <c r="L141" s="62">
        <v>2434</v>
      </c>
      <c r="M141" s="62">
        <v>2094</v>
      </c>
      <c r="N141" s="62">
        <v>1900</v>
      </c>
      <c r="O141" s="62">
        <v>1975</v>
      </c>
      <c r="P141" s="62">
        <v>1906</v>
      </c>
      <c r="Q141" s="62">
        <v>1757</v>
      </c>
      <c r="R141" s="62">
        <v>1485</v>
      </c>
      <c r="S141" s="62">
        <v>1410</v>
      </c>
      <c r="T141" s="62">
        <v>1286</v>
      </c>
      <c r="U141" s="62">
        <v>1143</v>
      </c>
      <c r="V141" s="62">
        <v>934</v>
      </c>
      <c r="W141" s="167">
        <v>798</v>
      </c>
      <c r="X141" s="692">
        <v>634</v>
      </c>
      <c r="Y141" s="693"/>
    </row>
    <row r="142" spans="1:25" ht="15" customHeight="1">
      <c r="A142" s="702"/>
      <c r="B142" s="703"/>
      <c r="C142" s="166" t="s">
        <v>398</v>
      </c>
      <c r="D142" s="62">
        <v>2763</v>
      </c>
      <c r="E142" s="62">
        <v>2799</v>
      </c>
      <c r="F142" s="62">
        <v>3232</v>
      </c>
      <c r="G142" s="62">
        <v>3488</v>
      </c>
      <c r="H142" s="153">
        <v>0</v>
      </c>
      <c r="I142" s="153">
        <v>0</v>
      </c>
      <c r="J142" s="62">
        <v>4950</v>
      </c>
      <c r="K142" s="62">
        <v>5580</v>
      </c>
      <c r="L142" s="62">
        <v>5924</v>
      </c>
      <c r="M142" s="62">
        <v>5600</v>
      </c>
      <c r="N142" s="62">
        <v>5442</v>
      </c>
      <c r="O142" s="62">
        <v>5277</v>
      </c>
      <c r="P142" s="62">
        <v>5201</v>
      </c>
      <c r="Q142" s="62">
        <v>5244</v>
      </c>
      <c r="R142" s="62">
        <v>5206</v>
      </c>
      <c r="S142" s="62">
        <v>5091</v>
      </c>
      <c r="T142" s="62">
        <v>4931</v>
      </c>
      <c r="U142" s="62">
        <v>4653</v>
      </c>
      <c r="V142" s="62">
        <v>4346</v>
      </c>
      <c r="W142" s="167">
        <v>3799</v>
      </c>
      <c r="X142" s="692">
        <v>3220</v>
      </c>
      <c r="Y142" s="693"/>
    </row>
    <row r="143" spans="1:25" ht="15" customHeight="1">
      <c r="A143" s="702"/>
      <c r="B143" s="703"/>
      <c r="C143" s="166" t="s">
        <v>399</v>
      </c>
      <c r="D143" s="62">
        <v>609</v>
      </c>
      <c r="E143" s="62">
        <v>608</v>
      </c>
      <c r="F143" s="62">
        <v>376</v>
      </c>
      <c r="G143" s="62">
        <v>367</v>
      </c>
      <c r="H143" s="153">
        <v>0</v>
      </c>
      <c r="I143" s="153">
        <v>0</v>
      </c>
      <c r="J143" s="62">
        <v>483</v>
      </c>
      <c r="K143" s="62">
        <v>556</v>
      </c>
      <c r="L143" s="62">
        <v>577</v>
      </c>
      <c r="M143" s="62">
        <v>630</v>
      </c>
      <c r="N143" s="62">
        <v>688</v>
      </c>
      <c r="O143" s="62">
        <v>822</v>
      </c>
      <c r="P143" s="62">
        <v>970</v>
      </c>
      <c r="Q143" s="62">
        <v>1118</v>
      </c>
      <c r="R143" s="62">
        <v>1299</v>
      </c>
      <c r="S143" s="62">
        <v>1581</v>
      </c>
      <c r="T143" s="62">
        <v>1733</v>
      </c>
      <c r="U143" s="62">
        <v>1889</v>
      </c>
      <c r="V143" s="62">
        <v>2087</v>
      </c>
      <c r="W143" s="167">
        <v>2298</v>
      </c>
      <c r="X143" s="692">
        <v>2413</v>
      </c>
      <c r="Y143" s="693"/>
    </row>
    <row r="144" spans="1:25" ht="15" customHeight="1">
      <c r="A144" s="704"/>
      <c r="B144" s="705"/>
      <c r="C144" s="168" t="s">
        <v>400</v>
      </c>
      <c r="D144" s="169">
        <v>0</v>
      </c>
      <c r="E144" s="169">
        <v>0</v>
      </c>
      <c r="F144" s="169">
        <v>0</v>
      </c>
      <c r="G144" s="169">
        <v>0</v>
      </c>
      <c r="H144" s="157">
        <v>0</v>
      </c>
      <c r="I144" s="157">
        <v>0</v>
      </c>
      <c r="J144" s="169">
        <v>3</v>
      </c>
      <c r="K144" s="169">
        <v>0</v>
      </c>
      <c r="L144" s="169">
        <v>0</v>
      </c>
      <c r="M144" s="169">
        <v>0</v>
      </c>
      <c r="N144" s="169">
        <v>0</v>
      </c>
      <c r="O144" s="169">
        <v>0</v>
      </c>
      <c r="P144" s="169">
        <v>0</v>
      </c>
      <c r="Q144" s="169">
        <v>0</v>
      </c>
      <c r="R144" s="169">
        <v>0</v>
      </c>
      <c r="S144" s="169">
        <v>0</v>
      </c>
      <c r="T144" s="169">
        <v>0</v>
      </c>
      <c r="U144" s="169">
        <v>0</v>
      </c>
      <c r="V144" s="169">
        <v>0</v>
      </c>
      <c r="W144" s="170">
        <v>14</v>
      </c>
      <c r="X144" s="696">
        <v>33</v>
      </c>
      <c r="Y144" s="697"/>
    </row>
    <row r="145" spans="1:25" ht="15" customHeight="1">
      <c r="A145" s="476" t="s">
        <v>141</v>
      </c>
      <c r="B145" s="477" t="s">
        <v>142</v>
      </c>
      <c r="C145" s="152" t="s">
        <v>396</v>
      </c>
      <c r="D145" s="60">
        <v>33644</v>
      </c>
      <c r="E145" s="60">
        <v>35564</v>
      </c>
      <c r="F145" s="60">
        <v>37074</v>
      </c>
      <c r="G145" s="60">
        <v>37304</v>
      </c>
      <c r="H145" s="153">
        <v>38160</v>
      </c>
      <c r="I145" s="153">
        <v>47985</v>
      </c>
      <c r="J145" s="60">
        <v>47951</v>
      </c>
      <c r="K145" s="60">
        <v>48240</v>
      </c>
      <c r="L145" s="60">
        <v>47062</v>
      </c>
      <c r="M145" s="60">
        <v>46688</v>
      </c>
      <c r="N145" s="60">
        <v>49071</v>
      </c>
      <c r="O145" s="60">
        <v>63746</v>
      </c>
      <c r="P145" s="60">
        <v>78297</v>
      </c>
      <c r="Q145" s="60">
        <v>82636</v>
      </c>
      <c r="R145" s="60">
        <v>84445</v>
      </c>
      <c r="S145" s="60">
        <v>86562</v>
      </c>
      <c r="T145" s="60">
        <v>86117</v>
      </c>
      <c r="U145" s="61">
        <v>84361</v>
      </c>
      <c r="V145" s="61">
        <v>81009</v>
      </c>
      <c r="W145" s="63">
        <v>77178</v>
      </c>
      <c r="X145" s="692">
        <v>75294</v>
      </c>
      <c r="Y145" s="693">
        <v>75294</v>
      </c>
    </row>
    <row r="146" spans="1:25" ht="15" customHeight="1">
      <c r="A146" s="476"/>
      <c r="B146" s="477"/>
      <c r="C146" s="152" t="s">
        <v>397</v>
      </c>
      <c r="D146" s="60">
        <v>12839</v>
      </c>
      <c r="E146" s="60">
        <v>13288</v>
      </c>
      <c r="F146" s="60">
        <v>13508</v>
      </c>
      <c r="G146" s="60">
        <v>13667</v>
      </c>
      <c r="H146" s="153">
        <v>0</v>
      </c>
      <c r="I146" s="153">
        <v>0</v>
      </c>
      <c r="J146" s="60">
        <v>16281</v>
      </c>
      <c r="K146" s="60">
        <v>15913</v>
      </c>
      <c r="L146" s="60">
        <v>14211</v>
      </c>
      <c r="M146" s="60">
        <v>12038</v>
      </c>
      <c r="N146" s="60">
        <v>11390</v>
      </c>
      <c r="O146" s="60">
        <v>16283</v>
      </c>
      <c r="P146" s="60">
        <v>20807</v>
      </c>
      <c r="Q146" s="60">
        <v>19872</v>
      </c>
      <c r="R146" s="60">
        <v>16410</v>
      </c>
      <c r="S146" s="60">
        <v>13975</v>
      </c>
      <c r="T146" s="60">
        <v>12421</v>
      </c>
      <c r="U146" s="61">
        <v>11226</v>
      </c>
      <c r="V146" s="61">
        <v>10197</v>
      </c>
      <c r="W146" s="63">
        <v>8996</v>
      </c>
      <c r="X146" s="692">
        <v>8230</v>
      </c>
      <c r="Y146" s="693">
        <v>8237</v>
      </c>
    </row>
    <row r="147" spans="1:25" ht="15" customHeight="1">
      <c r="A147" s="476"/>
      <c r="B147" s="477"/>
      <c r="C147" s="152" t="s">
        <v>398</v>
      </c>
      <c r="D147" s="60">
        <v>17543</v>
      </c>
      <c r="E147" s="60">
        <v>19115</v>
      </c>
      <c r="F147" s="60">
        <v>21365</v>
      </c>
      <c r="G147" s="60">
        <v>21469</v>
      </c>
      <c r="H147" s="153">
        <v>0</v>
      </c>
      <c r="I147" s="153">
        <v>0</v>
      </c>
      <c r="J147" s="60">
        <v>29008</v>
      </c>
      <c r="K147" s="60">
        <v>29155</v>
      </c>
      <c r="L147" s="60">
        <v>29384</v>
      </c>
      <c r="M147" s="60">
        <v>30787</v>
      </c>
      <c r="N147" s="60">
        <v>33148</v>
      </c>
      <c r="O147" s="60">
        <v>41706</v>
      </c>
      <c r="P147" s="60">
        <v>50236</v>
      </c>
      <c r="Q147" s="60">
        <v>53986</v>
      </c>
      <c r="R147" s="60">
        <v>57517</v>
      </c>
      <c r="S147" s="60">
        <v>59595</v>
      </c>
      <c r="T147" s="60">
        <v>58255</v>
      </c>
      <c r="U147" s="61">
        <v>55032</v>
      </c>
      <c r="V147" s="61">
        <v>49512</v>
      </c>
      <c r="W147" s="63">
        <v>43612</v>
      </c>
      <c r="X147" s="692">
        <v>40261</v>
      </c>
      <c r="Y147" s="693">
        <v>40540</v>
      </c>
    </row>
    <row r="148" spans="1:25" ht="15" customHeight="1">
      <c r="A148" s="476"/>
      <c r="B148" s="477"/>
      <c r="C148" s="152" t="s">
        <v>399</v>
      </c>
      <c r="D148" s="60">
        <v>3262</v>
      </c>
      <c r="E148" s="60">
        <v>3161</v>
      </c>
      <c r="F148" s="60">
        <v>2201</v>
      </c>
      <c r="G148" s="60">
        <v>2168</v>
      </c>
      <c r="H148" s="153">
        <v>0</v>
      </c>
      <c r="I148" s="153">
        <v>0</v>
      </c>
      <c r="J148" s="60">
        <v>2660</v>
      </c>
      <c r="K148" s="60">
        <v>3172</v>
      </c>
      <c r="L148" s="60">
        <v>3467</v>
      </c>
      <c r="M148" s="60">
        <v>3863</v>
      </c>
      <c r="N148" s="60">
        <v>4533</v>
      </c>
      <c r="O148" s="60">
        <v>5757</v>
      </c>
      <c r="P148" s="60">
        <v>7254</v>
      </c>
      <c r="Q148" s="60">
        <v>8778</v>
      </c>
      <c r="R148" s="60">
        <v>10430</v>
      </c>
      <c r="S148" s="60">
        <v>12990</v>
      </c>
      <c r="T148" s="60">
        <v>15430</v>
      </c>
      <c r="U148" s="61">
        <v>18103</v>
      </c>
      <c r="V148" s="61">
        <v>21262</v>
      </c>
      <c r="W148" s="63">
        <v>24530</v>
      </c>
      <c r="X148" s="692">
        <v>26408</v>
      </c>
      <c r="Y148" s="693">
        <v>26517</v>
      </c>
    </row>
    <row r="149" spans="1:25" ht="15" customHeight="1">
      <c r="A149" s="694"/>
      <c r="B149" s="695"/>
      <c r="C149" s="155" t="s">
        <v>400</v>
      </c>
      <c r="D149" s="156">
        <v>0</v>
      </c>
      <c r="E149" s="156">
        <v>0</v>
      </c>
      <c r="F149" s="156">
        <v>0</v>
      </c>
      <c r="G149" s="156">
        <v>0</v>
      </c>
      <c r="H149" s="157">
        <v>0</v>
      </c>
      <c r="I149" s="157">
        <v>0</v>
      </c>
      <c r="J149" s="156">
        <v>2</v>
      </c>
      <c r="K149" s="156">
        <v>0</v>
      </c>
      <c r="L149" s="156">
        <v>0</v>
      </c>
      <c r="M149" s="156">
        <v>0</v>
      </c>
      <c r="N149" s="156">
        <v>0</v>
      </c>
      <c r="O149" s="156">
        <v>0</v>
      </c>
      <c r="P149" s="156">
        <v>0</v>
      </c>
      <c r="Q149" s="156">
        <v>0</v>
      </c>
      <c r="R149" s="156">
        <v>88</v>
      </c>
      <c r="S149" s="156">
        <v>2</v>
      </c>
      <c r="T149" s="156">
        <v>11</v>
      </c>
      <c r="U149" s="158">
        <v>0</v>
      </c>
      <c r="V149" s="158">
        <v>38</v>
      </c>
      <c r="W149" s="160">
        <v>40</v>
      </c>
      <c r="X149" s="696">
        <v>395</v>
      </c>
      <c r="Y149" s="697" t="s">
        <v>825</v>
      </c>
    </row>
    <row r="150" spans="1:25" ht="15" customHeight="1">
      <c r="A150" s="702" t="s">
        <v>143</v>
      </c>
      <c r="B150" s="703" t="s">
        <v>144</v>
      </c>
      <c r="C150" s="166" t="s">
        <v>396</v>
      </c>
      <c r="D150" s="62">
        <v>25107</v>
      </c>
      <c r="E150" s="62">
        <v>27013</v>
      </c>
      <c r="F150" s="62">
        <v>28544</v>
      </c>
      <c r="G150" s="62">
        <v>29063</v>
      </c>
      <c r="H150" s="153">
        <v>30204</v>
      </c>
      <c r="I150" s="153">
        <v>38499</v>
      </c>
      <c r="J150" s="62">
        <v>38445</v>
      </c>
      <c r="K150" s="62">
        <v>38876</v>
      </c>
      <c r="L150" s="62">
        <v>38264</v>
      </c>
      <c r="M150" s="62">
        <v>38542</v>
      </c>
      <c r="N150" s="62">
        <v>41245</v>
      </c>
      <c r="O150" s="62">
        <v>55731</v>
      </c>
      <c r="P150" s="62">
        <v>70201</v>
      </c>
      <c r="Q150" s="62">
        <v>74527</v>
      </c>
      <c r="R150" s="62">
        <v>76501</v>
      </c>
      <c r="S150" s="62">
        <v>78653</v>
      </c>
      <c r="T150" s="62">
        <v>76682</v>
      </c>
      <c r="U150" s="62">
        <v>75087</v>
      </c>
      <c r="V150" s="62">
        <v>72433</v>
      </c>
      <c r="W150" s="167">
        <v>69583</v>
      </c>
      <c r="X150" s="692">
        <v>68422</v>
      </c>
      <c r="Y150" s="693"/>
    </row>
    <row r="151" spans="1:25" ht="15" customHeight="1">
      <c r="A151" s="702"/>
      <c r="B151" s="703"/>
      <c r="C151" s="166" t="s">
        <v>397</v>
      </c>
      <c r="D151" s="62">
        <v>9651</v>
      </c>
      <c r="E151" s="62">
        <v>10027</v>
      </c>
      <c r="F151" s="62">
        <v>10320</v>
      </c>
      <c r="G151" s="62">
        <v>10606</v>
      </c>
      <c r="H151" s="153">
        <v>0</v>
      </c>
      <c r="I151" s="153">
        <v>0</v>
      </c>
      <c r="J151" s="62">
        <v>13218</v>
      </c>
      <c r="K151" s="62">
        <v>12929</v>
      </c>
      <c r="L151" s="62">
        <v>11588</v>
      </c>
      <c r="M151" s="62">
        <v>9934</v>
      </c>
      <c r="N151" s="62">
        <v>9733</v>
      </c>
      <c r="O151" s="62">
        <v>14700</v>
      </c>
      <c r="P151" s="62">
        <v>19170</v>
      </c>
      <c r="Q151" s="62">
        <v>18253</v>
      </c>
      <c r="R151" s="62">
        <v>14990</v>
      </c>
      <c r="S151" s="62">
        <v>12775</v>
      </c>
      <c r="T151" s="62">
        <v>10751</v>
      </c>
      <c r="U151" s="62">
        <v>9728</v>
      </c>
      <c r="V151" s="62">
        <v>9148</v>
      </c>
      <c r="W151" s="167">
        <v>8329</v>
      </c>
      <c r="X151" s="692">
        <v>7716</v>
      </c>
      <c r="Y151" s="693"/>
    </row>
    <row r="152" spans="1:25" ht="15" customHeight="1">
      <c r="A152" s="702"/>
      <c r="B152" s="703"/>
      <c r="C152" s="166" t="s">
        <v>398</v>
      </c>
      <c r="D152" s="62">
        <v>13199</v>
      </c>
      <c r="E152" s="62">
        <v>14802</v>
      </c>
      <c r="F152" s="62">
        <v>16685</v>
      </c>
      <c r="G152" s="62">
        <v>16904</v>
      </c>
      <c r="H152" s="153">
        <v>0</v>
      </c>
      <c r="I152" s="153">
        <v>0</v>
      </c>
      <c r="J152" s="62">
        <v>23210</v>
      </c>
      <c r="K152" s="62">
        <v>23538</v>
      </c>
      <c r="L152" s="62">
        <v>24023</v>
      </c>
      <c r="M152" s="62">
        <v>25613</v>
      </c>
      <c r="N152" s="62">
        <v>27934</v>
      </c>
      <c r="O152" s="62">
        <v>36343</v>
      </c>
      <c r="P152" s="62">
        <v>45027</v>
      </c>
      <c r="Q152" s="62">
        <v>48980</v>
      </c>
      <c r="R152" s="62">
        <v>52726</v>
      </c>
      <c r="S152" s="62">
        <v>54833</v>
      </c>
      <c r="T152" s="62">
        <v>52672</v>
      </c>
      <c r="U152" s="62">
        <v>49503</v>
      </c>
      <c r="V152" s="62">
        <v>44362</v>
      </c>
      <c r="W152" s="167">
        <v>39155</v>
      </c>
      <c r="X152" s="692">
        <v>36511</v>
      </c>
      <c r="Y152" s="693"/>
    </row>
    <row r="153" spans="1:25" ht="15" customHeight="1">
      <c r="A153" s="702"/>
      <c r="B153" s="703"/>
      <c r="C153" s="166" t="s">
        <v>399</v>
      </c>
      <c r="D153" s="62">
        <v>2257</v>
      </c>
      <c r="E153" s="62">
        <v>2184</v>
      </c>
      <c r="F153" s="62">
        <v>1539</v>
      </c>
      <c r="G153" s="62">
        <v>1553</v>
      </c>
      <c r="H153" s="153">
        <v>0</v>
      </c>
      <c r="I153" s="153">
        <v>0</v>
      </c>
      <c r="J153" s="62">
        <v>2016</v>
      </c>
      <c r="K153" s="62">
        <v>2409</v>
      </c>
      <c r="L153" s="62">
        <v>2653</v>
      </c>
      <c r="M153" s="62">
        <v>2995</v>
      </c>
      <c r="N153" s="62">
        <v>3578</v>
      </c>
      <c r="O153" s="62">
        <v>4688</v>
      </c>
      <c r="P153" s="62">
        <v>6004</v>
      </c>
      <c r="Q153" s="62">
        <v>7294</v>
      </c>
      <c r="R153" s="62">
        <v>8697</v>
      </c>
      <c r="S153" s="62">
        <v>11043</v>
      </c>
      <c r="T153" s="62">
        <v>13248</v>
      </c>
      <c r="U153" s="62">
        <v>15856</v>
      </c>
      <c r="V153" s="62">
        <v>18885</v>
      </c>
      <c r="W153" s="167">
        <v>22059</v>
      </c>
      <c r="X153" s="692">
        <v>23816</v>
      </c>
      <c r="Y153" s="693"/>
    </row>
    <row r="154" spans="1:25" ht="15" customHeight="1">
      <c r="A154" s="704"/>
      <c r="B154" s="705"/>
      <c r="C154" s="168" t="s">
        <v>400</v>
      </c>
      <c r="D154" s="169">
        <v>0</v>
      </c>
      <c r="E154" s="169">
        <v>0</v>
      </c>
      <c r="F154" s="169">
        <v>0</v>
      </c>
      <c r="G154" s="169">
        <v>0</v>
      </c>
      <c r="H154" s="157">
        <v>0</v>
      </c>
      <c r="I154" s="157">
        <v>0</v>
      </c>
      <c r="J154" s="169">
        <v>1</v>
      </c>
      <c r="K154" s="169">
        <v>0</v>
      </c>
      <c r="L154" s="169">
        <v>0</v>
      </c>
      <c r="M154" s="169">
        <v>0</v>
      </c>
      <c r="N154" s="169">
        <v>0</v>
      </c>
      <c r="O154" s="169">
        <v>0</v>
      </c>
      <c r="P154" s="169">
        <v>0</v>
      </c>
      <c r="Q154" s="169">
        <v>0</v>
      </c>
      <c r="R154" s="169">
        <v>88</v>
      </c>
      <c r="S154" s="169">
        <v>2</v>
      </c>
      <c r="T154" s="169">
        <v>11</v>
      </c>
      <c r="U154" s="169">
        <v>0</v>
      </c>
      <c r="V154" s="169">
        <v>38</v>
      </c>
      <c r="W154" s="170">
        <v>40</v>
      </c>
      <c r="X154" s="696">
        <v>379</v>
      </c>
      <c r="Y154" s="697"/>
    </row>
    <row r="155" spans="1:25" ht="15" customHeight="1">
      <c r="A155" s="702" t="s">
        <v>145</v>
      </c>
      <c r="B155" s="703" t="s">
        <v>146</v>
      </c>
      <c r="C155" s="166" t="s">
        <v>396</v>
      </c>
      <c r="D155" s="62">
        <v>8537</v>
      </c>
      <c r="E155" s="62">
        <v>8551</v>
      </c>
      <c r="F155" s="62">
        <v>8530</v>
      </c>
      <c r="G155" s="62">
        <v>8241</v>
      </c>
      <c r="H155" s="153">
        <v>7956</v>
      </c>
      <c r="I155" s="153">
        <v>9486</v>
      </c>
      <c r="J155" s="62">
        <v>9506</v>
      </c>
      <c r="K155" s="62">
        <v>9364</v>
      </c>
      <c r="L155" s="62">
        <v>8798</v>
      </c>
      <c r="M155" s="62">
        <v>8146</v>
      </c>
      <c r="N155" s="62">
        <v>7826</v>
      </c>
      <c r="O155" s="62">
        <v>8015</v>
      </c>
      <c r="P155" s="62">
        <v>8096</v>
      </c>
      <c r="Q155" s="62">
        <v>8109</v>
      </c>
      <c r="R155" s="62">
        <v>7944</v>
      </c>
      <c r="S155" s="62">
        <v>7909</v>
      </c>
      <c r="T155" s="62">
        <v>9435</v>
      </c>
      <c r="U155" s="62">
        <v>9274</v>
      </c>
      <c r="V155" s="62">
        <v>8576</v>
      </c>
      <c r="W155" s="167">
        <v>7595</v>
      </c>
      <c r="X155" s="692">
        <v>6872</v>
      </c>
      <c r="Y155" s="693"/>
    </row>
    <row r="156" spans="1:25" ht="15" customHeight="1">
      <c r="A156" s="702"/>
      <c r="B156" s="703"/>
      <c r="C156" s="166" t="s">
        <v>397</v>
      </c>
      <c r="D156" s="62">
        <v>3188</v>
      </c>
      <c r="E156" s="62">
        <v>3261</v>
      </c>
      <c r="F156" s="62">
        <v>3188</v>
      </c>
      <c r="G156" s="62">
        <v>3061</v>
      </c>
      <c r="H156" s="153">
        <v>0</v>
      </c>
      <c r="I156" s="153">
        <v>0</v>
      </c>
      <c r="J156" s="62">
        <v>3063</v>
      </c>
      <c r="K156" s="62">
        <v>2984</v>
      </c>
      <c r="L156" s="62">
        <v>2623</v>
      </c>
      <c r="M156" s="62">
        <v>2104</v>
      </c>
      <c r="N156" s="62">
        <v>1657</v>
      </c>
      <c r="O156" s="62">
        <v>1583</v>
      </c>
      <c r="P156" s="62">
        <v>1637</v>
      </c>
      <c r="Q156" s="62">
        <v>1619</v>
      </c>
      <c r="R156" s="62">
        <v>1420</v>
      </c>
      <c r="S156" s="62">
        <v>1200</v>
      </c>
      <c r="T156" s="62">
        <v>1670</v>
      </c>
      <c r="U156" s="62">
        <v>1498</v>
      </c>
      <c r="V156" s="62">
        <v>1049</v>
      </c>
      <c r="W156" s="167">
        <v>667</v>
      </c>
      <c r="X156" s="692">
        <v>514</v>
      </c>
      <c r="Y156" s="693"/>
    </row>
    <row r="157" spans="1:25" ht="15" customHeight="1">
      <c r="A157" s="702"/>
      <c r="B157" s="703"/>
      <c r="C157" s="166" t="s">
        <v>398</v>
      </c>
      <c r="D157" s="62">
        <v>4344</v>
      </c>
      <c r="E157" s="62">
        <v>4313</v>
      </c>
      <c r="F157" s="62">
        <v>4680</v>
      </c>
      <c r="G157" s="62">
        <v>4565</v>
      </c>
      <c r="H157" s="153">
        <v>0</v>
      </c>
      <c r="I157" s="153">
        <v>0</v>
      </c>
      <c r="J157" s="62">
        <v>5798</v>
      </c>
      <c r="K157" s="62">
        <v>5617</v>
      </c>
      <c r="L157" s="62">
        <v>5361</v>
      </c>
      <c r="M157" s="62">
        <v>5174</v>
      </c>
      <c r="N157" s="62">
        <v>5214</v>
      </c>
      <c r="O157" s="62">
        <v>5363</v>
      </c>
      <c r="P157" s="62">
        <v>5209</v>
      </c>
      <c r="Q157" s="62">
        <v>5006</v>
      </c>
      <c r="R157" s="62">
        <v>4791</v>
      </c>
      <c r="S157" s="62">
        <v>4762</v>
      </c>
      <c r="T157" s="62">
        <v>5583</v>
      </c>
      <c r="U157" s="62">
        <v>5529</v>
      </c>
      <c r="V157" s="62">
        <v>5150</v>
      </c>
      <c r="W157" s="167">
        <v>4457</v>
      </c>
      <c r="X157" s="692">
        <v>3750</v>
      </c>
      <c r="Y157" s="693"/>
    </row>
    <row r="158" spans="1:25" ht="15" customHeight="1">
      <c r="A158" s="702"/>
      <c r="B158" s="703"/>
      <c r="C158" s="166" t="s">
        <v>399</v>
      </c>
      <c r="D158" s="62">
        <v>1005</v>
      </c>
      <c r="E158" s="62">
        <v>977</v>
      </c>
      <c r="F158" s="62">
        <v>662</v>
      </c>
      <c r="G158" s="62">
        <v>615</v>
      </c>
      <c r="H158" s="153">
        <v>0</v>
      </c>
      <c r="I158" s="153">
        <v>0</v>
      </c>
      <c r="J158" s="62">
        <v>644</v>
      </c>
      <c r="K158" s="62">
        <v>763</v>
      </c>
      <c r="L158" s="62">
        <v>814</v>
      </c>
      <c r="M158" s="62">
        <v>868</v>
      </c>
      <c r="N158" s="62">
        <v>955</v>
      </c>
      <c r="O158" s="62">
        <v>1069</v>
      </c>
      <c r="P158" s="62">
        <v>1250</v>
      </c>
      <c r="Q158" s="62">
        <v>1484</v>
      </c>
      <c r="R158" s="62">
        <v>1733</v>
      </c>
      <c r="S158" s="62">
        <v>1947</v>
      </c>
      <c r="T158" s="62">
        <v>2182</v>
      </c>
      <c r="U158" s="62">
        <v>2247</v>
      </c>
      <c r="V158" s="62">
        <v>2377</v>
      </c>
      <c r="W158" s="167">
        <v>2471</v>
      </c>
      <c r="X158" s="692">
        <v>2592</v>
      </c>
      <c r="Y158" s="693"/>
    </row>
    <row r="159" spans="1:25" ht="15" customHeight="1">
      <c r="A159" s="704"/>
      <c r="B159" s="705"/>
      <c r="C159" s="168" t="s">
        <v>400</v>
      </c>
      <c r="D159" s="169">
        <v>0</v>
      </c>
      <c r="E159" s="169">
        <v>0</v>
      </c>
      <c r="F159" s="169">
        <v>0</v>
      </c>
      <c r="G159" s="169">
        <v>0</v>
      </c>
      <c r="H159" s="157">
        <v>0</v>
      </c>
      <c r="I159" s="157">
        <v>0</v>
      </c>
      <c r="J159" s="169">
        <v>1</v>
      </c>
      <c r="K159" s="169">
        <v>0</v>
      </c>
      <c r="L159" s="169">
        <v>0</v>
      </c>
      <c r="M159" s="169">
        <v>0</v>
      </c>
      <c r="N159" s="169">
        <v>0</v>
      </c>
      <c r="O159" s="169">
        <v>0</v>
      </c>
      <c r="P159" s="169">
        <v>0</v>
      </c>
      <c r="Q159" s="169">
        <v>0</v>
      </c>
      <c r="R159" s="169">
        <v>0</v>
      </c>
      <c r="S159" s="169">
        <v>0</v>
      </c>
      <c r="T159" s="169">
        <v>0</v>
      </c>
      <c r="U159" s="169">
        <v>0</v>
      </c>
      <c r="V159" s="169">
        <v>0</v>
      </c>
      <c r="W159" s="170">
        <v>0</v>
      </c>
      <c r="X159" s="696">
        <v>16</v>
      </c>
      <c r="Y159" s="697"/>
    </row>
    <row r="160" spans="1:25" ht="15" customHeight="1">
      <c r="A160" s="476" t="s">
        <v>147</v>
      </c>
      <c r="B160" s="477" t="s">
        <v>148</v>
      </c>
      <c r="C160" s="152" t="s">
        <v>396</v>
      </c>
      <c r="D160" s="60">
        <v>24318</v>
      </c>
      <c r="E160" s="60">
        <v>24755</v>
      </c>
      <c r="F160" s="60">
        <v>25804</v>
      </c>
      <c r="G160" s="60">
        <v>26466</v>
      </c>
      <c r="H160" s="153">
        <v>27809</v>
      </c>
      <c r="I160" s="153">
        <v>34847</v>
      </c>
      <c r="J160" s="60">
        <v>35744</v>
      </c>
      <c r="K160" s="60">
        <v>36623</v>
      </c>
      <c r="L160" s="60">
        <v>36343</v>
      </c>
      <c r="M160" s="60">
        <v>36695</v>
      </c>
      <c r="N160" s="60">
        <v>37623</v>
      </c>
      <c r="O160" s="60">
        <v>40576</v>
      </c>
      <c r="P160" s="60">
        <v>43574</v>
      </c>
      <c r="Q160" s="60">
        <v>45686</v>
      </c>
      <c r="R160" s="60">
        <v>46007</v>
      </c>
      <c r="S160" s="60">
        <v>48214</v>
      </c>
      <c r="T160" s="60">
        <v>49432</v>
      </c>
      <c r="U160" s="61">
        <v>49761</v>
      </c>
      <c r="V160" s="61">
        <v>49680</v>
      </c>
      <c r="W160" s="63">
        <v>48580</v>
      </c>
      <c r="X160" s="692">
        <v>47562</v>
      </c>
      <c r="Y160" s="693">
        <v>47562</v>
      </c>
    </row>
    <row r="161" spans="1:25" ht="15" customHeight="1">
      <c r="A161" s="476"/>
      <c r="B161" s="477"/>
      <c r="C161" s="152" t="s">
        <v>397</v>
      </c>
      <c r="D161" s="60">
        <v>9505</v>
      </c>
      <c r="E161" s="60">
        <v>9378</v>
      </c>
      <c r="F161" s="60">
        <v>9583</v>
      </c>
      <c r="G161" s="60">
        <v>9789</v>
      </c>
      <c r="H161" s="153">
        <v>0</v>
      </c>
      <c r="I161" s="153">
        <v>0</v>
      </c>
      <c r="J161" s="60">
        <v>12386</v>
      </c>
      <c r="K161" s="60">
        <v>12177</v>
      </c>
      <c r="L161" s="60">
        <v>10990</v>
      </c>
      <c r="M161" s="60">
        <v>9509</v>
      </c>
      <c r="N161" s="60">
        <v>8999</v>
      </c>
      <c r="O161" s="60">
        <v>10085</v>
      </c>
      <c r="P161" s="60">
        <v>10844</v>
      </c>
      <c r="Q161" s="60">
        <v>10607</v>
      </c>
      <c r="R161" s="60">
        <v>8904</v>
      </c>
      <c r="S161" s="60">
        <v>8342</v>
      </c>
      <c r="T161" s="60">
        <v>8135</v>
      </c>
      <c r="U161" s="61">
        <v>7912</v>
      </c>
      <c r="V161" s="61">
        <v>7638</v>
      </c>
      <c r="W161" s="63">
        <v>7052</v>
      </c>
      <c r="X161" s="692">
        <v>6325</v>
      </c>
      <c r="Y161" s="693">
        <v>6329</v>
      </c>
    </row>
    <row r="162" spans="1:25" ht="15" customHeight="1">
      <c r="A162" s="476"/>
      <c r="B162" s="477"/>
      <c r="C162" s="152" t="s">
        <v>398</v>
      </c>
      <c r="D162" s="60">
        <v>12569</v>
      </c>
      <c r="E162" s="60">
        <v>13187</v>
      </c>
      <c r="F162" s="60">
        <v>14759</v>
      </c>
      <c r="G162" s="60">
        <v>15196</v>
      </c>
      <c r="H162" s="153">
        <v>0</v>
      </c>
      <c r="I162" s="153">
        <v>0</v>
      </c>
      <c r="J162" s="60">
        <v>21503</v>
      </c>
      <c r="K162" s="60">
        <v>22336</v>
      </c>
      <c r="L162" s="60">
        <v>22897</v>
      </c>
      <c r="M162" s="60">
        <v>24306</v>
      </c>
      <c r="N162" s="60">
        <v>25305</v>
      </c>
      <c r="O162" s="60">
        <v>26594</v>
      </c>
      <c r="P162" s="60">
        <v>28144</v>
      </c>
      <c r="Q162" s="60">
        <v>29735</v>
      </c>
      <c r="R162" s="60">
        <v>30901</v>
      </c>
      <c r="S162" s="60">
        <v>32509</v>
      </c>
      <c r="T162" s="60">
        <v>32704</v>
      </c>
      <c r="U162" s="61">
        <v>32037</v>
      </c>
      <c r="V162" s="61">
        <v>30893</v>
      </c>
      <c r="W162" s="63">
        <v>28711</v>
      </c>
      <c r="X162" s="692">
        <v>27104</v>
      </c>
      <c r="Y162" s="693">
        <v>27330</v>
      </c>
    </row>
    <row r="163" spans="1:25" ht="15" customHeight="1">
      <c r="A163" s="476"/>
      <c r="B163" s="477"/>
      <c r="C163" s="152" t="s">
        <v>399</v>
      </c>
      <c r="D163" s="60">
        <v>2244</v>
      </c>
      <c r="E163" s="60">
        <v>2190</v>
      </c>
      <c r="F163" s="60">
        <v>1462</v>
      </c>
      <c r="G163" s="60">
        <v>1481</v>
      </c>
      <c r="H163" s="153">
        <v>0</v>
      </c>
      <c r="I163" s="153">
        <v>0</v>
      </c>
      <c r="J163" s="60">
        <v>1853</v>
      </c>
      <c r="K163" s="60">
        <v>2110</v>
      </c>
      <c r="L163" s="60">
        <v>2456</v>
      </c>
      <c r="M163" s="60">
        <v>2880</v>
      </c>
      <c r="N163" s="60">
        <v>3319</v>
      </c>
      <c r="O163" s="60">
        <v>3894</v>
      </c>
      <c r="P163" s="60">
        <v>4586</v>
      </c>
      <c r="Q163" s="60">
        <v>5289</v>
      </c>
      <c r="R163" s="60">
        <v>6172</v>
      </c>
      <c r="S163" s="60">
        <v>7363</v>
      </c>
      <c r="T163" s="60">
        <v>8593</v>
      </c>
      <c r="U163" s="61">
        <v>9798</v>
      </c>
      <c r="V163" s="61">
        <v>11125</v>
      </c>
      <c r="W163" s="63">
        <v>12647</v>
      </c>
      <c r="X163" s="692">
        <v>13844</v>
      </c>
      <c r="Y163" s="693">
        <v>13903</v>
      </c>
    </row>
    <row r="164" spans="1:25" ht="15" customHeight="1">
      <c r="A164" s="694"/>
      <c r="B164" s="695"/>
      <c r="C164" s="155" t="s">
        <v>400</v>
      </c>
      <c r="D164" s="156">
        <v>0</v>
      </c>
      <c r="E164" s="156">
        <v>0</v>
      </c>
      <c r="F164" s="156">
        <v>0</v>
      </c>
      <c r="G164" s="156">
        <v>0</v>
      </c>
      <c r="H164" s="157">
        <v>0</v>
      </c>
      <c r="I164" s="157">
        <v>0</v>
      </c>
      <c r="J164" s="156">
        <v>2</v>
      </c>
      <c r="K164" s="156">
        <v>0</v>
      </c>
      <c r="L164" s="156">
        <v>0</v>
      </c>
      <c r="M164" s="156">
        <v>0</v>
      </c>
      <c r="N164" s="156">
        <v>0</v>
      </c>
      <c r="O164" s="156">
        <v>3</v>
      </c>
      <c r="P164" s="156">
        <v>0</v>
      </c>
      <c r="Q164" s="156">
        <v>55</v>
      </c>
      <c r="R164" s="156">
        <v>30</v>
      </c>
      <c r="S164" s="156">
        <v>0</v>
      </c>
      <c r="T164" s="156">
        <v>0</v>
      </c>
      <c r="U164" s="158">
        <v>14</v>
      </c>
      <c r="V164" s="158">
        <v>24</v>
      </c>
      <c r="W164" s="160">
        <v>170</v>
      </c>
      <c r="X164" s="696">
        <v>289</v>
      </c>
      <c r="Y164" s="697" t="s">
        <v>825</v>
      </c>
    </row>
    <row r="165" spans="1:25" ht="15" customHeight="1">
      <c r="A165" s="476" t="s">
        <v>149</v>
      </c>
      <c r="B165" s="477" t="s">
        <v>150</v>
      </c>
      <c r="C165" s="152" t="s">
        <v>396</v>
      </c>
      <c r="D165" s="60">
        <v>38586</v>
      </c>
      <c r="E165" s="60">
        <v>38750</v>
      </c>
      <c r="F165" s="60">
        <v>39061</v>
      </c>
      <c r="G165" s="60">
        <v>39145</v>
      </c>
      <c r="H165" s="153">
        <v>38642</v>
      </c>
      <c r="I165" s="153">
        <v>48600</v>
      </c>
      <c r="J165" s="60">
        <v>49474</v>
      </c>
      <c r="K165" s="60">
        <v>49736</v>
      </c>
      <c r="L165" s="60">
        <v>49234</v>
      </c>
      <c r="M165" s="60">
        <v>48219</v>
      </c>
      <c r="N165" s="60">
        <v>48354</v>
      </c>
      <c r="O165" s="60">
        <v>50161</v>
      </c>
      <c r="P165" s="60">
        <v>51051</v>
      </c>
      <c r="Q165" s="60">
        <v>52107</v>
      </c>
      <c r="R165" s="60">
        <v>51784</v>
      </c>
      <c r="S165" s="60">
        <v>51706</v>
      </c>
      <c r="T165" s="60">
        <v>51104</v>
      </c>
      <c r="U165" s="61">
        <v>49396</v>
      </c>
      <c r="V165" s="61">
        <v>47993</v>
      </c>
      <c r="W165" s="63">
        <v>44313</v>
      </c>
      <c r="X165" s="692">
        <v>42700</v>
      </c>
      <c r="Y165" s="693">
        <v>42700</v>
      </c>
    </row>
    <row r="166" spans="1:25" ht="15" customHeight="1">
      <c r="A166" s="476"/>
      <c r="B166" s="477"/>
      <c r="C166" s="152" t="s">
        <v>397</v>
      </c>
      <c r="D166" s="60">
        <v>14799</v>
      </c>
      <c r="E166" s="60">
        <v>15055</v>
      </c>
      <c r="F166" s="60">
        <v>14820</v>
      </c>
      <c r="G166" s="60">
        <v>14663</v>
      </c>
      <c r="H166" s="153">
        <v>0</v>
      </c>
      <c r="I166" s="153">
        <v>0</v>
      </c>
      <c r="J166" s="60">
        <v>16845</v>
      </c>
      <c r="K166" s="60">
        <v>16246</v>
      </c>
      <c r="L166" s="60">
        <v>14798</v>
      </c>
      <c r="M166" s="60">
        <v>12575</v>
      </c>
      <c r="N166" s="60">
        <v>11434</v>
      </c>
      <c r="O166" s="60">
        <v>11753</v>
      </c>
      <c r="P166" s="60">
        <v>11887</v>
      </c>
      <c r="Q166" s="60">
        <v>11706</v>
      </c>
      <c r="R166" s="60">
        <v>10222</v>
      </c>
      <c r="S166" s="60">
        <v>9084</v>
      </c>
      <c r="T166" s="60">
        <v>8055</v>
      </c>
      <c r="U166" s="61">
        <v>7028</v>
      </c>
      <c r="V166" s="61">
        <v>6162</v>
      </c>
      <c r="W166" s="63">
        <v>5125</v>
      </c>
      <c r="X166" s="692">
        <v>4596</v>
      </c>
      <c r="Y166" s="693">
        <v>4596</v>
      </c>
    </row>
    <row r="167" spans="1:25" ht="15" customHeight="1">
      <c r="A167" s="476"/>
      <c r="B167" s="477"/>
      <c r="C167" s="152" t="s">
        <v>398</v>
      </c>
      <c r="D167" s="60">
        <v>19696</v>
      </c>
      <c r="E167" s="60">
        <v>19739</v>
      </c>
      <c r="F167" s="60">
        <v>21553</v>
      </c>
      <c r="G167" s="60">
        <v>21840</v>
      </c>
      <c r="H167" s="153">
        <v>0</v>
      </c>
      <c r="I167" s="153">
        <v>0</v>
      </c>
      <c r="J167" s="60">
        <v>29361</v>
      </c>
      <c r="K167" s="60">
        <v>29795</v>
      </c>
      <c r="L167" s="60">
        <v>30381</v>
      </c>
      <c r="M167" s="60">
        <v>31314</v>
      </c>
      <c r="N167" s="60">
        <v>32087</v>
      </c>
      <c r="O167" s="60">
        <v>33062</v>
      </c>
      <c r="P167" s="60">
        <v>33075</v>
      </c>
      <c r="Q167" s="60">
        <v>33656</v>
      </c>
      <c r="R167" s="60">
        <v>33793</v>
      </c>
      <c r="S167" s="60">
        <v>33393</v>
      </c>
      <c r="T167" s="60">
        <v>32792</v>
      </c>
      <c r="U167" s="61">
        <v>31126</v>
      </c>
      <c r="V167" s="61">
        <v>29457</v>
      </c>
      <c r="W167" s="63">
        <v>25623</v>
      </c>
      <c r="X167" s="692">
        <v>23521</v>
      </c>
      <c r="Y167" s="693">
        <v>23721</v>
      </c>
    </row>
    <row r="168" spans="1:25" ht="15" customHeight="1">
      <c r="A168" s="476"/>
      <c r="B168" s="477"/>
      <c r="C168" s="152" t="s">
        <v>399</v>
      </c>
      <c r="D168" s="60">
        <v>4091</v>
      </c>
      <c r="E168" s="60">
        <v>3956</v>
      </c>
      <c r="F168" s="60">
        <v>2688</v>
      </c>
      <c r="G168" s="60">
        <v>2642</v>
      </c>
      <c r="H168" s="153">
        <v>0</v>
      </c>
      <c r="I168" s="153">
        <v>0</v>
      </c>
      <c r="J168" s="60">
        <v>3259</v>
      </c>
      <c r="K168" s="60">
        <v>3695</v>
      </c>
      <c r="L168" s="60">
        <v>4055</v>
      </c>
      <c r="M168" s="60">
        <v>4330</v>
      </c>
      <c r="N168" s="60">
        <v>4833</v>
      </c>
      <c r="O168" s="60">
        <v>5346</v>
      </c>
      <c r="P168" s="60">
        <v>6089</v>
      </c>
      <c r="Q168" s="60">
        <v>6745</v>
      </c>
      <c r="R168" s="60">
        <v>7769</v>
      </c>
      <c r="S168" s="60">
        <v>9229</v>
      </c>
      <c r="T168" s="60">
        <v>10257</v>
      </c>
      <c r="U168" s="61">
        <v>11242</v>
      </c>
      <c r="V168" s="61">
        <v>12364</v>
      </c>
      <c r="W168" s="63">
        <v>13486</v>
      </c>
      <c r="X168" s="692">
        <v>14366</v>
      </c>
      <c r="Y168" s="693">
        <v>14383</v>
      </c>
    </row>
    <row r="169" spans="1:25" ht="15" customHeight="1">
      <c r="A169" s="694"/>
      <c r="B169" s="695"/>
      <c r="C169" s="155" t="s">
        <v>400</v>
      </c>
      <c r="D169" s="156">
        <v>0</v>
      </c>
      <c r="E169" s="156">
        <v>0</v>
      </c>
      <c r="F169" s="156">
        <v>0</v>
      </c>
      <c r="G169" s="156">
        <v>0</v>
      </c>
      <c r="H169" s="157">
        <v>0</v>
      </c>
      <c r="I169" s="157">
        <v>0</v>
      </c>
      <c r="J169" s="156">
        <v>9</v>
      </c>
      <c r="K169" s="156">
        <v>0</v>
      </c>
      <c r="L169" s="156">
        <v>0</v>
      </c>
      <c r="M169" s="156">
        <v>0</v>
      </c>
      <c r="N169" s="156">
        <v>0</v>
      </c>
      <c r="O169" s="156">
        <v>0</v>
      </c>
      <c r="P169" s="156">
        <v>0</v>
      </c>
      <c r="Q169" s="156">
        <v>0</v>
      </c>
      <c r="R169" s="156">
        <v>0</v>
      </c>
      <c r="S169" s="156">
        <v>0</v>
      </c>
      <c r="T169" s="156">
        <v>0</v>
      </c>
      <c r="U169" s="158">
        <v>0</v>
      </c>
      <c r="V169" s="158">
        <v>10</v>
      </c>
      <c r="W169" s="160">
        <v>79</v>
      </c>
      <c r="X169" s="696">
        <v>217</v>
      </c>
      <c r="Y169" s="697" t="s">
        <v>825</v>
      </c>
    </row>
    <row r="170" spans="1:25" ht="15" customHeight="1">
      <c r="A170" s="476">
        <v>801</v>
      </c>
      <c r="B170" s="477" t="s">
        <v>151</v>
      </c>
      <c r="C170" s="152" t="s">
        <v>396</v>
      </c>
      <c r="D170" s="60">
        <v>26861</v>
      </c>
      <c r="E170" s="60">
        <v>27277</v>
      </c>
      <c r="F170" s="60">
        <v>27880</v>
      </c>
      <c r="G170" s="60">
        <v>28147</v>
      </c>
      <c r="H170" s="153">
        <v>27877</v>
      </c>
      <c r="I170" s="153">
        <v>34183</v>
      </c>
      <c r="J170" s="60">
        <v>34828</v>
      </c>
      <c r="K170" s="60">
        <v>35001</v>
      </c>
      <c r="L170" s="60">
        <v>34170</v>
      </c>
      <c r="M170" s="60">
        <v>32823</v>
      </c>
      <c r="N170" s="60">
        <v>32149</v>
      </c>
      <c r="O170" s="60">
        <v>32410</v>
      </c>
      <c r="P170" s="60">
        <v>34275</v>
      </c>
      <c r="Q170" s="60">
        <v>36401</v>
      </c>
      <c r="R170" s="60">
        <v>38270</v>
      </c>
      <c r="S170" s="60">
        <v>39743</v>
      </c>
      <c r="T170" s="60">
        <v>40688</v>
      </c>
      <c r="U170" s="61">
        <v>39970</v>
      </c>
      <c r="V170" s="61">
        <v>40181</v>
      </c>
      <c r="W170" s="63">
        <v>40310</v>
      </c>
      <c r="X170" s="692">
        <v>40645</v>
      </c>
      <c r="Y170" s="693">
        <v>40645</v>
      </c>
    </row>
    <row r="171" spans="1:25" ht="15" customHeight="1">
      <c r="A171" s="476"/>
      <c r="B171" s="477"/>
      <c r="C171" s="152" t="s">
        <v>397</v>
      </c>
      <c r="D171" s="60">
        <v>10016</v>
      </c>
      <c r="E171" s="60">
        <v>10093</v>
      </c>
      <c r="F171" s="60">
        <v>10234</v>
      </c>
      <c r="G171" s="60">
        <v>10489</v>
      </c>
      <c r="H171" s="153">
        <v>0</v>
      </c>
      <c r="I171" s="153">
        <v>0</v>
      </c>
      <c r="J171" s="60">
        <v>11502</v>
      </c>
      <c r="K171" s="60">
        <v>11075</v>
      </c>
      <c r="L171" s="60">
        <v>9939</v>
      </c>
      <c r="M171" s="60">
        <v>8383</v>
      </c>
      <c r="N171" s="60">
        <v>7366</v>
      </c>
      <c r="O171" s="60">
        <v>7222</v>
      </c>
      <c r="P171" s="60">
        <v>7635</v>
      </c>
      <c r="Q171" s="60">
        <v>7807</v>
      </c>
      <c r="R171" s="60">
        <v>7531</v>
      </c>
      <c r="S171" s="60">
        <v>7145</v>
      </c>
      <c r="T171" s="60">
        <v>6628</v>
      </c>
      <c r="U171" s="61">
        <v>6255</v>
      </c>
      <c r="V171" s="61">
        <v>5805</v>
      </c>
      <c r="W171" s="63">
        <v>5426</v>
      </c>
      <c r="X171" s="692">
        <v>5119</v>
      </c>
      <c r="Y171" s="693">
        <v>5133</v>
      </c>
    </row>
    <row r="172" spans="1:25" ht="15" customHeight="1">
      <c r="A172" s="476"/>
      <c r="B172" s="477"/>
      <c r="C172" s="152" t="s">
        <v>398</v>
      </c>
      <c r="D172" s="60">
        <v>13858</v>
      </c>
      <c r="E172" s="60">
        <v>14238</v>
      </c>
      <c r="F172" s="60">
        <v>15582</v>
      </c>
      <c r="G172" s="60">
        <v>15708</v>
      </c>
      <c r="H172" s="153">
        <v>0</v>
      </c>
      <c r="I172" s="153">
        <v>0</v>
      </c>
      <c r="J172" s="60">
        <v>21034</v>
      </c>
      <c r="K172" s="60">
        <v>21463</v>
      </c>
      <c r="L172" s="60">
        <v>21609</v>
      </c>
      <c r="M172" s="60">
        <v>21405</v>
      </c>
      <c r="N172" s="60">
        <v>21280</v>
      </c>
      <c r="O172" s="60">
        <v>21268</v>
      </c>
      <c r="P172" s="60">
        <v>22221</v>
      </c>
      <c r="Q172" s="60">
        <v>23734</v>
      </c>
      <c r="R172" s="60">
        <v>25137</v>
      </c>
      <c r="S172" s="60">
        <v>26071</v>
      </c>
      <c r="T172" s="60">
        <v>26591</v>
      </c>
      <c r="U172" s="61">
        <v>25455</v>
      </c>
      <c r="V172" s="61">
        <v>25515</v>
      </c>
      <c r="W172" s="63">
        <v>24522</v>
      </c>
      <c r="X172" s="692">
        <v>23844</v>
      </c>
      <c r="Y172" s="693">
        <v>24656</v>
      </c>
    </row>
    <row r="173" spans="1:25" ht="15" customHeight="1">
      <c r="A173" s="476"/>
      <c r="B173" s="477"/>
      <c r="C173" s="152" t="s">
        <v>399</v>
      </c>
      <c r="D173" s="60">
        <v>2987</v>
      </c>
      <c r="E173" s="60">
        <v>2946</v>
      </c>
      <c r="F173" s="60">
        <v>2064</v>
      </c>
      <c r="G173" s="60">
        <v>1950</v>
      </c>
      <c r="H173" s="153">
        <v>0</v>
      </c>
      <c r="I173" s="153">
        <v>0</v>
      </c>
      <c r="J173" s="60">
        <v>2289</v>
      </c>
      <c r="K173" s="60">
        <v>2463</v>
      </c>
      <c r="L173" s="60">
        <v>2622</v>
      </c>
      <c r="M173" s="60">
        <v>3035</v>
      </c>
      <c r="N173" s="60">
        <v>3503</v>
      </c>
      <c r="O173" s="60">
        <v>3919</v>
      </c>
      <c r="P173" s="60">
        <v>4419</v>
      </c>
      <c r="Q173" s="60">
        <v>4857</v>
      </c>
      <c r="R173" s="60">
        <v>5598</v>
      </c>
      <c r="S173" s="60">
        <v>6527</v>
      </c>
      <c r="T173" s="60">
        <v>7448</v>
      </c>
      <c r="U173" s="61">
        <v>8104</v>
      </c>
      <c r="V173" s="61">
        <v>8861</v>
      </c>
      <c r="W173" s="63">
        <v>10161</v>
      </c>
      <c r="X173" s="692">
        <v>10757</v>
      </c>
      <c r="Y173" s="693">
        <v>10856</v>
      </c>
    </row>
    <row r="174" spans="1:25" ht="15" customHeight="1">
      <c r="A174" s="694"/>
      <c r="B174" s="695"/>
      <c r="C174" s="155" t="s">
        <v>400</v>
      </c>
      <c r="D174" s="156">
        <v>0</v>
      </c>
      <c r="E174" s="156">
        <v>0</v>
      </c>
      <c r="F174" s="156">
        <v>0</v>
      </c>
      <c r="G174" s="156">
        <v>0</v>
      </c>
      <c r="H174" s="157">
        <v>0</v>
      </c>
      <c r="I174" s="157">
        <v>0</v>
      </c>
      <c r="J174" s="156">
        <v>3</v>
      </c>
      <c r="K174" s="156">
        <v>0</v>
      </c>
      <c r="L174" s="156">
        <v>0</v>
      </c>
      <c r="M174" s="156">
        <v>0</v>
      </c>
      <c r="N174" s="156">
        <v>0</v>
      </c>
      <c r="O174" s="156">
        <v>1</v>
      </c>
      <c r="P174" s="156">
        <v>0</v>
      </c>
      <c r="Q174" s="156">
        <v>3</v>
      </c>
      <c r="R174" s="156">
        <v>4</v>
      </c>
      <c r="S174" s="156">
        <v>0</v>
      </c>
      <c r="T174" s="156">
        <v>21</v>
      </c>
      <c r="U174" s="158">
        <v>156</v>
      </c>
      <c r="V174" s="158">
        <v>0</v>
      </c>
      <c r="W174" s="160">
        <v>201</v>
      </c>
      <c r="X174" s="696">
        <v>925</v>
      </c>
      <c r="Y174" s="697" t="s">
        <v>825</v>
      </c>
    </row>
    <row r="175" spans="1:25" ht="15" customHeight="1">
      <c r="A175" s="702" t="s">
        <v>152</v>
      </c>
      <c r="B175" s="703" t="s">
        <v>153</v>
      </c>
      <c r="C175" s="166" t="s">
        <v>396</v>
      </c>
      <c r="D175" s="62">
        <v>14431</v>
      </c>
      <c r="E175" s="62">
        <v>14633</v>
      </c>
      <c r="F175" s="62">
        <v>14940</v>
      </c>
      <c r="G175" s="62">
        <v>15038</v>
      </c>
      <c r="H175" s="153">
        <v>14799</v>
      </c>
      <c r="I175" s="153">
        <v>18040</v>
      </c>
      <c r="J175" s="62">
        <v>18355</v>
      </c>
      <c r="K175" s="62">
        <v>18429</v>
      </c>
      <c r="L175" s="62">
        <v>17966</v>
      </c>
      <c r="M175" s="62">
        <v>17375</v>
      </c>
      <c r="N175" s="62">
        <v>17073</v>
      </c>
      <c r="O175" s="62">
        <v>17122</v>
      </c>
      <c r="P175" s="62">
        <v>17830</v>
      </c>
      <c r="Q175" s="62">
        <v>19692</v>
      </c>
      <c r="R175" s="62">
        <v>20775</v>
      </c>
      <c r="S175" s="62">
        <v>21415</v>
      </c>
      <c r="T175" s="62">
        <v>21545</v>
      </c>
      <c r="U175" s="62">
        <v>20732</v>
      </c>
      <c r="V175" s="62">
        <v>20875</v>
      </c>
      <c r="W175" s="167">
        <v>20471</v>
      </c>
      <c r="X175" s="692">
        <v>20517</v>
      </c>
      <c r="Y175" s="693"/>
    </row>
    <row r="176" spans="1:25" ht="15" customHeight="1">
      <c r="A176" s="702"/>
      <c r="B176" s="703"/>
      <c r="C176" s="166" t="s">
        <v>397</v>
      </c>
      <c r="D176" s="62">
        <v>5315</v>
      </c>
      <c r="E176" s="62">
        <v>5400</v>
      </c>
      <c r="F176" s="62">
        <v>5470</v>
      </c>
      <c r="G176" s="62">
        <v>5630</v>
      </c>
      <c r="H176" s="153">
        <v>0</v>
      </c>
      <c r="I176" s="153">
        <v>0</v>
      </c>
      <c r="J176" s="62">
        <v>6130</v>
      </c>
      <c r="K176" s="62">
        <v>6022</v>
      </c>
      <c r="L176" s="62">
        <v>5468</v>
      </c>
      <c r="M176" s="62">
        <v>4469</v>
      </c>
      <c r="N176" s="62">
        <v>3879</v>
      </c>
      <c r="O176" s="62">
        <v>3766</v>
      </c>
      <c r="P176" s="62">
        <v>4030</v>
      </c>
      <c r="Q176" s="62">
        <v>4293</v>
      </c>
      <c r="R176" s="62">
        <v>4243</v>
      </c>
      <c r="S176" s="62">
        <v>4027</v>
      </c>
      <c r="T176" s="62">
        <v>3501</v>
      </c>
      <c r="U176" s="62">
        <v>3174</v>
      </c>
      <c r="V176" s="62">
        <v>2915</v>
      </c>
      <c r="W176" s="167">
        <v>2614</v>
      </c>
      <c r="X176" s="692">
        <v>2486</v>
      </c>
      <c r="Y176" s="693"/>
    </row>
    <row r="177" spans="1:25" ht="15" customHeight="1">
      <c r="A177" s="702"/>
      <c r="B177" s="703"/>
      <c r="C177" s="166" t="s">
        <v>398</v>
      </c>
      <c r="D177" s="62">
        <v>7538</v>
      </c>
      <c r="E177" s="62">
        <v>7662</v>
      </c>
      <c r="F177" s="62">
        <v>8379</v>
      </c>
      <c r="G177" s="62">
        <v>8337</v>
      </c>
      <c r="H177" s="153">
        <v>0</v>
      </c>
      <c r="I177" s="153">
        <v>0</v>
      </c>
      <c r="J177" s="62">
        <v>11038</v>
      </c>
      <c r="K177" s="62">
        <v>11110</v>
      </c>
      <c r="L177" s="62">
        <v>11111</v>
      </c>
      <c r="M177" s="62">
        <v>11294</v>
      </c>
      <c r="N177" s="62">
        <v>11354</v>
      </c>
      <c r="O177" s="62">
        <v>11335</v>
      </c>
      <c r="P177" s="62">
        <v>11557</v>
      </c>
      <c r="Q177" s="62">
        <v>12946</v>
      </c>
      <c r="R177" s="62">
        <v>13680</v>
      </c>
      <c r="S177" s="62">
        <v>14089</v>
      </c>
      <c r="T177" s="62">
        <v>14315</v>
      </c>
      <c r="U177" s="62">
        <v>13400</v>
      </c>
      <c r="V177" s="62">
        <v>13603</v>
      </c>
      <c r="W177" s="167">
        <v>12738</v>
      </c>
      <c r="X177" s="692">
        <v>12178</v>
      </c>
      <c r="Y177" s="693"/>
    </row>
    <row r="178" spans="1:25" ht="15" customHeight="1">
      <c r="A178" s="702"/>
      <c r="B178" s="703"/>
      <c r="C178" s="166" t="s">
        <v>399</v>
      </c>
      <c r="D178" s="62">
        <v>1578</v>
      </c>
      <c r="E178" s="62">
        <v>1571</v>
      </c>
      <c r="F178" s="62">
        <v>1091</v>
      </c>
      <c r="G178" s="62">
        <v>1071</v>
      </c>
      <c r="H178" s="153">
        <v>0</v>
      </c>
      <c r="I178" s="153">
        <v>0</v>
      </c>
      <c r="J178" s="62">
        <v>1184</v>
      </c>
      <c r="K178" s="62">
        <v>1297</v>
      </c>
      <c r="L178" s="62">
        <v>1387</v>
      </c>
      <c r="M178" s="62">
        <v>1612</v>
      </c>
      <c r="N178" s="62">
        <v>1840</v>
      </c>
      <c r="O178" s="62">
        <v>2021</v>
      </c>
      <c r="P178" s="62">
        <v>2243</v>
      </c>
      <c r="Q178" s="62">
        <v>2453</v>
      </c>
      <c r="R178" s="62">
        <v>2848</v>
      </c>
      <c r="S178" s="62">
        <v>3299</v>
      </c>
      <c r="T178" s="62">
        <v>3708</v>
      </c>
      <c r="U178" s="62">
        <v>4005</v>
      </c>
      <c r="V178" s="62">
        <v>4357</v>
      </c>
      <c r="W178" s="167">
        <v>5015</v>
      </c>
      <c r="X178" s="692">
        <v>5379</v>
      </c>
      <c r="Y178" s="693"/>
    </row>
    <row r="179" spans="1:25" ht="15" customHeight="1">
      <c r="A179" s="704"/>
      <c r="B179" s="705"/>
      <c r="C179" s="168" t="s">
        <v>400</v>
      </c>
      <c r="D179" s="169">
        <v>0</v>
      </c>
      <c r="E179" s="169">
        <v>0</v>
      </c>
      <c r="F179" s="169">
        <v>0</v>
      </c>
      <c r="G179" s="169">
        <v>0</v>
      </c>
      <c r="H179" s="157">
        <v>0</v>
      </c>
      <c r="I179" s="157">
        <v>0</v>
      </c>
      <c r="J179" s="169">
        <v>3</v>
      </c>
      <c r="K179" s="169">
        <v>0</v>
      </c>
      <c r="L179" s="169">
        <v>0</v>
      </c>
      <c r="M179" s="169">
        <v>0</v>
      </c>
      <c r="N179" s="169">
        <v>0</v>
      </c>
      <c r="O179" s="169">
        <v>0</v>
      </c>
      <c r="P179" s="169">
        <v>0</v>
      </c>
      <c r="Q179" s="169">
        <v>0</v>
      </c>
      <c r="R179" s="169">
        <v>4</v>
      </c>
      <c r="S179" s="169">
        <v>0</v>
      </c>
      <c r="T179" s="169">
        <v>21</v>
      </c>
      <c r="U179" s="169">
        <v>153</v>
      </c>
      <c r="V179" s="169">
        <v>0</v>
      </c>
      <c r="W179" s="170">
        <v>104</v>
      </c>
      <c r="X179" s="696">
        <v>474</v>
      </c>
      <c r="Y179" s="697"/>
    </row>
    <row r="180" spans="1:25" ht="15" customHeight="1">
      <c r="A180" s="702" t="s">
        <v>154</v>
      </c>
      <c r="B180" s="703" t="s">
        <v>155</v>
      </c>
      <c r="C180" s="166" t="s">
        <v>396</v>
      </c>
      <c r="D180" s="62">
        <v>5665</v>
      </c>
      <c r="E180" s="62">
        <v>5770</v>
      </c>
      <c r="F180" s="62">
        <v>6023</v>
      </c>
      <c r="G180" s="62">
        <v>6273</v>
      </c>
      <c r="H180" s="153">
        <v>6363</v>
      </c>
      <c r="I180" s="153">
        <v>8148</v>
      </c>
      <c r="J180" s="62">
        <v>8335</v>
      </c>
      <c r="K180" s="62">
        <v>8736</v>
      </c>
      <c r="L180" s="62">
        <v>8612</v>
      </c>
      <c r="M180" s="62">
        <v>8475</v>
      </c>
      <c r="N180" s="62">
        <v>8351</v>
      </c>
      <c r="O180" s="62">
        <v>8342</v>
      </c>
      <c r="P180" s="62">
        <v>9253</v>
      </c>
      <c r="Q180" s="62">
        <v>9292</v>
      </c>
      <c r="R180" s="62">
        <v>10124</v>
      </c>
      <c r="S180" s="62">
        <v>10823</v>
      </c>
      <c r="T180" s="62">
        <v>11823</v>
      </c>
      <c r="U180" s="62">
        <v>11967</v>
      </c>
      <c r="V180" s="62">
        <v>12020</v>
      </c>
      <c r="W180" s="167">
        <v>12468</v>
      </c>
      <c r="X180" s="692">
        <v>12601</v>
      </c>
      <c r="Y180" s="693"/>
    </row>
    <row r="181" spans="1:25" ht="15" customHeight="1">
      <c r="A181" s="702"/>
      <c r="B181" s="703"/>
      <c r="C181" s="166" t="s">
        <v>397</v>
      </c>
      <c r="D181" s="62">
        <v>2160</v>
      </c>
      <c r="E181" s="62">
        <v>2159</v>
      </c>
      <c r="F181" s="62">
        <v>2210</v>
      </c>
      <c r="G181" s="62">
        <v>2294</v>
      </c>
      <c r="H181" s="153">
        <v>0</v>
      </c>
      <c r="I181" s="153">
        <v>0</v>
      </c>
      <c r="J181" s="62">
        <v>2787</v>
      </c>
      <c r="K181" s="62">
        <v>2588</v>
      </c>
      <c r="L181" s="62">
        <v>2253</v>
      </c>
      <c r="M181" s="62">
        <v>2066</v>
      </c>
      <c r="N181" s="62">
        <v>1933</v>
      </c>
      <c r="O181" s="62">
        <v>1956</v>
      </c>
      <c r="P181" s="62">
        <v>2047</v>
      </c>
      <c r="Q181" s="62">
        <v>1974</v>
      </c>
      <c r="R181" s="62">
        <v>1912</v>
      </c>
      <c r="S181" s="62">
        <v>1864</v>
      </c>
      <c r="T181" s="62">
        <v>2035</v>
      </c>
      <c r="U181" s="62">
        <v>2124</v>
      </c>
      <c r="V181" s="62">
        <v>1950</v>
      </c>
      <c r="W181" s="167">
        <v>1883</v>
      </c>
      <c r="X181" s="692">
        <v>1671</v>
      </c>
      <c r="Y181" s="693"/>
    </row>
    <row r="182" spans="1:25" ht="15" customHeight="1">
      <c r="A182" s="702"/>
      <c r="B182" s="703"/>
      <c r="C182" s="166" t="s">
        <v>398</v>
      </c>
      <c r="D182" s="62">
        <v>2861</v>
      </c>
      <c r="E182" s="62">
        <v>3003</v>
      </c>
      <c r="F182" s="62">
        <v>3390</v>
      </c>
      <c r="G182" s="62">
        <v>3589</v>
      </c>
      <c r="H182" s="153">
        <v>0</v>
      </c>
      <c r="I182" s="153">
        <v>0</v>
      </c>
      <c r="J182" s="62">
        <v>5017</v>
      </c>
      <c r="K182" s="62">
        <v>5578</v>
      </c>
      <c r="L182" s="62">
        <v>5764</v>
      </c>
      <c r="M182" s="62">
        <v>5721</v>
      </c>
      <c r="N182" s="62">
        <v>5578</v>
      </c>
      <c r="O182" s="62">
        <v>5450</v>
      </c>
      <c r="P182" s="62">
        <v>6105</v>
      </c>
      <c r="Q182" s="62">
        <v>6096</v>
      </c>
      <c r="R182" s="62">
        <v>6812</v>
      </c>
      <c r="S182" s="62">
        <v>7320</v>
      </c>
      <c r="T182" s="62">
        <v>7832</v>
      </c>
      <c r="U182" s="62">
        <v>7604</v>
      </c>
      <c r="V182" s="62">
        <v>7555</v>
      </c>
      <c r="W182" s="167">
        <v>7585</v>
      </c>
      <c r="X182" s="692">
        <v>7539</v>
      </c>
      <c r="Y182" s="693"/>
    </row>
    <row r="183" spans="1:25" ht="15" customHeight="1">
      <c r="A183" s="702"/>
      <c r="B183" s="703"/>
      <c r="C183" s="166" t="s">
        <v>399</v>
      </c>
      <c r="D183" s="62">
        <v>644</v>
      </c>
      <c r="E183" s="62">
        <v>608</v>
      </c>
      <c r="F183" s="62">
        <v>423</v>
      </c>
      <c r="G183" s="62">
        <v>390</v>
      </c>
      <c r="H183" s="153">
        <v>0</v>
      </c>
      <c r="I183" s="153">
        <v>0</v>
      </c>
      <c r="J183" s="62">
        <v>531</v>
      </c>
      <c r="K183" s="62">
        <v>570</v>
      </c>
      <c r="L183" s="62">
        <v>595</v>
      </c>
      <c r="M183" s="62">
        <v>688</v>
      </c>
      <c r="N183" s="62">
        <v>840</v>
      </c>
      <c r="O183" s="62">
        <v>935</v>
      </c>
      <c r="P183" s="62">
        <v>1101</v>
      </c>
      <c r="Q183" s="62">
        <v>1222</v>
      </c>
      <c r="R183" s="62">
        <v>1400</v>
      </c>
      <c r="S183" s="62">
        <v>1639</v>
      </c>
      <c r="T183" s="62">
        <v>1956</v>
      </c>
      <c r="U183" s="62">
        <v>2236</v>
      </c>
      <c r="V183" s="62">
        <v>2515</v>
      </c>
      <c r="W183" s="167">
        <v>2933</v>
      </c>
      <c r="X183" s="692">
        <v>3131</v>
      </c>
      <c r="Y183" s="693"/>
    </row>
    <row r="184" spans="1:25" ht="15" customHeight="1">
      <c r="A184" s="704"/>
      <c r="B184" s="705"/>
      <c r="C184" s="168" t="s">
        <v>400</v>
      </c>
      <c r="D184" s="169">
        <v>0</v>
      </c>
      <c r="E184" s="169">
        <v>0</v>
      </c>
      <c r="F184" s="169">
        <v>0</v>
      </c>
      <c r="G184" s="169">
        <v>0</v>
      </c>
      <c r="H184" s="157">
        <v>0</v>
      </c>
      <c r="I184" s="157">
        <v>0</v>
      </c>
      <c r="J184" s="169">
        <v>0</v>
      </c>
      <c r="K184" s="169">
        <v>0</v>
      </c>
      <c r="L184" s="169">
        <v>0</v>
      </c>
      <c r="M184" s="169">
        <v>0</v>
      </c>
      <c r="N184" s="169">
        <v>0</v>
      </c>
      <c r="O184" s="169">
        <v>1</v>
      </c>
      <c r="P184" s="169">
        <v>0</v>
      </c>
      <c r="Q184" s="169">
        <v>0</v>
      </c>
      <c r="R184" s="169">
        <v>0</v>
      </c>
      <c r="S184" s="169">
        <v>0</v>
      </c>
      <c r="T184" s="169">
        <v>0</v>
      </c>
      <c r="U184" s="169">
        <v>3</v>
      </c>
      <c r="V184" s="169">
        <v>0</v>
      </c>
      <c r="W184" s="170">
        <v>67</v>
      </c>
      <c r="X184" s="696">
        <v>260</v>
      </c>
      <c r="Y184" s="697"/>
    </row>
    <row r="185" spans="1:25" ht="15" customHeight="1">
      <c r="A185" s="702" t="s">
        <v>156</v>
      </c>
      <c r="B185" s="703" t="s">
        <v>157</v>
      </c>
      <c r="C185" s="166" t="s">
        <v>396</v>
      </c>
      <c r="D185" s="62">
        <v>6765</v>
      </c>
      <c r="E185" s="62">
        <v>6874</v>
      </c>
      <c r="F185" s="62">
        <v>6917</v>
      </c>
      <c r="G185" s="62">
        <v>6836</v>
      </c>
      <c r="H185" s="153">
        <v>6715</v>
      </c>
      <c r="I185" s="153">
        <v>7995</v>
      </c>
      <c r="J185" s="62">
        <v>8138</v>
      </c>
      <c r="K185" s="62">
        <v>7836</v>
      </c>
      <c r="L185" s="62">
        <v>7592</v>
      </c>
      <c r="M185" s="62">
        <v>6973</v>
      </c>
      <c r="N185" s="62">
        <v>6725</v>
      </c>
      <c r="O185" s="62">
        <v>6946</v>
      </c>
      <c r="P185" s="62">
        <v>7192</v>
      </c>
      <c r="Q185" s="62">
        <v>7417</v>
      </c>
      <c r="R185" s="62">
        <v>7371</v>
      </c>
      <c r="S185" s="62">
        <v>7505</v>
      </c>
      <c r="T185" s="62">
        <v>7320</v>
      </c>
      <c r="U185" s="62">
        <v>7271</v>
      </c>
      <c r="V185" s="62">
        <v>7286</v>
      </c>
      <c r="W185" s="167">
        <v>7371</v>
      </c>
      <c r="X185" s="692">
        <v>7527</v>
      </c>
      <c r="Y185" s="693"/>
    </row>
    <row r="186" spans="1:25" ht="15" customHeight="1">
      <c r="A186" s="702"/>
      <c r="B186" s="703"/>
      <c r="C186" s="166" t="s">
        <v>397</v>
      </c>
      <c r="D186" s="62">
        <v>2541</v>
      </c>
      <c r="E186" s="62">
        <v>2534</v>
      </c>
      <c r="F186" s="62">
        <v>2554</v>
      </c>
      <c r="G186" s="62">
        <v>2565</v>
      </c>
      <c r="H186" s="153">
        <v>0</v>
      </c>
      <c r="I186" s="153">
        <v>0</v>
      </c>
      <c r="J186" s="62">
        <v>2585</v>
      </c>
      <c r="K186" s="62">
        <v>2465</v>
      </c>
      <c r="L186" s="62">
        <v>2218</v>
      </c>
      <c r="M186" s="62">
        <v>1848</v>
      </c>
      <c r="N186" s="62">
        <v>1554</v>
      </c>
      <c r="O186" s="62">
        <v>1500</v>
      </c>
      <c r="P186" s="62">
        <v>1558</v>
      </c>
      <c r="Q186" s="62">
        <v>1540</v>
      </c>
      <c r="R186" s="62">
        <v>1376</v>
      </c>
      <c r="S186" s="62">
        <v>1254</v>
      </c>
      <c r="T186" s="62">
        <v>1092</v>
      </c>
      <c r="U186" s="62">
        <v>957</v>
      </c>
      <c r="V186" s="62">
        <v>940</v>
      </c>
      <c r="W186" s="167">
        <v>929</v>
      </c>
      <c r="X186" s="692">
        <v>962</v>
      </c>
      <c r="Y186" s="693"/>
    </row>
    <row r="187" spans="1:25" ht="15" customHeight="1">
      <c r="A187" s="702"/>
      <c r="B187" s="703"/>
      <c r="C187" s="166" t="s">
        <v>398</v>
      </c>
      <c r="D187" s="62">
        <v>3459</v>
      </c>
      <c r="E187" s="62">
        <v>3573</v>
      </c>
      <c r="F187" s="62">
        <v>3813</v>
      </c>
      <c r="G187" s="62">
        <v>3782</v>
      </c>
      <c r="H187" s="153">
        <v>0</v>
      </c>
      <c r="I187" s="153">
        <v>0</v>
      </c>
      <c r="J187" s="62">
        <v>4979</v>
      </c>
      <c r="K187" s="62">
        <v>4775</v>
      </c>
      <c r="L187" s="62">
        <v>4734</v>
      </c>
      <c r="M187" s="62">
        <v>4390</v>
      </c>
      <c r="N187" s="62">
        <v>4348</v>
      </c>
      <c r="O187" s="62">
        <v>4483</v>
      </c>
      <c r="P187" s="62">
        <v>4559</v>
      </c>
      <c r="Q187" s="62">
        <v>4692</v>
      </c>
      <c r="R187" s="62">
        <v>4645</v>
      </c>
      <c r="S187" s="62">
        <v>4662</v>
      </c>
      <c r="T187" s="62">
        <v>4444</v>
      </c>
      <c r="U187" s="62">
        <v>4451</v>
      </c>
      <c r="V187" s="62">
        <v>4357</v>
      </c>
      <c r="W187" s="167">
        <v>4199</v>
      </c>
      <c r="X187" s="692">
        <v>4127</v>
      </c>
      <c r="Y187" s="693"/>
    </row>
    <row r="188" spans="1:25" ht="15" customHeight="1">
      <c r="A188" s="702"/>
      <c r="B188" s="703"/>
      <c r="C188" s="166" t="s">
        <v>399</v>
      </c>
      <c r="D188" s="62">
        <v>765</v>
      </c>
      <c r="E188" s="62">
        <v>767</v>
      </c>
      <c r="F188" s="62">
        <v>550</v>
      </c>
      <c r="G188" s="62">
        <v>489</v>
      </c>
      <c r="H188" s="153">
        <v>0</v>
      </c>
      <c r="I188" s="153">
        <v>0</v>
      </c>
      <c r="J188" s="62">
        <v>574</v>
      </c>
      <c r="K188" s="62">
        <v>596</v>
      </c>
      <c r="L188" s="62">
        <v>640</v>
      </c>
      <c r="M188" s="62">
        <v>735</v>
      </c>
      <c r="N188" s="62">
        <v>823</v>
      </c>
      <c r="O188" s="62">
        <v>963</v>
      </c>
      <c r="P188" s="62">
        <v>1075</v>
      </c>
      <c r="Q188" s="62">
        <v>1182</v>
      </c>
      <c r="R188" s="62">
        <v>1350</v>
      </c>
      <c r="S188" s="62">
        <v>1589</v>
      </c>
      <c r="T188" s="62">
        <v>1784</v>
      </c>
      <c r="U188" s="62">
        <v>1863</v>
      </c>
      <c r="V188" s="62">
        <v>1989</v>
      </c>
      <c r="W188" s="167">
        <v>2213</v>
      </c>
      <c r="X188" s="692">
        <v>2247</v>
      </c>
      <c r="Y188" s="693"/>
    </row>
    <row r="189" spans="1:25" ht="15" customHeight="1">
      <c r="A189" s="704"/>
      <c r="B189" s="705"/>
      <c r="C189" s="168" t="s">
        <v>400</v>
      </c>
      <c r="D189" s="169">
        <v>0</v>
      </c>
      <c r="E189" s="169">
        <v>0</v>
      </c>
      <c r="F189" s="169">
        <v>0</v>
      </c>
      <c r="G189" s="169">
        <v>0</v>
      </c>
      <c r="H189" s="157">
        <v>0</v>
      </c>
      <c r="I189" s="157">
        <v>0</v>
      </c>
      <c r="J189" s="169">
        <v>0</v>
      </c>
      <c r="K189" s="169">
        <v>0</v>
      </c>
      <c r="L189" s="169">
        <v>0</v>
      </c>
      <c r="M189" s="169">
        <v>0</v>
      </c>
      <c r="N189" s="169">
        <v>0</v>
      </c>
      <c r="O189" s="169">
        <v>0</v>
      </c>
      <c r="P189" s="169">
        <v>0</v>
      </c>
      <c r="Q189" s="169">
        <v>3</v>
      </c>
      <c r="R189" s="169">
        <v>0</v>
      </c>
      <c r="S189" s="169">
        <v>0</v>
      </c>
      <c r="T189" s="169">
        <v>0</v>
      </c>
      <c r="U189" s="169">
        <v>0</v>
      </c>
      <c r="V189" s="169">
        <v>0</v>
      </c>
      <c r="W189" s="170">
        <v>30</v>
      </c>
      <c r="X189" s="696">
        <v>191</v>
      </c>
      <c r="Y189" s="697"/>
    </row>
    <row r="190" spans="1:25" ht="15" customHeight="1">
      <c r="A190" s="476">
        <v>903</v>
      </c>
      <c r="B190" s="477" t="s">
        <v>158</v>
      </c>
      <c r="C190" s="152" t="s">
        <v>396</v>
      </c>
      <c r="D190" s="60">
        <v>19976</v>
      </c>
      <c r="E190" s="60">
        <v>19645</v>
      </c>
      <c r="F190" s="60">
        <v>19466</v>
      </c>
      <c r="G190" s="60">
        <v>19812</v>
      </c>
      <c r="H190" s="153">
        <v>20519</v>
      </c>
      <c r="I190" s="153">
        <v>24253</v>
      </c>
      <c r="J190" s="60">
        <v>26611</v>
      </c>
      <c r="K190" s="60">
        <v>28500</v>
      </c>
      <c r="L190" s="60">
        <v>28662</v>
      </c>
      <c r="M190" s="60">
        <v>27145</v>
      </c>
      <c r="N190" s="60">
        <v>26282</v>
      </c>
      <c r="O190" s="60">
        <v>26252</v>
      </c>
      <c r="P190" s="60">
        <v>26095</v>
      </c>
      <c r="Q190" s="60">
        <v>26179</v>
      </c>
      <c r="R190" s="60">
        <v>25745</v>
      </c>
      <c r="S190" s="60">
        <v>25440</v>
      </c>
      <c r="T190" s="60">
        <v>25331</v>
      </c>
      <c r="U190" s="61">
        <v>24304</v>
      </c>
      <c r="V190" s="61">
        <v>23104</v>
      </c>
      <c r="W190" s="63">
        <v>21200</v>
      </c>
      <c r="X190" s="692">
        <v>19261</v>
      </c>
      <c r="Y190" s="693">
        <v>19261</v>
      </c>
    </row>
    <row r="191" spans="1:25" ht="15" customHeight="1">
      <c r="A191" s="476"/>
      <c r="B191" s="477"/>
      <c r="C191" s="152" t="s">
        <v>397</v>
      </c>
      <c r="D191" s="60">
        <v>7296</v>
      </c>
      <c r="E191" s="60">
        <v>7287</v>
      </c>
      <c r="F191" s="60">
        <v>7068</v>
      </c>
      <c r="G191" s="60">
        <v>7076</v>
      </c>
      <c r="H191" s="153">
        <v>0</v>
      </c>
      <c r="I191" s="153">
        <v>0</v>
      </c>
      <c r="J191" s="60">
        <v>8381</v>
      </c>
      <c r="K191" s="60">
        <v>8249</v>
      </c>
      <c r="L191" s="60">
        <v>7650</v>
      </c>
      <c r="M191" s="60">
        <v>6681</v>
      </c>
      <c r="N191" s="60">
        <v>6313</v>
      </c>
      <c r="O191" s="60">
        <v>6329</v>
      </c>
      <c r="P191" s="60">
        <v>6042</v>
      </c>
      <c r="Q191" s="60">
        <v>5606</v>
      </c>
      <c r="R191" s="60">
        <v>4830</v>
      </c>
      <c r="S191" s="60">
        <v>4478</v>
      </c>
      <c r="T191" s="60">
        <v>4117</v>
      </c>
      <c r="U191" s="61">
        <v>3743</v>
      </c>
      <c r="V191" s="61">
        <v>3219</v>
      </c>
      <c r="W191" s="63">
        <v>2580</v>
      </c>
      <c r="X191" s="692">
        <v>1951</v>
      </c>
      <c r="Y191" s="693">
        <v>1982</v>
      </c>
    </row>
    <row r="192" spans="1:25" ht="15" customHeight="1">
      <c r="A192" s="476"/>
      <c r="B192" s="477"/>
      <c r="C192" s="152" t="s">
        <v>398</v>
      </c>
      <c r="D192" s="60">
        <v>10454</v>
      </c>
      <c r="E192" s="60">
        <v>10190</v>
      </c>
      <c r="F192" s="60">
        <v>10960</v>
      </c>
      <c r="G192" s="60">
        <v>11303</v>
      </c>
      <c r="H192" s="153">
        <v>0</v>
      </c>
      <c r="I192" s="153">
        <v>0</v>
      </c>
      <c r="J192" s="60">
        <v>16457</v>
      </c>
      <c r="K192" s="60">
        <v>18218</v>
      </c>
      <c r="L192" s="60">
        <v>18747</v>
      </c>
      <c r="M192" s="60">
        <v>18052</v>
      </c>
      <c r="N192" s="60">
        <v>17226</v>
      </c>
      <c r="O192" s="60">
        <v>16849</v>
      </c>
      <c r="P192" s="60">
        <v>16589</v>
      </c>
      <c r="Q192" s="60">
        <v>16787</v>
      </c>
      <c r="R192" s="60">
        <v>16541</v>
      </c>
      <c r="S192" s="60">
        <v>15838</v>
      </c>
      <c r="T192" s="60">
        <v>15417</v>
      </c>
      <c r="U192" s="61">
        <v>14334</v>
      </c>
      <c r="V192" s="61">
        <v>13134</v>
      </c>
      <c r="W192" s="63">
        <v>11405</v>
      </c>
      <c r="X192" s="692">
        <v>9809</v>
      </c>
      <c r="Y192" s="693">
        <v>9905</v>
      </c>
    </row>
    <row r="193" spans="1:25" ht="15" customHeight="1">
      <c r="A193" s="476"/>
      <c r="B193" s="477"/>
      <c r="C193" s="152" t="s">
        <v>399</v>
      </c>
      <c r="D193" s="60">
        <v>2226</v>
      </c>
      <c r="E193" s="60">
        <v>2168</v>
      </c>
      <c r="F193" s="60">
        <v>1438</v>
      </c>
      <c r="G193" s="60">
        <v>1433</v>
      </c>
      <c r="H193" s="153">
        <v>0</v>
      </c>
      <c r="I193" s="153">
        <v>0</v>
      </c>
      <c r="J193" s="60">
        <v>1769</v>
      </c>
      <c r="K193" s="60">
        <v>2033</v>
      </c>
      <c r="L193" s="60">
        <v>2265</v>
      </c>
      <c r="M193" s="60">
        <v>2412</v>
      </c>
      <c r="N193" s="60">
        <v>2743</v>
      </c>
      <c r="O193" s="60">
        <v>3074</v>
      </c>
      <c r="P193" s="60">
        <v>3464</v>
      </c>
      <c r="Q193" s="60">
        <v>3786</v>
      </c>
      <c r="R193" s="60">
        <v>4374</v>
      </c>
      <c r="S193" s="60">
        <v>5124</v>
      </c>
      <c r="T193" s="60">
        <v>5795</v>
      </c>
      <c r="U193" s="61">
        <v>6227</v>
      </c>
      <c r="V193" s="61">
        <v>6751</v>
      </c>
      <c r="W193" s="63">
        <v>7201</v>
      </c>
      <c r="X193" s="692">
        <v>7306</v>
      </c>
      <c r="Y193" s="693">
        <v>7374</v>
      </c>
    </row>
    <row r="194" spans="1:25" ht="15" customHeight="1">
      <c r="A194" s="694"/>
      <c r="B194" s="695"/>
      <c r="C194" s="155" t="s">
        <v>400</v>
      </c>
      <c r="D194" s="156">
        <v>0</v>
      </c>
      <c r="E194" s="156">
        <v>0</v>
      </c>
      <c r="F194" s="156">
        <v>0</v>
      </c>
      <c r="G194" s="156">
        <v>0</v>
      </c>
      <c r="H194" s="157">
        <v>0</v>
      </c>
      <c r="I194" s="157">
        <v>0</v>
      </c>
      <c r="J194" s="156">
        <v>4</v>
      </c>
      <c r="K194" s="156">
        <v>0</v>
      </c>
      <c r="L194" s="156">
        <v>0</v>
      </c>
      <c r="M194" s="156">
        <v>0</v>
      </c>
      <c r="N194" s="156">
        <v>0</v>
      </c>
      <c r="O194" s="156">
        <v>0</v>
      </c>
      <c r="P194" s="156">
        <v>0</v>
      </c>
      <c r="Q194" s="156">
        <v>0</v>
      </c>
      <c r="R194" s="156">
        <v>0</v>
      </c>
      <c r="S194" s="156">
        <v>0</v>
      </c>
      <c r="T194" s="156">
        <v>2</v>
      </c>
      <c r="U194" s="158">
        <v>0</v>
      </c>
      <c r="V194" s="158">
        <v>0</v>
      </c>
      <c r="W194" s="160">
        <v>14</v>
      </c>
      <c r="X194" s="696">
        <v>195</v>
      </c>
      <c r="Y194" s="697" t="s">
        <v>825</v>
      </c>
    </row>
    <row r="195" spans="1:25" ht="15" customHeight="1">
      <c r="A195" s="702" t="s">
        <v>159</v>
      </c>
      <c r="B195" s="703" t="s">
        <v>160</v>
      </c>
      <c r="C195" s="166" t="s">
        <v>396</v>
      </c>
      <c r="D195" s="62">
        <v>7510</v>
      </c>
      <c r="E195" s="62">
        <v>7597</v>
      </c>
      <c r="F195" s="62">
        <v>7844</v>
      </c>
      <c r="G195" s="62">
        <v>8157</v>
      </c>
      <c r="H195" s="153">
        <v>8413</v>
      </c>
      <c r="I195" s="153">
        <v>10404</v>
      </c>
      <c r="J195" s="62">
        <v>11613</v>
      </c>
      <c r="K195" s="62">
        <v>12442</v>
      </c>
      <c r="L195" s="62">
        <v>12894</v>
      </c>
      <c r="M195" s="62">
        <v>12321</v>
      </c>
      <c r="N195" s="62">
        <v>11995</v>
      </c>
      <c r="O195" s="62">
        <v>12051</v>
      </c>
      <c r="P195" s="62">
        <v>12028</v>
      </c>
      <c r="Q195" s="62">
        <v>12079</v>
      </c>
      <c r="R195" s="62">
        <v>11748</v>
      </c>
      <c r="S195" s="62">
        <v>11698</v>
      </c>
      <c r="T195" s="62">
        <v>11686</v>
      </c>
      <c r="U195" s="62">
        <v>11256</v>
      </c>
      <c r="V195" s="62">
        <v>10831</v>
      </c>
      <c r="W195" s="167">
        <v>9910</v>
      </c>
      <c r="X195" s="692">
        <v>9059</v>
      </c>
      <c r="Y195" s="693"/>
    </row>
    <row r="196" spans="1:25" ht="15" customHeight="1">
      <c r="A196" s="702"/>
      <c r="B196" s="703"/>
      <c r="C196" s="166" t="s">
        <v>397</v>
      </c>
      <c r="D196" s="62">
        <v>2692</v>
      </c>
      <c r="E196" s="62">
        <v>2720</v>
      </c>
      <c r="F196" s="62">
        <v>2802</v>
      </c>
      <c r="G196" s="62">
        <v>2906</v>
      </c>
      <c r="H196" s="153">
        <v>0</v>
      </c>
      <c r="I196" s="153">
        <v>0</v>
      </c>
      <c r="J196" s="62">
        <v>3437</v>
      </c>
      <c r="K196" s="62">
        <v>3406</v>
      </c>
      <c r="L196" s="62">
        <v>3254</v>
      </c>
      <c r="M196" s="62">
        <v>3004</v>
      </c>
      <c r="N196" s="62">
        <v>2937</v>
      </c>
      <c r="O196" s="62">
        <v>3053</v>
      </c>
      <c r="P196" s="62">
        <v>2892</v>
      </c>
      <c r="Q196" s="62">
        <v>2645</v>
      </c>
      <c r="R196" s="62">
        <v>2205</v>
      </c>
      <c r="S196" s="62">
        <v>2032</v>
      </c>
      <c r="T196" s="62">
        <v>1893</v>
      </c>
      <c r="U196" s="62">
        <v>1733</v>
      </c>
      <c r="V196" s="62">
        <v>1459</v>
      </c>
      <c r="W196" s="167">
        <v>1143</v>
      </c>
      <c r="X196" s="692">
        <v>909</v>
      </c>
      <c r="Y196" s="693"/>
    </row>
    <row r="197" spans="1:25" ht="15" customHeight="1">
      <c r="A197" s="702"/>
      <c r="B197" s="703"/>
      <c r="C197" s="166" t="s">
        <v>398</v>
      </c>
      <c r="D197" s="62">
        <v>3988</v>
      </c>
      <c r="E197" s="62">
        <v>4053</v>
      </c>
      <c r="F197" s="62">
        <v>4482</v>
      </c>
      <c r="G197" s="62">
        <v>4705</v>
      </c>
      <c r="H197" s="153">
        <v>0</v>
      </c>
      <c r="I197" s="153">
        <v>0</v>
      </c>
      <c r="J197" s="62">
        <v>7489</v>
      </c>
      <c r="K197" s="62">
        <v>8288</v>
      </c>
      <c r="L197" s="62">
        <v>8801</v>
      </c>
      <c r="M197" s="62">
        <v>8379</v>
      </c>
      <c r="N197" s="62">
        <v>7980</v>
      </c>
      <c r="O197" s="62">
        <v>7756</v>
      </c>
      <c r="P197" s="62">
        <v>7709</v>
      </c>
      <c r="Q197" s="62">
        <v>7851</v>
      </c>
      <c r="R197" s="62">
        <v>7735</v>
      </c>
      <c r="S197" s="62">
        <v>7465</v>
      </c>
      <c r="T197" s="62">
        <v>7209</v>
      </c>
      <c r="U197" s="62">
        <v>6723</v>
      </c>
      <c r="V197" s="62">
        <v>6255</v>
      </c>
      <c r="W197" s="167">
        <v>5441</v>
      </c>
      <c r="X197" s="692">
        <v>4673</v>
      </c>
      <c r="Y197" s="693"/>
    </row>
    <row r="198" spans="1:25" ht="15" customHeight="1">
      <c r="A198" s="702"/>
      <c r="B198" s="703"/>
      <c r="C198" s="166" t="s">
        <v>399</v>
      </c>
      <c r="D198" s="62">
        <v>830</v>
      </c>
      <c r="E198" s="62">
        <v>824</v>
      </c>
      <c r="F198" s="62">
        <v>560</v>
      </c>
      <c r="G198" s="62">
        <v>546</v>
      </c>
      <c r="H198" s="153">
        <v>0</v>
      </c>
      <c r="I198" s="153">
        <v>0</v>
      </c>
      <c r="J198" s="62">
        <v>684</v>
      </c>
      <c r="K198" s="62">
        <v>748</v>
      </c>
      <c r="L198" s="62">
        <v>839</v>
      </c>
      <c r="M198" s="62">
        <v>938</v>
      </c>
      <c r="N198" s="62">
        <v>1078</v>
      </c>
      <c r="O198" s="62">
        <v>1242</v>
      </c>
      <c r="P198" s="62">
        <v>1427</v>
      </c>
      <c r="Q198" s="62">
        <v>1583</v>
      </c>
      <c r="R198" s="62">
        <v>1808</v>
      </c>
      <c r="S198" s="62">
        <v>2201</v>
      </c>
      <c r="T198" s="62">
        <v>2584</v>
      </c>
      <c r="U198" s="62">
        <v>2800</v>
      </c>
      <c r="V198" s="62">
        <v>3117</v>
      </c>
      <c r="W198" s="167">
        <v>3315</v>
      </c>
      <c r="X198" s="692">
        <v>3335</v>
      </c>
      <c r="Y198" s="693"/>
    </row>
    <row r="199" spans="1:25" ht="15" customHeight="1">
      <c r="A199" s="704"/>
      <c r="B199" s="705"/>
      <c r="C199" s="168" t="s">
        <v>400</v>
      </c>
      <c r="D199" s="169">
        <v>0</v>
      </c>
      <c r="E199" s="169">
        <v>0</v>
      </c>
      <c r="F199" s="169">
        <v>0</v>
      </c>
      <c r="G199" s="169">
        <v>0</v>
      </c>
      <c r="H199" s="157">
        <v>0</v>
      </c>
      <c r="I199" s="157">
        <v>0</v>
      </c>
      <c r="J199" s="169">
        <v>3</v>
      </c>
      <c r="K199" s="169">
        <v>0</v>
      </c>
      <c r="L199" s="169">
        <v>0</v>
      </c>
      <c r="M199" s="169">
        <v>0</v>
      </c>
      <c r="N199" s="169">
        <v>0</v>
      </c>
      <c r="O199" s="169">
        <v>0</v>
      </c>
      <c r="P199" s="169">
        <v>0</v>
      </c>
      <c r="Q199" s="169">
        <v>0</v>
      </c>
      <c r="R199" s="169">
        <v>0</v>
      </c>
      <c r="S199" s="169">
        <v>0</v>
      </c>
      <c r="T199" s="169">
        <v>0</v>
      </c>
      <c r="U199" s="169">
        <v>0</v>
      </c>
      <c r="V199" s="169">
        <v>0</v>
      </c>
      <c r="W199" s="170">
        <v>11</v>
      </c>
      <c r="X199" s="696">
        <v>142</v>
      </c>
      <c r="Y199" s="697"/>
    </row>
    <row r="200" spans="1:25" ht="15" customHeight="1">
      <c r="A200" s="702" t="s">
        <v>161</v>
      </c>
      <c r="B200" s="703" t="s">
        <v>162</v>
      </c>
      <c r="C200" s="166" t="s">
        <v>396</v>
      </c>
      <c r="D200" s="62">
        <v>8129</v>
      </c>
      <c r="E200" s="62">
        <v>7740</v>
      </c>
      <c r="F200" s="62">
        <v>7283</v>
      </c>
      <c r="G200" s="62">
        <v>7020</v>
      </c>
      <c r="H200" s="153">
        <v>7011</v>
      </c>
      <c r="I200" s="153">
        <v>8417</v>
      </c>
      <c r="J200" s="62">
        <v>8714</v>
      </c>
      <c r="K200" s="62">
        <v>8736</v>
      </c>
      <c r="L200" s="62">
        <v>8554</v>
      </c>
      <c r="M200" s="62">
        <v>7913</v>
      </c>
      <c r="N200" s="62">
        <v>7710</v>
      </c>
      <c r="O200" s="62">
        <v>7680</v>
      </c>
      <c r="P200" s="62">
        <v>7706</v>
      </c>
      <c r="Q200" s="62">
        <v>7737</v>
      </c>
      <c r="R200" s="62">
        <v>7677</v>
      </c>
      <c r="S200" s="62">
        <v>7476</v>
      </c>
      <c r="T200" s="62">
        <v>7439</v>
      </c>
      <c r="U200" s="62">
        <v>7204</v>
      </c>
      <c r="V200" s="62">
        <v>6629</v>
      </c>
      <c r="W200" s="167">
        <v>6056</v>
      </c>
      <c r="X200" s="692">
        <v>5530</v>
      </c>
      <c r="Y200" s="693"/>
    </row>
    <row r="201" spans="1:25" ht="15" customHeight="1">
      <c r="A201" s="702"/>
      <c r="B201" s="703"/>
      <c r="C201" s="166" t="s">
        <v>397</v>
      </c>
      <c r="D201" s="62">
        <v>3063</v>
      </c>
      <c r="E201" s="62">
        <v>2958</v>
      </c>
      <c r="F201" s="62">
        <v>2687</v>
      </c>
      <c r="G201" s="62">
        <v>2529</v>
      </c>
      <c r="H201" s="153">
        <v>0</v>
      </c>
      <c r="I201" s="153">
        <v>0</v>
      </c>
      <c r="J201" s="62">
        <v>3017</v>
      </c>
      <c r="K201" s="62">
        <v>2863</v>
      </c>
      <c r="L201" s="62">
        <v>2467</v>
      </c>
      <c r="M201" s="62">
        <v>1911</v>
      </c>
      <c r="N201" s="62">
        <v>1695</v>
      </c>
      <c r="O201" s="62">
        <v>1713</v>
      </c>
      <c r="P201" s="62">
        <v>1738</v>
      </c>
      <c r="Q201" s="62">
        <v>1667</v>
      </c>
      <c r="R201" s="62">
        <v>1493</v>
      </c>
      <c r="S201" s="62">
        <v>1339</v>
      </c>
      <c r="T201" s="62">
        <v>1206</v>
      </c>
      <c r="U201" s="62">
        <v>1091</v>
      </c>
      <c r="V201" s="62">
        <v>917</v>
      </c>
      <c r="W201" s="167">
        <v>757</v>
      </c>
      <c r="X201" s="692">
        <v>565</v>
      </c>
      <c r="Y201" s="693"/>
    </row>
    <row r="202" spans="1:25" ht="15" customHeight="1">
      <c r="A202" s="702"/>
      <c r="B202" s="703"/>
      <c r="C202" s="166" t="s">
        <v>398</v>
      </c>
      <c r="D202" s="62">
        <v>4204</v>
      </c>
      <c r="E202" s="62">
        <v>3957</v>
      </c>
      <c r="F202" s="62">
        <v>4065</v>
      </c>
      <c r="G202" s="62">
        <v>3956</v>
      </c>
      <c r="H202" s="153">
        <v>0</v>
      </c>
      <c r="I202" s="153">
        <v>0</v>
      </c>
      <c r="J202" s="62">
        <v>5005</v>
      </c>
      <c r="K202" s="62">
        <v>5093</v>
      </c>
      <c r="L202" s="62">
        <v>5240</v>
      </c>
      <c r="M202" s="62">
        <v>5134</v>
      </c>
      <c r="N202" s="62">
        <v>5066</v>
      </c>
      <c r="O202" s="62">
        <v>4913</v>
      </c>
      <c r="P202" s="62">
        <v>4784</v>
      </c>
      <c r="Q202" s="62">
        <v>4772</v>
      </c>
      <c r="R202" s="62">
        <v>4704</v>
      </c>
      <c r="S202" s="62">
        <v>4438</v>
      </c>
      <c r="T202" s="62">
        <v>4423</v>
      </c>
      <c r="U202" s="62">
        <v>4214</v>
      </c>
      <c r="V202" s="62">
        <v>3729</v>
      </c>
      <c r="W202" s="167">
        <v>3165</v>
      </c>
      <c r="X202" s="692">
        <v>2747</v>
      </c>
      <c r="Y202" s="693"/>
    </row>
    <row r="203" spans="1:25" ht="15" customHeight="1">
      <c r="A203" s="702"/>
      <c r="B203" s="703"/>
      <c r="C203" s="166" t="s">
        <v>399</v>
      </c>
      <c r="D203" s="62">
        <v>862</v>
      </c>
      <c r="E203" s="62">
        <v>825</v>
      </c>
      <c r="F203" s="62">
        <v>531</v>
      </c>
      <c r="G203" s="62">
        <v>535</v>
      </c>
      <c r="H203" s="153">
        <v>0</v>
      </c>
      <c r="I203" s="153">
        <v>0</v>
      </c>
      <c r="J203" s="62">
        <v>691</v>
      </c>
      <c r="K203" s="62">
        <v>780</v>
      </c>
      <c r="L203" s="62">
        <v>847</v>
      </c>
      <c r="M203" s="62">
        <v>868</v>
      </c>
      <c r="N203" s="62">
        <v>949</v>
      </c>
      <c r="O203" s="62">
        <v>1054</v>
      </c>
      <c r="P203" s="62">
        <v>1184</v>
      </c>
      <c r="Q203" s="62">
        <v>1298</v>
      </c>
      <c r="R203" s="62">
        <v>1480</v>
      </c>
      <c r="S203" s="62">
        <v>1699</v>
      </c>
      <c r="T203" s="62">
        <v>1808</v>
      </c>
      <c r="U203" s="62">
        <v>1899</v>
      </c>
      <c r="V203" s="62">
        <v>1983</v>
      </c>
      <c r="W203" s="167">
        <v>2132</v>
      </c>
      <c r="X203" s="692">
        <v>2177</v>
      </c>
      <c r="Y203" s="693"/>
    </row>
    <row r="204" spans="1:25" ht="15" customHeight="1">
      <c r="A204" s="704"/>
      <c r="B204" s="705"/>
      <c r="C204" s="168" t="s">
        <v>400</v>
      </c>
      <c r="D204" s="169">
        <v>0</v>
      </c>
      <c r="E204" s="169">
        <v>0</v>
      </c>
      <c r="F204" s="169">
        <v>0</v>
      </c>
      <c r="G204" s="169">
        <v>0</v>
      </c>
      <c r="H204" s="157">
        <v>0</v>
      </c>
      <c r="I204" s="157">
        <v>0</v>
      </c>
      <c r="J204" s="169">
        <v>1</v>
      </c>
      <c r="K204" s="169">
        <v>0</v>
      </c>
      <c r="L204" s="169">
        <v>0</v>
      </c>
      <c r="M204" s="169">
        <v>0</v>
      </c>
      <c r="N204" s="169">
        <v>0</v>
      </c>
      <c r="O204" s="169">
        <v>0</v>
      </c>
      <c r="P204" s="169">
        <v>0</v>
      </c>
      <c r="Q204" s="169">
        <v>0</v>
      </c>
      <c r="R204" s="169">
        <v>0</v>
      </c>
      <c r="S204" s="169">
        <v>0</v>
      </c>
      <c r="T204" s="169">
        <v>2</v>
      </c>
      <c r="U204" s="169">
        <v>0</v>
      </c>
      <c r="V204" s="169">
        <v>0</v>
      </c>
      <c r="W204" s="170">
        <v>2</v>
      </c>
      <c r="X204" s="696">
        <v>41</v>
      </c>
      <c r="Y204" s="697"/>
    </row>
    <row r="205" spans="1:25" ht="15" customHeight="1">
      <c r="A205" s="702" t="s">
        <v>163</v>
      </c>
      <c r="B205" s="703" t="s">
        <v>164</v>
      </c>
      <c r="C205" s="166" t="s">
        <v>396</v>
      </c>
      <c r="D205" s="62">
        <v>4337</v>
      </c>
      <c r="E205" s="62">
        <v>4308</v>
      </c>
      <c r="F205" s="62">
        <v>4339</v>
      </c>
      <c r="G205" s="62">
        <v>4635</v>
      </c>
      <c r="H205" s="153">
        <v>5095</v>
      </c>
      <c r="I205" s="153">
        <v>5432</v>
      </c>
      <c r="J205" s="62">
        <v>6284</v>
      </c>
      <c r="K205" s="62">
        <v>7322</v>
      </c>
      <c r="L205" s="62">
        <v>7214</v>
      </c>
      <c r="M205" s="62">
        <v>6911</v>
      </c>
      <c r="N205" s="62">
        <v>6577</v>
      </c>
      <c r="O205" s="62">
        <v>6521</v>
      </c>
      <c r="P205" s="62">
        <v>6361</v>
      </c>
      <c r="Q205" s="62">
        <v>6363</v>
      </c>
      <c r="R205" s="62">
        <v>6320</v>
      </c>
      <c r="S205" s="62">
        <v>6266</v>
      </c>
      <c r="T205" s="62">
        <v>6206</v>
      </c>
      <c r="U205" s="62">
        <v>5844</v>
      </c>
      <c r="V205" s="62">
        <v>5644</v>
      </c>
      <c r="W205" s="167">
        <v>5234</v>
      </c>
      <c r="X205" s="692">
        <v>4672</v>
      </c>
      <c r="Y205" s="693"/>
    </row>
    <row r="206" spans="1:25" ht="15" customHeight="1">
      <c r="A206" s="702"/>
      <c r="B206" s="703"/>
      <c r="C206" s="166" t="s">
        <v>397</v>
      </c>
      <c r="D206" s="62">
        <v>1541</v>
      </c>
      <c r="E206" s="62">
        <v>1609</v>
      </c>
      <c r="F206" s="62">
        <v>1579</v>
      </c>
      <c r="G206" s="62">
        <v>1641</v>
      </c>
      <c r="H206" s="153">
        <v>0</v>
      </c>
      <c r="I206" s="153">
        <v>0</v>
      </c>
      <c r="J206" s="62">
        <v>1927</v>
      </c>
      <c r="K206" s="62">
        <v>1980</v>
      </c>
      <c r="L206" s="62">
        <v>1929</v>
      </c>
      <c r="M206" s="62">
        <v>1766</v>
      </c>
      <c r="N206" s="62">
        <v>1681</v>
      </c>
      <c r="O206" s="62">
        <v>1563</v>
      </c>
      <c r="P206" s="62">
        <v>1412</v>
      </c>
      <c r="Q206" s="62">
        <v>1294</v>
      </c>
      <c r="R206" s="62">
        <v>1132</v>
      </c>
      <c r="S206" s="62">
        <v>1107</v>
      </c>
      <c r="T206" s="62">
        <v>1018</v>
      </c>
      <c r="U206" s="62">
        <v>919</v>
      </c>
      <c r="V206" s="62">
        <v>843</v>
      </c>
      <c r="W206" s="167">
        <v>680</v>
      </c>
      <c r="X206" s="692">
        <v>477</v>
      </c>
      <c r="Y206" s="693"/>
    </row>
    <row r="207" spans="1:25" ht="15" customHeight="1">
      <c r="A207" s="702"/>
      <c r="B207" s="703"/>
      <c r="C207" s="166" t="s">
        <v>398</v>
      </c>
      <c r="D207" s="62">
        <v>2262</v>
      </c>
      <c r="E207" s="62">
        <v>2180</v>
      </c>
      <c r="F207" s="62">
        <v>2413</v>
      </c>
      <c r="G207" s="62">
        <v>2642</v>
      </c>
      <c r="H207" s="153">
        <v>0</v>
      </c>
      <c r="I207" s="153">
        <v>0</v>
      </c>
      <c r="J207" s="62">
        <v>3963</v>
      </c>
      <c r="K207" s="62">
        <v>4837</v>
      </c>
      <c r="L207" s="62">
        <v>4706</v>
      </c>
      <c r="M207" s="62">
        <v>4539</v>
      </c>
      <c r="N207" s="62">
        <v>4180</v>
      </c>
      <c r="O207" s="62">
        <v>4180</v>
      </c>
      <c r="P207" s="62">
        <v>4096</v>
      </c>
      <c r="Q207" s="62">
        <v>4164</v>
      </c>
      <c r="R207" s="62">
        <v>4102</v>
      </c>
      <c r="S207" s="62">
        <v>3935</v>
      </c>
      <c r="T207" s="62">
        <v>3785</v>
      </c>
      <c r="U207" s="62">
        <v>3397</v>
      </c>
      <c r="V207" s="62">
        <v>3150</v>
      </c>
      <c r="W207" s="167">
        <v>2799</v>
      </c>
      <c r="X207" s="692">
        <v>2389</v>
      </c>
      <c r="Y207" s="693"/>
    </row>
    <row r="208" spans="1:25" ht="15" customHeight="1">
      <c r="A208" s="702"/>
      <c r="B208" s="703"/>
      <c r="C208" s="166" t="s">
        <v>399</v>
      </c>
      <c r="D208" s="62">
        <v>534</v>
      </c>
      <c r="E208" s="62">
        <v>519</v>
      </c>
      <c r="F208" s="62">
        <v>347</v>
      </c>
      <c r="G208" s="62">
        <v>352</v>
      </c>
      <c r="H208" s="153">
        <v>0</v>
      </c>
      <c r="I208" s="153">
        <v>0</v>
      </c>
      <c r="J208" s="62">
        <v>394</v>
      </c>
      <c r="K208" s="62">
        <v>505</v>
      </c>
      <c r="L208" s="62">
        <v>579</v>
      </c>
      <c r="M208" s="62">
        <v>606</v>
      </c>
      <c r="N208" s="62">
        <v>716</v>
      </c>
      <c r="O208" s="62">
        <v>778</v>
      </c>
      <c r="P208" s="62">
        <v>853</v>
      </c>
      <c r="Q208" s="62">
        <v>905</v>
      </c>
      <c r="R208" s="62">
        <v>1086</v>
      </c>
      <c r="S208" s="62">
        <v>1224</v>
      </c>
      <c r="T208" s="62">
        <v>1403</v>
      </c>
      <c r="U208" s="62">
        <v>1528</v>
      </c>
      <c r="V208" s="62">
        <v>1651</v>
      </c>
      <c r="W208" s="167">
        <v>1754</v>
      </c>
      <c r="X208" s="692">
        <v>1794</v>
      </c>
      <c r="Y208" s="693"/>
    </row>
    <row r="209" spans="1:25" ht="15" customHeight="1">
      <c r="A209" s="704"/>
      <c r="B209" s="705"/>
      <c r="C209" s="168" t="s">
        <v>400</v>
      </c>
      <c r="D209" s="169">
        <v>0</v>
      </c>
      <c r="E209" s="169">
        <v>0</v>
      </c>
      <c r="F209" s="169">
        <v>0</v>
      </c>
      <c r="G209" s="169">
        <v>0</v>
      </c>
      <c r="H209" s="157">
        <v>0</v>
      </c>
      <c r="I209" s="157">
        <v>0</v>
      </c>
      <c r="J209" s="169">
        <v>0</v>
      </c>
      <c r="K209" s="169">
        <v>0</v>
      </c>
      <c r="L209" s="169">
        <v>0</v>
      </c>
      <c r="M209" s="169">
        <v>0</v>
      </c>
      <c r="N209" s="169">
        <v>0</v>
      </c>
      <c r="O209" s="169">
        <v>0</v>
      </c>
      <c r="P209" s="169">
        <v>0</v>
      </c>
      <c r="Q209" s="169">
        <v>0</v>
      </c>
      <c r="R209" s="169">
        <v>0</v>
      </c>
      <c r="S209" s="169">
        <v>0</v>
      </c>
      <c r="T209" s="169">
        <v>0</v>
      </c>
      <c r="U209" s="169">
        <v>0</v>
      </c>
      <c r="V209" s="169">
        <v>0</v>
      </c>
      <c r="W209" s="170">
        <v>1</v>
      </c>
      <c r="X209" s="696">
        <v>12</v>
      </c>
      <c r="Y209" s="697"/>
    </row>
    <row r="210" spans="1:25" ht="15" customHeight="1">
      <c r="A210" s="483" t="s">
        <v>165</v>
      </c>
      <c r="B210" s="69"/>
      <c r="H210" s="698"/>
      <c r="I210" s="698"/>
      <c r="U210" s="699"/>
      <c r="V210" s="699"/>
      <c r="W210" s="69"/>
      <c r="X210" s="692"/>
      <c r="Y210" s="693"/>
    </row>
    <row r="211" spans="1:25" ht="15" customHeight="1">
      <c r="A211" s="476" t="s">
        <v>166</v>
      </c>
      <c r="B211" s="477" t="s">
        <v>167</v>
      </c>
      <c r="C211" s="152" t="s">
        <v>396</v>
      </c>
      <c r="D211" s="60">
        <v>209050</v>
      </c>
      <c r="E211" s="60">
        <v>221240</v>
      </c>
      <c r="F211" s="60">
        <v>232805</v>
      </c>
      <c r="G211" s="60">
        <v>244556</v>
      </c>
      <c r="H211" s="153">
        <v>270719</v>
      </c>
      <c r="I211" s="153">
        <v>308321</v>
      </c>
      <c r="J211" s="60">
        <v>325329</v>
      </c>
      <c r="K211" s="60">
        <v>348365</v>
      </c>
      <c r="L211" s="60">
        <v>372824</v>
      </c>
      <c r="M211" s="60">
        <v>412507</v>
      </c>
      <c r="N211" s="60">
        <v>447666</v>
      </c>
      <c r="O211" s="60">
        <v>479360</v>
      </c>
      <c r="P211" s="60">
        <v>494825</v>
      </c>
      <c r="Q211" s="60">
        <v>506101</v>
      </c>
      <c r="R211" s="60">
        <v>509129</v>
      </c>
      <c r="S211" s="60">
        <v>527854</v>
      </c>
      <c r="T211" s="60">
        <v>534969</v>
      </c>
      <c r="U211" s="61">
        <v>536232</v>
      </c>
      <c r="V211" s="61">
        <v>536270</v>
      </c>
      <c r="W211" s="63">
        <v>535664</v>
      </c>
      <c r="X211" s="692">
        <v>530495</v>
      </c>
      <c r="Y211" s="693">
        <v>530495</v>
      </c>
    </row>
    <row r="212" spans="1:25" ht="15" customHeight="1">
      <c r="A212" s="476"/>
      <c r="B212" s="477"/>
      <c r="C212" s="152" t="s">
        <v>397</v>
      </c>
      <c r="D212" s="60">
        <v>77068</v>
      </c>
      <c r="E212" s="60">
        <v>80857</v>
      </c>
      <c r="F212" s="60">
        <v>82339</v>
      </c>
      <c r="G212" s="60">
        <v>87434</v>
      </c>
      <c r="H212" s="153">
        <v>0</v>
      </c>
      <c r="I212" s="153">
        <v>0</v>
      </c>
      <c r="J212" s="60">
        <v>114240</v>
      </c>
      <c r="K212" s="60">
        <v>115847</v>
      </c>
      <c r="L212" s="60">
        <v>109508</v>
      </c>
      <c r="M212" s="60">
        <v>105812</v>
      </c>
      <c r="N212" s="60">
        <v>112906</v>
      </c>
      <c r="O212" s="60">
        <v>126234</v>
      </c>
      <c r="P212" s="60">
        <v>125616</v>
      </c>
      <c r="Q212" s="60">
        <v>116164</v>
      </c>
      <c r="R212" s="60">
        <v>97643</v>
      </c>
      <c r="S212" s="60">
        <v>90720</v>
      </c>
      <c r="T212" s="60">
        <v>87325</v>
      </c>
      <c r="U212" s="61">
        <v>84007</v>
      </c>
      <c r="V212" s="61">
        <v>80093</v>
      </c>
      <c r="W212" s="63">
        <v>75155</v>
      </c>
      <c r="X212" s="692">
        <v>69356</v>
      </c>
      <c r="Y212" s="693">
        <v>69458</v>
      </c>
    </row>
    <row r="213" spans="1:25" ht="15" customHeight="1">
      <c r="A213" s="476"/>
      <c r="B213" s="477"/>
      <c r="C213" s="152" t="s">
        <v>398</v>
      </c>
      <c r="D213" s="60">
        <v>114626</v>
      </c>
      <c r="E213" s="60">
        <v>123223</v>
      </c>
      <c r="F213" s="60">
        <v>138961</v>
      </c>
      <c r="G213" s="60">
        <v>145436</v>
      </c>
      <c r="H213" s="153">
        <v>0</v>
      </c>
      <c r="I213" s="153">
        <v>0</v>
      </c>
      <c r="J213" s="60">
        <v>195355</v>
      </c>
      <c r="K213" s="60">
        <v>213962</v>
      </c>
      <c r="L213" s="60">
        <v>242735</v>
      </c>
      <c r="M213" s="60">
        <v>282634</v>
      </c>
      <c r="N213" s="60">
        <v>305857</v>
      </c>
      <c r="O213" s="60">
        <v>317769</v>
      </c>
      <c r="P213" s="60">
        <v>326354</v>
      </c>
      <c r="Q213" s="60">
        <v>340387</v>
      </c>
      <c r="R213" s="60">
        <v>353420</v>
      </c>
      <c r="S213" s="60">
        <v>366709</v>
      </c>
      <c r="T213" s="60">
        <v>363235</v>
      </c>
      <c r="U213" s="61">
        <v>352455</v>
      </c>
      <c r="V213" s="61">
        <v>338884</v>
      </c>
      <c r="W213" s="63">
        <v>324094</v>
      </c>
      <c r="X213" s="692">
        <v>310280</v>
      </c>
      <c r="Y213" s="693">
        <v>316502</v>
      </c>
    </row>
    <row r="214" spans="1:25" ht="15" customHeight="1">
      <c r="A214" s="476"/>
      <c r="B214" s="477"/>
      <c r="C214" s="152" t="s">
        <v>399</v>
      </c>
      <c r="D214" s="60">
        <v>17356</v>
      </c>
      <c r="E214" s="60">
        <v>17160</v>
      </c>
      <c r="F214" s="60">
        <v>11505</v>
      </c>
      <c r="G214" s="60">
        <v>11686</v>
      </c>
      <c r="H214" s="153">
        <v>0</v>
      </c>
      <c r="I214" s="153">
        <v>0</v>
      </c>
      <c r="J214" s="60">
        <v>15716</v>
      </c>
      <c r="K214" s="60">
        <v>18549</v>
      </c>
      <c r="L214" s="60">
        <v>20581</v>
      </c>
      <c r="M214" s="60">
        <v>24061</v>
      </c>
      <c r="N214" s="60">
        <v>28903</v>
      </c>
      <c r="O214" s="60">
        <v>35295</v>
      </c>
      <c r="P214" s="60">
        <v>42766</v>
      </c>
      <c r="Q214" s="60">
        <v>49534</v>
      </c>
      <c r="R214" s="60">
        <v>57460</v>
      </c>
      <c r="S214" s="60">
        <v>70384</v>
      </c>
      <c r="T214" s="60">
        <v>84387</v>
      </c>
      <c r="U214" s="61">
        <v>99606</v>
      </c>
      <c r="V214" s="61">
        <v>115703</v>
      </c>
      <c r="W214" s="63">
        <v>134671</v>
      </c>
      <c r="X214" s="692">
        <v>142411</v>
      </c>
      <c r="Y214" s="693">
        <v>144535</v>
      </c>
    </row>
    <row r="215" spans="1:25" ht="15" customHeight="1">
      <c r="A215" s="694"/>
      <c r="B215" s="695"/>
      <c r="C215" s="155" t="s">
        <v>400</v>
      </c>
      <c r="D215" s="156">
        <v>0</v>
      </c>
      <c r="E215" s="156">
        <v>0</v>
      </c>
      <c r="F215" s="156">
        <v>0</v>
      </c>
      <c r="G215" s="156">
        <v>0</v>
      </c>
      <c r="H215" s="157">
        <v>0</v>
      </c>
      <c r="I215" s="157">
        <v>0</v>
      </c>
      <c r="J215" s="156">
        <v>18</v>
      </c>
      <c r="K215" s="156">
        <v>7</v>
      </c>
      <c r="L215" s="156">
        <v>0</v>
      </c>
      <c r="M215" s="156">
        <v>0</v>
      </c>
      <c r="N215" s="156">
        <v>0</v>
      </c>
      <c r="O215" s="156">
        <v>62</v>
      </c>
      <c r="P215" s="156">
        <v>89</v>
      </c>
      <c r="Q215" s="156">
        <v>16</v>
      </c>
      <c r="R215" s="156">
        <v>606</v>
      </c>
      <c r="S215" s="156">
        <v>41</v>
      </c>
      <c r="T215" s="156">
        <v>22</v>
      </c>
      <c r="U215" s="158">
        <v>164</v>
      </c>
      <c r="V215" s="158">
        <v>1590</v>
      </c>
      <c r="W215" s="160">
        <v>1744</v>
      </c>
      <c r="X215" s="696">
        <v>8448</v>
      </c>
      <c r="Y215" s="697" t="s">
        <v>825</v>
      </c>
    </row>
    <row r="216" spans="1:25" ht="15" customHeight="1">
      <c r="A216" s="702" t="s">
        <v>168</v>
      </c>
      <c r="B216" s="703" t="s">
        <v>169</v>
      </c>
      <c r="C216" s="166" t="s">
        <v>396</v>
      </c>
      <c r="D216" s="62">
        <v>177954</v>
      </c>
      <c r="E216" s="62">
        <v>190773</v>
      </c>
      <c r="F216" s="62">
        <v>202159</v>
      </c>
      <c r="G216" s="62">
        <v>213718</v>
      </c>
      <c r="H216" s="153">
        <v>239535</v>
      </c>
      <c r="I216" s="153">
        <v>270606</v>
      </c>
      <c r="J216" s="62">
        <v>286312</v>
      </c>
      <c r="K216" s="62">
        <v>309335</v>
      </c>
      <c r="L216" s="62">
        <v>334520</v>
      </c>
      <c r="M216" s="62">
        <v>373653</v>
      </c>
      <c r="N216" s="62">
        <v>408353</v>
      </c>
      <c r="O216" s="62">
        <v>436086</v>
      </c>
      <c r="P216" s="62">
        <v>446256</v>
      </c>
      <c r="Q216" s="62">
        <v>452917</v>
      </c>
      <c r="R216" s="62">
        <v>454360</v>
      </c>
      <c r="S216" s="62">
        <v>470986</v>
      </c>
      <c r="T216" s="62">
        <v>478309</v>
      </c>
      <c r="U216" s="62">
        <v>482304</v>
      </c>
      <c r="V216" s="62">
        <v>485992</v>
      </c>
      <c r="W216" s="167">
        <v>488459</v>
      </c>
      <c r="X216" s="692">
        <v>486958</v>
      </c>
      <c r="Y216" s="693"/>
    </row>
    <row r="217" spans="1:25" ht="15" customHeight="1">
      <c r="A217" s="702"/>
      <c r="B217" s="703"/>
      <c r="C217" s="166" t="s">
        <v>397</v>
      </c>
      <c r="D217" s="62">
        <v>64648</v>
      </c>
      <c r="E217" s="62">
        <v>68502</v>
      </c>
      <c r="F217" s="62">
        <v>69845</v>
      </c>
      <c r="G217" s="62">
        <v>74954</v>
      </c>
      <c r="H217" s="153">
        <v>0</v>
      </c>
      <c r="I217" s="153">
        <v>0</v>
      </c>
      <c r="J217" s="62">
        <v>99972</v>
      </c>
      <c r="K217" s="62">
        <v>101776</v>
      </c>
      <c r="L217" s="62">
        <v>96610</v>
      </c>
      <c r="M217" s="62">
        <v>94448</v>
      </c>
      <c r="N217" s="62">
        <v>102643</v>
      </c>
      <c r="O217" s="62">
        <v>115050</v>
      </c>
      <c r="P217" s="62">
        <v>112874</v>
      </c>
      <c r="Q217" s="62">
        <v>103088</v>
      </c>
      <c r="R217" s="62">
        <v>86231</v>
      </c>
      <c r="S217" s="62">
        <v>80331</v>
      </c>
      <c r="T217" s="62">
        <v>78081</v>
      </c>
      <c r="U217" s="62">
        <v>76102</v>
      </c>
      <c r="V217" s="62">
        <v>73409</v>
      </c>
      <c r="W217" s="167">
        <v>69410</v>
      </c>
      <c r="X217" s="692">
        <v>64561</v>
      </c>
      <c r="Y217" s="693"/>
    </row>
    <row r="218" spans="1:25" ht="15" customHeight="1">
      <c r="A218" s="702"/>
      <c r="B218" s="703"/>
      <c r="C218" s="166" t="s">
        <v>398</v>
      </c>
      <c r="D218" s="62">
        <v>98765</v>
      </c>
      <c r="E218" s="62">
        <v>107935</v>
      </c>
      <c r="F218" s="62">
        <v>122726</v>
      </c>
      <c r="G218" s="62">
        <v>128934</v>
      </c>
      <c r="H218" s="153">
        <v>0</v>
      </c>
      <c r="I218" s="153">
        <v>0</v>
      </c>
      <c r="J218" s="62">
        <v>173071</v>
      </c>
      <c r="K218" s="62">
        <v>191788</v>
      </c>
      <c r="L218" s="62">
        <v>220244</v>
      </c>
      <c r="M218" s="62">
        <v>258283</v>
      </c>
      <c r="N218" s="62">
        <v>280287</v>
      </c>
      <c r="O218" s="62">
        <v>289731</v>
      </c>
      <c r="P218" s="62">
        <v>295211</v>
      </c>
      <c r="Q218" s="62">
        <v>305629</v>
      </c>
      <c r="R218" s="62">
        <v>316349</v>
      </c>
      <c r="S218" s="62">
        <v>328079</v>
      </c>
      <c r="T218" s="62">
        <v>325135</v>
      </c>
      <c r="U218" s="62">
        <v>317094</v>
      </c>
      <c r="V218" s="62">
        <v>307592</v>
      </c>
      <c r="W218" s="167">
        <v>297157</v>
      </c>
      <c r="X218" s="692">
        <v>287321</v>
      </c>
      <c r="Y218" s="693"/>
    </row>
    <row r="219" spans="1:25" ht="15" customHeight="1">
      <c r="A219" s="702"/>
      <c r="B219" s="703"/>
      <c r="C219" s="166" t="s">
        <v>399</v>
      </c>
      <c r="D219" s="62">
        <v>14541</v>
      </c>
      <c r="E219" s="62">
        <v>14336</v>
      </c>
      <c r="F219" s="62">
        <v>9588</v>
      </c>
      <c r="G219" s="62">
        <v>9830</v>
      </c>
      <c r="H219" s="153">
        <v>0</v>
      </c>
      <c r="I219" s="153">
        <v>0</v>
      </c>
      <c r="J219" s="62">
        <v>13255</v>
      </c>
      <c r="K219" s="62">
        <v>15764</v>
      </c>
      <c r="L219" s="62">
        <v>17666</v>
      </c>
      <c r="M219" s="62">
        <v>20922</v>
      </c>
      <c r="N219" s="62">
        <v>25423</v>
      </c>
      <c r="O219" s="62">
        <v>31245</v>
      </c>
      <c r="P219" s="62">
        <v>38082</v>
      </c>
      <c r="Q219" s="62">
        <v>44184</v>
      </c>
      <c r="R219" s="62">
        <v>51192</v>
      </c>
      <c r="S219" s="62">
        <v>62566</v>
      </c>
      <c r="T219" s="62">
        <v>75082</v>
      </c>
      <c r="U219" s="62">
        <v>88944</v>
      </c>
      <c r="V219" s="62">
        <v>103452</v>
      </c>
      <c r="W219" s="167">
        <v>120191</v>
      </c>
      <c r="X219" s="692">
        <v>126814</v>
      </c>
      <c r="Y219" s="693"/>
    </row>
    <row r="220" spans="1:25" ht="15" customHeight="1">
      <c r="A220" s="704"/>
      <c r="B220" s="705"/>
      <c r="C220" s="168" t="s">
        <v>400</v>
      </c>
      <c r="D220" s="169">
        <v>0</v>
      </c>
      <c r="E220" s="169">
        <v>0</v>
      </c>
      <c r="F220" s="169">
        <v>0</v>
      </c>
      <c r="G220" s="169">
        <v>0</v>
      </c>
      <c r="H220" s="157">
        <v>0</v>
      </c>
      <c r="I220" s="157">
        <v>0</v>
      </c>
      <c r="J220" s="169">
        <v>14</v>
      </c>
      <c r="K220" s="169">
        <v>7</v>
      </c>
      <c r="L220" s="169">
        <v>0</v>
      </c>
      <c r="M220" s="169">
        <v>0</v>
      </c>
      <c r="N220" s="169">
        <v>0</v>
      </c>
      <c r="O220" s="169">
        <v>60</v>
      </c>
      <c r="P220" s="169">
        <v>89</v>
      </c>
      <c r="Q220" s="169">
        <v>16</v>
      </c>
      <c r="R220" s="169">
        <v>588</v>
      </c>
      <c r="S220" s="169">
        <v>10</v>
      </c>
      <c r="T220" s="169">
        <v>11</v>
      </c>
      <c r="U220" s="169">
        <v>164</v>
      </c>
      <c r="V220" s="169">
        <v>1539</v>
      </c>
      <c r="W220" s="170">
        <v>1701</v>
      </c>
      <c r="X220" s="696">
        <v>8262</v>
      </c>
      <c r="Y220" s="697"/>
    </row>
    <row r="221" spans="1:25" ht="15" customHeight="1">
      <c r="A221" s="702" t="s">
        <v>170</v>
      </c>
      <c r="B221" s="703" t="s">
        <v>171</v>
      </c>
      <c r="C221" s="166" t="s">
        <v>396</v>
      </c>
      <c r="D221" s="62">
        <v>6415</v>
      </c>
      <c r="E221" s="62">
        <v>6395</v>
      </c>
      <c r="F221" s="62">
        <v>6308</v>
      </c>
      <c r="G221" s="62">
        <v>7275</v>
      </c>
      <c r="H221" s="153">
        <v>7427</v>
      </c>
      <c r="I221" s="153">
        <v>8538</v>
      </c>
      <c r="J221" s="62">
        <v>9318</v>
      </c>
      <c r="K221" s="62">
        <v>9821</v>
      </c>
      <c r="L221" s="62">
        <v>10228</v>
      </c>
      <c r="M221" s="62">
        <v>10524</v>
      </c>
      <c r="N221" s="62">
        <v>10110</v>
      </c>
      <c r="O221" s="62">
        <v>10301</v>
      </c>
      <c r="P221" s="62">
        <v>9718</v>
      </c>
      <c r="Q221" s="62">
        <v>9355</v>
      </c>
      <c r="R221" s="62">
        <v>9222</v>
      </c>
      <c r="S221" s="62">
        <v>9024</v>
      </c>
      <c r="T221" s="62">
        <v>8978</v>
      </c>
      <c r="U221" s="62">
        <v>7724</v>
      </c>
      <c r="V221" s="62">
        <v>5987</v>
      </c>
      <c r="W221" s="167">
        <v>4898</v>
      </c>
      <c r="X221" s="692">
        <v>4079</v>
      </c>
      <c r="Y221" s="693"/>
    </row>
    <row r="222" spans="1:25" ht="15" customHeight="1">
      <c r="A222" s="702"/>
      <c r="B222" s="703"/>
      <c r="C222" s="166" t="s">
        <v>397</v>
      </c>
      <c r="D222" s="62">
        <v>2632</v>
      </c>
      <c r="E222" s="62">
        <v>2585</v>
      </c>
      <c r="F222" s="62">
        <v>2610</v>
      </c>
      <c r="G222" s="62">
        <v>2851</v>
      </c>
      <c r="H222" s="153">
        <v>0</v>
      </c>
      <c r="I222" s="153">
        <v>0</v>
      </c>
      <c r="J222" s="62">
        <v>3636</v>
      </c>
      <c r="K222" s="62">
        <v>3862</v>
      </c>
      <c r="L222" s="62">
        <v>3734</v>
      </c>
      <c r="M222" s="62">
        <v>3576</v>
      </c>
      <c r="N222" s="62">
        <v>3148</v>
      </c>
      <c r="O222" s="62">
        <v>3028</v>
      </c>
      <c r="P222" s="62">
        <v>2623</v>
      </c>
      <c r="Q222" s="62">
        <v>2297</v>
      </c>
      <c r="R222" s="62">
        <v>1934</v>
      </c>
      <c r="S222" s="62">
        <v>1763</v>
      </c>
      <c r="T222" s="62">
        <v>1647</v>
      </c>
      <c r="U222" s="62">
        <v>1326</v>
      </c>
      <c r="V222" s="62">
        <v>890</v>
      </c>
      <c r="W222" s="167">
        <v>551</v>
      </c>
      <c r="X222" s="692">
        <v>358</v>
      </c>
      <c r="Y222" s="693"/>
    </row>
    <row r="223" spans="1:25" ht="15" customHeight="1">
      <c r="A223" s="702"/>
      <c r="B223" s="703"/>
      <c r="C223" s="166" t="s">
        <v>398</v>
      </c>
      <c r="D223" s="62">
        <v>3272</v>
      </c>
      <c r="E223" s="62">
        <v>3301</v>
      </c>
      <c r="F223" s="62">
        <v>3348</v>
      </c>
      <c r="G223" s="62">
        <v>4063</v>
      </c>
      <c r="H223" s="153">
        <v>0</v>
      </c>
      <c r="I223" s="153">
        <v>0</v>
      </c>
      <c r="J223" s="62">
        <v>5159</v>
      </c>
      <c r="K223" s="62">
        <v>5385</v>
      </c>
      <c r="L223" s="62">
        <v>5912</v>
      </c>
      <c r="M223" s="62">
        <v>6325</v>
      </c>
      <c r="N223" s="62">
        <v>6257</v>
      </c>
      <c r="O223" s="62">
        <v>6449</v>
      </c>
      <c r="P223" s="62">
        <v>6224</v>
      </c>
      <c r="Q223" s="62">
        <v>6146</v>
      </c>
      <c r="R223" s="62">
        <v>6305</v>
      </c>
      <c r="S223" s="62">
        <v>6085</v>
      </c>
      <c r="T223" s="62">
        <v>5913</v>
      </c>
      <c r="U223" s="62">
        <v>4854</v>
      </c>
      <c r="V223" s="62">
        <v>3512</v>
      </c>
      <c r="W223" s="167">
        <v>2654</v>
      </c>
      <c r="X223" s="692">
        <v>1961</v>
      </c>
      <c r="Y223" s="693"/>
    </row>
    <row r="224" spans="1:25" ht="15" customHeight="1">
      <c r="A224" s="702"/>
      <c r="B224" s="703"/>
      <c r="C224" s="166" t="s">
        <v>399</v>
      </c>
      <c r="D224" s="62">
        <v>511</v>
      </c>
      <c r="E224" s="62">
        <v>509</v>
      </c>
      <c r="F224" s="62">
        <v>350</v>
      </c>
      <c r="G224" s="62">
        <v>361</v>
      </c>
      <c r="H224" s="153">
        <v>0</v>
      </c>
      <c r="I224" s="153">
        <v>0</v>
      </c>
      <c r="J224" s="62">
        <v>523</v>
      </c>
      <c r="K224" s="62">
        <v>574</v>
      </c>
      <c r="L224" s="62">
        <v>582</v>
      </c>
      <c r="M224" s="62">
        <v>623</v>
      </c>
      <c r="N224" s="62">
        <v>705</v>
      </c>
      <c r="O224" s="62">
        <v>824</v>
      </c>
      <c r="P224" s="62">
        <v>871</v>
      </c>
      <c r="Q224" s="62">
        <v>912</v>
      </c>
      <c r="R224" s="62">
        <v>983</v>
      </c>
      <c r="S224" s="62">
        <v>1176</v>
      </c>
      <c r="T224" s="62">
        <v>1418</v>
      </c>
      <c r="U224" s="62">
        <v>1544</v>
      </c>
      <c r="V224" s="62">
        <v>1585</v>
      </c>
      <c r="W224" s="167">
        <v>1688</v>
      </c>
      <c r="X224" s="692">
        <v>1731</v>
      </c>
      <c r="Y224" s="693"/>
    </row>
    <row r="225" spans="1:25" ht="15" customHeight="1">
      <c r="A225" s="704"/>
      <c r="B225" s="705"/>
      <c r="C225" s="168" t="s">
        <v>400</v>
      </c>
      <c r="D225" s="169">
        <v>0</v>
      </c>
      <c r="E225" s="169">
        <v>0</v>
      </c>
      <c r="F225" s="169">
        <v>0</v>
      </c>
      <c r="G225" s="169">
        <v>0</v>
      </c>
      <c r="H225" s="157">
        <v>0</v>
      </c>
      <c r="I225" s="157">
        <v>0</v>
      </c>
      <c r="J225" s="169">
        <v>0</v>
      </c>
      <c r="K225" s="169">
        <v>0</v>
      </c>
      <c r="L225" s="169">
        <v>0</v>
      </c>
      <c r="M225" s="169">
        <v>0</v>
      </c>
      <c r="N225" s="169">
        <v>0</v>
      </c>
      <c r="O225" s="169">
        <v>0</v>
      </c>
      <c r="P225" s="169">
        <v>0</v>
      </c>
      <c r="Q225" s="169">
        <v>0</v>
      </c>
      <c r="R225" s="169">
        <v>0</v>
      </c>
      <c r="S225" s="169">
        <v>0</v>
      </c>
      <c r="T225" s="169">
        <v>0</v>
      </c>
      <c r="U225" s="169">
        <v>0</v>
      </c>
      <c r="V225" s="169">
        <v>0</v>
      </c>
      <c r="W225" s="170">
        <v>5</v>
      </c>
      <c r="X225" s="696">
        <v>29</v>
      </c>
      <c r="Y225" s="697"/>
    </row>
    <row r="226" spans="1:25" ht="15" customHeight="1">
      <c r="A226" s="702" t="s">
        <v>172</v>
      </c>
      <c r="B226" s="703" t="s">
        <v>173</v>
      </c>
      <c r="C226" s="166" t="s">
        <v>396</v>
      </c>
      <c r="D226" s="62">
        <v>12611</v>
      </c>
      <c r="E226" s="62">
        <v>12207</v>
      </c>
      <c r="F226" s="62">
        <v>12292</v>
      </c>
      <c r="G226" s="62">
        <v>11769</v>
      </c>
      <c r="H226" s="153">
        <v>11559</v>
      </c>
      <c r="I226" s="153">
        <v>14369</v>
      </c>
      <c r="J226" s="62">
        <v>14524</v>
      </c>
      <c r="K226" s="62">
        <v>14196</v>
      </c>
      <c r="L226" s="62">
        <v>13649</v>
      </c>
      <c r="M226" s="62">
        <v>13693</v>
      </c>
      <c r="N226" s="62">
        <v>13716</v>
      </c>
      <c r="O226" s="62">
        <v>14821</v>
      </c>
      <c r="P226" s="62">
        <v>17171</v>
      </c>
      <c r="Q226" s="62">
        <v>19665</v>
      </c>
      <c r="R226" s="62">
        <v>20368</v>
      </c>
      <c r="S226" s="62">
        <v>22056</v>
      </c>
      <c r="T226" s="62">
        <v>21952</v>
      </c>
      <c r="U226" s="62">
        <v>21228</v>
      </c>
      <c r="V226" s="62">
        <v>19812</v>
      </c>
      <c r="W226" s="167">
        <v>18548</v>
      </c>
      <c r="X226" s="692">
        <v>16796</v>
      </c>
      <c r="Y226" s="693"/>
    </row>
    <row r="227" spans="1:25" ht="15" customHeight="1">
      <c r="A227" s="702"/>
      <c r="B227" s="703"/>
      <c r="C227" s="166" t="s">
        <v>397</v>
      </c>
      <c r="D227" s="62">
        <v>5008</v>
      </c>
      <c r="E227" s="62">
        <v>4984</v>
      </c>
      <c r="F227" s="62">
        <v>5056</v>
      </c>
      <c r="G227" s="62">
        <v>4931</v>
      </c>
      <c r="H227" s="153">
        <v>0</v>
      </c>
      <c r="I227" s="153">
        <v>0</v>
      </c>
      <c r="J227" s="62">
        <v>5179</v>
      </c>
      <c r="K227" s="62">
        <v>4950</v>
      </c>
      <c r="L227" s="62">
        <v>4509</v>
      </c>
      <c r="M227" s="62">
        <v>3845</v>
      </c>
      <c r="N227" s="62">
        <v>3352</v>
      </c>
      <c r="O227" s="62">
        <v>3493</v>
      </c>
      <c r="P227" s="62">
        <v>4333</v>
      </c>
      <c r="Q227" s="62">
        <v>4533</v>
      </c>
      <c r="R227" s="62">
        <v>4120</v>
      </c>
      <c r="S227" s="62">
        <v>4099</v>
      </c>
      <c r="T227" s="62">
        <v>3624</v>
      </c>
      <c r="U227" s="62">
        <v>2987</v>
      </c>
      <c r="V227" s="62">
        <v>2401</v>
      </c>
      <c r="W227" s="167">
        <v>2037</v>
      </c>
      <c r="X227" s="692">
        <v>1672</v>
      </c>
      <c r="Y227" s="693"/>
    </row>
    <row r="228" spans="1:25" ht="15" customHeight="1">
      <c r="A228" s="702"/>
      <c r="B228" s="703"/>
      <c r="C228" s="166" t="s">
        <v>398</v>
      </c>
      <c r="D228" s="62">
        <v>6431</v>
      </c>
      <c r="E228" s="62">
        <v>6061</v>
      </c>
      <c r="F228" s="62">
        <v>6485</v>
      </c>
      <c r="G228" s="62">
        <v>6118</v>
      </c>
      <c r="H228" s="153">
        <v>0</v>
      </c>
      <c r="I228" s="153">
        <v>0</v>
      </c>
      <c r="J228" s="62">
        <v>8378</v>
      </c>
      <c r="K228" s="62">
        <v>8143</v>
      </c>
      <c r="L228" s="62">
        <v>7948</v>
      </c>
      <c r="M228" s="62">
        <v>8579</v>
      </c>
      <c r="N228" s="62">
        <v>8987</v>
      </c>
      <c r="O228" s="62">
        <v>9740</v>
      </c>
      <c r="P228" s="62">
        <v>11019</v>
      </c>
      <c r="Q228" s="62">
        <v>13016</v>
      </c>
      <c r="R228" s="62">
        <v>13820</v>
      </c>
      <c r="S228" s="62">
        <v>14961</v>
      </c>
      <c r="T228" s="62">
        <v>14676</v>
      </c>
      <c r="U228" s="62">
        <v>13979</v>
      </c>
      <c r="V228" s="62">
        <v>12550</v>
      </c>
      <c r="W228" s="167">
        <v>10725</v>
      </c>
      <c r="X228" s="692">
        <v>8829</v>
      </c>
      <c r="Y228" s="693"/>
    </row>
    <row r="229" spans="1:25" ht="15" customHeight="1">
      <c r="A229" s="702"/>
      <c r="B229" s="703"/>
      <c r="C229" s="166" t="s">
        <v>399</v>
      </c>
      <c r="D229" s="62">
        <v>1172</v>
      </c>
      <c r="E229" s="62">
        <v>1162</v>
      </c>
      <c r="F229" s="62">
        <v>751</v>
      </c>
      <c r="G229" s="62">
        <v>720</v>
      </c>
      <c r="H229" s="153">
        <v>0</v>
      </c>
      <c r="I229" s="153">
        <v>0</v>
      </c>
      <c r="J229" s="62">
        <v>963</v>
      </c>
      <c r="K229" s="62">
        <v>1103</v>
      </c>
      <c r="L229" s="62">
        <v>1192</v>
      </c>
      <c r="M229" s="62">
        <v>1269</v>
      </c>
      <c r="N229" s="62">
        <v>1377</v>
      </c>
      <c r="O229" s="62">
        <v>1588</v>
      </c>
      <c r="P229" s="62">
        <v>1819</v>
      </c>
      <c r="Q229" s="62">
        <v>2116</v>
      </c>
      <c r="R229" s="62">
        <v>2428</v>
      </c>
      <c r="S229" s="62">
        <v>2996</v>
      </c>
      <c r="T229" s="62">
        <v>3652</v>
      </c>
      <c r="U229" s="62">
        <v>4262</v>
      </c>
      <c r="V229" s="62">
        <v>4837</v>
      </c>
      <c r="W229" s="167">
        <v>5775</v>
      </c>
      <c r="X229" s="692">
        <v>6251</v>
      </c>
      <c r="Y229" s="693"/>
    </row>
    <row r="230" spans="1:25" ht="15" customHeight="1">
      <c r="A230" s="704"/>
      <c r="B230" s="705"/>
      <c r="C230" s="168" t="s">
        <v>400</v>
      </c>
      <c r="D230" s="169">
        <v>0</v>
      </c>
      <c r="E230" s="169">
        <v>0</v>
      </c>
      <c r="F230" s="169">
        <v>0</v>
      </c>
      <c r="G230" s="169">
        <v>0</v>
      </c>
      <c r="H230" s="157">
        <v>0</v>
      </c>
      <c r="I230" s="157">
        <v>0</v>
      </c>
      <c r="J230" s="169">
        <v>4</v>
      </c>
      <c r="K230" s="169">
        <v>0</v>
      </c>
      <c r="L230" s="169">
        <v>0</v>
      </c>
      <c r="M230" s="169">
        <v>0</v>
      </c>
      <c r="N230" s="169">
        <v>0</v>
      </c>
      <c r="O230" s="169">
        <v>0</v>
      </c>
      <c r="P230" s="169">
        <v>0</v>
      </c>
      <c r="Q230" s="169">
        <v>0</v>
      </c>
      <c r="R230" s="169">
        <v>0</v>
      </c>
      <c r="S230" s="169">
        <v>0</v>
      </c>
      <c r="T230" s="169">
        <v>0</v>
      </c>
      <c r="U230" s="169">
        <v>0</v>
      </c>
      <c r="V230" s="169">
        <v>24</v>
      </c>
      <c r="W230" s="170">
        <v>11</v>
      </c>
      <c r="X230" s="696">
        <v>44</v>
      </c>
      <c r="Y230" s="697"/>
    </row>
    <row r="231" spans="1:25" ht="15" customHeight="1">
      <c r="A231" s="702" t="s">
        <v>174</v>
      </c>
      <c r="B231" s="703" t="s">
        <v>175</v>
      </c>
      <c r="C231" s="166" t="s">
        <v>396</v>
      </c>
      <c r="D231" s="62">
        <v>7213</v>
      </c>
      <c r="E231" s="62">
        <v>7081</v>
      </c>
      <c r="F231" s="62">
        <v>7338</v>
      </c>
      <c r="G231" s="62">
        <v>7214</v>
      </c>
      <c r="H231" s="153">
        <v>7259</v>
      </c>
      <c r="I231" s="153">
        <v>9213</v>
      </c>
      <c r="J231" s="62">
        <v>9632</v>
      </c>
      <c r="K231" s="62">
        <v>9683</v>
      </c>
      <c r="L231" s="62">
        <v>9484</v>
      </c>
      <c r="M231" s="62">
        <v>9979</v>
      </c>
      <c r="N231" s="62">
        <v>10981</v>
      </c>
      <c r="O231" s="62">
        <v>13487</v>
      </c>
      <c r="P231" s="62">
        <v>16746</v>
      </c>
      <c r="Q231" s="62">
        <v>19230</v>
      </c>
      <c r="R231" s="62">
        <v>19879</v>
      </c>
      <c r="S231" s="62">
        <v>20221</v>
      </c>
      <c r="T231" s="62">
        <v>19885</v>
      </c>
      <c r="U231" s="62">
        <v>19326</v>
      </c>
      <c r="V231" s="62">
        <v>19115</v>
      </c>
      <c r="W231" s="167">
        <v>18735</v>
      </c>
      <c r="X231" s="692">
        <v>18002</v>
      </c>
      <c r="Y231" s="693"/>
    </row>
    <row r="232" spans="1:25" ht="15" customHeight="1">
      <c r="A232" s="702"/>
      <c r="B232" s="703"/>
      <c r="C232" s="166" t="s">
        <v>397</v>
      </c>
      <c r="D232" s="62">
        <v>2809</v>
      </c>
      <c r="E232" s="62">
        <v>2843</v>
      </c>
      <c r="F232" s="62">
        <v>2930</v>
      </c>
      <c r="G232" s="62">
        <v>2857</v>
      </c>
      <c r="H232" s="153">
        <v>0</v>
      </c>
      <c r="I232" s="153">
        <v>0</v>
      </c>
      <c r="J232" s="62">
        <v>3377</v>
      </c>
      <c r="K232" s="62">
        <v>3268</v>
      </c>
      <c r="L232" s="62">
        <v>2931</v>
      </c>
      <c r="M232" s="62">
        <v>2561</v>
      </c>
      <c r="N232" s="62">
        <v>2650</v>
      </c>
      <c r="O232" s="62">
        <v>3508</v>
      </c>
      <c r="P232" s="62">
        <v>4606</v>
      </c>
      <c r="Q232" s="62">
        <v>5089</v>
      </c>
      <c r="R232" s="62">
        <v>4227</v>
      </c>
      <c r="S232" s="62">
        <v>3449</v>
      </c>
      <c r="T232" s="62">
        <v>2960</v>
      </c>
      <c r="U232" s="62">
        <v>2681</v>
      </c>
      <c r="V232" s="62">
        <v>2597</v>
      </c>
      <c r="W232" s="167">
        <v>2499</v>
      </c>
      <c r="X232" s="692">
        <v>2222</v>
      </c>
      <c r="Y232" s="693"/>
    </row>
    <row r="233" spans="1:25" ht="14.25" customHeight="1">
      <c r="A233" s="702"/>
      <c r="B233" s="703"/>
      <c r="C233" s="166" t="s">
        <v>398</v>
      </c>
      <c r="D233" s="62">
        <v>3717</v>
      </c>
      <c r="E233" s="62">
        <v>3537</v>
      </c>
      <c r="F233" s="62">
        <v>3898</v>
      </c>
      <c r="G233" s="62">
        <v>3897</v>
      </c>
      <c r="H233" s="153">
        <v>0</v>
      </c>
      <c r="I233" s="153">
        <v>0</v>
      </c>
      <c r="J233" s="62">
        <v>5655</v>
      </c>
      <c r="K233" s="62">
        <v>5723</v>
      </c>
      <c r="L233" s="62">
        <v>5823</v>
      </c>
      <c r="M233" s="62">
        <v>6610</v>
      </c>
      <c r="N233" s="62">
        <v>7413</v>
      </c>
      <c r="O233" s="62">
        <v>8885</v>
      </c>
      <c r="P233" s="62">
        <v>10775</v>
      </c>
      <c r="Q233" s="62">
        <v>12480</v>
      </c>
      <c r="R233" s="62">
        <v>13577</v>
      </c>
      <c r="S233" s="62">
        <v>14097</v>
      </c>
      <c r="T233" s="62">
        <v>13842</v>
      </c>
      <c r="U233" s="62">
        <v>13035</v>
      </c>
      <c r="V233" s="62">
        <v>11958</v>
      </c>
      <c r="W233" s="167">
        <v>10642</v>
      </c>
      <c r="X233" s="692">
        <v>9660</v>
      </c>
      <c r="Y233" s="693"/>
    </row>
    <row r="234" spans="1:25" ht="15" customHeight="1">
      <c r="A234" s="702"/>
      <c r="B234" s="703"/>
      <c r="C234" s="166" t="s">
        <v>399</v>
      </c>
      <c r="D234" s="62">
        <v>687</v>
      </c>
      <c r="E234" s="62">
        <v>701</v>
      </c>
      <c r="F234" s="62">
        <v>510</v>
      </c>
      <c r="G234" s="62">
        <v>460</v>
      </c>
      <c r="H234" s="153">
        <v>0</v>
      </c>
      <c r="I234" s="153">
        <v>0</v>
      </c>
      <c r="J234" s="62">
        <v>600</v>
      </c>
      <c r="K234" s="62">
        <v>692</v>
      </c>
      <c r="L234" s="62">
        <v>730</v>
      </c>
      <c r="M234" s="62">
        <v>808</v>
      </c>
      <c r="N234" s="62">
        <v>918</v>
      </c>
      <c r="O234" s="62">
        <v>1092</v>
      </c>
      <c r="P234" s="62">
        <v>1365</v>
      </c>
      <c r="Q234" s="62">
        <v>1661</v>
      </c>
      <c r="R234" s="62">
        <v>2057</v>
      </c>
      <c r="S234" s="62">
        <v>2644</v>
      </c>
      <c r="T234" s="62">
        <v>3072</v>
      </c>
      <c r="U234" s="62">
        <v>3610</v>
      </c>
      <c r="V234" s="62">
        <v>4535</v>
      </c>
      <c r="W234" s="167">
        <v>5575</v>
      </c>
      <c r="X234" s="692">
        <v>6024</v>
      </c>
      <c r="Y234" s="693"/>
    </row>
    <row r="235" spans="1:25" ht="15" customHeight="1">
      <c r="A235" s="704"/>
      <c r="B235" s="705"/>
      <c r="C235" s="168" t="s">
        <v>400</v>
      </c>
      <c r="D235" s="169">
        <v>0</v>
      </c>
      <c r="E235" s="169">
        <v>0</v>
      </c>
      <c r="F235" s="169">
        <v>0</v>
      </c>
      <c r="G235" s="169">
        <v>0</v>
      </c>
      <c r="H235" s="157">
        <v>0</v>
      </c>
      <c r="I235" s="157">
        <v>0</v>
      </c>
      <c r="J235" s="169">
        <v>0</v>
      </c>
      <c r="K235" s="169">
        <v>0</v>
      </c>
      <c r="L235" s="169">
        <v>0</v>
      </c>
      <c r="M235" s="169">
        <v>0</v>
      </c>
      <c r="N235" s="169">
        <v>0</v>
      </c>
      <c r="O235" s="169">
        <v>2</v>
      </c>
      <c r="P235" s="169">
        <v>0</v>
      </c>
      <c r="Q235" s="169">
        <v>0</v>
      </c>
      <c r="R235" s="169">
        <v>18</v>
      </c>
      <c r="S235" s="169">
        <v>31</v>
      </c>
      <c r="T235" s="169">
        <v>11</v>
      </c>
      <c r="U235" s="169">
        <v>0</v>
      </c>
      <c r="V235" s="169">
        <v>25</v>
      </c>
      <c r="W235" s="170">
        <v>19</v>
      </c>
      <c r="X235" s="696">
        <v>96</v>
      </c>
      <c r="Y235" s="697"/>
    </row>
    <row r="236" spans="1:25" ht="15" customHeight="1">
      <c r="A236" s="702" t="s">
        <v>176</v>
      </c>
      <c r="B236" s="703" t="s">
        <v>177</v>
      </c>
      <c r="C236" s="166" t="s">
        <v>396</v>
      </c>
      <c r="D236" s="62">
        <v>4857</v>
      </c>
      <c r="E236" s="62">
        <v>4784</v>
      </c>
      <c r="F236" s="62">
        <v>4708</v>
      </c>
      <c r="G236" s="62">
        <v>4580</v>
      </c>
      <c r="H236" s="153">
        <v>4939</v>
      </c>
      <c r="I236" s="153">
        <v>5595</v>
      </c>
      <c r="J236" s="62">
        <v>5543</v>
      </c>
      <c r="K236" s="62">
        <v>5330</v>
      </c>
      <c r="L236" s="62">
        <v>4943</v>
      </c>
      <c r="M236" s="62">
        <v>4658</v>
      </c>
      <c r="N236" s="62">
        <v>4506</v>
      </c>
      <c r="O236" s="62">
        <v>4665</v>
      </c>
      <c r="P236" s="62">
        <v>4934</v>
      </c>
      <c r="Q236" s="62">
        <v>4934</v>
      </c>
      <c r="R236" s="62">
        <v>5300</v>
      </c>
      <c r="S236" s="62">
        <v>5567</v>
      </c>
      <c r="T236" s="62">
        <v>5845</v>
      </c>
      <c r="U236" s="62">
        <v>5650</v>
      </c>
      <c r="V236" s="62">
        <v>5364</v>
      </c>
      <c r="W236" s="167">
        <v>5024</v>
      </c>
      <c r="X236" s="692">
        <v>4660</v>
      </c>
      <c r="Y236" s="693"/>
    </row>
    <row r="237" spans="1:25" ht="15" customHeight="1">
      <c r="A237" s="702"/>
      <c r="B237" s="703"/>
      <c r="C237" s="166" t="s">
        <v>397</v>
      </c>
      <c r="D237" s="62">
        <v>1971</v>
      </c>
      <c r="E237" s="62">
        <v>1943</v>
      </c>
      <c r="F237" s="62">
        <v>1898</v>
      </c>
      <c r="G237" s="62">
        <v>1841</v>
      </c>
      <c r="H237" s="153">
        <v>0</v>
      </c>
      <c r="I237" s="153">
        <v>0</v>
      </c>
      <c r="J237" s="62">
        <v>2076</v>
      </c>
      <c r="K237" s="62">
        <v>1991</v>
      </c>
      <c r="L237" s="62">
        <v>1724</v>
      </c>
      <c r="M237" s="62">
        <v>1382</v>
      </c>
      <c r="N237" s="62">
        <v>1113</v>
      </c>
      <c r="O237" s="62">
        <v>1155</v>
      </c>
      <c r="P237" s="62">
        <v>1180</v>
      </c>
      <c r="Q237" s="62">
        <v>1157</v>
      </c>
      <c r="R237" s="62">
        <v>1131</v>
      </c>
      <c r="S237" s="62">
        <v>1078</v>
      </c>
      <c r="T237" s="62">
        <v>1013</v>
      </c>
      <c r="U237" s="62">
        <v>911</v>
      </c>
      <c r="V237" s="62">
        <v>796</v>
      </c>
      <c r="W237" s="167">
        <v>658</v>
      </c>
      <c r="X237" s="692">
        <v>543</v>
      </c>
      <c r="Y237" s="693"/>
    </row>
    <row r="238" spans="1:25" ht="15" customHeight="1">
      <c r="A238" s="702"/>
      <c r="B238" s="703"/>
      <c r="C238" s="166" t="s">
        <v>398</v>
      </c>
      <c r="D238" s="62">
        <v>2441</v>
      </c>
      <c r="E238" s="62">
        <v>2389</v>
      </c>
      <c r="F238" s="62">
        <v>2504</v>
      </c>
      <c r="G238" s="62">
        <v>2424</v>
      </c>
      <c r="H238" s="153">
        <v>0</v>
      </c>
      <c r="I238" s="153">
        <v>0</v>
      </c>
      <c r="J238" s="62">
        <v>3092</v>
      </c>
      <c r="K238" s="62">
        <v>2923</v>
      </c>
      <c r="L238" s="62">
        <v>2808</v>
      </c>
      <c r="M238" s="62">
        <v>2837</v>
      </c>
      <c r="N238" s="62">
        <v>2913</v>
      </c>
      <c r="O238" s="62">
        <v>2964</v>
      </c>
      <c r="P238" s="62">
        <v>3125</v>
      </c>
      <c r="Q238" s="62">
        <v>3116</v>
      </c>
      <c r="R238" s="62">
        <v>3369</v>
      </c>
      <c r="S238" s="62">
        <v>3487</v>
      </c>
      <c r="T238" s="62">
        <v>3669</v>
      </c>
      <c r="U238" s="62">
        <v>3493</v>
      </c>
      <c r="V238" s="62">
        <v>3272</v>
      </c>
      <c r="W238" s="167">
        <v>2916</v>
      </c>
      <c r="X238" s="692">
        <v>2509</v>
      </c>
      <c r="Y238" s="693"/>
    </row>
    <row r="239" spans="1:25" ht="15" customHeight="1">
      <c r="A239" s="702"/>
      <c r="B239" s="703"/>
      <c r="C239" s="166" t="s">
        <v>399</v>
      </c>
      <c r="D239" s="62">
        <v>445</v>
      </c>
      <c r="E239" s="62">
        <v>452</v>
      </c>
      <c r="F239" s="62">
        <v>306</v>
      </c>
      <c r="G239" s="62">
        <v>315</v>
      </c>
      <c r="H239" s="153">
        <v>0</v>
      </c>
      <c r="I239" s="153">
        <v>0</v>
      </c>
      <c r="J239" s="62">
        <v>375</v>
      </c>
      <c r="K239" s="62">
        <v>416</v>
      </c>
      <c r="L239" s="62">
        <v>411</v>
      </c>
      <c r="M239" s="62">
        <v>439</v>
      </c>
      <c r="N239" s="62">
        <v>480</v>
      </c>
      <c r="O239" s="62">
        <v>546</v>
      </c>
      <c r="P239" s="62">
        <v>629</v>
      </c>
      <c r="Q239" s="62">
        <v>661</v>
      </c>
      <c r="R239" s="62">
        <v>800</v>
      </c>
      <c r="S239" s="62">
        <v>1002</v>
      </c>
      <c r="T239" s="62">
        <v>1163</v>
      </c>
      <c r="U239" s="62">
        <v>1246</v>
      </c>
      <c r="V239" s="62">
        <v>1294</v>
      </c>
      <c r="W239" s="167">
        <v>1442</v>
      </c>
      <c r="X239" s="692">
        <v>1591</v>
      </c>
      <c r="Y239" s="693"/>
    </row>
    <row r="240" spans="1:25" ht="15" customHeight="1">
      <c r="A240" s="704"/>
      <c r="B240" s="705"/>
      <c r="C240" s="168" t="s">
        <v>400</v>
      </c>
      <c r="D240" s="169">
        <v>0</v>
      </c>
      <c r="E240" s="169">
        <v>0</v>
      </c>
      <c r="F240" s="169">
        <v>0</v>
      </c>
      <c r="G240" s="169">
        <v>0</v>
      </c>
      <c r="H240" s="157">
        <v>0</v>
      </c>
      <c r="I240" s="157">
        <v>0</v>
      </c>
      <c r="J240" s="169">
        <v>0</v>
      </c>
      <c r="K240" s="169">
        <v>0</v>
      </c>
      <c r="L240" s="169">
        <v>0</v>
      </c>
      <c r="M240" s="169">
        <v>0</v>
      </c>
      <c r="N240" s="169">
        <v>0</v>
      </c>
      <c r="O240" s="169">
        <v>0</v>
      </c>
      <c r="P240" s="169">
        <v>0</v>
      </c>
      <c r="Q240" s="169">
        <v>0</v>
      </c>
      <c r="R240" s="169">
        <v>0</v>
      </c>
      <c r="S240" s="169">
        <v>0</v>
      </c>
      <c r="T240" s="169">
        <v>0</v>
      </c>
      <c r="U240" s="169">
        <v>0</v>
      </c>
      <c r="V240" s="169">
        <v>2</v>
      </c>
      <c r="W240" s="170">
        <v>8</v>
      </c>
      <c r="X240" s="696">
        <v>17</v>
      </c>
      <c r="Y240" s="697"/>
    </row>
    <row r="241" spans="1:25" ht="15" customHeight="1">
      <c r="A241" s="476" t="s">
        <v>178</v>
      </c>
      <c r="B241" s="477" t="s">
        <v>179</v>
      </c>
      <c r="C241" s="152" t="s">
        <v>396</v>
      </c>
      <c r="D241" s="60">
        <v>12281</v>
      </c>
      <c r="E241" s="60">
        <v>12244</v>
      </c>
      <c r="F241" s="60">
        <v>12411</v>
      </c>
      <c r="G241" s="60">
        <v>12163</v>
      </c>
      <c r="H241" s="153">
        <v>12050</v>
      </c>
      <c r="I241" s="153">
        <v>15582</v>
      </c>
      <c r="J241" s="60">
        <v>15941</v>
      </c>
      <c r="K241" s="60">
        <v>15751</v>
      </c>
      <c r="L241" s="60">
        <v>15543</v>
      </c>
      <c r="M241" s="60">
        <v>15211</v>
      </c>
      <c r="N241" s="60">
        <v>14686</v>
      </c>
      <c r="O241" s="60">
        <v>14915</v>
      </c>
      <c r="P241" s="60">
        <v>15230</v>
      </c>
      <c r="Q241" s="60">
        <v>15354</v>
      </c>
      <c r="R241" s="60">
        <v>15105</v>
      </c>
      <c r="S241" s="60">
        <v>15060</v>
      </c>
      <c r="T241" s="60">
        <v>14812</v>
      </c>
      <c r="U241" s="61">
        <v>14150</v>
      </c>
      <c r="V241" s="61">
        <v>13288</v>
      </c>
      <c r="W241" s="63">
        <v>12300</v>
      </c>
      <c r="X241" s="692">
        <v>11231</v>
      </c>
      <c r="Y241" s="693">
        <v>11231</v>
      </c>
    </row>
    <row r="242" spans="1:25" ht="15" customHeight="1">
      <c r="A242" s="476"/>
      <c r="B242" s="477"/>
      <c r="C242" s="152" t="s">
        <v>397</v>
      </c>
      <c r="D242" s="60">
        <v>4867</v>
      </c>
      <c r="E242" s="60">
        <v>4898</v>
      </c>
      <c r="F242" s="60">
        <v>5035</v>
      </c>
      <c r="G242" s="60">
        <v>4888</v>
      </c>
      <c r="H242" s="153">
        <v>0</v>
      </c>
      <c r="I242" s="153">
        <v>0</v>
      </c>
      <c r="J242" s="60">
        <v>5656</v>
      </c>
      <c r="K242" s="60">
        <v>5429</v>
      </c>
      <c r="L242" s="60">
        <v>5048</v>
      </c>
      <c r="M242" s="60">
        <v>4208</v>
      </c>
      <c r="N242" s="60">
        <v>3455</v>
      </c>
      <c r="O242" s="60">
        <v>3342</v>
      </c>
      <c r="P242" s="60">
        <v>3324</v>
      </c>
      <c r="Q242" s="60">
        <v>3296</v>
      </c>
      <c r="R242" s="60">
        <v>2923</v>
      </c>
      <c r="S242" s="60">
        <v>2604</v>
      </c>
      <c r="T242" s="60">
        <v>2213</v>
      </c>
      <c r="U242" s="61">
        <v>1848</v>
      </c>
      <c r="V242" s="61">
        <v>1583</v>
      </c>
      <c r="W242" s="63">
        <v>1310</v>
      </c>
      <c r="X242" s="692">
        <v>1124</v>
      </c>
      <c r="Y242" s="693">
        <v>1125</v>
      </c>
    </row>
    <row r="243" spans="1:25" ht="15" customHeight="1">
      <c r="A243" s="476"/>
      <c r="B243" s="477"/>
      <c r="C243" s="152" t="s">
        <v>398</v>
      </c>
      <c r="D243" s="60">
        <v>6133</v>
      </c>
      <c r="E243" s="60">
        <v>6083</v>
      </c>
      <c r="F243" s="60">
        <v>6498</v>
      </c>
      <c r="G243" s="60">
        <v>6429</v>
      </c>
      <c r="H243" s="153">
        <v>0</v>
      </c>
      <c r="I243" s="153">
        <v>0</v>
      </c>
      <c r="J243" s="60">
        <v>9185</v>
      </c>
      <c r="K243" s="60">
        <v>9124</v>
      </c>
      <c r="L243" s="60">
        <v>9191</v>
      </c>
      <c r="M243" s="60">
        <v>9585</v>
      </c>
      <c r="N243" s="60">
        <v>9668</v>
      </c>
      <c r="O243" s="60">
        <v>9876</v>
      </c>
      <c r="P243" s="60">
        <v>9949</v>
      </c>
      <c r="Q243" s="60">
        <v>9935</v>
      </c>
      <c r="R243" s="60">
        <v>9731</v>
      </c>
      <c r="S243" s="60">
        <v>9527</v>
      </c>
      <c r="T243" s="60">
        <v>9322</v>
      </c>
      <c r="U243" s="61">
        <v>8767</v>
      </c>
      <c r="V243" s="61">
        <v>7985</v>
      </c>
      <c r="W243" s="63">
        <v>6915</v>
      </c>
      <c r="X243" s="692">
        <v>5894</v>
      </c>
      <c r="Y243" s="693">
        <v>5908</v>
      </c>
    </row>
    <row r="244" spans="1:25" ht="15" customHeight="1">
      <c r="A244" s="476"/>
      <c r="B244" s="477"/>
      <c r="C244" s="152" t="s">
        <v>399</v>
      </c>
      <c r="D244" s="60">
        <v>1281</v>
      </c>
      <c r="E244" s="60">
        <v>1263</v>
      </c>
      <c r="F244" s="60">
        <v>878</v>
      </c>
      <c r="G244" s="60">
        <v>846</v>
      </c>
      <c r="H244" s="153">
        <v>0</v>
      </c>
      <c r="I244" s="153">
        <v>0</v>
      </c>
      <c r="J244" s="60">
        <v>1099</v>
      </c>
      <c r="K244" s="60">
        <v>1198</v>
      </c>
      <c r="L244" s="60">
        <v>1304</v>
      </c>
      <c r="M244" s="60">
        <v>1418</v>
      </c>
      <c r="N244" s="60">
        <v>1563</v>
      </c>
      <c r="O244" s="60">
        <v>1697</v>
      </c>
      <c r="P244" s="60">
        <v>1957</v>
      </c>
      <c r="Q244" s="60">
        <v>2123</v>
      </c>
      <c r="R244" s="60">
        <v>2451</v>
      </c>
      <c r="S244" s="60">
        <v>2929</v>
      </c>
      <c r="T244" s="60">
        <v>3277</v>
      </c>
      <c r="U244" s="61">
        <v>3501</v>
      </c>
      <c r="V244" s="61">
        <v>3718</v>
      </c>
      <c r="W244" s="63">
        <v>4060</v>
      </c>
      <c r="X244" s="692">
        <v>4184</v>
      </c>
      <c r="Y244" s="693">
        <v>4198</v>
      </c>
    </row>
    <row r="245" spans="1:25" ht="15" customHeight="1">
      <c r="A245" s="694"/>
      <c r="B245" s="695"/>
      <c r="C245" s="155" t="s">
        <v>400</v>
      </c>
      <c r="D245" s="156">
        <v>0</v>
      </c>
      <c r="E245" s="156">
        <v>0</v>
      </c>
      <c r="F245" s="156">
        <v>0</v>
      </c>
      <c r="G245" s="156">
        <v>0</v>
      </c>
      <c r="H245" s="157">
        <v>0</v>
      </c>
      <c r="I245" s="157">
        <v>0</v>
      </c>
      <c r="J245" s="156">
        <v>1</v>
      </c>
      <c r="K245" s="156">
        <v>0</v>
      </c>
      <c r="L245" s="156">
        <v>0</v>
      </c>
      <c r="M245" s="156">
        <v>0</v>
      </c>
      <c r="N245" s="156">
        <v>0</v>
      </c>
      <c r="O245" s="156">
        <v>0</v>
      </c>
      <c r="P245" s="156">
        <v>0</v>
      </c>
      <c r="Q245" s="156">
        <v>0</v>
      </c>
      <c r="R245" s="156">
        <v>0</v>
      </c>
      <c r="S245" s="156">
        <v>0</v>
      </c>
      <c r="T245" s="156">
        <v>0</v>
      </c>
      <c r="U245" s="158">
        <v>34</v>
      </c>
      <c r="V245" s="158">
        <v>2</v>
      </c>
      <c r="W245" s="160">
        <v>15</v>
      </c>
      <c r="X245" s="696">
        <v>29</v>
      </c>
      <c r="Y245" s="697" t="s">
        <v>825</v>
      </c>
    </row>
    <row r="246" spans="1:25" ht="15" customHeight="1">
      <c r="A246" s="476" t="s">
        <v>180</v>
      </c>
      <c r="B246" s="477" t="s">
        <v>181</v>
      </c>
      <c r="C246" s="152" t="s">
        <v>396</v>
      </c>
      <c r="D246" s="60">
        <v>11377</v>
      </c>
      <c r="E246" s="60">
        <v>11627</v>
      </c>
      <c r="F246" s="60">
        <v>12155</v>
      </c>
      <c r="G246" s="60">
        <v>12130</v>
      </c>
      <c r="H246" s="153">
        <v>12340</v>
      </c>
      <c r="I246" s="153">
        <v>16240</v>
      </c>
      <c r="J246" s="60">
        <v>16385</v>
      </c>
      <c r="K246" s="60">
        <v>16347</v>
      </c>
      <c r="L246" s="60">
        <v>16312</v>
      </c>
      <c r="M246" s="60">
        <v>16322</v>
      </c>
      <c r="N246" s="60">
        <v>16637</v>
      </c>
      <c r="O246" s="60">
        <v>17603</v>
      </c>
      <c r="P246" s="60">
        <v>18089</v>
      </c>
      <c r="Q246" s="60">
        <v>18787</v>
      </c>
      <c r="R246" s="60">
        <v>19913</v>
      </c>
      <c r="S246" s="60">
        <v>19854</v>
      </c>
      <c r="T246" s="60">
        <v>19582</v>
      </c>
      <c r="U246" s="61">
        <v>20669</v>
      </c>
      <c r="V246" s="61">
        <v>19830</v>
      </c>
      <c r="W246" s="63">
        <v>19738</v>
      </c>
      <c r="X246" s="692">
        <v>19377</v>
      </c>
      <c r="Y246" s="693">
        <v>19377</v>
      </c>
    </row>
    <row r="247" spans="1:25" ht="15" customHeight="1">
      <c r="A247" s="476"/>
      <c r="B247" s="477"/>
      <c r="C247" s="152" t="s">
        <v>397</v>
      </c>
      <c r="D247" s="60">
        <v>4462</v>
      </c>
      <c r="E247" s="60">
        <v>4658</v>
      </c>
      <c r="F247" s="60">
        <v>4760</v>
      </c>
      <c r="G247" s="60">
        <v>4775</v>
      </c>
      <c r="H247" s="153">
        <v>0</v>
      </c>
      <c r="I247" s="153">
        <v>0</v>
      </c>
      <c r="J247" s="60">
        <v>5746</v>
      </c>
      <c r="K247" s="60">
        <v>5490</v>
      </c>
      <c r="L247" s="60">
        <v>4944</v>
      </c>
      <c r="M247" s="60">
        <v>4257</v>
      </c>
      <c r="N247" s="60">
        <v>3888</v>
      </c>
      <c r="O247" s="60">
        <v>4134</v>
      </c>
      <c r="P247" s="60">
        <v>4197</v>
      </c>
      <c r="Q247" s="60">
        <v>4241</v>
      </c>
      <c r="R247" s="60">
        <v>3666</v>
      </c>
      <c r="S247" s="60">
        <v>3287</v>
      </c>
      <c r="T247" s="60">
        <v>3041</v>
      </c>
      <c r="U247" s="61">
        <v>2865</v>
      </c>
      <c r="V247" s="61">
        <v>2724</v>
      </c>
      <c r="W247" s="63">
        <v>2698</v>
      </c>
      <c r="X247" s="692">
        <v>2442</v>
      </c>
      <c r="Y247" s="693">
        <v>2508</v>
      </c>
    </row>
    <row r="248" spans="1:25" ht="15" customHeight="1">
      <c r="A248" s="476"/>
      <c r="B248" s="477"/>
      <c r="C248" s="152" t="s">
        <v>398</v>
      </c>
      <c r="D248" s="60">
        <v>5857</v>
      </c>
      <c r="E248" s="60">
        <v>5884</v>
      </c>
      <c r="F248" s="60">
        <v>6664</v>
      </c>
      <c r="G248" s="60">
        <v>6622</v>
      </c>
      <c r="H248" s="153">
        <v>0</v>
      </c>
      <c r="I248" s="153">
        <v>0</v>
      </c>
      <c r="J248" s="60">
        <v>9578</v>
      </c>
      <c r="K248" s="60">
        <v>9643</v>
      </c>
      <c r="L248" s="60">
        <v>9993</v>
      </c>
      <c r="M248" s="60">
        <v>10631</v>
      </c>
      <c r="N248" s="60">
        <v>11110</v>
      </c>
      <c r="O248" s="60">
        <v>11600</v>
      </c>
      <c r="P248" s="60">
        <v>11701</v>
      </c>
      <c r="Q248" s="60">
        <v>11959</v>
      </c>
      <c r="R248" s="60">
        <v>13227</v>
      </c>
      <c r="S248" s="60">
        <v>13090</v>
      </c>
      <c r="T248" s="60">
        <v>12706</v>
      </c>
      <c r="U248" s="61">
        <v>13594</v>
      </c>
      <c r="V248" s="61">
        <v>12336</v>
      </c>
      <c r="W248" s="63">
        <v>11603</v>
      </c>
      <c r="X248" s="692">
        <v>10516</v>
      </c>
      <c r="Y248" s="693">
        <v>11286</v>
      </c>
    </row>
    <row r="249" spans="1:25" ht="15" customHeight="1">
      <c r="A249" s="476"/>
      <c r="B249" s="477"/>
      <c r="C249" s="152" t="s">
        <v>399</v>
      </c>
      <c r="D249" s="60">
        <v>1058</v>
      </c>
      <c r="E249" s="60">
        <v>1085</v>
      </c>
      <c r="F249" s="60">
        <v>731</v>
      </c>
      <c r="G249" s="60">
        <v>733</v>
      </c>
      <c r="H249" s="153">
        <v>0</v>
      </c>
      <c r="I249" s="153">
        <v>0</v>
      </c>
      <c r="J249" s="60">
        <v>1060</v>
      </c>
      <c r="K249" s="60">
        <v>1214</v>
      </c>
      <c r="L249" s="60">
        <v>1375</v>
      </c>
      <c r="M249" s="60">
        <v>1434</v>
      </c>
      <c r="N249" s="60">
        <v>1639</v>
      </c>
      <c r="O249" s="60">
        <v>1869</v>
      </c>
      <c r="P249" s="60">
        <v>2191</v>
      </c>
      <c r="Q249" s="60">
        <v>2587</v>
      </c>
      <c r="R249" s="60">
        <v>3020</v>
      </c>
      <c r="S249" s="60">
        <v>3477</v>
      </c>
      <c r="T249" s="60">
        <v>3835</v>
      </c>
      <c r="U249" s="61">
        <v>4210</v>
      </c>
      <c r="V249" s="61">
        <v>4689</v>
      </c>
      <c r="W249" s="63">
        <v>5360</v>
      </c>
      <c r="X249" s="692">
        <v>5454</v>
      </c>
      <c r="Y249" s="693">
        <v>5583</v>
      </c>
    </row>
    <row r="250" spans="1:25" ht="15" customHeight="1">
      <c r="A250" s="694"/>
      <c r="B250" s="695"/>
      <c r="C250" s="155" t="s">
        <v>400</v>
      </c>
      <c r="D250" s="156">
        <v>0</v>
      </c>
      <c r="E250" s="156">
        <v>0</v>
      </c>
      <c r="F250" s="156">
        <v>0</v>
      </c>
      <c r="G250" s="156">
        <v>0</v>
      </c>
      <c r="H250" s="157">
        <v>0</v>
      </c>
      <c r="I250" s="157">
        <v>0</v>
      </c>
      <c r="J250" s="156">
        <v>1</v>
      </c>
      <c r="K250" s="156">
        <v>0</v>
      </c>
      <c r="L250" s="156">
        <v>0</v>
      </c>
      <c r="M250" s="156">
        <v>0</v>
      </c>
      <c r="N250" s="156">
        <v>0</v>
      </c>
      <c r="O250" s="156">
        <v>0</v>
      </c>
      <c r="P250" s="156">
        <v>0</v>
      </c>
      <c r="Q250" s="156">
        <v>0</v>
      </c>
      <c r="R250" s="156">
        <v>0</v>
      </c>
      <c r="S250" s="156">
        <v>0</v>
      </c>
      <c r="T250" s="156">
        <v>0</v>
      </c>
      <c r="U250" s="158">
        <v>0</v>
      </c>
      <c r="V250" s="158">
        <v>81</v>
      </c>
      <c r="W250" s="160">
        <v>77</v>
      </c>
      <c r="X250" s="696">
        <v>965</v>
      </c>
      <c r="Y250" s="697" t="s">
        <v>825</v>
      </c>
    </row>
    <row r="251" spans="1:25" ht="15" customHeight="1">
      <c r="A251" s="476">
        <v>904</v>
      </c>
      <c r="B251" s="477" t="s">
        <v>182</v>
      </c>
      <c r="C251" s="152" t="s">
        <v>396</v>
      </c>
      <c r="D251" s="60">
        <v>13799</v>
      </c>
      <c r="E251" s="60">
        <v>13500</v>
      </c>
      <c r="F251" s="60">
        <v>13512</v>
      </c>
      <c r="G251" s="60">
        <v>13217</v>
      </c>
      <c r="H251" s="153">
        <v>13646</v>
      </c>
      <c r="I251" s="153">
        <v>16597</v>
      </c>
      <c r="J251" s="60">
        <v>16866</v>
      </c>
      <c r="K251" s="60">
        <v>16514</v>
      </c>
      <c r="L251" s="60">
        <v>15799</v>
      </c>
      <c r="M251" s="60">
        <v>15132</v>
      </c>
      <c r="N251" s="60">
        <v>14659</v>
      </c>
      <c r="O251" s="60">
        <v>14517</v>
      </c>
      <c r="P251" s="60">
        <v>14401</v>
      </c>
      <c r="Q251" s="60">
        <v>14266</v>
      </c>
      <c r="R251" s="60">
        <v>14492</v>
      </c>
      <c r="S251" s="60">
        <v>13829</v>
      </c>
      <c r="T251" s="60">
        <v>13500</v>
      </c>
      <c r="U251" s="61">
        <v>13077</v>
      </c>
      <c r="V251" s="61">
        <v>12289</v>
      </c>
      <c r="W251" s="63">
        <v>11452</v>
      </c>
      <c r="X251" s="692">
        <v>10616</v>
      </c>
      <c r="Y251" s="693">
        <v>10616</v>
      </c>
    </row>
    <row r="252" spans="1:25" ht="15" customHeight="1">
      <c r="A252" s="476"/>
      <c r="B252" s="477"/>
      <c r="C252" s="152" t="s">
        <v>397</v>
      </c>
      <c r="D252" s="60">
        <v>5360</v>
      </c>
      <c r="E252" s="60">
        <v>5379</v>
      </c>
      <c r="F252" s="60">
        <v>5317</v>
      </c>
      <c r="G252" s="60">
        <v>5291</v>
      </c>
      <c r="H252" s="153">
        <v>0</v>
      </c>
      <c r="I252" s="153">
        <v>0</v>
      </c>
      <c r="J252" s="60">
        <v>5917</v>
      </c>
      <c r="K252" s="60">
        <v>5635</v>
      </c>
      <c r="L252" s="60">
        <v>5019</v>
      </c>
      <c r="M252" s="60">
        <v>4229</v>
      </c>
      <c r="N252" s="60">
        <v>3512</v>
      </c>
      <c r="O252" s="60">
        <v>3279</v>
      </c>
      <c r="P252" s="60">
        <v>3108</v>
      </c>
      <c r="Q252" s="60">
        <v>2945</v>
      </c>
      <c r="R252" s="60">
        <v>2683</v>
      </c>
      <c r="S252" s="60">
        <v>2430</v>
      </c>
      <c r="T252" s="60">
        <v>2163</v>
      </c>
      <c r="U252" s="61">
        <v>1881</v>
      </c>
      <c r="V252" s="61">
        <v>1614</v>
      </c>
      <c r="W252" s="63">
        <v>1329</v>
      </c>
      <c r="X252" s="692">
        <v>1151</v>
      </c>
      <c r="Y252" s="693">
        <v>1151</v>
      </c>
    </row>
    <row r="253" spans="1:25" ht="15" customHeight="1">
      <c r="A253" s="476"/>
      <c r="B253" s="477"/>
      <c r="C253" s="152" t="s">
        <v>398</v>
      </c>
      <c r="D253" s="60">
        <v>6994</v>
      </c>
      <c r="E253" s="60">
        <v>6691</v>
      </c>
      <c r="F253" s="60">
        <v>7203</v>
      </c>
      <c r="G253" s="60">
        <v>7003</v>
      </c>
      <c r="H253" s="153">
        <v>0</v>
      </c>
      <c r="I253" s="153">
        <v>0</v>
      </c>
      <c r="J253" s="60">
        <v>9836</v>
      </c>
      <c r="K253" s="60">
        <v>9682</v>
      </c>
      <c r="L253" s="60">
        <v>9465</v>
      </c>
      <c r="M253" s="60">
        <v>9428</v>
      </c>
      <c r="N253" s="60">
        <v>9463</v>
      </c>
      <c r="O253" s="60">
        <v>9408</v>
      </c>
      <c r="P253" s="60">
        <v>9219</v>
      </c>
      <c r="Q253" s="60">
        <v>9055</v>
      </c>
      <c r="R253" s="60">
        <v>9269</v>
      </c>
      <c r="S253" s="60">
        <v>8415</v>
      </c>
      <c r="T253" s="60">
        <v>8005</v>
      </c>
      <c r="U253" s="61">
        <v>7658</v>
      </c>
      <c r="V253" s="61">
        <v>6918</v>
      </c>
      <c r="W253" s="63">
        <v>6217</v>
      </c>
      <c r="X253" s="692">
        <v>5399</v>
      </c>
      <c r="Y253" s="693">
        <v>5409</v>
      </c>
    </row>
    <row r="254" spans="1:25" ht="15" customHeight="1">
      <c r="A254" s="476"/>
      <c r="B254" s="477"/>
      <c r="C254" s="152" t="s">
        <v>399</v>
      </c>
      <c r="D254" s="60">
        <v>1445</v>
      </c>
      <c r="E254" s="60">
        <v>1430</v>
      </c>
      <c r="F254" s="60">
        <v>992</v>
      </c>
      <c r="G254" s="60">
        <v>923</v>
      </c>
      <c r="H254" s="153">
        <v>0</v>
      </c>
      <c r="I254" s="153">
        <v>0</v>
      </c>
      <c r="J254" s="60">
        <v>1110</v>
      </c>
      <c r="K254" s="60">
        <v>1197</v>
      </c>
      <c r="L254" s="60">
        <v>1315</v>
      </c>
      <c r="M254" s="60">
        <v>1475</v>
      </c>
      <c r="N254" s="60">
        <v>1684</v>
      </c>
      <c r="O254" s="60">
        <v>1830</v>
      </c>
      <c r="P254" s="60">
        <v>2074</v>
      </c>
      <c r="Q254" s="60">
        <v>2264</v>
      </c>
      <c r="R254" s="60">
        <v>2540</v>
      </c>
      <c r="S254" s="60">
        <v>2984</v>
      </c>
      <c r="T254" s="60">
        <v>3332</v>
      </c>
      <c r="U254" s="61">
        <v>3538</v>
      </c>
      <c r="V254" s="61">
        <v>3755</v>
      </c>
      <c r="W254" s="63">
        <v>3904</v>
      </c>
      <c r="X254" s="692">
        <v>4055</v>
      </c>
      <c r="Y254" s="693">
        <v>4056</v>
      </c>
    </row>
    <row r="255" spans="1:25" ht="15" customHeight="1">
      <c r="A255" s="694"/>
      <c r="B255" s="695"/>
      <c r="C255" s="155" t="s">
        <v>400</v>
      </c>
      <c r="D255" s="156">
        <v>0</v>
      </c>
      <c r="E255" s="156">
        <v>0</v>
      </c>
      <c r="F255" s="156">
        <v>0</v>
      </c>
      <c r="G255" s="156">
        <v>0</v>
      </c>
      <c r="H255" s="157">
        <v>0</v>
      </c>
      <c r="I255" s="157">
        <v>0</v>
      </c>
      <c r="J255" s="156">
        <v>3</v>
      </c>
      <c r="K255" s="156">
        <v>0</v>
      </c>
      <c r="L255" s="156">
        <v>0</v>
      </c>
      <c r="M255" s="156">
        <v>0</v>
      </c>
      <c r="N255" s="156">
        <v>0</v>
      </c>
      <c r="O255" s="156">
        <v>0</v>
      </c>
      <c r="P255" s="156">
        <v>0</v>
      </c>
      <c r="Q255" s="156">
        <v>2</v>
      </c>
      <c r="R255" s="156">
        <v>0</v>
      </c>
      <c r="S255" s="156">
        <v>0</v>
      </c>
      <c r="T255" s="156">
        <v>0</v>
      </c>
      <c r="U255" s="158">
        <v>0</v>
      </c>
      <c r="V255" s="158">
        <v>2</v>
      </c>
      <c r="W255" s="160">
        <v>2</v>
      </c>
      <c r="X255" s="696">
        <v>11</v>
      </c>
      <c r="Y255" s="697" t="s">
        <v>825</v>
      </c>
    </row>
    <row r="256" spans="1:25" ht="15" customHeight="1">
      <c r="A256" s="702" t="s">
        <v>183</v>
      </c>
      <c r="B256" s="703" t="s">
        <v>184</v>
      </c>
      <c r="C256" s="166" t="s">
        <v>396</v>
      </c>
      <c r="D256" s="62">
        <v>7987</v>
      </c>
      <c r="E256" s="62">
        <v>7821</v>
      </c>
      <c r="F256" s="62">
        <v>7750</v>
      </c>
      <c r="G256" s="62">
        <v>7697</v>
      </c>
      <c r="H256" s="153">
        <v>8065</v>
      </c>
      <c r="I256" s="153">
        <v>9712</v>
      </c>
      <c r="J256" s="62">
        <v>9966</v>
      </c>
      <c r="K256" s="62">
        <v>9653</v>
      </c>
      <c r="L256" s="62">
        <v>9226</v>
      </c>
      <c r="M256" s="62">
        <v>8769</v>
      </c>
      <c r="N256" s="62">
        <v>8575</v>
      </c>
      <c r="O256" s="62">
        <v>8517</v>
      </c>
      <c r="P256" s="62">
        <v>8575</v>
      </c>
      <c r="Q256" s="62">
        <v>8477</v>
      </c>
      <c r="R256" s="62">
        <v>8416</v>
      </c>
      <c r="S256" s="62">
        <v>8432</v>
      </c>
      <c r="T256" s="62">
        <v>8261</v>
      </c>
      <c r="U256" s="62">
        <v>8034</v>
      </c>
      <c r="V256" s="62">
        <v>7586</v>
      </c>
      <c r="W256" s="167">
        <v>7063</v>
      </c>
      <c r="X256" s="692">
        <v>6615</v>
      </c>
      <c r="Y256" s="693"/>
    </row>
    <row r="257" spans="1:25" ht="15" customHeight="1">
      <c r="A257" s="702"/>
      <c r="B257" s="703"/>
      <c r="C257" s="166" t="s">
        <v>397</v>
      </c>
      <c r="D257" s="62">
        <v>3087</v>
      </c>
      <c r="E257" s="62">
        <v>3064</v>
      </c>
      <c r="F257" s="62">
        <v>2990</v>
      </c>
      <c r="G257" s="62">
        <v>3058</v>
      </c>
      <c r="H257" s="153">
        <v>0</v>
      </c>
      <c r="I257" s="153">
        <v>0</v>
      </c>
      <c r="J257" s="62">
        <v>3563</v>
      </c>
      <c r="K257" s="62">
        <v>3282</v>
      </c>
      <c r="L257" s="62">
        <v>2907</v>
      </c>
      <c r="M257" s="62">
        <v>2457</v>
      </c>
      <c r="N257" s="62">
        <v>2035</v>
      </c>
      <c r="O257" s="62">
        <v>1955</v>
      </c>
      <c r="P257" s="62">
        <v>1895</v>
      </c>
      <c r="Q257" s="62">
        <v>1789</v>
      </c>
      <c r="R257" s="62">
        <v>1648</v>
      </c>
      <c r="S257" s="62">
        <v>1493</v>
      </c>
      <c r="T257" s="62">
        <v>1387</v>
      </c>
      <c r="U257" s="62">
        <v>1165</v>
      </c>
      <c r="V257" s="62">
        <v>1004</v>
      </c>
      <c r="W257" s="167">
        <v>804</v>
      </c>
      <c r="X257" s="692">
        <v>702</v>
      </c>
      <c r="Y257" s="693"/>
    </row>
    <row r="258" spans="1:25" ht="15" customHeight="1">
      <c r="A258" s="702"/>
      <c r="B258" s="703"/>
      <c r="C258" s="166" t="s">
        <v>398</v>
      </c>
      <c r="D258" s="62">
        <v>4031</v>
      </c>
      <c r="E258" s="62">
        <v>3877</v>
      </c>
      <c r="F258" s="62">
        <v>4153</v>
      </c>
      <c r="G258" s="62">
        <v>4076</v>
      </c>
      <c r="H258" s="153">
        <v>0</v>
      </c>
      <c r="I258" s="153">
        <v>0</v>
      </c>
      <c r="J258" s="62">
        <v>5754</v>
      </c>
      <c r="K258" s="62">
        <v>5681</v>
      </c>
      <c r="L258" s="62">
        <v>5532</v>
      </c>
      <c r="M258" s="62">
        <v>5441</v>
      </c>
      <c r="N258" s="62">
        <v>5530</v>
      </c>
      <c r="O258" s="62">
        <v>5459</v>
      </c>
      <c r="P258" s="62">
        <v>5454</v>
      </c>
      <c r="Q258" s="62">
        <v>5366</v>
      </c>
      <c r="R258" s="62">
        <v>5290</v>
      </c>
      <c r="S258" s="62">
        <v>5164</v>
      </c>
      <c r="T258" s="62">
        <v>4920</v>
      </c>
      <c r="U258" s="62">
        <v>4770</v>
      </c>
      <c r="V258" s="62">
        <v>4314</v>
      </c>
      <c r="W258" s="167">
        <v>3862</v>
      </c>
      <c r="X258" s="692">
        <v>3383</v>
      </c>
      <c r="Y258" s="693"/>
    </row>
    <row r="259" spans="1:25" ht="15" customHeight="1">
      <c r="A259" s="702"/>
      <c r="B259" s="703"/>
      <c r="C259" s="166" t="s">
        <v>399</v>
      </c>
      <c r="D259" s="62">
        <v>869</v>
      </c>
      <c r="E259" s="62">
        <v>880</v>
      </c>
      <c r="F259" s="62">
        <v>607</v>
      </c>
      <c r="G259" s="62">
        <v>563</v>
      </c>
      <c r="H259" s="153">
        <v>0</v>
      </c>
      <c r="I259" s="153">
        <v>0</v>
      </c>
      <c r="J259" s="62">
        <v>646</v>
      </c>
      <c r="K259" s="62">
        <v>690</v>
      </c>
      <c r="L259" s="62">
        <v>787</v>
      </c>
      <c r="M259" s="62">
        <v>871</v>
      </c>
      <c r="N259" s="62">
        <v>1010</v>
      </c>
      <c r="O259" s="62">
        <v>1103</v>
      </c>
      <c r="P259" s="62">
        <v>1226</v>
      </c>
      <c r="Q259" s="62">
        <v>1322</v>
      </c>
      <c r="R259" s="62">
        <v>1478</v>
      </c>
      <c r="S259" s="62">
        <v>1775</v>
      </c>
      <c r="T259" s="62">
        <v>1954</v>
      </c>
      <c r="U259" s="62">
        <v>2099</v>
      </c>
      <c r="V259" s="62">
        <v>2266</v>
      </c>
      <c r="W259" s="167">
        <v>2396</v>
      </c>
      <c r="X259" s="692">
        <v>2526</v>
      </c>
      <c r="Y259" s="693"/>
    </row>
    <row r="260" spans="1:25" ht="15" customHeight="1">
      <c r="A260" s="704"/>
      <c r="B260" s="705"/>
      <c r="C260" s="168" t="s">
        <v>400</v>
      </c>
      <c r="D260" s="169">
        <v>0</v>
      </c>
      <c r="E260" s="169">
        <v>0</v>
      </c>
      <c r="F260" s="169">
        <v>0</v>
      </c>
      <c r="G260" s="169">
        <v>0</v>
      </c>
      <c r="H260" s="157">
        <v>0</v>
      </c>
      <c r="I260" s="157">
        <v>0</v>
      </c>
      <c r="J260" s="169">
        <v>3</v>
      </c>
      <c r="K260" s="169">
        <v>0</v>
      </c>
      <c r="L260" s="169">
        <v>0</v>
      </c>
      <c r="M260" s="169">
        <v>0</v>
      </c>
      <c r="N260" s="169">
        <v>0</v>
      </c>
      <c r="O260" s="169">
        <v>0</v>
      </c>
      <c r="P260" s="169">
        <v>0</v>
      </c>
      <c r="Q260" s="169">
        <v>0</v>
      </c>
      <c r="R260" s="169">
        <v>0</v>
      </c>
      <c r="S260" s="169">
        <v>0</v>
      </c>
      <c r="T260" s="169">
        <v>0</v>
      </c>
      <c r="U260" s="169">
        <v>0</v>
      </c>
      <c r="V260" s="169">
        <v>2</v>
      </c>
      <c r="W260" s="170">
        <v>1</v>
      </c>
      <c r="X260" s="696">
        <v>4</v>
      </c>
      <c r="Y260" s="697"/>
    </row>
    <row r="261" spans="1:25" ht="15" customHeight="1">
      <c r="A261" s="702" t="s">
        <v>185</v>
      </c>
      <c r="B261" s="703" t="s">
        <v>186</v>
      </c>
      <c r="C261" s="166" t="s">
        <v>396</v>
      </c>
      <c r="D261" s="62">
        <v>5812</v>
      </c>
      <c r="E261" s="62">
        <v>5679</v>
      </c>
      <c r="F261" s="62">
        <v>5762</v>
      </c>
      <c r="G261" s="62">
        <v>5520</v>
      </c>
      <c r="H261" s="153">
        <v>5581</v>
      </c>
      <c r="I261" s="153">
        <v>6885</v>
      </c>
      <c r="J261" s="62">
        <v>6900</v>
      </c>
      <c r="K261" s="62">
        <v>6861</v>
      </c>
      <c r="L261" s="62">
        <v>6573</v>
      </c>
      <c r="M261" s="62">
        <v>6363</v>
      </c>
      <c r="N261" s="62">
        <v>6084</v>
      </c>
      <c r="O261" s="62">
        <v>6000</v>
      </c>
      <c r="P261" s="62">
        <v>5826</v>
      </c>
      <c r="Q261" s="62">
        <v>5789</v>
      </c>
      <c r="R261" s="62">
        <v>6076</v>
      </c>
      <c r="S261" s="62">
        <v>5397</v>
      </c>
      <c r="T261" s="62">
        <v>5239</v>
      </c>
      <c r="U261" s="62">
        <v>5043</v>
      </c>
      <c r="V261" s="62">
        <v>4703</v>
      </c>
      <c r="W261" s="167">
        <v>4389</v>
      </c>
      <c r="X261" s="692">
        <v>4001</v>
      </c>
      <c r="Y261" s="693"/>
    </row>
    <row r="262" spans="1:25" ht="15" customHeight="1">
      <c r="A262" s="702"/>
      <c r="B262" s="703"/>
      <c r="C262" s="166" t="s">
        <v>397</v>
      </c>
      <c r="D262" s="62">
        <v>2273</v>
      </c>
      <c r="E262" s="62">
        <v>2315</v>
      </c>
      <c r="F262" s="62">
        <v>2327</v>
      </c>
      <c r="G262" s="62">
        <v>2233</v>
      </c>
      <c r="H262" s="153">
        <v>0</v>
      </c>
      <c r="I262" s="153">
        <v>0</v>
      </c>
      <c r="J262" s="62">
        <v>2354</v>
      </c>
      <c r="K262" s="62">
        <v>2353</v>
      </c>
      <c r="L262" s="62">
        <v>2112</v>
      </c>
      <c r="M262" s="62">
        <v>1772</v>
      </c>
      <c r="N262" s="62">
        <v>1477</v>
      </c>
      <c r="O262" s="62">
        <v>1324</v>
      </c>
      <c r="P262" s="62">
        <v>1213</v>
      </c>
      <c r="Q262" s="62">
        <v>1156</v>
      </c>
      <c r="R262" s="62">
        <v>1035</v>
      </c>
      <c r="S262" s="62">
        <v>937</v>
      </c>
      <c r="T262" s="62">
        <v>776</v>
      </c>
      <c r="U262" s="62">
        <v>716</v>
      </c>
      <c r="V262" s="62">
        <v>610</v>
      </c>
      <c r="W262" s="167">
        <v>525</v>
      </c>
      <c r="X262" s="692">
        <v>449</v>
      </c>
      <c r="Y262" s="693"/>
    </row>
    <row r="263" spans="1:25" ht="15" customHeight="1">
      <c r="A263" s="702"/>
      <c r="B263" s="703"/>
      <c r="C263" s="166" t="s">
        <v>398</v>
      </c>
      <c r="D263" s="62">
        <v>2963</v>
      </c>
      <c r="E263" s="62">
        <v>2814</v>
      </c>
      <c r="F263" s="62">
        <v>3050</v>
      </c>
      <c r="G263" s="62">
        <v>2927</v>
      </c>
      <c r="H263" s="153">
        <v>0</v>
      </c>
      <c r="I263" s="153">
        <v>0</v>
      </c>
      <c r="J263" s="62">
        <v>4082</v>
      </c>
      <c r="K263" s="62">
        <v>4001</v>
      </c>
      <c r="L263" s="62">
        <v>3933</v>
      </c>
      <c r="M263" s="62">
        <v>3987</v>
      </c>
      <c r="N263" s="62">
        <v>3933</v>
      </c>
      <c r="O263" s="62">
        <v>3949</v>
      </c>
      <c r="P263" s="62">
        <v>3765</v>
      </c>
      <c r="Q263" s="62">
        <v>3689</v>
      </c>
      <c r="R263" s="62">
        <v>3979</v>
      </c>
      <c r="S263" s="62">
        <v>3251</v>
      </c>
      <c r="T263" s="62">
        <v>3085</v>
      </c>
      <c r="U263" s="62">
        <v>2888</v>
      </c>
      <c r="V263" s="62">
        <v>2604</v>
      </c>
      <c r="W263" s="167">
        <v>2355</v>
      </c>
      <c r="X263" s="692">
        <v>2016</v>
      </c>
      <c r="Y263" s="693"/>
    </row>
    <row r="264" spans="1:25" ht="15" customHeight="1">
      <c r="A264" s="702"/>
      <c r="B264" s="703"/>
      <c r="C264" s="166" t="s">
        <v>399</v>
      </c>
      <c r="D264" s="62">
        <v>576</v>
      </c>
      <c r="E264" s="62">
        <v>550</v>
      </c>
      <c r="F264" s="62">
        <v>385</v>
      </c>
      <c r="G264" s="62">
        <v>360</v>
      </c>
      <c r="H264" s="153">
        <v>0</v>
      </c>
      <c r="I264" s="153">
        <v>0</v>
      </c>
      <c r="J264" s="62">
        <v>464</v>
      </c>
      <c r="K264" s="62">
        <v>507</v>
      </c>
      <c r="L264" s="62">
        <v>528</v>
      </c>
      <c r="M264" s="62">
        <v>604</v>
      </c>
      <c r="N264" s="62">
        <v>674</v>
      </c>
      <c r="O264" s="62">
        <v>727</v>
      </c>
      <c r="P264" s="62">
        <v>848</v>
      </c>
      <c r="Q264" s="62">
        <v>942</v>
      </c>
      <c r="R264" s="62">
        <v>1062</v>
      </c>
      <c r="S264" s="62">
        <v>1209</v>
      </c>
      <c r="T264" s="62">
        <v>1378</v>
      </c>
      <c r="U264" s="62">
        <v>1439</v>
      </c>
      <c r="V264" s="62">
        <v>1489</v>
      </c>
      <c r="W264" s="167">
        <v>1508</v>
      </c>
      <c r="X264" s="692">
        <v>1529</v>
      </c>
      <c r="Y264" s="693"/>
    </row>
    <row r="265" spans="1:25" ht="15" customHeight="1">
      <c r="A265" s="704"/>
      <c r="B265" s="705"/>
      <c r="C265" s="168" t="s">
        <v>400</v>
      </c>
      <c r="D265" s="169">
        <v>0</v>
      </c>
      <c r="E265" s="169">
        <v>0</v>
      </c>
      <c r="F265" s="169">
        <v>0</v>
      </c>
      <c r="G265" s="169">
        <v>0</v>
      </c>
      <c r="H265" s="157">
        <v>0</v>
      </c>
      <c r="I265" s="157">
        <v>0</v>
      </c>
      <c r="J265" s="169">
        <v>0</v>
      </c>
      <c r="K265" s="169">
        <v>0</v>
      </c>
      <c r="L265" s="169">
        <v>0</v>
      </c>
      <c r="M265" s="169">
        <v>0</v>
      </c>
      <c r="N265" s="169">
        <v>0</v>
      </c>
      <c r="O265" s="169">
        <v>0</v>
      </c>
      <c r="P265" s="169">
        <v>0</v>
      </c>
      <c r="Q265" s="169">
        <v>2</v>
      </c>
      <c r="R265" s="169">
        <v>0</v>
      </c>
      <c r="S265" s="169">
        <v>0</v>
      </c>
      <c r="T265" s="169">
        <v>0</v>
      </c>
      <c r="U265" s="169">
        <v>0</v>
      </c>
      <c r="V265" s="169">
        <v>0</v>
      </c>
      <c r="W265" s="170">
        <v>1</v>
      </c>
      <c r="X265" s="696">
        <v>7</v>
      </c>
      <c r="Y265" s="697"/>
    </row>
    <row r="266" spans="1:25" ht="15" customHeight="1">
      <c r="A266" s="483" t="s">
        <v>187</v>
      </c>
      <c r="B266" s="69"/>
      <c r="H266" s="698"/>
      <c r="I266" s="698"/>
      <c r="U266" s="699"/>
      <c r="V266" s="699"/>
      <c r="W266" s="69"/>
      <c r="X266" s="692"/>
      <c r="Y266" s="693"/>
    </row>
    <row r="267" spans="1:25" ht="15" customHeight="1">
      <c r="A267" s="476" t="s">
        <v>188</v>
      </c>
      <c r="B267" s="477" t="s">
        <v>189</v>
      </c>
      <c r="C267" s="152" t="s">
        <v>396</v>
      </c>
      <c r="D267" s="60">
        <v>25313</v>
      </c>
      <c r="E267" s="60">
        <v>18044</v>
      </c>
      <c r="F267" s="60">
        <v>19357</v>
      </c>
      <c r="G267" s="60">
        <v>21315</v>
      </c>
      <c r="H267" s="153">
        <v>29844</v>
      </c>
      <c r="I267" s="153">
        <v>34170</v>
      </c>
      <c r="J267" s="60">
        <v>35894</v>
      </c>
      <c r="K267" s="60">
        <v>35905</v>
      </c>
      <c r="L267" s="60">
        <v>36521</v>
      </c>
      <c r="M267" s="60">
        <v>38921</v>
      </c>
      <c r="N267" s="60">
        <v>40657</v>
      </c>
      <c r="O267" s="60">
        <v>42008</v>
      </c>
      <c r="P267" s="60">
        <v>41498</v>
      </c>
      <c r="Q267" s="60">
        <v>39868</v>
      </c>
      <c r="R267" s="60">
        <v>36871</v>
      </c>
      <c r="S267" s="60">
        <v>36103</v>
      </c>
      <c r="T267" s="60">
        <v>34320</v>
      </c>
      <c r="U267" s="61">
        <v>32475</v>
      </c>
      <c r="V267" s="61">
        <v>31158</v>
      </c>
      <c r="W267" s="63">
        <v>30129</v>
      </c>
      <c r="X267" s="692">
        <v>28355</v>
      </c>
      <c r="Y267" s="693">
        <v>28355</v>
      </c>
    </row>
    <row r="268" spans="1:25" ht="15" customHeight="1">
      <c r="A268" s="476"/>
      <c r="B268" s="477"/>
      <c r="C268" s="152" t="s">
        <v>397</v>
      </c>
      <c r="D268" s="60">
        <v>8651</v>
      </c>
      <c r="E268" s="60">
        <v>7013</v>
      </c>
      <c r="F268" s="60">
        <v>7313</v>
      </c>
      <c r="G268" s="60">
        <v>7974</v>
      </c>
      <c r="H268" s="153">
        <v>0</v>
      </c>
      <c r="I268" s="153">
        <v>0</v>
      </c>
      <c r="J268" s="60">
        <v>13420</v>
      </c>
      <c r="K268" s="60">
        <v>12975</v>
      </c>
      <c r="L268" s="60">
        <v>11341</v>
      </c>
      <c r="M268" s="60">
        <v>9855</v>
      </c>
      <c r="N268" s="60">
        <v>9786</v>
      </c>
      <c r="O268" s="60">
        <v>10590</v>
      </c>
      <c r="P268" s="60">
        <v>10114</v>
      </c>
      <c r="Q268" s="60">
        <v>8875</v>
      </c>
      <c r="R268" s="60">
        <v>6521</v>
      </c>
      <c r="S268" s="60">
        <v>5314</v>
      </c>
      <c r="T268" s="60">
        <v>4515</v>
      </c>
      <c r="U268" s="61">
        <v>3982</v>
      </c>
      <c r="V268" s="61">
        <v>3617</v>
      </c>
      <c r="W268" s="63">
        <v>3365</v>
      </c>
      <c r="X268" s="692">
        <v>3238</v>
      </c>
      <c r="Y268" s="693">
        <v>3246</v>
      </c>
    </row>
    <row r="269" spans="1:25" ht="15" customHeight="1">
      <c r="A269" s="476"/>
      <c r="B269" s="477"/>
      <c r="C269" s="152" t="s">
        <v>398</v>
      </c>
      <c r="D269" s="60">
        <v>15185</v>
      </c>
      <c r="E269" s="60">
        <v>9634</v>
      </c>
      <c r="F269" s="60">
        <v>11124</v>
      </c>
      <c r="G269" s="60">
        <v>12389</v>
      </c>
      <c r="H269" s="153">
        <v>0</v>
      </c>
      <c r="I269" s="153">
        <v>0</v>
      </c>
      <c r="J269" s="60">
        <v>20931</v>
      </c>
      <c r="K269" s="60">
        <v>21140</v>
      </c>
      <c r="L269" s="60">
        <v>23164</v>
      </c>
      <c r="M269" s="60">
        <v>26731</v>
      </c>
      <c r="N269" s="60">
        <v>28145</v>
      </c>
      <c r="O269" s="60">
        <v>28019</v>
      </c>
      <c r="P269" s="60">
        <v>27161</v>
      </c>
      <c r="Q269" s="60">
        <v>26029</v>
      </c>
      <c r="R269" s="60">
        <v>24592</v>
      </c>
      <c r="S269" s="60">
        <v>24197</v>
      </c>
      <c r="T269" s="60">
        <v>22367</v>
      </c>
      <c r="U269" s="61">
        <v>20247</v>
      </c>
      <c r="V269" s="61">
        <v>18337</v>
      </c>
      <c r="W269" s="63">
        <v>16316</v>
      </c>
      <c r="X269" s="692">
        <v>14479</v>
      </c>
      <c r="Y269" s="693">
        <v>14639</v>
      </c>
    </row>
    <row r="270" spans="1:25" ht="15" customHeight="1">
      <c r="A270" s="476"/>
      <c r="B270" s="477"/>
      <c r="C270" s="152" t="s">
        <v>399</v>
      </c>
      <c r="D270" s="60">
        <v>1477</v>
      </c>
      <c r="E270" s="60">
        <v>1397</v>
      </c>
      <c r="F270" s="60">
        <v>920</v>
      </c>
      <c r="G270" s="60">
        <v>952</v>
      </c>
      <c r="H270" s="153">
        <v>0</v>
      </c>
      <c r="I270" s="153">
        <v>0</v>
      </c>
      <c r="J270" s="60">
        <v>1543</v>
      </c>
      <c r="K270" s="60">
        <v>1790</v>
      </c>
      <c r="L270" s="60">
        <v>2016</v>
      </c>
      <c r="M270" s="60">
        <v>2335</v>
      </c>
      <c r="N270" s="60">
        <v>2726</v>
      </c>
      <c r="O270" s="60">
        <v>3399</v>
      </c>
      <c r="P270" s="60">
        <v>4221</v>
      </c>
      <c r="Q270" s="60">
        <v>4956</v>
      </c>
      <c r="R270" s="60">
        <v>5748</v>
      </c>
      <c r="S270" s="60">
        <v>6578</v>
      </c>
      <c r="T270" s="60">
        <v>7428</v>
      </c>
      <c r="U270" s="61">
        <v>8235</v>
      </c>
      <c r="V270" s="61">
        <v>9149</v>
      </c>
      <c r="W270" s="63">
        <v>10348</v>
      </c>
      <c r="X270" s="692">
        <v>10414</v>
      </c>
      <c r="Y270" s="693">
        <v>10470</v>
      </c>
    </row>
    <row r="271" spans="1:25" ht="15" customHeight="1">
      <c r="A271" s="694"/>
      <c r="B271" s="695"/>
      <c r="C271" s="155" t="s">
        <v>400</v>
      </c>
      <c r="D271" s="156">
        <v>0</v>
      </c>
      <c r="E271" s="156">
        <v>0</v>
      </c>
      <c r="F271" s="156">
        <v>0</v>
      </c>
      <c r="G271" s="156">
        <v>0</v>
      </c>
      <c r="H271" s="157">
        <v>0</v>
      </c>
      <c r="I271" s="157">
        <v>0</v>
      </c>
      <c r="J271" s="156">
        <v>0</v>
      </c>
      <c r="K271" s="156">
        <v>0</v>
      </c>
      <c r="L271" s="156">
        <v>0</v>
      </c>
      <c r="M271" s="156">
        <v>0</v>
      </c>
      <c r="N271" s="156">
        <v>0</v>
      </c>
      <c r="O271" s="156">
        <v>0</v>
      </c>
      <c r="P271" s="156">
        <v>2</v>
      </c>
      <c r="Q271" s="156">
        <v>8</v>
      </c>
      <c r="R271" s="156">
        <v>10</v>
      </c>
      <c r="S271" s="156">
        <v>14</v>
      </c>
      <c r="T271" s="156">
        <v>10</v>
      </c>
      <c r="U271" s="158">
        <v>11</v>
      </c>
      <c r="V271" s="158">
        <v>55</v>
      </c>
      <c r="W271" s="160">
        <v>100</v>
      </c>
      <c r="X271" s="696">
        <v>224</v>
      </c>
      <c r="Y271" s="697" t="s">
        <v>825</v>
      </c>
    </row>
    <row r="272" spans="1:25" ht="15" customHeight="1">
      <c r="A272" s="476" t="s">
        <v>190</v>
      </c>
      <c r="B272" s="477" t="s">
        <v>191</v>
      </c>
      <c r="C272" s="152" t="s">
        <v>396</v>
      </c>
      <c r="D272" s="60">
        <v>27211</v>
      </c>
      <c r="E272" s="60">
        <v>28248</v>
      </c>
      <c r="F272" s="60">
        <v>31305</v>
      </c>
      <c r="G272" s="60">
        <v>32542</v>
      </c>
      <c r="H272" s="153">
        <v>34446</v>
      </c>
      <c r="I272" s="153">
        <v>44162</v>
      </c>
      <c r="J272" s="60">
        <v>42596</v>
      </c>
      <c r="K272" s="60">
        <v>42116</v>
      </c>
      <c r="L272" s="60">
        <v>42381</v>
      </c>
      <c r="M272" s="60">
        <v>44698</v>
      </c>
      <c r="N272" s="60">
        <v>45942</v>
      </c>
      <c r="O272" s="60">
        <v>49583</v>
      </c>
      <c r="P272" s="60">
        <v>51046</v>
      </c>
      <c r="Q272" s="60">
        <v>52374</v>
      </c>
      <c r="R272" s="60">
        <v>51131</v>
      </c>
      <c r="S272" s="60">
        <v>51426</v>
      </c>
      <c r="T272" s="60">
        <v>52077</v>
      </c>
      <c r="U272" s="61">
        <v>51794</v>
      </c>
      <c r="V272" s="61">
        <v>50523</v>
      </c>
      <c r="W272" s="63">
        <v>48567</v>
      </c>
      <c r="X272" s="692">
        <v>45892</v>
      </c>
      <c r="Y272" s="693">
        <v>45892</v>
      </c>
    </row>
    <row r="273" spans="1:25" ht="15" customHeight="1">
      <c r="A273" s="476"/>
      <c r="B273" s="477"/>
      <c r="C273" s="152" t="s">
        <v>397</v>
      </c>
      <c r="D273" s="60">
        <v>10546</v>
      </c>
      <c r="E273" s="60">
        <v>10762</v>
      </c>
      <c r="F273" s="60">
        <v>11574</v>
      </c>
      <c r="G273" s="60">
        <v>12417</v>
      </c>
      <c r="H273" s="153">
        <v>0</v>
      </c>
      <c r="I273" s="153">
        <v>0</v>
      </c>
      <c r="J273" s="60">
        <v>14912</v>
      </c>
      <c r="K273" s="60">
        <v>13973</v>
      </c>
      <c r="L273" s="60">
        <v>12756</v>
      </c>
      <c r="M273" s="60">
        <v>11340</v>
      </c>
      <c r="N273" s="60">
        <v>11130</v>
      </c>
      <c r="O273" s="60">
        <v>12382</v>
      </c>
      <c r="P273" s="60">
        <v>12434</v>
      </c>
      <c r="Q273" s="60">
        <v>11672</v>
      </c>
      <c r="R273" s="60">
        <v>9924</v>
      </c>
      <c r="S273" s="60">
        <v>8746</v>
      </c>
      <c r="T273" s="60">
        <v>8223</v>
      </c>
      <c r="U273" s="61">
        <v>7556</v>
      </c>
      <c r="V273" s="61">
        <v>6970</v>
      </c>
      <c r="W273" s="63">
        <v>6064</v>
      </c>
      <c r="X273" s="692">
        <v>5217</v>
      </c>
      <c r="Y273" s="693">
        <v>5224</v>
      </c>
    </row>
    <row r="274" spans="1:25" ht="15" customHeight="1">
      <c r="A274" s="476"/>
      <c r="B274" s="477"/>
      <c r="C274" s="152" t="s">
        <v>398</v>
      </c>
      <c r="D274" s="60">
        <v>13738</v>
      </c>
      <c r="E274" s="60">
        <v>14619</v>
      </c>
      <c r="F274" s="60">
        <v>17767</v>
      </c>
      <c r="G274" s="60">
        <v>18063</v>
      </c>
      <c r="H274" s="153">
        <v>0</v>
      </c>
      <c r="I274" s="153">
        <v>0</v>
      </c>
      <c r="J274" s="60">
        <v>25097</v>
      </c>
      <c r="K274" s="60">
        <v>25348</v>
      </c>
      <c r="L274" s="60">
        <v>26606</v>
      </c>
      <c r="M274" s="60">
        <v>30038</v>
      </c>
      <c r="N274" s="60">
        <v>30741</v>
      </c>
      <c r="O274" s="60">
        <v>32284</v>
      </c>
      <c r="P274" s="60">
        <v>32792</v>
      </c>
      <c r="Q274" s="60">
        <v>34353</v>
      </c>
      <c r="R274" s="60">
        <v>34160</v>
      </c>
      <c r="S274" s="60">
        <v>34199</v>
      </c>
      <c r="T274" s="60">
        <v>33906</v>
      </c>
      <c r="U274" s="61">
        <v>32510</v>
      </c>
      <c r="V274" s="61">
        <v>30603</v>
      </c>
      <c r="W274" s="63">
        <v>27715</v>
      </c>
      <c r="X274" s="692">
        <v>25047</v>
      </c>
      <c r="Y274" s="693">
        <v>25452</v>
      </c>
    </row>
    <row r="275" spans="1:25" ht="15" customHeight="1">
      <c r="A275" s="476"/>
      <c r="B275" s="477"/>
      <c r="C275" s="152" t="s">
        <v>399</v>
      </c>
      <c r="D275" s="60">
        <v>2927</v>
      </c>
      <c r="E275" s="60">
        <v>2867</v>
      </c>
      <c r="F275" s="60">
        <v>1964</v>
      </c>
      <c r="G275" s="60">
        <v>2062</v>
      </c>
      <c r="H275" s="153">
        <v>0</v>
      </c>
      <c r="I275" s="153">
        <v>0</v>
      </c>
      <c r="J275" s="60">
        <v>2583</v>
      </c>
      <c r="K275" s="60">
        <v>2795</v>
      </c>
      <c r="L275" s="60">
        <v>3019</v>
      </c>
      <c r="M275" s="60">
        <v>3320</v>
      </c>
      <c r="N275" s="60">
        <v>4071</v>
      </c>
      <c r="O275" s="60">
        <v>4917</v>
      </c>
      <c r="P275" s="60">
        <v>5810</v>
      </c>
      <c r="Q275" s="60">
        <v>6349</v>
      </c>
      <c r="R275" s="60">
        <v>7047</v>
      </c>
      <c r="S275" s="60">
        <v>8481</v>
      </c>
      <c r="T275" s="60">
        <v>9940</v>
      </c>
      <c r="U275" s="61">
        <v>11507</v>
      </c>
      <c r="V275" s="61">
        <v>12888</v>
      </c>
      <c r="W275" s="63">
        <v>14623</v>
      </c>
      <c r="X275" s="692">
        <v>15093</v>
      </c>
      <c r="Y275" s="693">
        <v>15216</v>
      </c>
    </row>
    <row r="276" spans="1:25" ht="15" customHeight="1">
      <c r="A276" s="694"/>
      <c r="B276" s="695"/>
      <c r="C276" s="155" t="s">
        <v>400</v>
      </c>
      <c r="D276" s="156">
        <v>0</v>
      </c>
      <c r="E276" s="156">
        <v>0</v>
      </c>
      <c r="F276" s="156">
        <v>0</v>
      </c>
      <c r="G276" s="156">
        <v>0</v>
      </c>
      <c r="H276" s="157">
        <v>0</v>
      </c>
      <c r="I276" s="157">
        <v>0</v>
      </c>
      <c r="J276" s="156">
        <v>4</v>
      </c>
      <c r="K276" s="156">
        <v>0</v>
      </c>
      <c r="L276" s="156">
        <v>0</v>
      </c>
      <c r="M276" s="156">
        <v>0</v>
      </c>
      <c r="N276" s="156">
        <v>0</v>
      </c>
      <c r="O276" s="156">
        <v>0</v>
      </c>
      <c r="P276" s="156">
        <v>10</v>
      </c>
      <c r="Q276" s="156">
        <v>0</v>
      </c>
      <c r="R276" s="156">
        <v>0</v>
      </c>
      <c r="S276" s="156">
        <v>0</v>
      </c>
      <c r="T276" s="156">
        <v>8</v>
      </c>
      <c r="U276" s="158">
        <v>221</v>
      </c>
      <c r="V276" s="158">
        <v>62</v>
      </c>
      <c r="W276" s="160">
        <v>165</v>
      </c>
      <c r="X276" s="696">
        <v>535</v>
      </c>
      <c r="Y276" s="697" t="s">
        <v>825</v>
      </c>
    </row>
    <row r="277" spans="1:25" ht="15" customHeight="1">
      <c r="A277" s="476">
        <v>227</v>
      </c>
      <c r="B277" s="477" t="s">
        <v>192</v>
      </c>
      <c r="C277" s="152" t="s">
        <v>396</v>
      </c>
      <c r="D277" s="60">
        <v>47489</v>
      </c>
      <c r="E277" s="60">
        <v>47595</v>
      </c>
      <c r="F277" s="60">
        <v>48732</v>
      </c>
      <c r="G277" s="60">
        <v>48204</v>
      </c>
      <c r="H277" s="153">
        <v>48492</v>
      </c>
      <c r="I277" s="153">
        <v>59217</v>
      </c>
      <c r="J277" s="60">
        <v>60289</v>
      </c>
      <c r="K277" s="60">
        <v>58655</v>
      </c>
      <c r="L277" s="60">
        <v>54590</v>
      </c>
      <c r="M277" s="60">
        <v>50889</v>
      </c>
      <c r="N277" s="60">
        <v>48558</v>
      </c>
      <c r="O277" s="60">
        <v>48791</v>
      </c>
      <c r="P277" s="60">
        <v>49084</v>
      </c>
      <c r="Q277" s="60">
        <v>48980</v>
      </c>
      <c r="R277" s="60">
        <v>48454</v>
      </c>
      <c r="S277" s="60">
        <v>47685</v>
      </c>
      <c r="T277" s="60">
        <v>45460</v>
      </c>
      <c r="U277" s="61">
        <v>43302</v>
      </c>
      <c r="V277" s="61">
        <v>40938</v>
      </c>
      <c r="W277" s="63">
        <v>37773</v>
      </c>
      <c r="X277" s="692">
        <v>34819</v>
      </c>
      <c r="Y277" s="693">
        <v>34819</v>
      </c>
    </row>
    <row r="278" spans="1:25" ht="15" customHeight="1">
      <c r="A278" s="476"/>
      <c r="B278" s="477"/>
      <c r="C278" s="152" t="s">
        <v>397</v>
      </c>
      <c r="D278" s="60">
        <v>18939</v>
      </c>
      <c r="E278" s="60">
        <v>19009</v>
      </c>
      <c r="F278" s="60">
        <v>19253</v>
      </c>
      <c r="G278" s="60">
        <v>19397</v>
      </c>
      <c r="H278" s="153">
        <v>0</v>
      </c>
      <c r="I278" s="153">
        <v>0</v>
      </c>
      <c r="J278" s="60">
        <v>22504</v>
      </c>
      <c r="K278" s="60">
        <v>21409</v>
      </c>
      <c r="L278" s="60">
        <v>19102</v>
      </c>
      <c r="M278" s="60">
        <v>15100</v>
      </c>
      <c r="N278" s="60">
        <v>12365</v>
      </c>
      <c r="O278" s="60">
        <v>11780</v>
      </c>
      <c r="P278" s="60">
        <v>11591</v>
      </c>
      <c r="Q278" s="60">
        <v>11328</v>
      </c>
      <c r="R278" s="60">
        <v>10067</v>
      </c>
      <c r="S278" s="60">
        <v>8803</v>
      </c>
      <c r="T278" s="60">
        <v>7481</v>
      </c>
      <c r="U278" s="61">
        <v>6394</v>
      </c>
      <c r="V278" s="61">
        <v>5726</v>
      </c>
      <c r="W278" s="63">
        <v>4829</v>
      </c>
      <c r="X278" s="692">
        <v>4000</v>
      </c>
      <c r="Y278" s="693">
        <v>4000</v>
      </c>
    </row>
    <row r="279" spans="1:25" ht="15" customHeight="1">
      <c r="A279" s="476"/>
      <c r="B279" s="477"/>
      <c r="C279" s="152" t="s">
        <v>398</v>
      </c>
      <c r="D279" s="60">
        <v>24380</v>
      </c>
      <c r="E279" s="60">
        <v>24389</v>
      </c>
      <c r="F279" s="60">
        <v>26729</v>
      </c>
      <c r="G279" s="60">
        <v>25932</v>
      </c>
      <c r="H279" s="153">
        <v>0</v>
      </c>
      <c r="I279" s="153">
        <v>0</v>
      </c>
      <c r="J279" s="60">
        <v>34024</v>
      </c>
      <c r="K279" s="60">
        <v>33152</v>
      </c>
      <c r="L279" s="60">
        <v>31134</v>
      </c>
      <c r="M279" s="60">
        <v>31105</v>
      </c>
      <c r="N279" s="60">
        <v>30789</v>
      </c>
      <c r="O279" s="60">
        <v>30953</v>
      </c>
      <c r="P279" s="60">
        <v>30683</v>
      </c>
      <c r="Q279" s="60">
        <v>30360</v>
      </c>
      <c r="R279" s="60">
        <v>30112</v>
      </c>
      <c r="S279" s="60">
        <v>29215</v>
      </c>
      <c r="T279" s="60">
        <v>27373</v>
      </c>
      <c r="U279" s="61">
        <v>25776</v>
      </c>
      <c r="V279" s="61">
        <v>23842</v>
      </c>
      <c r="W279" s="63">
        <v>20813</v>
      </c>
      <c r="X279" s="692">
        <v>18121</v>
      </c>
      <c r="Y279" s="693">
        <v>18166</v>
      </c>
    </row>
    <row r="280" spans="1:25" ht="15" customHeight="1">
      <c r="A280" s="476"/>
      <c r="B280" s="477"/>
      <c r="C280" s="152" t="s">
        <v>399</v>
      </c>
      <c r="D280" s="60">
        <v>4170</v>
      </c>
      <c r="E280" s="60">
        <v>4197</v>
      </c>
      <c r="F280" s="60">
        <v>2750</v>
      </c>
      <c r="G280" s="60">
        <v>2875</v>
      </c>
      <c r="H280" s="153">
        <v>0</v>
      </c>
      <c r="I280" s="153">
        <v>0</v>
      </c>
      <c r="J280" s="60">
        <v>3755</v>
      </c>
      <c r="K280" s="60">
        <v>4093</v>
      </c>
      <c r="L280" s="60">
        <v>4354</v>
      </c>
      <c r="M280" s="60">
        <v>4684</v>
      </c>
      <c r="N280" s="60">
        <v>5404</v>
      </c>
      <c r="O280" s="60">
        <v>6058</v>
      </c>
      <c r="P280" s="60">
        <v>6810</v>
      </c>
      <c r="Q280" s="60">
        <v>7292</v>
      </c>
      <c r="R280" s="60">
        <v>8275</v>
      </c>
      <c r="S280" s="60">
        <v>9667</v>
      </c>
      <c r="T280" s="60">
        <v>10606</v>
      </c>
      <c r="U280" s="61">
        <v>11132</v>
      </c>
      <c r="V280" s="61">
        <v>11369</v>
      </c>
      <c r="W280" s="63">
        <v>12118</v>
      </c>
      <c r="X280" s="692">
        <v>12648</v>
      </c>
      <c r="Y280" s="693">
        <v>12653</v>
      </c>
    </row>
    <row r="281" spans="1:25" ht="15" customHeight="1">
      <c r="A281" s="694"/>
      <c r="B281" s="695"/>
      <c r="C281" s="155" t="s">
        <v>400</v>
      </c>
      <c r="D281" s="156">
        <v>0</v>
      </c>
      <c r="E281" s="156">
        <v>0</v>
      </c>
      <c r="F281" s="156">
        <v>0</v>
      </c>
      <c r="G281" s="156">
        <v>0</v>
      </c>
      <c r="H281" s="157">
        <v>0</v>
      </c>
      <c r="I281" s="157">
        <v>0</v>
      </c>
      <c r="J281" s="156">
        <v>6</v>
      </c>
      <c r="K281" s="156">
        <v>1</v>
      </c>
      <c r="L281" s="156">
        <v>0</v>
      </c>
      <c r="M281" s="156">
        <v>0</v>
      </c>
      <c r="N281" s="156">
        <v>0</v>
      </c>
      <c r="O281" s="156">
        <v>0</v>
      </c>
      <c r="P281" s="156">
        <v>0</v>
      </c>
      <c r="Q281" s="156">
        <v>0</v>
      </c>
      <c r="R281" s="156">
        <v>0</v>
      </c>
      <c r="S281" s="156">
        <v>0</v>
      </c>
      <c r="T281" s="156">
        <v>0</v>
      </c>
      <c r="U281" s="158">
        <v>0</v>
      </c>
      <c r="V281" s="158">
        <v>1</v>
      </c>
      <c r="W281" s="160">
        <v>13</v>
      </c>
      <c r="X281" s="696">
        <v>50</v>
      </c>
      <c r="Y281" s="697" t="s">
        <v>825</v>
      </c>
    </row>
    <row r="282" spans="1:25" ht="15" customHeight="1">
      <c r="A282" s="702" t="s">
        <v>193</v>
      </c>
      <c r="B282" s="703" t="s">
        <v>194</v>
      </c>
      <c r="C282" s="166" t="s">
        <v>396</v>
      </c>
      <c r="D282" s="62">
        <v>23050</v>
      </c>
      <c r="E282" s="62">
        <v>23313</v>
      </c>
      <c r="F282" s="62">
        <v>23835</v>
      </c>
      <c r="G282" s="62">
        <v>23666</v>
      </c>
      <c r="H282" s="153">
        <v>23588</v>
      </c>
      <c r="I282" s="153">
        <v>29479</v>
      </c>
      <c r="J282" s="62">
        <v>29802</v>
      </c>
      <c r="K282" s="62">
        <v>28902</v>
      </c>
      <c r="L282" s="62">
        <v>27243</v>
      </c>
      <c r="M282" s="62">
        <v>25691</v>
      </c>
      <c r="N282" s="62">
        <v>25258</v>
      </c>
      <c r="O282" s="62">
        <v>25961</v>
      </c>
      <c r="P282" s="62">
        <v>26764</v>
      </c>
      <c r="Q282" s="62">
        <v>27005</v>
      </c>
      <c r="R282" s="62">
        <v>26900</v>
      </c>
      <c r="S282" s="62">
        <v>26663</v>
      </c>
      <c r="T282" s="62">
        <v>25971</v>
      </c>
      <c r="U282" s="62">
        <v>25155</v>
      </c>
      <c r="V282" s="62">
        <v>24465</v>
      </c>
      <c r="W282" s="167">
        <v>23108</v>
      </c>
      <c r="X282" s="692">
        <v>21877</v>
      </c>
      <c r="Y282" s="693"/>
    </row>
    <row r="283" spans="1:25" ht="15" customHeight="1">
      <c r="A283" s="702"/>
      <c r="B283" s="703"/>
      <c r="C283" s="166" t="s">
        <v>397</v>
      </c>
      <c r="D283" s="62">
        <v>9124</v>
      </c>
      <c r="E283" s="62">
        <v>9161</v>
      </c>
      <c r="F283" s="62">
        <v>9329</v>
      </c>
      <c r="G283" s="62">
        <v>9426</v>
      </c>
      <c r="H283" s="153">
        <v>0</v>
      </c>
      <c r="I283" s="153">
        <v>0</v>
      </c>
      <c r="J283" s="62">
        <v>10863</v>
      </c>
      <c r="K283" s="62">
        <v>10365</v>
      </c>
      <c r="L283" s="62">
        <v>9251</v>
      </c>
      <c r="M283" s="62">
        <v>7265</v>
      </c>
      <c r="N283" s="62">
        <v>6201</v>
      </c>
      <c r="O283" s="62">
        <v>6367</v>
      </c>
      <c r="P283" s="62">
        <v>6679</v>
      </c>
      <c r="Q283" s="62">
        <v>6566</v>
      </c>
      <c r="R283" s="62">
        <v>5657</v>
      </c>
      <c r="S283" s="62">
        <v>4846</v>
      </c>
      <c r="T283" s="62">
        <v>4196</v>
      </c>
      <c r="U283" s="62">
        <v>3786</v>
      </c>
      <c r="V283" s="62">
        <v>3680</v>
      </c>
      <c r="W283" s="167">
        <v>3275</v>
      </c>
      <c r="X283" s="692">
        <v>2793</v>
      </c>
      <c r="Y283" s="693"/>
    </row>
    <row r="284" spans="1:25" ht="15" customHeight="1">
      <c r="A284" s="702"/>
      <c r="B284" s="703"/>
      <c r="C284" s="166" t="s">
        <v>398</v>
      </c>
      <c r="D284" s="62">
        <v>11902</v>
      </c>
      <c r="E284" s="62">
        <v>12138</v>
      </c>
      <c r="F284" s="62">
        <v>13231</v>
      </c>
      <c r="G284" s="62">
        <v>12889</v>
      </c>
      <c r="H284" s="153">
        <v>0</v>
      </c>
      <c r="I284" s="153">
        <v>0</v>
      </c>
      <c r="J284" s="62">
        <v>17055</v>
      </c>
      <c r="K284" s="62">
        <v>16465</v>
      </c>
      <c r="L284" s="62">
        <v>15820</v>
      </c>
      <c r="M284" s="62">
        <v>16130</v>
      </c>
      <c r="N284" s="62">
        <v>16394</v>
      </c>
      <c r="O284" s="62">
        <v>16565</v>
      </c>
      <c r="P284" s="62">
        <v>16662</v>
      </c>
      <c r="Q284" s="62">
        <v>16752</v>
      </c>
      <c r="R284" s="62">
        <v>16984</v>
      </c>
      <c r="S284" s="62">
        <v>16886</v>
      </c>
      <c r="T284" s="62">
        <v>16372</v>
      </c>
      <c r="U284" s="62">
        <v>15633</v>
      </c>
      <c r="V284" s="62">
        <v>14684</v>
      </c>
      <c r="W284" s="167">
        <v>13053</v>
      </c>
      <c r="X284" s="692">
        <v>11736</v>
      </c>
      <c r="Y284" s="693"/>
    </row>
    <row r="285" spans="1:25" ht="15" customHeight="1">
      <c r="A285" s="702"/>
      <c r="B285" s="703"/>
      <c r="C285" s="166" t="s">
        <v>399</v>
      </c>
      <c r="D285" s="62">
        <v>2024</v>
      </c>
      <c r="E285" s="62">
        <v>2014</v>
      </c>
      <c r="F285" s="62">
        <v>1275</v>
      </c>
      <c r="G285" s="62">
        <v>1351</v>
      </c>
      <c r="H285" s="153">
        <v>0</v>
      </c>
      <c r="I285" s="153">
        <v>0</v>
      </c>
      <c r="J285" s="62">
        <v>1880</v>
      </c>
      <c r="K285" s="62">
        <v>2071</v>
      </c>
      <c r="L285" s="62">
        <v>2172</v>
      </c>
      <c r="M285" s="62">
        <v>2296</v>
      </c>
      <c r="N285" s="62">
        <v>2663</v>
      </c>
      <c r="O285" s="62">
        <v>3029</v>
      </c>
      <c r="P285" s="62">
        <v>3423</v>
      </c>
      <c r="Q285" s="62">
        <v>3687</v>
      </c>
      <c r="R285" s="62">
        <v>4259</v>
      </c>
      <c r="S285" s="62">
        <v>4931</v>
      </c>
      <c r="T285" s="62">
        <v>5403</v>
      </c>
      <c r="U285" s="62">
        <v>5736</v>
      </c>
      <c r="V285" s="62">
        <v>6100</v>
      </c>
      <c r="W285" s="167">
        <v>6774</v>
      </c>
      <c r="X285" s="692">
        <v>7299</v>
      </c>
      <c r="Y285" s="693"/>
    </row>
    <row r="286" spans="1:25" ht="15" customHeight="1">
      <c r="A286" s="704"/>
      <c r="B286" s="705"/>
      <c r="C286" s="168" t="s">
        <v>400</v>
      </c>
      <c r="D286" s="169">
        <v>0</v>
      </c>
      <c r="E286" s="169">
        <v>0</v>
      </c>
      <c r="F286" s="169">
        <v>0</v>
      </c>
      <c r="G286" s="169">
        <v>0</v>
      </c>
      <c r="H286" s="157">
        <v>0</v>
      </c>
      <c r="I286" s="157">
        <v>0</v>
      </c>
      <c r="J286" s="169">
        <v>4</v>
      </c>
      <c r="K286" s="169">
        <v>1</v>
      </c>
      <c r="L286" s="169">
        <v>0</v>
      </c>
      <c r="M286" s="169">
        <v>0</v>
      </c>
      <c r="N286" s="169">
        <v>0</v>
      </c>
      <c r="O286" s="169">
        <v>0</v>
      </c>
      <c r="P286" s="169">
        <v>0</v>
      </c>
      <c r="Q286" s="169">
        <v>0</v>
      </c>
      <c r="R286" s="169">
        <v>0</v>
      </c>
      <c r="S286" s="169">
        <v>0</v>
      </c>
      <c r="T286" s="169">
        <v>0</v>
      </c>
      <c r="U286" s="169">
        <v>0</v>
      </c>
      <c r="V286" s="169">
        <v>1</v>
      </c>
      <c r="W286" s="170">
        <v>6</v>
      </c>
      <c r="X286" s="696">
        <v>49</v>
      </c>
      <c r="Y286" s="697"/>
    </row>
    <row r="287" spans="1:25" ht="15" customHeight="1">
      <c r="A287" s="702" t="s">
        <v>195</v>
      </c>
      <c r="B287" s="703" t="s">
        <v>196</v>
      </c>
      <c r="C287" s="166" t="s">
        <v>396</v>
      </c>
      <c r="D287" s="62">
        <v>12841</v>
      </c>
      <c r="E287" s="62">
        <v>12612</v>
      </c>
      <c r="F287" s="62">
        <v>12864</v>
      </c>
      <c r="G287" s="62">
        <v>12510</v>
      </c>
      <c r="H287" s="153">
        <v>12736</v>
      </c>
      <c r="I287" s="153">
        <v>15257</v>
      </c>
      <c r="J287" s="62">
        <v>15806</v>
      </c>
      <c r="K287" s="62">
        <v>15535</v>
      </c>
      <c r="L287" s="62">
        <v>14407</v>
      </c>
      <c r="M287" s="62">
        <v>13196</v>
      </c>
      <c r="N287" s="62">
        <v>12440</v>
      </c>
      <c r="O287" s="62">
        <v>12177</v>
      </c>
      <c r="P287" s="62">
        <v>12215</v>
      </c>
      <c r="Q287" s="62">
        <v>12107</v>
      </c>
      <c r="R287" s="62">
        <v>12034</v>
      </c>
      <c r="S287" s="62">
        <v>11559</v>
      </c>
      <c r="T287" s="62">
        <v>10600</v>
      </c>
      <c r="U287" s="62">
        <v>9955</v>
      </c>
      <c r="V287" s="62">
        <v>9068</v>
      </c>
      <c r="W287" s="167">
        <v>8101</v>
      </c>
      <c r="X287" s="692">
        <v>7213</v>
      </c>
      <c r="Y287" s="693"/>
    </row>
    <row r="288" spans="1:25" ht="15" customHeight="1">
      <c r="A288" s="702"/>
      <c r="B288" s="703"/>
      <c r="C288" s="166" t="s">
        <v>397</v>
      </c>
      <c r="D288" s="62">
        <v>5304</v>
      </c>
      <c r="E288" s="62">
        <v>5281</v>
      </c>
      <c r="F288" s="62">
        <v>5227</v>
      </c>
      <c r="G288" s="62">
        <v>5136</v>
      </c>
      <c r="H288" s="153">
        <v>0</v>
      </c>
      <c r="I288" s="153">
        <v>0</v>
      </c>
      <c r="J288" s="62">
        <v>5952</v>
      </c>
      <c r="K288" s="62">
        <v>5762</v>
      </c>
      <c r="L288" s="62">
        <v>5185</v>
      </c>
      <c r="M288" s="62">
        <v>4139</v>
      </c>
      <c r="N288" s="62">
        <v>3268</v>
      </c>
      <c r="O288" s="62">
        <v>2928</v>
      </c>
      <c r="P288" s="62">
        <v>2753</v>
      </c>
      <c r="Q288" s="62">
        <v>2747</v>
      </c>
      <c r="R288" s="62">
        <v>2589</v>
      </c>
      <c r="S288" s="62">
        <v>2258</v>
      </c>
      <c r="T288" s="62">
        <v>1791</v>
      </c>
      <c r="U288" s="62">
        <v>1422</v>
      </c>
      <c r="V288" s="62">
        <v>1145</v>
      </c>
      <c r="W288" s="167">
        <v>911</v>
      </c>
      <c r="X288" s="692">
        <v>739</v>
      </c>
      <c r="Y288" s="693"/>
    </row>
    <row r="289" spans="1:25" ht="15" customHeight="1">
      <c r="A289" s="702"/>
      <c r="B289" s="703"/>
      <c r="C289" s="166" t="s">
        <v>398</v>
      </c>
      <c r="D289" s="62">
        <v>6373</v>
      </c>
      <c r="E289" s="62">
        <v>6185</v>
      </c>
      <c r="F289" s="62">
        <v>6861</v>
      </c>
      <c r="G289" s="62">
        <v>6540</v>
      </c>
      <c r="H289" s="153">
        <v>0</v>
      </c>
      <c r="I289" s="153">
        <v>0</v>
      </c>
      <c r="J289" s="62">
        <v>8830</v>
      </c>
      <c r="K289" s="62">
        <v>8690</v>
      </c>
      <c r="L289" s="62">
        <v>8033</v>
      </c>
      <c r="M289" s="62">
        <v>7747</v>
      </c>
      <c r="N289" s="62">
        <v>7690</v>
      </c>
      <c r="O289" s="62">
        <v>7642</v>
      </c>
      <c r="P289" s="62">
        <v>7696</v>
      </c>
      <c r="Q289" s="62">
        <v>7477</v>
      </c>
      <c r="R289" s="62">
        <v>7302</v>
      </c>
      <c r="S289" s="62">
        <v>6824</v>
      </c>
      <c r="T289" s="62">
        <v>6132</v>
      </c>
      <c r="U289" s="62">
        <v>5756</v>
      </c>
      <c r="V289" s="62">
        <v>5225</v>
      </c>
      <c r="W289" s="167">
        <v>4413</v>
      </c>
      <c r="X289" s="692">
        <v>3675</v>
      </c>
      <c r="Y289" s="693"/>
    </row>
    <row r="290" spans="1:25" ht="15" customHeight="1">
      <c r="A290" s="702"/>
      <c r="B290" s="703"/>
      <c r="C290" s="166" t="s">
        <v>399</v>
      </c>
      <c r="D290" s="62">
        <v>1164</v>
      </c>
      <c r="E290" s="62">
        <v>1146</v>
      </c>
      <c r="F290" s="62">
        <v>776</v>
      </c>
      <c r="G290" s="62">
        <v>834</v>
      </c>
      <c r="H290" s="153">
        <v>0</v>
      </c>
      <c r="I290" s="153">
        <v>0</v>
      </c>
      <c r="J290" s="62">
        <v>1023</v>
      </c>
      <c r="K290" s="62">
        <v>1083</v>
      </c>
      <c r="L290" s="62">
        <v>1189</v>
      </c>
      <c r="M290" s="62">
        <v>1310</v>
      </c>
      <c r="N290" s="62">
        <v>1482</v>
      </c>
      <c r="O290" s="62">
        <v>1607</v>
      </c>
      <c r="P290" s="62">
        <v>1766</v>
      </c>
      <c r="Q290" s="62">
        <v>1883</v>
      </c>
      <c r="R290" s="62">
        <v>2143</v>
      </c>
      <c r="S290" s="62">
        <v>2477</v>
      </c>
      <c r="T290" s="62">
        <v>2677</v>
      </c>
      <c r="U290" s="62">
        <v>2777</v>
      </c>
      <c r="V290" s="62">
        <v>2698</v>
      </c>
      <c r="W290" s="167">
        <v>2777</v>
      </c>
      <c r="X290" s="692">
        <v>2798</v>
      </c>
      <c r="Y290" s="693"/>
    </row>
    <row r="291" spans="1:25" ht="15" customHeight="1">
      <c r="A291" s="704"/>
      <c r="B291" s="705"/>
      <c r="C291" s="168" t="s">
        <v>400</v>
      </c>
      <c r="D291" s="169">
        <v>0</v>
      </c>
      <c r="E291" s="169">
        <v>0</v>
      </c>
      <c r="F291" s="169">
        <v>0</v>
      </c>
      <c r="G291" s="169">
        <v>0</v>
      </c>
      <c r="H291" s="157">
        <v>0</v>
      </c>
      <c r="I291" s="157">
        <v>0</v>
      </c>
      <c r="J291" s="169">
        <v>1</v>
      </c>
      <c r="K291" s="169">
        <v>0</v>
      </c>
      <c r="L291" s="169">
        <v>0</v>
      </c>
      <c r="M291" s="169">
        <v>0</v>
      </c>
      <c r="N291" s="169">
        <v>0</v>
      </c>
      <c r="O291" s="169">
        <v>0</v>
      </c>
      <c r="P291" s="169">
        <v>0</v>
      </c>
      <c r="Q291" s="169">
        <v>0</v>
      </c>
      <c r="R291" s="169">
        <v>0</v>
      </c>
      <c r="S291" s="169">
        <v>0</v>
      </c>
      <c r="T291" s="169">
        <v>0</v>
      </c>
      <c r="U291" s="169">
        <v>0</v>
      </c>
      <c r="V291" s="169">
        <v>0</v>
      </c>
      <c r="W291" s="170">
        <v>0</v>
      </c>
      <c r="X291" s="696">
        <v>1</v>
      </c>
      <c r="Y291" s="697"/>
    </row>
    <row r="292" spans="1:25" ht="15" customHeight="1">
      <c r="A292" s="702" t="s">
        <v>197</v>
      </c>
      <c r="B292" s="703" t="s">
        <v>198</v>
      </c>
      <c r="C292" s="166" t="s">
        <v>396</v>
      </c>
      <c r="D292" s="62">
        <v>6201</v>
      </c>
      <c r="E292" s="62">
        <v>6105</v>
      </c>
      <c r="F292" s="62">
        <v>6421</v>
      </c>
      <c r="G292" s="62">
        <v>6457</v>
      </c>
      <c r="H292" s="153">
        <v>6582</v>
      </c>
      <c r="I292" s="153">
        <v>7840</v>
      </c>
      <c r="J292" s="62">
        <v>7804</v>
      </c>
      <c r="K292" s="62">
        <v>7584</v>
      </c>
      <c r="L292" s="62">
        <v>6830</v>
      </c>
      <c r="M292" s="62">
        <v>6445</v>
      </c>
      <c r="N292" s="62">
        <v>5851</v>
      </c>
      <c r="O292" s="62">
        <v>5846</v>
      </c>
      <c r="P292" s="62">
        <v>5534</v>
      </c>
      <c r="Q292" s="62">
        <v>5407</v>
      </c>
      <c r="R292" s="62">
        <v>5164</v>
      </c>
      <c r="S292" s="62">
        <v>5058</v>
      </c>
      <c r="T292" s="62">
        <v>4860</v>
      </c>
      <c r="U292" s="62">
        <v>4536</v>
      </c>
      <c r="V292" s="62">
        <v>4122</v>
      </c>
      <c r="W292" s="167">
        <v>3704</v>
      </c>
      <c r="X292" s="706">
        <v>3237</v>
      </c>
      <c r="Y292" s="693"/>
    </row>
    <row r="293" spans="1:25" ht="15" customHeight="1">
      <c r="A293" s="702"/>
      <c r="B293" s="703"/>
      <c r="C293" s="166" t="s">
        <v>397</v>
      </c>
      <c r="D293" s="62">
        <v>2432</v>
      </c>
      <c r="E293" s="62">
        <v>2423</v>
      </c>
      <c r="F293" s="62">
        <v>2479</v>
      </c>
      <c r="G293" s="62">
        <v>2530</v>
      </c>
      <c r="H293" s="153">
        <v>0</v>
      </c>
      <c r="I293" s="153">
        <v>0</v>
      </c>
      <c r="J293" s="62">
        <v>3069</v>
      </c>
      <c r="K293" s="62">
        <v>2768</v>
      </c>
      <c r="L293" s="62">
        <v>2376</v>
      </c>
      <c r="M293" s="62">
        <v>1891</v>
      </c>
      <c r="N293" s="62">
        <v>1551</v>
      </c>
      <c r="O293" s="62">
        <v>1412</v>
      </c>
      <c r="P293" s="62">
        <v>1212</v>
      </c>
      <c r="Q293" s="62">
        <v>1109</v>
      </c>
      <c r="R293" s="62">
        <v>935</v>
      </c>
      <c r="S293" s="62">
        <v>861</v>
      </c>
      <c r="T293" s="62">
        <v>781</v>
      </c>
      <c r="U293" s="62">
        <v>649</v>
      </c>
      <c r="V293" s="62">
        <v>528</v>
      </c>
      <c r="W293" s="167">
        <v>386</v>
      </c>
      <c r="X293" s="706">
        <v>282</v>
      </c>
      <c r="Y293" s="693"/>
    </row>
    <row r="294" spans="1:25" ht="15" customHeight="1">
      <c r="A294" s="702"/>
      <c r="B294" s="703"/>
      <c r="C294" s="166" t="s">
        <v>398</v>
      </c>
      <c r="D294" s="62">
        <v>3260</v>
      </c>
      <c r="E294" s="62">
        <v>3160</v>
      </c>
      <c r="F294" s="62">
        <v>3585</v>
      </c>
      <c r="G294" s="62">
        <v>3572</v>
      </c>
      <c r="H294" s="153">
        <v>0</v>
      </c>
      <c r="I294" s="153">
        <v>0</v>
      </c>
      <c r="J294" s="62">
        <v>4261</v>
      </c>
      <c r="K294" s="62">
        <v>4311</v>
      </c>
      <c r="L294" s="62">
        <v>3938</v>
      </c>
      <c r="M294" s="62">
        <v>3981</v>
      </c>
      <c r="N294" s="62">
        <v>3640</v>
      </c>
      <c r="O294" s="62">
        <v>3658</v>
      </c>
      <c r="P294" s="62">
        <v>3417</v>
      </c>
      <c r="Q294" s="62">
        <v>3358</v>
      </c>
      <c r="R294" s="62">
        <v>3231</v>
      </c>
      <c r="S294" s="62">
        <v>3004</v>
      </c>
      <c r="T294" s="62">
        <v>2717</v>
      </c>
      <c r="U294" s="62">
        <v>2450</v>
      </c>
      <c r="V294" s="62">
        <v>2175</v>
      </c>
      <c r="W294" s="167">
        <v>1863</v>
      </c>
      <c r="X294" s="706">
        <v>1512</v>
      </c>
      <c r="Y294" s="693"/>
    </row>
    <row r="295" spans="1:25" ht="15" customHeight="1">
      <c r="A295" s="702"/>
      <c r="B295" s="703"/>
      <c r="C295" s="166" t="s">
        <v>399</v>
      </c>
      <c r="D295" s="62">
        <v>509</v>
      </c>
      <c r="E295" s="62">
        <v>522</v>
      </c>
      <c r="F295" s="62">
        <v>357</v>
      </c>
      <c r="G295" s="62">
        <v>355</v>
      </c>
      <c r="H295" s="153">
        <v>0</v>
      </c>
      <c r="I295" s="153">
        <v>0</v>
      </c>
      <c r="J295" s="62">
        <v>473</v>
      </c>
      <c r="K295" s="62">
        <v>505</v>
      </c>
      <c r="L295" s="62">
        <v>516</v>
      </c>
      <c r="M295" s="62">
        <v>573</v>
      </c>
      <c r="N295" s="62">
        <v>660</v>
      </c>
      <c r="O295" s="62">
        <v>776</v>
      </c>
      <c r="P295" s="62">
        <v>905</v>
      </c>
      <c r="Q295" s="62">
        <v>940</v>
      </c>
      <c r="R295" s="62">
        <v>998</v>
      </c>
      <c r="S295" s="62">
        <v>1193</v>
      </c>
      <c r="T295" s="62">
        <v>1362</v>
      </c>
      <c r="U295" s="62">
        <v>1437</v>
      </c>
      <c r="V295" s="62">
        <v>1419</v>
      </c>
      <c r="W295" s="167">
        <v>1448</v>
      </c>
      <c r="X295" s="706">
        <v>1443</v>
      </c>
      <c r="Y295" s="693"/>
    </row>
    <row r="296" spans="1:25" ht="15" customHeight="1">
      <c r="A296" s="704"/>
      <c r="B296" s="705"/>
      <c r="C296" s="168" t="s">
        <v>400</v>
      </c>
      <c r="D296" s="169">
        <v>0</v>
      </c>
      <c r="E296" s="169">
        <v>0</v>
      </c>
      <c r="F296" s="169">
        <v>0</v>
      </c>
      <c r="G296" s="169">
        <v>0</v>
      </c>
      <c r="H296" s="157">
        <v>0</v>
      </c>
      <c r="I296" s="157">
        <v>0</v>
      </c>
      <c r="J296" s="169">
        <v>1</v>
      </c>
      <c r="K296" s="169">
        <v>0</v>
      </c>
      <c r="L296" s="169">
        <v>0</v>
      </c>
      <c r="M296" s="169">
        <v>0</v>
      </c>
      <c r="N296" s="169">
        <v>0</v>
      </c>
      <c r="O296" s="169">
        <v>0</v>
      </c>
      <c r="P296" s="169">
        <v>0</v>
      </c>
      <c r="Q296" s="169">
        <v>0</v>
      </c>
      <c r="R296" s="169">
        <v>0</v>
      </c>
      <c r="S296" s="169">
        <v>0</v>
      </c>
      <c r="T296" s="169">
        <v>0</v>
      </c>
      <c r="U296" s="169">
        <v>0</v>
      </c>
      <c r="V296" s="169">
        <v>0</v>
      </c>
      <c r="W296" s="170">
        <v>7</v>
      </c>
      <c r="X296" s="707" t="s">
        <v>825</v>
      </c>
      <c r="Y296" s="697"/>
    </row>
    <row r="297" spans="1:25" ht="15" customHeight="1">
      <c r="A297" s="702" t="s">
        <v>199</v>
      </c>
      <c r="B297" s="703" t="s">
        <v>200</v>
      </c>
      <c r="C297" s="166" t="s">
        <v>396</v>
      </c>
      <c r="D297" s="62">
        <v>5397</v>
      </c>
      <c r="E297" s="62">
        <v>5565</v>
      </c>
      <c r="F297" s="62">
        <v>5612</v>
      </c>
      <c r="G297" s="62">
        <v>5571</v>
      </c>
      <c r="H297" s="153">
        <v>5586</v>
      </c>
      <c r="I297" s="153">
        <v>6641</v>
      </c>
      <c r="J297" s="62">
        <v>6877</v>
      </c>
      <c r="K297" s="62">
        <v>6634</v>
      </c>
      <c r="L297" s="62">
        <v>6110</v>
      </c>
      <c r="M297" s="62">
        <v>5557</v>
      </c>
      <c r="N297" s="62">
        <v>5009</v>
      </c>
      <c r="O297" s="62">
        <v>4807</v>
      </c>
      <c r="P297" s="62">
        <v>4571</v>
      </c>
      <c r="Q297" s="62">
        <v>4461</v>
      </c>
      <c r="R297" s="62">
        <v>4356</v>
      </c>
      <c r="S297" s="62">
        <v>4405</v>
      </c>
      <c r="T297" s="62">
        <v>4029</v>
      </c>
      <c r="U297" s="62">
        <v>3656</v>
      </c>
      <c r="V297" s="62">
        <v>3283</v>
      </c>
      <c r="W297" s="167">
        <v>2860</v>
      </c>
      <c r="X297" s="692">
        <v>2492</v>
      </c>
      <c r="Y297" s="693"/>
    </row>
    <row r="298" spans="1:25" ht="15" customHeight="1">
      <c r="A298" s="702"/>
      <c r="B298" s="703"/>
      <c r="C298" s="166" t="s">
        <v>397</v>
      </c>
      <c r="D298" s="62">
        <v>2079</v>
      </c>
      <c r="E298" s="62">
        <v>2144</v>
      </c>
      <c r="F298" s="62">
        <v>2218</v>
      </c>
      <c r="G298" s="62">
        <v>2305</v>
      </c>
      <c r="H298" s="153">
        <v>0</v>
      </c>
      <c r="I298" s="153">
        <v>0</v>
      </c>
      <c r="J298" s="62">
        <v>2620</v>
      </c>
      <c r="K298" s="62">
        <v>2514</v>
      </c>
      <c r="L298" s="62">
        <v>2290</v>
      </c>
      <c r="M298" s="62">
        <v>1805</v>
      </c>
      <c r="N298" s="62">
        <v>1345</v>
      </c>
      <c r="O298" s="62">
        <v>1073</v>
      </c>
      <c r="P298" s="62">
        <v>947</v>
      </c>
      <c r="Q298" s="62">
        <v>906</v>
      </c>
      <c r="R298" s="62">
        <v>886</v>
      </c>
      <c r="S298" s="62">
        <v>838</v>
      </c>
      <c r="T298" s="62">
        <v>713</v>
      </c>
      <c r="U298" s="62">
        <v>537</v>
      </c>
      <c r="V298" s="62">
        <v>373</v>
      </c>
      <c r="W298" s="167">
        <v>257</v>
      </c>
      <c r="X298" s="692">
        <v>186</v>
      </c>
      <c r="Y298" s="693"/>
    </row>
    <row r="299" spans="1:25" ht="15" customHeight="1">
      <c r="A299" s="702"/>
      <c r="B299" s="703"/>
      <c r="C299" s="166" t="s">
        <v>398</v>
      </c>
      <c r="D299" s="62">
        <v>2845</v>
      </c>
      <c r="E299" s="62">
        <v>2906</v>
      </c>
      <c r="F299" s="62">
        <v>3052</v>
      </c>
      <c r="G299" s="62">
        <v>2931</v>
      </c>
      <c r="H299" s="153">
        <v>0</v>
      </c>
      <c r="I299" s="153">
        <v>0</v>
      </c>
      <c r="J299" s="62">
        <v>3878</v>
      </c>
      <c r="K299" s="62">
        <v>3686</v>
      </c>
      <c r="L299" s="62">
        <v>3343</v>
      </c>
      <c r="M299" s="62">
        <v>3247</v>
      </c>
      <c r="N299" s="62">
        <v>3065</v>
      </c>
      <c r="O299" s="62">
        <v>3088</v>
      </c>
      <c r="P299" s="62">
        <v>2908</v>
      </c>
      <c r="Q299" s="62">
        <v>2773</v>
      </c>
      <c r="R299" s="62">
        <v>2595</v>
      </c>
      <c r="S299" s="62">
        <v>2501</v>
      </c>
      <c r="T299" s="62">
        <v>2152</v>
      </c>
      <c r="U299" s="62">
        <v>1937</v>
      </c>
      <c r="V299" s="62">
        <v>1758</v>
      </c>
      <c r="W299" s="167">
        <v>1484</v>
      </c>
      <c r="X299" s="692">
        <v>1198</v>
      </c>
      <c r="Y299" s="693"/>
    </row>
    <row r="300" spans="1:25" ht="15" customHeight="1">
      <c r="A300" s="702"/>
      <c r="B300" s="703"/>
      <c r="C300" s="166" t="s">
        <v>399</v>
      </c>
      <c r="D300" s="62">
        <v>473</v>
      </c>
      <c r="E300" s="62">
        <v>515</v>
      </c>
      <c r="F300" s="62">
        <v>342</v>
      </c>
      <c r="G300" s="62">
        <v>335</v>
      </c>
      <c r="H300" s="153">
        <v>0</v>
      </c>
      <c r="I300" s="153">
        <v>0</v>
      </c>
      <c r="J300" s="62">
        <v>379</v>
      </c>
      <c r="K300" s="62">
        <v>434</v>
      </c>
      <c r="L300" s="62">
        <v>477</v>
      </c>
      <c r="M300" s="62">
        <v>505</v>
      </c>
      <c r="N300" s="62">
        <v>599</v>
      </c>
      <c r="O300" s="62">
        <v>646</v>
      </c>
      <c r="P300" s="62">
        <v>716</v>
      </c>
      <c r="Q300" s="62">
        <v>782</v>
      </c>
      <c r="R300" s="62">
        <v>875</v>
      </c>
      <c r="S300" s="62">
        <v>1066</v>
      </c>
      <c r="T300" s="62">
        <v>1164</v>
      </c>
      <c r="U300" s="62">
        <v>1182</v>
      </c>
      <c r="V300" s="62">
        <v>1152</v>
      </c>
      <c r="W300" s="167">
        <v>1119</v>
      </c>
      <c r="X300" s="692">
        <v>1108</v>
      </c>
      <c r="Y300" s="693"/>
    </row>
    <row r="301" spans="1:25" ht="15" customHeight="1">
      <c r="A301" s="704"/>
      <c r="B301" s="705"/>
      <c r="C301" s="168" t="s">
        <v>400</v>
      </c>
      <c r="D301" s="169">
        <v>0</v>
      </c>
      <c r="E301" s="169">
        <v>0</v>
      </c>
      <c r="F301" s="169">
        <v>0</v>
      </c>
      <c r="G301" s="169">
        <v>0</v>
      </c>
      <c r="H301" s="157">
        <v>0</v>
      </c>
      <c r="I301" s="157">
        <v>0</v>
      </c>
      <c r="J301" s="169">
        <v>0</v>
      </c>
      <c r="K301" s="169">
        <v>0</v>
      </c>
      <c r="L301" s="169">
        <v>0</v>
      </c>
      <c r="M301" s="169">
        <v>0</v>
      </c>
      <c r="N301" s="169">
        <v>0</v>
      </c>
      <c r="O301" s="169">
        <v>0</v>
      </c>
      <c r="P301" s="169">
        <v>0</v>
      </c>
      <c r="Q301" s="169">
        <v>0</v>
      </c>
      <c r="R301" s="169">
        <v>0</v>
      </c>
      <c r="S301" s="169">
        <v>0</v>
      </c>
      <c r="T301" s="169">
        <v>0</v>
      </c>
      <c r="U301" s="169">
        <v>0</v>
      </c>
      <c r="V301" s="169">
        <v>0</v>
      </c>
      <c r="W301" s="170">
        <v>0</v>
      </c>
      <c r="X301" s="707" t="s">
        <v>825</v>
      </c>
      <c r="Y301" s="697"/>
    </row>
    <row r="302" spans="1:25" ht="15" customHeight="1">
      <c r="A302" s="476" t="s">
        <v>201</v>
      </c>
      <c r="B302" s="477" t="s">
        <v>202</v>
      </c>
      <c r="C302" s="152" t="s">
        <v>396</v>
      </c>
      <c r="D302" s="60">
        <v>52127</v>
      </c>
      <c r="E302" s="60">
        <v>50832</v>
      </c>
      <c r="F302" s="60">
        <v>52142</v>
      </c>
      <c r="G302" s="60">
        <v>52893</v>
      </c>
      <c r="H302" s="153">
        <v>54378</v>
      </c>
      <c r="I302" s="153">
        <v>73379</v>
      </c>
      <c r="J302" s="60">
        <v>72414</v>
      </c>
      <c r="K302" s="60">
        <v>71619</v>
      </c>
      <c r="L302" s="60">
        <v>70720</v>
      </c>
      <c r="M302" s="60">
        <v>71340</v>
      </c>
      <c r="N302" s="60">
        <v>73058</v>
      </c>
      <c r="O302" s="60">
        <v>78363</v>
      </c>
      <c r="P302" s="60">
        <v>81167</v>
      </c>
      <c r="Q302" s="60">
        <v>82934</v>
      </c>
      <c r="R302" s="60">
        <v>83045</v>
      </c>
      <c r="S302" s="60">
        <v>83431</v>
      </c>
      <c r="T302" s="60">
        <v>83207</v>
      </c>
      <c r="U302" s="61">
        <v>81561</v>
      </c>
      <c r="V302" s="61">
        <v>80518</v>
      </c>
      <c r="W302" s="63">
        <v>77419</v>
      </c>
      <c r="X302" s="692">
        <v>74316</v>
      </c>
      <c r="Y302" s="693">
        <v>74316</v>
      </c>
    </row>
    <row r="303" spans="1:25" ht="15" customHeight="1">
      <c r="A303" s="476"/>
      <c r="B303" s="477"/>
      <c r="C303" s="152" t="s">
        <v>397</v>
      </c>
      <c r="D303" s="60">
        <v>20104</v>
      </c>
      <c r="E303" s="60">
        <v>19802</v>
      </c>
      <c r="F303" s="60">
        <v>19862</v>
      </c>
      <c r="G303" s="60">
        <v>20224</v>
      </c>
      <c r="H303" s="153">
        <v>0</v>
      </c>
      <c r="I303" s="153">
        <v>0</v>
      </c>
      <c r="J303" s="60">
        <v>25631</v>
      </c>
      <c r="K303" s="60">
        <v>24319</v>
      </c>
      <c r="L303" s="60">
        <v>21735</v>
      </c>
      <c r="M303" s="60">
        <v>18762</v>
      </c>
      <c r="N303" s="60">
        <v>17721</v>
      </c>
      <c r="O303" s="60">
        <v>19895</v>
      </c>
      <c r="P303" s="60">
        <v>20511</v>
      </c>
      <c r="Q303" s="60">
        <v>19494</v>
      </c>
      <c r="R303" s="60">
        <v>16441</v>
      </c>
      <c r="S303" s="60">
        <v>14105</v>
      </c>
      <c r="T303" s="60">
        <v>12934</v>
      </c>
      <c r="U303" s="61">
        <v>11840</v>
      </c>
      <c r="V303" s="61">
        <v>11253</v>
      </c>
      <c r="W303" s="63">
        <v>10188</v>
      </c>
      <c r="X303" s="692">
        <v>8995</v>
      </c>
      <c r="Y303" s="693">
        <v>9216</v>
      </c>
    </row>
    <row r="304" spans="1:25" ht="15" customHeight="1">
      <c r="A304" s="476"/>
      <c r="B304" s="477"/>
      <c r="C304" s="152" t="s">
        <v>398</v>
      </c>
      <c r="D304" s="60">
        <v>26889</v>
      </c>
      <c r="E304" s="60">
        <v>26207</v>
      </c>
      <c r="F304" s="60">
        <v>29149</v>
      </c>
      <c r="G304" s="60">
        <v>29475</v>
      </c>
      <c r="H304" s="153">
        <v>0</v>
      </c>
      <c r="I304" s="153">
        <v>0</v>
      </c>
      <c r="J304" s="60">
        <v>42489</v>
      </c>
      <c r="K304" s="60">
        <v>42541</v>
      </c>
      <c r="L304" s="60">
        <v>43789</v>
      </c>
      <c r="M304" s="60">
        <v>46847</v>
      </c>
      <c r="N304" s="60">
        <v>48811</v>
      </c>
      <c r="O304" s="60">
        <v>50926</v>
      </c>
      <c r="P304" s="60">
        <v>51968</v>
      </c>
      <c r="Q304" s="60">
        <v>53845</v>
      </c>
      <c r="R304" s="60">
        <v>55601</v>
      </c>
      <c r="S304" s="60">
        <v>55876</v>
      </c>
      <c r="T304" s="60">
        <v>54971</v>
      </c>
      <c r="U304" s="61">
        <v>52606</v>
      </c>
      <c r="V304" s="61">
        <v>49966</v>
      </c>
      <c r="W304" s="63">
        <v>45127</v>
      </c>
      <c r="X304" s="692">
        <v>40382</v>
      </c>
      <c r="Y304" s="693">
        <v>41731</v>
      </c>
    </row>
    <row r="305" spans="1:25" ht="15" customHeight="1">
      <c r="A305" s="476"/>
      <c r="B305" s="477"/>
      <c r="C305" s="152" t="s">
        <v>399</v>
      </c>
      <c r="D305" s="60">
        <v>5134</v>
      </c>
      <c r="E305" s="60">
        <v>4823</v>
      </c>
      <c r="F305" s="60">
        <v>3131</v>
      </c>
      <c r="G305" s="60">
        <v>3194</v>
      </c>
      <c r="H305" s="153">
        <v>0</v>
      </c>
      <c r="I305" s="153">
        <v>0</v>
      </c>
      <c r="J305" s="60">
        <v>4291</v>
      </c>
      <c r="K305" s="60">
        <v>4759</v>
      </c>
      <c r="L305" s="60">
        <v>5196</v>
      </c>
      <c r="M305" s="60">
        <v>5731</v>
      </c>
      <c r="N305" s="60">
        <v>6526</v>
      </c>
      <c r="O305" s="60">
        <v>7541</v>
      </c>
      <c r="P305" s="60">
        <v>8685</v>
      </c>
      <c r="Q305" s="60">
        <v>9590</v>
      </c>
      <c r="R305" s="60">
        <v>11003</v>
      </c>
      <c r="S305" s="60">
        <v>13442</v>
      </c>
      <c r="T305" s="60">
        <v>15302</v>
      </c>
      <c r="U305" s="61">
        <v>16823</v>
      </c>
      <c r="V305" s="61">
        <v>19223</v>
      </c>
      <c r="W305" s="63">
        <v>21867</v>
      </c>
      <c r="X305" s="692">
        <v>22963</v>
      </c>
      <c r="Y305" s="693">
        <v>23369</v>
      </c>
    </row>
    <row r="306" spans="1:25" ht="15" customHeight="1">
      <c r="A306" s="694"/>
      <c r="B306" s="695"/>
      <c r="C306" s="155" t="s">
        <v>400</v>
      </c>
      <c r="D306" s="156">
        <v>0</v>
      </c>
      <c r="E306" s="156">
        <v>0</v>
      </c>
      <c r="F306" s="156">
        <v>0</v>
      </c>
      <c r="G306" s="156">
        <v>0</v>
      </c>
      <c r="H306" s="157">
        <v>0</v>
      </c>
      <c r="I306" s="157">
        <v>0</v>
      </c>
      <c r="J306" s="156">
        <v>3</v>
      </c>
      <c r="K306" s="156">
        <v>0</v>
      </c>
      <c r="L306" s="156">
        <v>0</v>
      </c>
      <c r="M306" s="156">
        <v>0</v>
      </c>
      <c r="N306" s="156">
        <v>0</v>
      </c>
      <c r="O306" s="156">
        <v>1</v>
      </c>
      <c r="P306" s="156">
        <v>3</v>
      </c>
      <c r="Q306" s="156">
        <v>5</v>
      </c>
      <c r="R306" s="156">
        <v>0</v>
      </c>
      <c r="S306" s="156">
        <v>8</v>
      </c>
      <c r="T306" s="156">
        <v>0</v>
      </c>
      <c r="U306" s="158">
        <v>292</v>
      </c>
      <c r="V306" s="158">
        <v>76</v>
      </c>
      <c r="W306" s="160">
        <v>237</v>
      </c>
      <c r="X306" s="696">
        <v>1976</v>
      </c>
      <c r="Y306" s="697" t="s">
        <v>825</v>
      </c>
    </row>
    <row r="307" spans="1:25" ht="15" customHeight="1">
      <c r="A307" s="702" t="s">
        <v>203</v>
      </c>
      <c r="B307" s="703" t="s">
        <v>204</v>
      </c>
      <c r="C307" s="166" t="s">
        <v>396</v>
      </c>
      <c r="D307" s="62">
        <v>26610</v>
      </c>
      <c r="E307" s="62">
        <v>26256</v>
      </c>
      <c r="F307" s="62">
        <v>27038</v>
      </c>
      <c r="G307" s="62">
        <v>27463</v>
      </c>
      <c r="H307" s="153">
        <v>28237</v>
      </c>
      <c r="I307" s="153">
        <v>35324</v>
      </c>
      <c r="J307" s="62">
        <v>35387</v>
      </c>
      <c r="K307" s="62">
        <v>35009</v>
      </c>
      <c r="L307" s="62">
        <v>34966</v>
      </c>
      <c r="M307" s="62">
        <v>35340</v>
      </c>
      <c r="N307" s="62">
        <v>36105</v>
      </c>
      <c r="O307" s="62">
        <v>39646</v>
      </c>
      <c r="P307" s="62">
        <v>40941</v>
      </c>
      <c r="Q307" s="62">
        <v>41157</v>
      </c>
      <c r="R307" s="62">
        <v>40843</v>
      </c>
      <c r="S307" s="62">
        <v>40607</v>
      </c>
      <c r="T307" s="62">
        <v>40550</v>
      </c>
      <c r="U307" s="62">
        <v>40150</v>
      </c>
      <c r="V307" s="62">
        <v>40359</v>
      </c>
      <c r="W307" s="167">
        <v>39661</v>
      </c>
      <c r="X307" s="692">
        <v>39048</v>
      </c>
      <c r="Y307" s="693"/>
    </row>
    <row r="308" spans="1:25" ht="15" customHeight="1">
      <c r="A308" s="702"/>
      <c r="B308" s="703"/>
      <c r="C308" s="166" t="s">
        <v>397</v>
      </c>
      <c r="D308" s="62">
        <v>10146</v>
      </c>
      <c r="E308" s="62">
        <v>10139</v>
      </c>
      <c r="F308" s="62">
        <v>10067</v>
      </c>
      <c r="G308" s="62">
        <v>10302</v>
      </c>
      <c r="H308" s="153">
        <v>0</v>
      </c>
      <c r="I308" s="153">
        <v>0</v>
      </c>
      <c r="J308" s="62">
        <v>12286</v>
      </c>
      <c r="K308" s="62">
        <v>11551</v>
      </c>
      <c r="L308" s="62">
        <v>10519</v>
      </c>
      <c r="M308" s="62">
        <v>9224</v>
      </c>
      <c r="N308" s="62">
        <v>8912</v>
      </c>
      <c r="O308" s="62">
        <v>10305</v>
      </c>
      <c r="P308" s="62">
        <v>10416</v>
      </c>
      <c r="Q308" s="62">
        <v>9556</v>
      </c>
      <c r="R308" s="62">
        <v>7965</v>
      </c>
      <c r="S308" s="62">
        <v>6882</v>
      </c>
      <c r="T308" s="62">
        <v>6499</v>
      </c>
      <c r="U308" s="62">
        <v>6145</v>
      </c>
      <c r="V308" s="62">
        <v>6042</v>
      </c>
      <c r="W308" s="167">
        <v>5587</v>
      </c>
      <c r="X308" s="692">
        <v>5245</v>
      </c>
      <c r="Y308" s="693"/>
    </row>
    <row r="309" spans="1:25" ht="15" customHeight="1">
      <c r="A309" s="702"/>
      <c r="B309" s="703"/>
      <c r="C309" s="166" t="s">
        <v>398</v>
      </c>
      <c r="D309" s="62">
        <v>13866</v>
      </c>
      <c r="E309" s="62">
        <v>13710</v>
      </c>
      <c r="F309" s="62">
        <v>15372</v>
      </c>
      <c r="G309" s="62">
        <v>15570</v>
      </c>
      <c r="H309" s="153">
        <v>0</v>
      </c>
      <c r="I309" s="153">
        <v>0</v>
      </c>
      <c r="J309" s="62">
        <v>20998</v>
      </c>
      <c r="K309" s="62">
        <v>21139</v>
      </c>
      <c r="L309" s="62">
        <v>21877</v>
      </c>
      <c r="M309" s="62">
        <v>23252</v>
      </c>
      <c r="N309" s="62">
        <v>23944</v>
      </c>
      <c r="O309" s="62">
        <v>25552</v>
      </c>
      <c r="P309" s="62">
        <v>26146</v>
      </c>
      <c r="Q309" s="62">
        <v>26807</v>
      </c>
      <c r="R309" s="62">
        <v>27397</v>
      </c>
      <c r="S309" s="62">
        <v>27184</v>
      </c>
      <c r="T309" s="62">
        <v>26686</v>
      </c>
      <c r="U309" s="62">
        <v>25573</v>
      </c>
      <c r="V309" s="62">
        <v>25064</v>
      </c>
      <c r="W309" s="167">
        <v>23410</v>
      </c>
      <c r="X309" s="692">
        <v>21608</v>
      </c>
      <c r="Y309" s="693"/>
    </row>
    <row r="310" spans="1:25" ht="15" customHeight="1">
      <c r="A310" s="702"/>
      <c r="B310" s="703"/>
      <c r="C310" s="166" t="s">
        <v>399</v>
      </c>
      <c r="D310" s="62">
        <v>2598</v>
      </c>
      <c r="E310" s="62">
        <v>2407</v>
      </c>
      <c r="F310" s="62">
        <v>1599</v>
      </c>
      <c r="G310" s="62">
        <v>1591</v>
      </c>
      <c r="H310" s="153">
        <v>0</v>
      </c>
      <c r="I310" s="153">
        <v>0</v>
      </c>
      <c r="J310" s="62">
        <v>2103</v>
      </c>
      <c r="K310" s="62">
        <v>2319</v>
      </c>
      <c r="L310" s="62">
        <v>2570</v>
      </c>
      <c r="M310" s="62">
        <v>2864</v>
      </c>
      <c r="N310" s="62">
        <v>3249</v>
      </c>
      <c r="O310" s="62">
        <v>3789</v>
      </c>
      <c r="P310" s="62">
        <v>4379</v>
      </c>
      <c r="Q310" s="62">
        <v>4789</v>
      </c>
      <c r="R310" s="62">
        <v>5481</v>
      </c>
      <c r="S310" s="62">
        <v>6534</v>
      </c>
      <c r="T310" s="62">
        <v>7365</v>
      </c>
      <c r="U310" s="62">
        <v>8142</v>
      </c>
      <c r="V310" s="62">
        <v>9188</v>
      </c>
      <c r="W310" s="167">
        <v>10507</v>
      </c>
      <c r="X310" s="692">
        <v>10921</v>
      </c>
      <c r="Y310" s="693"/>
    </row>
    <row r="311" spans="1:25" ht="15" customHeight="1">
      <c r="A311" s="704"/>
      <c r="B311" s="705"/>
      <c r="C311" s="168" t="s">
        <v>400</v>
      </c>
      <c r="D311" s="169">
        <v>0</v>
      </c>
      <c r="E311" s="169">
        <v>0</v>
      </c>
      <c r="F311" s="169">
        <v>0</v>
      </c>
      <c r="G311" s="169">
        <v>0</v>
      </c>
      <c r="H311" s="157">
        <v>0</v>
      </c>
      <c r="I311" s="157">
        <v>0</v>
      </c>
      <c r="J311" s="169">
        <v>0</v>
      </c>
      <c r="K311" s="169">
        <v>0</v>
      </c>
      <c r="L311" s="169">
        <v>0</v>
      </c>
      <c r="M311" s="169">
        <v>0</v>
      </c>
      <c r="N311" s="169">
        <v>0</v>
      </c>
      <c r="O311" s="169">
        <v>0</v>
      </c>
      <c r="P311" s="169">
        <v>0</v>
      </c>
      <c r="Q311" s="169">
        <v>5</v>
      </c>
      <c r="R311" s="169">
        <v>0</v>
      </c>
      <c r="S311" s="169">
        <v>7</v>
      </c>
      <c r="T311" s="169">
        <v>0</v>
      </c>
      <c r="U311" s="169">
        <v>290</v>
      </c>
      <c r="V311" s="169">
        <v>65</v>
      </c>
      <c r="W311" s="170">
        <v>157</v>
      </c>
      <c r="X311" s="696">
        <v>1274</v>
      </c>
      <c r="Y311" s="697"/>
    </row>
    <row r="312" spans="1:25" ht="15" customHeight="1">
      <c r="A312" s="702" t="s">
        <v>205</v>
      </c>
      <c r="B312" s="703" t="s">
        <v>206</v>
      </c>
      <c r="C312" s="166" t="s">
        <v>396</v>
      </c>
      <c r="D312" s="62">
        <v>13349</v>
      </c>
      <c r="E312" s="62">
        <v>13027</v>
      </c>
      <c r="F312" s="62">
        <v>13110</v>
      </c>
      <c r="G312" s="62">
        <v>13041</v>
      </c>
      <c r="H312" s="153">
        <v>13291</v>
      </c>
      <c r="I312" s="153">
        <v>18253</v>
      </c>
      <c r="J312" s="62">
        <v>18028</v>
      </c>
      <c r="K312" s="62">
        <v>17506</v>
      </c>
      <c r="L312" s="62">
        <v>16920</v>
      </c>
      <c r="M312" s="62">
        <v>16570</v>
      </c>
      <c r="N312" s="62">
        <v>16560</v>
      </c>
      <c r="O312" s="62">
        <v>17189</v>
      </c>
      <c r="P312" s="62">
        <v>17348</v>
      </c>
      <c r="Q312" s="62">
        <v>17472</v>
      </c>
      <c r="R312" s="62">
        <v>17157</v>
      </c>
      <c r="S312" s="62">
        <v>17519</v>
      </c>
      <c r="T312" s="62">
        <v>17363</v>
      </c>
      <c r="U312" s="62">
        <v>16743</v>
      </c>
      <c r="V312" s="62">
        <v>16216</v>
      </c>
      <c r="W312" s="167">
        <v>14720</v>
      </c>
      <c r="X312" s="692">
        <v>13554</v>
      </c>
      <c r="Y312" s="693"/>
    </row>
    <row r="313" spans="1:25" ht="15" customHeight="1">
      <c r="A313" s="702"/>
      <c r="B313" s="703"/>
      <c r="C313" s="166" t="s">
        <v>397</v>
      </c>
      <c r="D313" s="62">
        <v>5286</v>
      </c>
      <c r="E313" s="62">
        <v>5203</v>
      </c>
      <c r="F313" s="62">
        <v>5272</v>
      </c>
      <c r="G313" s="62">
        <v>5240</v>
      </c>
      <c r="H313" s="153">
        <v>0</v>
      </c>
      <c r="I313" s="153">
        <v>0</v>
      </c>
      <c r="J313" s="62">
        <v>6619</v>
      </c>
      <c r="K313" s="62">
        <v>6189</v>
      </c>
      <c r="L313" s="62">
        <v>5528</v>
      </c>
      <c r="M313" s="62">
        <v>4509</v>
      </c>
      <c r="N313" s="62">
        <v>3945</v>
      </c>
      <c r="O313" s="62">
        <v>4134</v>
      </c>
      <c r="P313" s="62">
        <v>4263</v>
      </c>
      <c r="Q313" s="62">
        <v>4164</v>
      </c>
      <c r="R313" s="62">
        <v>3440</v>
      </c>
      <c r="S313" s="62">
        <v>2929</v>
      </c>
      <c r="T313" s="62">
        <v>2609</v>
      </c>
      <c r="U313" s="62">
        <v>2263</v>
      </c>
      <c r="V313" s="62">
        <v>2036</v>
      </c>
      <c r="W313" s="167">
        <v>1680</v>
      </c>
      <c r="X313" s="692">
        <v>1326</v>
      </c>
      <c r="Y313" s="693"/>
    </row>
    <row r="314" spans="1:25" ht="15" customHeight="1">
      <c r="A314" s="702"/>
      <c r="B314" s="703"/>
      <c r="C314" s="166" t="s">
        <v>398</v>
      </c>
      <c r="D314" s="62">
        <v>6764</v>
      </c>
      <c r="E314" s="62">
        <v>6551</v>
      </c>
      <c r="F314" s="62">
        <v>7042</v>
      </c>
      <c r="G314" s="62">
        <v>6968</v>
      </c>
      <c r="H314" s="153">
        <v>0</v>
      </c>
      <c r="I314" s="153">
        <v>0</v>
      </c>
      <c r="J314" s="62">
        <v>10279</v>
      </c>
      <c r="K314" s="62">
        <v>10066</v>
      </c>
      <c r="L314" s="62">
        <v>10077</v>
      </c>
      <c r="M314" s="62">
        <v>10672</v>
      </c>
      <c r="N314" s="62">
        <v>10998</v>
      </c>
      <c r="O314" s="62">
        <v>11236</v>
      </c>
      <c r="P314" s="62">
        <v>11076</v>
      </c>
      <c r="Q314" s="62">
        <v>11105</v>
      </c>
      <c r="R314" s="62">
        <v>11230</v>
      </c>
      <c r="S314" s="62">
        <v>11444</v>
      </c>
      <c r="T314" s="62">
        <v>11296</v>
      </c>
      <c r="U314" s="62">
        <v>10760</v>
      </c>
      <c r="V314" s="62">
        <v>10040</v>
      </c>
      <c r="W314" s="167">
        <v>8490</v>
      </c>
      <c r="X314" s="692">
        <v>7395</v>
      </c>
      <c r="Y314" s="693"/>
    </row>
    <row r="315" spans="1:25" ht="15" customHeight="1">
      <c r="A315" s="702"/>
      <c r="B315" s="703"/>
      <c r="C315" s="166" t="s">
        <v>399</v>
      </c>
      <c r="D315" s="62">
        <v>1299</v>
      </c>
      <c r="E315" s="62">
        <v>1273</v>
      </c>
      <c r="F315" s="62">
        <v>796</v>
      </c>
      <c r="G315" s="62">
        <v>833</v>
      </c>
      <c r="H315" s="153">
        <v>0</v>
      </c>
      <c r="I315" s="153">
        <v>0</v>
      </c>
      <c r="J315" s="62">
        <v>1129</v>
      </c>
      <c r="K315" s="62">
        <v>1251</v>
      </c>
      <c r="L315" s="62">
        <v>1315</v>
      </c>
      <c r="M315" s="62">
        <v>1389</v>
      </c>
      <c r="N315" s="62">
        <v>1617</v>
      </c>
      <c r="O315" s="62">
        <v>1818</v>
      </c>
      <c r="P315" s="62">
        <v>2009</v>
      </c>
      <c r="Q315" s="62">
        <v>2203</v>
      </c>
      <c r="R315" s="62">
        <v>2487</v>
      </c>
      <c r="S315" s="62">
        <v>3145</v>
      </c>
      <c r="T315" s="62">
        <v>3458</v>
      </c>
      <c r="U315" s="62">
        <v>3718</v>
      </c>
      <c r="V315" s="62">
        <v>4129</v>
      </c>
      <c r="W315" s="167">
        <v>4531</v>
      </c>
      <c r="X315" s="692">
        <v>4720</v>
      </c>
      <c r="Y315" s="693"/>
    </row>
    <row r="316" spans="1:25" ht="15" customHeight="1">
      <c r="A316" s="704"/>
      <c r="B316" s="705"/>
      <c r="C316" s="168" t="s">
        <v>400</v>
      </c>
      <c r="D316" s="169">
        <v>0</v>
      </c>
      <c r="E316" s="169">
        <v>0</v>
      </c>
      <c r="F316" s="169">
        <v>0</v>
      </c>
      <c r="G316" s="169">
        <v>0</v>
      </c>
      <c r="H316" s="157">
        <v>0</v>
      </c>
      <c r="I316" s="157">
        <v>0</v>
      </c>
      <c r="J316" s="169">
        <v>1</v>
      </c>
      <c r="K316" s="169">
        <v>0</v>
      </c>
      <c r="L316" s="169">
        <v>0</v>
      </c>
      <c r="M316" s="169">
        <v>0</v>
      </c>
      <c r="N316" s="169">
        <v>0</v>
      </c>
      <c r="O316" s="169">
        <v>1</v>
      </c>
      <c r="P316" s="169">
        <v>0</v>
      </c>
      <c r="Q316" s="169">
        <v>0</v>
      </c>
      <c r="R316" s="169">
        <v>0</v>
      </c>
      <c r="S316" s="169">
        <v>1</v>
      </c>
      <c r="T316" s="169">
        <v>0</v>
      </c>
      <c r="U316" s="169">
        <v>2</v>
      </c>
      <c r="V316" s="169">
        <v>11</v>
      </c>
      <c r="W316" s="170">
        <v>19</v>
      </c>
      <c r="X316" s="696">
        <v>113</v>
      </c>
      <c r="Y316" s="697"/>
    </row>
    <row r="317" spans="1:25" ht="15" customHeight="1">
      <c r="A317" s="702" t="s">
        <v>207</v>
      </c>
      <c r="B317" s="703" t="s">
        <v>208</v>
      </c>
      <c r="C317" s="166" t="s">
        <v>396</v>
      </c>
      <c r="D317" s="62">
        <v>5956</v>
      </c>
      <c r="E317" s="62">
        <v>5429</v>
      </c>
      <c r="F317" s="62">
        <v>5658</v>
      </c>
      <c r="G317" s="62">
        <v>5928</v>
      </c>
      <c r="H317" s="153">
        <v>6355</v>
      </c>
      <c r="I317" s="153">
        <v>8847</v>
      </c>
      <c r="J317" s="62">
        <v>8385</v>
      </c>
      <c r="K317" s="62">
        <v>8357</v>
      </c>
      <c r="L317" s="62">
        <v>8329</v>
      </c>
      <c r="M317" s="62">
        <v>8566</v>
      </c>
      <c r="N317" s="62">
        <v>9135</v>
      </c>
      <c r="O317" s="62">
        <v>9543</v>
      </c>
      <c r="P317" s="62">
        <v>10407</v>
      </c>
      <c r="Q317" s="62">
        <v>11752</v>
      </c>
      <c r="R317" s="62">
        <v>12434</v>
      </c>
      <c r="S317" s="62">
        <v>12825</v>
      </c>
      <c r="T317" s="62">
        <v>13107</v>
      </c>
      <c r="U317" s="62">
        <v>12884</v>
      </c>
      <c r="V317" s="62">
        <v>12657</v>
      </c>
      <c r="W317" s="167">
        <v>12379</v>
      </c>
      <c r="X317" s="692">
        <v>11774</v>
      </c>
      <c r="Y317" s="693"/>
    </row>
    <row r="318" spans="1:25" ht="15" customHeight="1">
      <c r="A318" s="702"/>
      <c r="B318" s="703"/>
      <c r="C318" s="166" t="s">
        <v>397</v>
      </c>
      <c r="D318" s="62">
        <v>2286</v>
      </c>
      <c r="E318" s="62">
        <v>2141</v>
      </c>
      <c r="F318" s="62">
        <v>2168</v>
      </c>
      <c r="G318" s="62">
        <v>2240</v>
      </c>
      <c r="H318" s="153">
        <v>0</v>
      </c>
      <c r="I318" s="153">
        <v>0</v>
      </c>
      <c r="J318" s="62">
        <v>2794</v>
      </c>
      <c r="K318" s="62">
        <v>2682</v>
      </c>
      <c r="L318" s="62">
        <v>2385</v>
      </c>
      <c r="M318" s="62">
        <v>2080</v>
      </c>
      <c r="N318" s="62">
        <v>1988</v>
      </c>
      <c r="O318" s="62">
        <v>2288</v>
      </c>
      <c r="P318" s="62">
        <v>2647</v>
      </c>
      <c r="Q318" s="62">
        <v>2904</v>
      </c>
      <c r="R318" s="62">
        <v>2672</v>
      </c>
      <c r="S318" s="62">
        <v>2285</v>
      </c>
      <c r="T318" s="62">
        <v>2031</v>
      </c>
      <c r="U318" s="62">
        <v>1834</v>
      </c>
      <c r="V318" s="62">
        <v>1722</v>
      </c>
      <c r="W318" s="167">
        <v>1650</v>
      </c>
      <c r="X318" s="692">
        <v>1348</v>
      </c>
      <c r="Y318" s="693"/>
    </row>
    <row r="319" spans="1:25" ht="15" customHeight="1">
      <c r="A319" s="702"/>
      <c r="B319" s="703"/>
      <c r="C319" s="166" t="s">
        <v>398</v>
      </c>
      <c r="D319" s="62">
        <v>3084</v>
      </c>
      <c r="E319" s="62">
        <v>2767</v>
      </c>
      <c r="F319" s="62">
        <v>3180</v>
      </c>
      <c r="G319" s="62">
        <v>3334</v>
      </c>
      <c r="H319" s="153">
        <v>0</v>
      </c>
      <c r="I319" s="153">
        <v>0</v>
      </c>
      <c r="J319" s="62">
        <v>5127</v>
      </c>
      <c r="K319" s="62">
        <v>5147</v>
      </c>
      <c r="L319" s="62">
        <v>5367</v>
      </c>
      <c r="M319" s="62">
        <v>5819</v>
      </c>
      <c r="N319" s="62">
        <v>6392</v>
      </c>
      <c r="O319" s="62">
        <v>6375</v>
      </c>
      <c r="P319" s="62">
        <v>6710</v>
      </c>
      <c r="Q319" s="62">
        <v>7647</v>
      </c>
      <c r="R319" s="62">
        <v>8320</v>
      </c>
      <c r="S319" s="62">
        <v>8694</v>
      </c>
      <c r="T319" s="62">
        <v>8876</v>
      </c>
      <c r="U319" s="62">
        <v>8630</v>
      </c>
      <c r="V319" s="62">
        <v>8081</v>
      </c>
      <c r="W319" s="167">
        <v>7276</v>
      </c>
      <c r="X319" s="692">
        <v>6312</v>
      </c>
      <c r="Y319" s="693"/>
    </row>
    <row r="320" spans="1:25" ht="15" customHeight="1">
      <c r="A320" s="702"/>
      <c r="B320" s="703"/>
      <c r="C320" s="166" t="s">
        <v>399</v>
      </c>
      <c r="D320" s="62">
        <v>586</v>
      </c>
      <c r="E320" s="62">
        <v>521</v>
      </c>
      <c r="F320" s="62">
        <v>310</v>
      </c>
      <c r="G320" s="62">
        <v>354</v>
      </c>
      <c r="H320" s="153">
        <v>0</v>
      </c>
      <c r="I320" s="153">
        <v>0</v>
      </c>
      <c r="J320" s="62">
        <v>463</v>
      </c>
      <c r="K320" s="62">
        <v>528</v>
      </c>
      <c r="L320" s="62">
        <v>577</v>
      </c>
      <c r="M320" s="62">
        <v>667</v>
      </c>
      <c r="N320" s="62">
        <v>755</v>
      </c>
      <c r="O320" s="62">
        <v>880</v>
      </c>
      <c r="P320" s="62">
        <v>1047</v>
      </c>
      <c r="Q320" s="62">
        <v>1201</v>
      </c>
      <c r="R320" s="62">
        <v>1442</v>
      </c>
      <c r="S320" s="62">
        <v>1846</v>
      </c>
      <c r="T320" s="62">
        <v>2200</v>
      </c>
      <c r="U320" s="62">
        <v>2420</v>
      </c>
      <c r="V320" s="62">
        <v>2854</v>
      </c>
      <c r="W320" s="167">
        <v>3396</v>
      </c>
      <c r="X320" s="692">
        <v>3743</v>
      </c>
      <c r="Y320" s="693"/>
    </row>
    <row r="321" spans="1:25" ht="15" customHeight="1">
      <c r="A321" s="704"/>
      <c r="B321" s="705"/>
      <c r="C321" s="168" t="s">
        <v>400</v>
      </c>
      <c r="D321" s="169">
        <v>0</v>
      </c>
      <c r="E321" s="169">
        <v>0</v>
      </c>
      <c r="F321" s="169">
        <v>0</v>
      </c>
      <c r="G321" s="169">
        <v>0</v>
      </c>
      <c r="H321" s="157">
        <v>0</v>
      </c>
      <c r="I321" s="157">
        <v>0</v>
      </c>
      <c r="J321" s="169">
        <v>1</v>
      </c>
      <c r="K321" s="169">
        <v>0</v>
      </c>
      <c r="L321" s="169">
        <v>0</v>
      </c>
      <c r="M321" s="169">
        <v>0</v>
      </c>
      <c r="N321" s="169">
        <v>0</v>
      </c>
      <c r="O321" s="169">
        <v>0</v>
      </c>
      <c r="P321" s="169">
        <v>3</v>
      </c>
      <c r="Q321" s="169">
        <v>0</v>
      </c>
      <c r="R321" s="169">
        <v>0</v>
      </c>
      <c r="S321" s="169">
        <v>0</v>
      </c>
      <c r="T321" s="169">
        <v>0</v>
      </c>
      <c r="U321" s="169">
        <v>0</v>
      </c>
      <c r="V321" s="169">
        <v>0</v>
      </c>
      <c r="W321" s="170">
        <v>57</v>
      </c>
      <c r="X321" s="696">
        <v>371</v>
      </c>
      <c r="Y321" s="697"/>
    </row>
    <row r="322" spans="1:25" ht="15" customHeight="1">
      <c r="A322" s="702" t="s">
        <v>209</v>
      </c>
      <c r="B322" s="703" t="s">
        <v>210</v>
      </c>
      <c r="C322" s="166" t="s">
        <v>396</v>
      </c>
      <c r="D322" s="62">
        <v>6212</v>
      </c>
      <c r="E322" s="62">
        <v>6120</v>
      </c>
      <c r="F322" s="62">
        <v>6336</v>
      </c>
      <c r="G322" s="62">
        <v>6461</v>
      </c>
      <c r="H322" s="153">
        <v>6495</v>
      </c>
      <c r="I322" s="153">
        <v>10955</v>
      </c>
      <c r="J322" s="62">
        <v>10614</v>
      </c>
      <c r="K322" s="62">
        <v>10747</v>
      </c>
      <c r="L322" s="62">
        <v>10505</v>
      </c>
      <c r="M322" s="62">
        <v>10864</v>
      </c>
      <c r="N322" s="62">
        <v>11258</v>
      </c>
      <c r="O322" s="62">
        <v>11985</v>
      </c>
      <c r="P322" s="62">
        <v>12471</v>
      </c>
      <c r="Q322" s="62">
        <v>12553</v>
      </c>
      <c r="R322" s="62">
        <v>12611</v>
      </c>
      <c r="S322" s="62">
        <v>12480</v>
      </c>
      <c r="T322" s="62">
        <v>12187</v>
      </c>
      <c r="U322" s="62">
        <v>11784</v>
      </c>
      <c r="V322" s="62">
        <v>11286</v>
      </c>
      <c r="W322" s="167">
        <v>10659</v>
      </c>
      <c r="X322" s="692">
        <v>9940</v>
      </c>
      <c r="Y322" s="693"/>
    </row>
    <row r="323" spans="1:25" ht="15" customHeight="1">
      <c r="A323" s="702"/>
      <c r="B323" s="703"/>
      <c r="C323" s="166" t="s">
        <v>397</v>
      </c>
      <c r="D323" s="62">
        <v>2386</v>
      </c>
      <c r="E323" s="62">
        <v>2319</v>
      </c>
      <c r="F323" s="62">
        <v>2355</v>
      </c>
      <c r="G323" s="62">
        <v>2442</v>
      </c>
      <c r="H323" s="153">
        <v>0</v>
      </c>
      <c r="I323" s="153">
        <v>0</v>
      </c>
      <c r="J323" s="62">
        <v>3932</v>
      </c>
      <c r="K323" s="62">
        <v>3897</v>
      </c>
      <c r="L323" s="62">
        <v>3303</v>
      </c>
      <c r="M323" s="62">
        <v>2949</v>
      </c>
      <c r="N323" s="62">
        <v>2876</v>
      </c>
      <c r="O323" s="62">
        <v>3168</v>
      </c>
      <c r="P323" s="62">
        <v>3185</v>
      </c>
      <c r="Q323" s="62">
        <v>2870</v>
      </c>
      <c r="R323" s="62">
        <v>2364</v>
      </c>
      <c r="S323" s="62">
        <v>2009</v>
      </c>
      <c r="T323" s="62">
        <v>1795</v>
      </c>
      <c r="U323" s="62">
        <v>1598</v>
      </c>
      <c r="V323" s="62">
        <v>1453</v>
      </c>
      <c r="W323" s="167">
        <v>1271</v>
      </c>
      <c r="X323" s="692">
        <v>1076</v>
      </c>
      <c r="Y323" s="693"/>
    </row>
    <row r="324" spans="1:25" ht="15" customHeight="1">
      <c r="A324" s="702"/>
      <c r="B324" s="703"/>
      <c r="C324" s="166" t="s">
        <v>398</v>
      </c>
      <c r="D324" s="62">
        <v>3175</v>
      </c>
      <c r="E324" s="62">
        <v>3179</v>
      </c>
      <c r="F324" s="62">
        <v>3555</v>
      </c>
      <c r="G324" s="62">
        <v>3603</v>
      </c>
      <c r="H324" s="153">
        <v>0</v>
      </c>
      <c r="I324" s="153">
        <v>0</v>
      </c>
      <c r="J324" s="62">
        <v>6085</v>
      </c>
      <c r="K324" s="62">
        <v>6189</v>
      </c>
      <c r="L324" s="62">
        <v>6468</v>
      </c>
      <c r="M324" s="62">
        <v>7104</v>
      </c>
      <c r="N324" s="62">
        <v>7477</v>
      </c>
      <c r="O324" s="62">
        <v>7763</v>
      </c>
      <c r="P324" s="62">
        <v>8036</v>
      </c>
      <c r="Q324" s="62">
        <v>8286</v>
      </c>
      <c r="R324" s="62">
        <v>8654</v>
      </c>
      <c r="S324" s="62">
        <v>8554</v>
      </c>
      <c r="T324" s="62">
        <v>8113</v>
      </c>
      <c r="U324" s="62">
        <v>7643</v>
      </c>
      <c r="V324" s="62">
        <v>6781</v>
      </c>
      <c r="W324" s="167">
        <v>5951</v>
      </c>
      <c r="X324" s="692">
        <v>5067</v>
      </c>
      <c r="Y324" s="693"/>
    </row>
    <row r="325" spans="1:25" ht="15" customHeight="1">
      <c r="A325" s="702"/>
      <c r="B325" s="703"/>
      <c r="C325" s="166" t="s">
        <v>399</v>
      </c>
      <c r="D325" s="62">
        <v>651</v>
      </c>
      <c r="E325" s="62">
        <v>622</v>
      </c>
      <c r="F325" s="62">
        <v>426</v>
      </c>
      <c r="G325" s="62">
        <v>416</v>
      </c>
      <c r="H325" s="153">
        <v>0</v>
      </c>
      <c r="I325" s="153">
        <v>0</v>
      </c>
      <c r="J325" s="62">
        <v>596</v>
      </c>
      <c r="K325" s="62">
        <v>661</v>
      </c>
      <c r="L325" s="62">
        <v>734</v>
      </c>
      <c r="M325" s="62">
        <v>811</v>
      </c>
      <c r="N325" s="62">
        <v>905</v>
      </c>
      <c r="O325" s="62">
        <v>1054</v>
      </c>
      <c r="P325" s="62">
        <v>1250</v>
      </c>
      <c r="Q325" s="62">
        <v>1397</v>
      </c>
      <c r="R325" s="62">
        <v>1593</v>
      </c>
      <c r="S325" s="62">
        <v>1917</v>
      </c>
      <c r="T325" s="62">
        <v>2279</v>
      </c>
      <c r="U325" s="62">
        <v>2543</v>
      </c>
      <c r="V325" s="62">
        <v>3052</v>
      </c>
      <c r="W325" s="167">
        <v>3433</v>
      </c>
      <c r="X325" s="692">
        <v>3579</v>
      </c>
      <c r="Y325" s="693"/>
    </row>
    <row r="326" spans="1:25" ht="15" customHeight="1">
      <c r="A326" s="704"/>
      <c r="B326" s="705"/>
      <c r="C326" s="168" t="s">
        <v>400</v>
      </c>
      <c r="D326" s="169">
        <v>0</v>
      </c>
      <c r="E326" s="169">
        <v>0</v>
      </c>
      <c r="F326" s="169">
        <v>0</v>
      </c>
      <c r="G326" s="169">
        <v>0</v>
      </c>
      <c r="H326" s="157">
        <v>0</v>
      </c>
      <c r="I326" s="157">
        <v>0</v>
      </c>
      <c r="J326" s="169">
        <v>1</v>
      </c>
      <c r="K326" s="169">
        <v>0</v>
      </c>
      <c r="L326" s="169">
        <v>0</v>
      </c>
      <c r="M326" s="169">
        <v>0</v>
      </c>
      <c r="N326" s="169">
        <v>0</v>
      </c>
      <c r="O326" s="169">
        <v>0</v>
      </c>
      <c r="P326" s="169">
        <v>0</v>
      </c>
      <c r="Q326" s="169">
        <v>0</v>
      </c>
      <c r="R326" s="169">
        <v>0</v>
      </c>
      <c r="S326" s="169">
        <v>0</v>
      </c>
      <c r="T326" s="169">
        <v>0</v>
      </c>
      <c r="U326" s="169">
        <v>0</v>
      </c>
      <c r="V326" s="169">
        <v>0</v>
      </c>
      <c r="W326" s="170">
        <v>4</v>
      </c>
      <c r="X326" s="696">
        <v>218</v>
      </c>
      <c r="Y326" s="697"/>
    </row>
    <row r="327" spans="1:25" ht="15" customHeight="1">
      <c r="A327" s="476" t="s">
        <v>211</v>
      </c>
      <c r="B327" s="477" t="s">
        <v>212</v>
      </c>
      <c r="C327" s="152" t="s">
        <v>396</v>
      </c>
      <c r="D327" s="60">
        <v>9271</v>
      </c>
      <c r="E327" s="60">
        <v>9156</v>
      </c>
      <c r="F327" s="60">
        <v>9392</v>
      </c>
      <c r="G327" s="60">
        <v>9414</v>
      </c>
      <c r="H327" s="153">
        <v>9832</v>
      </c>
      <c r="I327" s="153">
        <v>14154</v>
      </c>
      <c r="J327" s="60">
        <v>13599</v>
      </c>
      <c r="K327" s="60">
        <v>13613</v>
      </c>
      <c r="L327" s="60">
        <v>14296</v>
      </c>
      <c r="M327" s="60">
        <v>16545</v>
      </c>
      <c r="N327" s="60">
        <v>20457</v>
      </c>
      <c r="O327" s="60">
        <v>24751</v>
      </c>
      <c r="P327" s="60">
        <v>26686</v>
      </c>
      <c r="Q327" s="60">
        <v>29663</v>
      </c>
      <c r="R327" s="60">
        <v>30477</v>
      </c>
      <c r="S327" s="60">
        <v>31634</v>
      </c>
      <c r="T327" s="60">
        <v>31960</v>
      </c>
      <c r="U327" s="61">
        <v>32555</v>
      </c>
      <c r="V327" s="61">
        <v>33438</v>
      </c>
      <c r="W327" s="63">
        <v>33690</v>
      </c>
      <c r="X327" s="692">
        <v>33477</v>
      </c>
      <c r="Y327" s="693">
        <v>33477</v>
      </c>
    </row>
    <row r="328" spans="1:25" ht="15" customHeight="1">
      <c r="A328" s="476"/>
      <c r="B328" s="477"/>
      <c r="C328" s="152" t="s">
        <v>397</v>
      </c>
      <c r="D328" s="60">
        <v>3632</v>
      </c>
      <c r="E328" s="60">
        <v>3603</v>
      </c>
      <c r="F328" s="60">
        <v>3537</v>
      </c>
      <c r="G328" s="60">
        <v>3569</v>
      </c>
      <c r="H328" s="153">
        <v>0</v>
      </c>
      <c r="I328" s="153">
        <v>0</v>
      </c>
      <c r="J328" s="60">
        <v>4775</v>
      </c>
      <c r="K328" s="60">
        <v>4577</v>
      </c>
      <c r="L328" s="60">
        <v>4332</v>
      </c>
      <c r="M328" s="60">
        <v>4114</v>
      </c>
      <c r="N328" s="60">
        <v>4552</v>
      </c>
      <c r="O328" s="60">
        <v>6767</v>
      </c>
      <c r="P328" s="60">
        <v>7624</v>
      </c>
      <c r="Q328" s="60">
        <v>7688</v>
      </c>
      <c r="R328" s="60">
        <v>6458</v>
      </c>
      <c r="S328" s="60">
        <v>5482</v>
      </c>
      <c r="T328" s="60">
        <v>5231</v>
      </c>
      <c r="U328" s="61">
        <v>5323</v>
      </c>
      <c r="V328" s="61">
        <v>5793</v>
      </c>
      <c r="W328" s="63">
        <v>5518</v>
      </c>
      <c r="X328" s="692">
        <v>4844</v>
      </c>
      <c r="Y328" s="693">
        <v>4862</v>
      </c>
    </row>
    <row r="329" spans="1:25" ht="15" customHeight="1">
      <c r="A329" s="476"/>
      <c r="B329" s="477"/>
      <c r="C329" s="152" t="s">
        <v>398</v>
      </c>
      <c r="D329" s="60">
        <v>4655</v>
      </c>
      <c r="E329" s="60">
        <v>4664</v>
      </c>
      <c r="F329" s="60">
        <v>5261</v>
      </c>
      <c r="G329" s="60">
        <v>5238</v>
      </c>
      <c r="H329" s="153">
        <v>0</v>
      </c>
      <c r="I329" s="153">
        <v>0</v>
      </c>
      <c r="J329" s="60">
        <v>8034</v>
      </c>
      <c r="K329" s="60">
        <v>8146</v>
      </c>
      <c r="L329" s="60">
        <v>8949</v>
      </c>
      <c r="M329" s="60">
        <v>11316</v>
      </c>
      <c r="N329" s="60">
        <v>14614</v>
      </c>
      <c r="O329" s="60">
        <v>16408</v>
      </c>
      <c r="P329" s="60">
        <v>17054</v>
      </c>
      <c r="Q329" s="60">
        <v>19542</v>
      </c>
      <c r="R329" s="60">
        <v>21158</v>
      </c>
      <c r="S329" s="60">
        <v>22674</v>
      </c>
      <c r="T329" s="60">
        <v>22542</v>
      </c>
      <c r="U329" s="61">
        <v>21989</v>
      </c>
      <c r="V329" s="61">
        <v>21073</v>
      </c>
      <c r="W329" s="63">
        <v>19892</v>
      </c>
      <c r="X329" s="692">
        <v>19172</v>
      </c>
      <c r="Y329" s="693">
        <v>19450</v>
      </c>
    </row>
    <row r="330" spans="1:25" ht="15" customHeight="1">
      <c r="A330" s="476"/>
      <c r="B330" s="477"/>
      <c r="C330" s="152" t="s">
        <v>399</v>
      </c>
      <c r="D330" s="60">
        <v>984</v>
      </c>
      <c r="E330" s="60">
        <v>889</v>
      </c>
      <c r="F330" s="60">
        <v>594</v>
      </c>
      <c r="G330" s="60">
        <v>607</v>
      </c>
      <c r="H330" s="153">
        <v>0</v>
      </c>
      <c r="I330" s="153">
        <v>0</v>
      </c>
      <c r="J330" s="60">
        <v>790</v>
      </c>
      <c r="K330" s="60">
        <v>890</v>
      </c>
      <c r="L330" s="60">
        <v>1015</v>
      </c>
      <c r="M330" s="60">
        <v>1115</v>
      </c>
      <c r="N330" s="60">
        <v>1291</v>
      </c>
      <c r="O330" s="60">
        <v>1571</v>
      </c>
      <c r="P330" s="60">
        <v>2008</v>
      </c>
      <c r="Q330" s="60">
        <v>2433</v>
      </c>
      <c r="R330" s="60">
        <v>2854</v>
      </c>
      <c r="S330" s="60">
        <v>3478</v>
      </c>
      <c r="T330" s="60">
        <v>4187</v>
      </c>
      <c r="U330" s="61">
        <v>5165</v>
      </c>
      <c r="V330" s="61">
        <v>6539</v>
      </c>
      <c r="W330" s="63">
        <v>8247</v>
      </c>
      <c r="X330" s="692">
        <v>9045</v>
      </c>
      <c r="Y330" s="693">
        <v>9165</v>
      </c>
    </row>
    <row r="331" spans="1:25" ht="15" customHeight="1">
      <c r="A331" s="694"/>
      <c r="B331" s="695"/>
      <c r="C331" s="155" t="s">
        <v>400</v>
      </c>
      <c r="D331" s="156">
        <v>0</v>
      </c>
      <c r="E331" s="156">
        <v>0</v>
      </c>
      <c r="F331" s="156">
        <v>0</v>
      </c>
      <c r="G331" s="156">
        <v>0</v>
      </c>
      <c r="H331" s="157">
        <v>0</v>
      </c>
      <c r="I331" s="157">
        <v>0</v>
      </c>
      <c r="J331" s="156">
        <v>0</v>
      </c>
      <c r="K331" s="156">
        <v>0</v>
      </c>
      <c r="L331" s="156">
        <v>0</v>
      </c>
      <c r="M331" s="156">
        <v>0</v>
      </c>
      <c r="N331" s="156">
        <v>0</v>
      </c>
      <c r="O331" s="156">
        <v>5</v>
      </c>
      <c r="P331" s="156">
        <v>0</v>
      </c>
      <c r="Q331" s="156">
        <v>0</v>
      </c>
      <c r="R331" s="156">
        <v>7</v>
      </c>
      <c r="S331" s="156">
        <v>0</v>
      </c>
      <c r="T331" s="156">
        <v>0</v>
      </c>
      <c r="U331" s="158">
        <v>78</v>
      </c>
      <c r="V331" s="158">
        <v>33</v>
      </c>
      <c r="W331" s="160">
        <v>33</v>
      </c>
      <c r="X331" s="696">
        <v>416</v>
      </c>
      <c r="Y331" s="697" t="s">
        <v>825</v>
      </c>
    </row>
    <row r="332" spans="1:25" ht="15" customHeight="1">
      <c r="A332" s="476" t="s">
        <v>213</v>
      </c>
      <c r="B332" s="477" t="s">
        <v>214</v>
      </c>
      <c r="C332" s="152" t="s">
        <v>396</v>
      </c>
      <c r="D332" s="60">
        <v>14939</v>
      </c>
      <c r="E332" s="60">
        <v>15050</v>
      </c>
      <c r="F332" s="60">
        <v>15150</v>
      </c>
      <c r="G332" s="60">
        <v>15135</v>
      </c>
      <c r="H332" s="153">
        <v>15442</v>
      </c>
      <c r="I332" s="153">
        <v>20756</v>
      </c>
      <c r="J332" s="60">
        <v>19959</v>
      </c>
      <c r="K332" s="60">
        <v>19000</v>
      </c>
      <c r="L332" s="60">
        <v>17798</v>
      </c>
      <c r="M332" s="60">
        <v>17153</v>
      </c>
      <c r="N332" s="60">
        <v>16902</v>
      </c>
      <c r="O332" s="60">
        <v>17448</v>
      </c>
      <c r="P332" s="60">
        <v>18388</v>
      </c>
      <c r="Q332" s="60">
        <v>18900</v>
      </c>
      <c r="R332" s="60">
        <v>18781</v>
      </c>
      <c r="S332" s="60">
        <v>18849</v>
      </c>
      <c r="T332" s="60">
        <v>18419</v>
      </c>
      <c r="U332" s="61">
        <v>17603</v>
      </c>
      <c r="V332" s="61">
        <v>16636</v>
      </c>
      <c r="W332" s="63">
        <v>15224</v>
      </c>
      <c r="X332" s="692">
        <v>13879</v>
      </c>
      <c r="Y332" s="693">
        <v>13879</v>
      </c>
    </row>
    <row r="333" spans="1:25" ht="15" customHeight="1">
      <c r="A333" s="476"/>
      <c r="B333" s="477"/>
      <c r="C333" s="152" t="s">
        <v>397</v>
      </c>
      <c r="D333" s="60">
        <v>5896</v>
      </c>
      <c r="E333" s="60">
        <v>5881</v>
      </c>
      <c r="F333" s="60">
        <v>5860</v>
      </c>
      <c r="G333" s="60">
        <v>5937</v>
      </c>
      <c r="H333" s="153">
        <v>0</v>
      </c>
      <c r="I333" s="153">
        <v>0</v>
      </c>
      <c r="J333" s="60">
        <v>6987</v>
      </c>
      <c r="K333" s="60">
        <v>6387</v>
      </c>
      <c r="L333" s="60">
        <v>5423</v>
      </c>
      <c r="M333" s="60">
        <v>4560</v>
      </c>
      <c r="N333" s="60">
        <v>4018</v>
      </c>
      <c r="O333" s="60">
        <v>4031</v>
      </c>
      <c r="P333" s="60">
        <v>4321</v>
      </c>
      <c r="Q333" s="60">
        <v>4303</v>
      </c>
      <c r="R333" s="60">
        <v>3731</v>
      </c>
      <c r="S333" s="60">
        <v>3233</v>
      </c>
      <c r="T333" s="60">
        <v>2766</v>
      </c>
      <c r="U333" s="61">
        <v>2359</v>
      </c>
      <c r="V333" s="61">
        <v>2017</v>
      </c>
      <c r="W333" s="63">
        <v>1686</v>
      </c>
      <c r="X333" s="692">
        <v>1239</v>
      </c>
      <c r="Y333" s="693">
        <v>1276</v>
      </c>
    </row>
    <row r="334" spans="1:25" ht="15" customHeight="1">
      <c r="A334" s="476"/>
      <c r="B334" s="477"/>
      <c r="C334" s="152" t="s">
        <v>398</v>
      </c>
      <c r="D334" s="60">
        <v>7593</v>
      </c>
      <c r="E334" s="60">
        <v>7744</v>
      </c>
      <c r="F334" s="60">
        <v>8362</v>
      </c>
      <c r="G334" s="60">
        <v>8256</v>
      </c>
      <c r="H334" s="153">
        <v>0</v>
      </c>
      <c r="I334" s="153">
        <v>0</v>
      </c>
      <c r="J334" s="60">
        <v>11620</v>
      </c>
      <c r="K334" s="60">
        <v>11127</v>
      </c>
      <c r="L334" s="60">
        <v>10837</v>
      </c>
      <c r="M334" s="60">
        <v>10909</v>
      </c>
      <c r="N334" s="60">
        <v>11094</v>
      </c>
      <c r="O334" s="60">
        <v>11360</v>
      </c>
      <c r="P334" s="60">
        <v>11791</v>
      </c>
      <c r="Q334" s="60">
        <v>12089</v>
      </c>
      <c r="R334" s="60">
        <v>12148</v>
      </c>
      <c r="S334" s="60">
        <v>12093</v>
      </c>
      <c r="T334" s="60">
        <v>11675</v>
      </c>
      <c r="U334" s="61">
        <v>10983</v>
      </c>
      <c r="V334" s="61">
        <v>9908</v>
      </c>
      <c r="W334" s="63">
        <v>8301</v>
      </c>
      <c r="X334" s="692">
        <v>6882</v>
      </c>
      <c r="Y334" s="693">
        <v>7047</v>
      </c>
    </row>
    <row r="335" spans="1:25" ht="15" customHeight="1">
      <c r="A335" s="476"/>
      <c r="B335" s="477"/>
      <c r="C335" s="152" t="s">
        <v>399</v>
      </c>
      <c r="D335" s="60">
        <v>1450</v>
      </c>
      <c r="E335" s="60">
        <v>1425</v>
      </c>
      <c r="F335" s="60">
        <v>928</v>
      </c>
      <c r="G335" s="60">
        <v>942</v>
      </c>
      <c r="H335" s="153">
        <v>0</v>
      </c>
      <c r="I335" s="153">
        <v>0</v>
      </c>
      <c r="J335" s="60">
        <v>1348</v>
      </c>
      <c r="K335" s="60">
        <v>1485</v>
      </c>
      <c r="L335" s="60">
        <v>1538</v>
      </c>
      <c r="M335" s="60">
        <v>1684</v>
      </c>
      <c r="N335" s="60">
        <v>1790</v>
      </c>
      <c r="O335" s="60">
        <v>2048</v>
      </c>
      <c r="P335" s="60">
        <v>2276</v>
      </c>
      <c r="Q335" s="60">
        <v>2508</v>
      </c>
      <c r="R335" s="60">
        <v>2902</v>
      </c>
      <c r="S335" s="60">
        <v>3523</v>
      </c>
      <c r="T335" s="60">
        <v>3978</v>
      </c>
      <c r="U335" s="61">
        <v>4261</v>
      </c>
      <c r="V335" s="61">
        <v>4710</v>
      </c>
      <c r="W335" s="63">
        <v>5235</v>
      </c>
      <c r="X335" s="692">
        <v>5454</v>
      </c>
      <c r="Y335" s="693">
        <v>5556</v>
      </c>
    </row>
    <row r="336" spans="1:25" ht="15" customHeight="1">
      <c r="A336" s="694"/>
      <c r="B336" s="695"/>
      <c r="C336" s="155" t="s">
        <v>400</v>
      </c>
      <c r="D336" s="156">
        <v>0</v>
      </c>
      <c r="E336" s="156">
        <v>0</v>
      </c>
      <c r="F336" s="156">
        <v>0</v>
      </c>
      <c r="G336" s="156">
        <v>0</v>
      </c>
      <c r="H336" s="157">
        <v>0</v>
      </c>
      <c r="I336" s="157">
        <v>0</v>
      </c>
      <c r="J336" s="156">
        <v>4</v>
      </c>
      <c r="K336" s="156">
        <v>1</v>
      </c>
      <c r="L336" s="156">
        <v>0</v>
      </c>
      <c r="M336" s="156">
        <v>0</v>
      </c>
      <c r="N336" s="156">
        <v>0</v>
      </c>
      <c r="O336" s="156">
        <v>9</v>
      </c>
      <c r="P336" s="156">
        <v>0</v>
      </c>
      <c r="Q336" s="156">
        <v>0</v>
      </c>
      <c r="R336" s="156">
        <v>0</v>
      </c>
      <c r="S336" s="156">
        <v>0</v>
      </c>
      <c r="T336" s="156">
        <v>0</v>
      </c>
      <c r="U336" s="158">
        <v>0</v>
      </c>
      <c r="V336" s="158">
        <v>1</v>
      </c>
      <c r="W336" s="160">
        <v>2</v>
      </c>
      <c r="X336" s="696">
        <v>304</v>
      </c>
      <c r="Y336" s="697" t="s">
        <v>825</v>
      </c>
    </row>
    <row r="337" spans="1:25" ht="15" customHeight="1">
      <c r="A337" s="476">
        <v>901</v>
      </c>
      <c r="B337" s="477" t="s">
        <v>215</v>
      </c>
      <c r="C337" s="152" t="s">
        <v>396</v>
      </c>
      <c r="D337" s="60">
        <v>31626</v>
      </c>
      <c r="E337" s="60">
        <v>31686</v>
      </c>
      <c r="F337" s="60">
        <v>31646</v>
      </c>
      <c r="G337" s="60">
        <v>31093</v>
      </c>
      <c r="H337" s="153">
        <v>29879</v>
      </c>
      <c r="I337" s="153">
        <v>38947</v>
      </c>
      <c r="J337" s="60">
        <v>38352</v>
      </c>
      <c r="K337" s="60">
        <v>35664</v>
      </c>
      <c r="L337" s="60">
        <v>32455</v>
      </c>
      <c r="M337" s="60">
        <v>28921</v>
      </c>
      <c r="N337" s="60">
        <v>26410</v>
      </c>
      <c r="O337" s="60">
        <v>25600</v>
      </c>
      <c r="P337" s="60">
        <v>24874</v>
      </c>
      <c r="Q337" s="60">
        <v>24516</v>
      </c>
      <c r="R337" s="60">
        <v>23827</v>
      </c>
      <c r="S337" s="60">
        <v>23341</v>
      </c>
      <c r="T337" s="60">
        <v>22337</v>
      </c>
      <c r="U337" s="61">
        <v>21012</v>
      </c>
      <c r="V337" s="61">
        <v>19265</v>
      </c>
      <c r="W337" s="63">
        <v>17510</v>
      </c>
      <c r="X337" s="692">
        <v>15863</v>
      </c>
      <c r="Y337" s="693">
        <v>15863</v>
      </c>
    </row>
    <row r="338" spans="1:25" ht="15" customHeight="1">
      <c r="A338" s="476"/>
      <c r="B338" s="477"/>
      <c r="C338" s="152" t="s">
        <v>397</v>
      </c>
      <c r="D338" s="60">
        <v>12086</v>
      </c>
      <c r="E338" s="60">
        <v>12363</v>
      </c>
      <c r="F338" s="60">
        <v>12397</v>
      </c>
      <c r="G338" s="60">
        <v>12327</v>
      </c>
      <c r="H338" s="153">
        <v>0</v>
      </c>
      <c r="I338" s="153">
        <v>0</v>
      </c>
      <c r="J338" s="60">
        <v>13986</v>
      </c>
      <c r="K338" s="60">
        <v>12615</v>
      </c>
      <c r="L338" s="60">
        <v>10813</v>
      </c>
      <c r="M338" s="60">
        <v>7980</v>
      </c>
      <c r="N338" s="60">
        <v>5994</v>
      </c>
      <c r="O338" s="60">
        <v>5278</v>
      </c>
      <c r="P338" s="60">
        <v>5130</v>
      </c>
      <c r="Q338" s="60">
        <v>4971</v>
      </c>
      <c r="R338" s="60">
        <v>4450</v>
      </c>
      <c r="S338" s="60">
        <v>3794</v>
      </c>
      <c r="T338" s="60">
        <v>3189</v>
      </c>
      <c r="U338" s="61">
        <v>2650</v>
      </c>
      <c r="V338" s="61">
        <v>2160</v>
      </c>
      <c r="W338" s="63">
        <v>1787</v>
      </c>
      <c r="X338" s="692">
        <v>1462</v>
      </c>
      <c r="Y338" s="693">
        <v>1462</v>
      </c>
    </row>
    <row r="339" spans="1:25" ht="15" customHeight="1">
      <c r="A339" s="476"/>
      <c r="B339" s="477"/>
      <c r="C339" s="152" t="s">
        <v>398</v>
      </c>
      <c r="D339" s="60">
        <v>16360</v>
      </c>
      <c r="E339" s="60">
        <v>16215</v>
      </c>
      <c r="F339" s="60">
        <v>17176</v>
      </c>
      <c r="G339" s="60">
        <v>16666</v>
      </c>
      <c r="H339" s="153">
        <v>0</v>
      </c>
      <c r="I339" s="153">
        <v>0</v>
      </c>
      <c r="J339" s="60">
        <v>21616</v>
      </c>
      <c r="K339" s="60">
        <v>20015</v>
      </c>
      <c r="L339" s="60">
        <v>18541</v>
      </c>
      <c r="M339" s="60">
        <v>17789</v>
      </c>
      <c r="N339" s="60">
        <v>17019</v>
      </c>
      <c r="O339" s="60">
        <v>16420</v>
      </c>
      <c r="P339" s="60">
        <v>15529</v>
      </c>
      <c r="Q339" s="60">
        <v>15148</v>
      </c>
      <c r="R339" s="60">
        <v>14272</v>
      </c>
      <c r="S339" s="60">
        <v>13667</v>
      </c>
      <c r="T339" s="60">
        <v>12631</v>
      </c>
      <c r="U339" s="61">
        <v>11700</v>
      </c>
      <c r="V339" s="61">
        <v>10556</v>
      </c>
      <c r="W339" s="63">
        <v>9026</v>
      </c>
      <c r="X339" s="692">
        <v>7533</v>
      </c>
      <c r="Y339" s="693">
        <v>7540</v>
      </c>
    </row>
    <row r="340" spans="1:25" ht="15" customHeight="1">
      <c r="A340" s="476"/>
      <c r="B340" s="477"/>
      <c r="C340" s="152" t="s">
        <v>399</v>
      </c>
      <c r="D340" s="60">
        <v>3180</v>
      </c>
      <c r="E340" s="60">
        <v>3108</v>
      </c>
      <c r="F340" s="60">
        <v>2073</v>
      </c>
      <c r="G340" s="60">
        <v>2100</v>
      </c>
      <c r="H340" s="153">
        <v>0</v>
      </c>
      <c r="I340" s="153">
        <v>0</v>
      </c>
      <c r="J340" s="60">
        <v>2748</v>
      </c>
      <c r="K340" s="60">
        <v>3034</v>
      </c>
      <c r="L340" s="60">
        <v>3101</v>
      </c>
      <c r="M340" s="60">
        <v>3152</v>
      </c>
      <c r="N340" s="60">
        <v>3397</v>
      </c>
      <c r="O340" s="60">
        <v>3902</v>
      </c>
      <c r="P340" s="60">
        <v>4215</v>
      </c>
      <c r="Q340" s="60">
        <v>4397</v>
      </c>
      <c r="R340" s="60">
        <v>5104</v>
      </c>
      <c r="S340" s="60">
        <v>5880</v>
      </c>
      <c r="T340" s="60">
        <v>6517</v>
      </c>
      <c r="U340" s="61">
        <v>6662</v>
      </c>
      <c r="V340" s="61">
        <v>6544</v>
      </c>
      <c r="W340" s="63">
        <v>6695</v>
      </c>
      <c r="X340" s="692">
        <v>6853</v>
      </c>
      <c r="Y340" s="693">
        <v>6861</v>
      </c>
    </row>
    <row r="341" spans="1:25" ht="15" customHeight="1">
      <c r="A341" s="694"/>
      <c r="B341" s="695"/>
      <c r="C341" s="155" t="s">
        <v>400</v>
      </c>
      <c r="D341" s="156">
        <v>0</v>
      </c>
      <c r="E341" s="156">
        <v>0</v>
      </c>
      <c r="F341" s="156">
        <v>0</v>
      </c>
      <c r="G341" s="156">
        <v>0</v>
      </c>
      <c r="H341" s="157">
        <v>0</v>
      </c>
      <c r="I341" s="157">
        <v>0</v>
      </c>
      <c r="J341" s="156">
        <v>2</v>
      </c>
      <c r="K341" s="156">
        <v>0</v>
      </c>
      <c r="L341" s="156">
        <v>0</v>
      </c>
      <c r="M341" s="156">
        <v>0</v>
      </c>
      <c r="N341" s="156">
        <v>0</v>
      </c>
      <c r="O341" s="156">
        <v>0</v>
      </c>
      <c r="P341" s="156">
        <v>0</v>
      </c>
      <c r="Q341" s="156">
        <v>0</v>
      </c>
      <c r="R341" s="156">
        <v>1</v>
      </c>
      <c r="S341" s="156">
        <v>0</v>
      </c>
      <c r="T341" s="156">
        <v>0</v>
      </c>
      <c r="U341" s="158">
        <v>0</v>
      </c>
      <c r="V341" s="158">
        <v>5</v>
      </c>
      <c r="W341" s="160">
        <v>2</v>
      </c>
      <c r="X341" s="696">
        <v>15</v>
      </c>
      <c r="Y341" s="697" t="s">
        <v>825</v>
      </c>
    </row>
    <row r="342" spans="1:25" ht="15" customHeight="1">
      <c r="A342" s="702" t="s">
        <v>216</v>
      </c>
      <c r="B342" s="703" t="s">
        <v>217</v>
      </c>
      <c r="C342" s="166" t="s">
        <v>396</v>
      </c>
      <c r="D342" s="62">
        <v>11469</v>
      </c>
      <c r="E342" s="62">
        <v>11653</v>
      </c>
      <c r="F342" s="62">
        <v>11747</v>
      </c>
      <c r="G342" s="62">
        <v>12013</v>
      </c>
      <c r="H342" s="153">
        <v>11505</v>
      </c>
      <c r="I342" s="153">
        <v>14641</v>
      </c>
      <c r="J342" s="62">
        <v>14417</v>
      </c>
      <c r="K342" s="62">
        <v>13298</v>
      </c>
      <c r="L342" s="62">
        <v>12191</v>
      </c>
      <c r="M342" s="62">
        <v>10998</v>
      </c>
      <c r="N342" s="62">
        <v>10135</v>
      </c>
      <c r="O342" s="62">
        <v>9872</v>
      </c>
      <c r="P342" s="62">
        <v>9717</v>
      </c>
      <c r="Q342" s="62">
        <v>9565</v>
      </c>
      <c r="R342" s="62">
        <v>9360</v>
      </c>
      <c r="S342" s="62">
        <v>9131</v>
      </c>
      <c r="T342" s="62">
        <v>8789</v>
      </c>
      <c r="U342" s="62">
        <v>8251</v>
      </c>
      <c r="V342" s="62">
        <v>7601</v>
      </c>
      <c r="W342" s="167">
        <v>7068</v>
      </c>
      <c r="X342" s="692">
        <v>6435</v>
      </c>
      <c r="Y342" s="693"/>
    </row>
    <row r="343" spans="1:25" ht="15" customHeight="1">
      <c r="A343" s="702"/>
      <c r="B343" s="703"/>
      <c r="C343" s="166" t="s">
        <v>397</v>
      </c>
      <c r="D343" s="62">
        <v>4312</v>
      </c>
      <c r="E343" s="62">
        <v>4482</v>
      </c>
      <c r="F343" s="62">
        <v>4552</v>
      </c>
      <c r="G343" s="62">
        <v>4664</v>
      </c>
      <c r="H343" s="153">
        <v>0</v>
      </c>
      <c r="I343" s="153">
        <v>0</v>
      </c>
      <c r="J343" s="62">
        <v>5066</v>
      </c>
      <c r="K343" s="62">
        <v>4524</v>
      </c>
      <c r="L343" s="62">
        <v>4012</v>
      </c>
      <c r="M343" s="62">
        <v>3009</v>
      </c>
      <c r="N343" s="62">
        <v>2291</v>
      </c>
      <c r="O343" s="62">
        <v>2029</v>
      </c>
      <c r="P343" s="62">
        <v>1993</v>
      </c>
      <c r="Q343" s="62">
        <v>1929</v>
      </c>
      <c r="R343" s="62">
        <v>1740</v>
      </c>
      <c r="S343" s="62">
        <v>1466</v>
      </c>
      <c r="T343" s="62">
        <v>1225</v>
      </c>
      <c r="U343" s="62">
        <v>1015</v>
      </c>
      <c r="V343" s="62">
        <v>879</v>
      </c>
      <c r="W343" s="167">
        <v>783</v>
      </c>
      <c r="X343" s="692">
        <v>672</v>
      </c>
      <c r="Y343" s="693"/>
    </row>
    <row r="344" spans="1:25" ht="15" customHeight="1">
      <c r="A344" s="702"/>
      <c r="B344" s="703"/>
      <c r="C344" s="166" t="s">
        <v>398</v>
      </c>
      <c r="D344" s="62">
        <v>6035</v>
      </c>
      <c r="E344" s="62">
        <v>6078</v>
      </c>
      <c r="F344" s="62">
        <v>6461</v>
      </c>
      <c r="G344" s="62">
        <v>6581</v>
      </c>
      <c r="H344" s="153">
        <v>0</v>
      </c>
      <c r="I344" s="153">
        <v>0</v>
      </c>
      <c r="J344" s="62">
        <v>8341</v>
      </c>
      <c r="K344" s="62">
        <v>7664</v>
      </c>
      <c r="L344" s="62">
        <v>6998</v>
      </c>
      <c r="M344" s="62">
        <v>6758</v>
      </c>
      <c r="N344" s="62">
        <v>6519</v>
      </c>
      <c r="O344" s="62">
        <v>6270</v>
      </c>
      <c r="P344" s="62">
        <v>6019</v>
      </c>
      <c r="Q344" s="62">
        <v>5890</v>
      </c>
      <c r="R344" s="62">
        <v>5578</v>
      </c>
      <c r="S344" s="62">
        <v>5330</v>
      </c>
      <c r="T344" s="62">
        <v>4990</v>
      </c>
      <c r="U344" s="62">
        <v>4592</v>
      </c>
      <c r="V344" s="62">
        <v>4171</v>
      </c>
      <c r="W344" s="167">
        <v>3655</v>
      </c>
      <c r="X344" s="692">
        <v>3132</v>
      </c>
      <c r="Y344" s="693"/>
    </row>
    <row r="345" spans="1:25" ht="15" customHeight="1">
      <c r="A345" s="702"/>
      <c r="B345" s="703"/>
      <c r="C345" s="166" t="s">
        <v>399</v>
      </c>
      <c r="D345" s="62">
        <v>1122</v>
      </c>
      <c r="E345" s="62">
        <v>1093</v>
      </c>
      <c r="F345" s="62">
        <v>734</v>
      </c>
      <c r="G345" s="62">
        <v>768</v>
      </c>
      <c r="H345" s="153">
        <v>0</v>
      </c>
      <c r="I345" s="153">
        <v>0</v>
      </c>
      <c r="J345" s="62">
        <v>1009</v>
      </c>
      <c r="K345" s="62">
        <v>1110</v>
      </c>
      <c r="L345" s="62">
        <v>1181</v>
      </c>
      <c r="M345" s="62">
        <v>1231</v>
      </c>
      <c r="N345" s="62">
        <v>1325</v>
      </c>
      <c r="O345" s="62">
        <v>1573</v>
      </c>
      <c r="P345" s="62">
        <v>1705</v>
      </c>
      <c r="Q345" s="62">
        <v>1746</v>
      </c>
      <c r="R345" s="62">
        <v>2042</v>
      </c>
      <c r="S345" s="62">
        <v>2335</v>
      </c>
      <c r="T345" s="62">
        <v>2574</v>
      </c>
      <c r="U345" s="62">
        <v>2644</v>
      </c>
      <c r="V345" s="62">
        <v>2547</v>
      </c>
      <c r="W345" s="167">
        <v>2630</v>
      </c>
      <c r="X345" s="692">
        <v>2621</v>
      </c>
      <c r="Y345" s="693"/>
    </row>
    <row r="346" spans="1:25" ht="15" customHeight="1">
      <c r="A346" s="704"/>
      <c r="B346" s="705"/>
      <c r="C346" s="168" t="s">
        <v>400</v>
      </c>
      <c r="D346" s="169">
        <v>0</v>
      </c>
      <c r="E346" s="169">
        <v>0</v>
      </c>
      <c r="F346" s="169">
        <v>0</v>
      </c>
      <c r="G346" s="169">
        <v>0</v>
      </c>
      <c r="H346" s="157">
        <v>0</v>
      </c>
      <c r="I346" s="157">
        <v>0</v>
      </c>
      <c r="J346" s="169">
        <v>1</v>
      </c>
      <c r="K346" s="169">
        <v>0</v>
      </c>
      <c r="L346" s="169">
        <v>0</v>
      </c>
      <c r="M346" s="169">
        <v>0</v>
      </c>
      <c r="N346" s="169">
        <v>0</v>
      </c>
      <c r="O346" s="169">
        <v>0</v>
      </c>
      <c r="P346" s="169">
        <v>0</v>
      </c>
      <c r="Q346" s="169">
        <v>0</v>
      </c>
      <c r="R346" s="169">
        <v>0</v>
      </c>
      <c r="S346" s="169">
        <v>0</v>
      </c>
      <c r="T346" s="169">
        <v>0</v>
      </c>
      <c r="U346" s="169">
        <v>0</v>
      </c>
      <c r="V346" s="169">
        <v>4</v>
      </c>
      <c r="W346" s="170">
        <v>0</v>
      </c>
      <c r="X346" s="696">
        <v>10</v>
      </c>
      <c r="Y346" s="697"/>
    </row>
    <row r="347" spans="1:25" ht="15" customHeight="1">
      <c r="A347" s="702" t="s">
        <v>218</v>
      </c>
      <c r="B347" s="703" t="s">
        <v>219</v>
      </c>
      <c r="C347" s="166" t="s">
        <v>396</v>
      </c>
      <c r="D347" s="62">
        <v>9529</v>
      </c>
      <c r="E347" s="62">
        <v>9554</v>
      </c>
      <c r="F347" s="62">
        <v>9551</v>
      </c>
      <c r="G347" s="62">
        <v>9068</v>
      </c>
      <c r="H347" s="153">
        <v>8665</v>
      </c>
      <c r="I347" s="153">
        <v>11269</v>
      </c>
      <c r="J347" s="62">
        <v>11087</v>
      </c>
      <c r="K347" s="62">
        <v>10257</v>
      </c>
      <c r="L347" s="62">
        <v>9252</v>
      </c>
      <c r="M347" s="62">
        <v>7987</v>
      </c>
      <c r="N347" s="62">
        <v>7155</v>
      </c>
      <c r="O347" s="62">
        <v>6800</v>
      </c>
      <c r="P347" s="62">
        <v>6410</v>
      </c>
      <c r="Q347" s="62">
        <v>6223</v>
      </c>
      <c r="R347" s="62">
        <v>6006</v>
      </c>
      <c r="S347" s="62">
        <v>5831</v>
      </c>
      <c r="T347" s="62">
        <v>5606</v>
      </c>
      <c r="U347" s="62">
        <v>5225</v>
      </c>
      <c r="V347" s="62">
        <v>4667</v>
      </c>
      <c r="W347" s="167">
        <v>4099</v>
      </c>
      <c r="X347" s="692">
        <v>3634</v>
      </c>
      <c r="Y347" s="693"/>
    </row>
    <row r="348" spans="1:25" ht="15" customHeight="1">
      <c r="A348" s="702"/>
      <c r="B348" s="703"/>
      <c r="C348" s="166" t="s">
        <v>397</v>
      </c>
      <c r="D348" s="62">
        <v>3692</v>
      </c>
      <c r="E348" s="62">
        <v>3727</v>
      </c>
      <c r="F348" s="62">
        <v>3743</v>
      </c>
      <c r="G348" s="62">
        <v>3609</v>
      </c>
      <c r="H348" s="153">
        <v>0</v>
      </c>
      <c r="I348" s="153">
        <v>0</v>
      </c>
      <c r="J348" s="62">
        <v>4040</v>
      </c>
      <c r="K348" s="62">
        <v>3644</v>
      </c>
      <c r="L348" s="62">
        <v>3104</v>
      </c>
      <c r="M348" s="62">
        <v>2256</v>
      </c>
      <c r="N348" s="62">
        <v>1651</v>
      </c>
      <c r="O348" s="62">
        <v>1350</v>
      </c>
      <c r="P348" s="62">
        <v>1228</v>
      </c>
      <c r="Q348" s="62">
        <v>1200</v>
      </c>
      <c r="R348" s="62">
        <v>1078</v>
      </c>
      <c r="S348" s="62">
        <v>994</v>
      </c>
      <c r="T348" s="62">
        <v>900</v>
      </c>
      <c r="U348" s="62">
        <v>698</v>
      </c>
      <c r="V348" s="62">
        <v>511</v>
      </c>
      <c r="W348" s="167">
        <v>399</v>
      </c>
      <c r="X348" s="692">
        <v>324</v>
      </c>
      <c r="Y348" s="693"/>
    </row>
    <row r="349" spans="1:25" ht="15" customHeight="1">
      <c r="A349" s="702"/>
      <c r="B349" s="703"/>
      <c r="C349" s="166" t="s">
        <v>398</v>
      </c>
      <c r="D349" s="62">
        <v>4875</v>
      </c>
      <c r="E349" s="62">
        <v>4836</v>
      </c>
      <c r="F349" s="62">
        <v>5150</v>
      </c>
      <c r="G349" s="62">
        <v>4792</v>
      </c>
      <c r="H349" s="153">
        <v>0</v>
      </c>
      <c r="I349" s="153">
        <v>0</v>
      </c>
      <c r="J349" s="62">
        <v>6213</v>
      </c>
      <c r="K349" s="62">
        <v>5682</v>
      </c>
      <c r="L349" s="62">
        <v>5216</v>
      </c>
      <c r="M349" s="62">
        <v>4804</v>
      </c>
      <c r="N349" s="62">
        <v>4525</v>
      </c>
      <c r="O349" s="62">
        <v>4343</v>
      </c>
      <c r="P349" s="62">
        <v>4038</v>
      </c>
      <c r="Q349" s="62">
        <v>3832</v>
      </c>
      <c r="R349" s="62">
        <v>3594</v>
      </c>
      <c r="S349" s="62">
        <v>3364</v>
      </c>
      <c r="T349" s="62">
        <v>3061</v>
      </c>
      <c r="U349" s="62">
        <v>2850</v>
      </c>
      <c r="V349" s="62">
        <v>2562</v>
      </c>
      <c r="W349" s="167">
        <v>2154</v>
      </c>
      <c r="X349" s="692">
        <v>1738</v>
      </c>
      <c r="Y349" s="693"/>
    </row>
    <row r="350" spans="1:25" ht="15" customHeight="1">
      <c r="A350" s="702"/>
      <c r="B350" s="703"/>
      <c r="C350" s="166" t="s">
        <v>399</v>
      </c>
      <c r="D350" s="62">
        <v>962</v>
      </c>
      <c r="E350" s="62">
        <v>991</v>
      </c>
      <c r="F350" s="62">
        <v>658</v>
      </c>
      <c r="G350" s="62">
        <v>667</v>
      </c>
      <c r="H350" s="153">
        <v>0</v>
      </c>
      <c r="I350" s="153">
        <v>0</v>
      </c>
      <c r="J350" s="62">
        <v>833</v>
      </c>
      <c r="K350" s="62">
        <v>931</v>
      </c>
      <c r="L350" s="62">
        <v>932</v>
      </c>
      <c r="M350" s="62">
        <v>927</v>
      </c>
      <c r="N350" s="62">
        <v>979</v>
      </c>
      <c r="O350" s="62">
        <v>1107</v>
      </c>
      <c r="P350" s="62">
        <v>1144</v>
      </c>
      <c r="Q350" s="62">
        <v>1191</v>
      </c>
      <c r="R350" s="62">
        <v>1333</v>
      </c>
      <c r="S350" s="62">
        <v>1473</v>
      </c>
      <c r="T350" s="62">
        <v>1645</v>
      </c>
      <c r="U350" s="62">
        <v>1677</v>
      </c>
      <c r="V350" s="62">
        <v>1593</v>
      </c>
      <c r="W350" s="167">
        <v>1545</v>
      </c>
      <c r="X350" s="692">
        <v>1570</v>
      </c>
      <c r="Y350" s="693"/>
    </row>
    <row r="351" spans="1:25" ht="15" customHeight="1">
      <c r="A351" s="704"/>
      <c r="B351" s="705"/>
      <c r="C351" s="168" t="s">
        <v>400</v>
      </c>
      <c r="D351" s="169">
        <v>0</v>
      </c>
      <c r="E351" s="169">
        <v>0</v>
      </c>
      <c r="F351" s="169">
        <v>0</v>
      </c>
      <c r="G351" s="169">
        <v>0</v>
      </c>
      <c r="H351" s="157">
        <v>0</v>
      </c>
      <c r="I351" s="157">
        <v>0</v>
      </c>
      <c r="J351" s="169">
        <v>1</v>
      </c>
      <c r="K351" s="169">
        <v>0</v>
      </c>
      <c r="L351" s="169">
        <v>0</v>
      </c>
      <c r="M351" s="169">
        <v>0</v>
      </c>
      <c r="N351" s="169">
        <v>0</v>
      </c>
      <c r="O351" s="169">
        <v>0</v>
      </c>
      <c r="P351" s="169">
        <v>0</v>
      </c>
      <c r="Q351" s="169">
        <v>0</v>
      </c>
      <c r="R351" s="169">
        <v>1</v>
      </c>
      <c r="S351" s="169">
        <v>0</v>
      </c>
      <c r="T351" s="169">
        <v>0</v>
      </c>
      <c r="U351" s="169">
        <v>0</v>
      </c>
      <c r="V351" s="169">
        <v>1</v>
      </c>
      <c r="W351" s="170">
        <v>1</v>
      </c>
      <c r="X351" s="696">
        <v>2</v>
      </c>
      <c r="Y351" s="697"/>
    </row>
    <row r="352" spans="1:25" ht="15" customHeight="1">
      <c r="A352" s="702" t="s">
        <v>220</v>
      </c>
      <c r="B352" s="703" t="s">
        <v>221</v>
      </c>
      <c r="C352" s="166" t="s">
        <v>396</v>
      </c>
      <c r="D352" s="62">
        <v>6123</v>
      </c>
      <c r="E352" s="62">
        <v>6066</v>
      </c>
      <c r="F352" s="62">
        <v>5940</v>
      </c>
      <c r="G352" s="62">
        <v>5728</v>
      </c>
      <c r="H352" s="153">
        <v>5632</v>
      </c>
      <c r="I352" s="153">
        <v>7378</v>
      </c>
      <c r="J352" s="62">
        <v>7398</v>
      </c>
      <c r="K352" s="62">
        <v>7043</v>
      </c>
      <c r="L352" s="62">
        <v>6242</v>
      </c>
      <c r="M352" s="62">
        <v>5556</v>
      </c>
      <c r="N352" s="62">
        <v>5038</v>
      </c>
      <c r="O352" s="62">
        <v>4930</v>
      </c>
      <c r="P352" s="62">
        <v>4987</v>
      </c>
      <c r="Q352" s="62">
        <v>5009</v>
      </c>
      <c r="R352" s="62">
        <v>4884</v>
      </c>
      <c r="S352" s="62">
        <v>4817</v>
      </c>
      <c r="T352" s="62">
        <v>4567</v>
      </c>
      <c r="U352" s="62">
        <v>4341</v>
      </c>
      <c r="V352" s="62">
        <v>4024</v>
      </c>
      <c r="W352" s="167">
        <v>3628</v>
      </c>
      <c r="X352" s="692">
        <v>3344</v>
      </c>
      <c r="Y352" s="693"/>
    </row>
    <row r="353" spans="1:25" ht="15" customHeight="1">
      <c r="A353" s="702"/>
      <c r="B353" s="703"/>
      <c r="C353" s="166" t="s">
        <v>397</v>
      </c>
      <c r="D353" s="62">
        <v>2391</v>
      </c>
      <c r="E353" s="62">
        <v>2432</v>
      </c>
      <c r="F353" s="62">
        <v>2345</v>
      </c>
      <c r="G353" s="62">
        <v>2300</v>
      </c>
      <c r="H353" s="153">
        <v>0</v>
      </c>
      <c r="I353" s="153">
        <v>0</v>
      </c>
      <c r="J353" s="62">
        <v>2835</v>
      </c>
      <c r="K353" s="62">
        <v>2583</v>
      </c>
      <c r="L353" s="62">
        <v>2063</v>
      </c>
      <c r="M353" s="62">
        <v>1454</v>
      </c>
      <c r="N353" s="62">
        <v>1055</v>
      </c>
      <c r="O353" s="62">
        <v>985</v>
      </c>
      <c r="P353" s="62">
        <v>1063</v>
      </c>
      <c r="Q353" s="62">
        <v>1069</v>
      </c>
      <c r="R353" s="62">
        <v>983</v>
      </c>
      <c r="S353" s="62">
        <v>791</v>
      </c>
      <c r="T353" s="62">
        <v>625</v>
      </c>
      <c r="U353" s="62">
        <v>525</v>
      </c>
      <c r="V353" s="62">
        <v>442</v>
      </c>
      <c r="W353" s="167">
        <v>330</v>
      </c>
      <c r="X353" s="692">
        <v>266</v>
      </c>
      <c r="Y353" s="693"/>
    </row>
    <row r="354" spans="1:25" ht="15" customHeight="1">
      <c r="A354" s="702"/>
      <c r="B354" s="703"/>
      <c r="C354" s="166" t="s">
        <v>398</v>
      </c>
      <c r="D354" s="62">
        <v>3161</v>
      </c>
      <c r="E354" s="62">
        <v>3089</v>
      </c>
      <c r="F354" s="62">
        <v>3223</v>
      </c>
      <c r="G354" s="62">
        <v>3047</v>
      </c>
      <c r="H354" s="153">
        <v>0</v>
      </c>
      <c r="I354" s="153">
        <v>0</v>
      </c>
      <c r="J354" s="62">
        <v>4066</v>
      </c>
      <c r="K354" s="62">
        <v>3882</v>
      </c>
      <c r="L354" s="62">
        <v>3605</v>
      </c>
      <c r="M354" s="62">
        <v>3522</v>
      </c>
      <c r="N354" s="62">
        <v>3359</v>
      </c>
      <c r="O354" s="62">
        <v>3249</v>
      </c>
      <c r="P354" s="62">
        <v>3131</v>
      </c>
      <c r="Q354" s="62">
        <v>3087</v>
      </c>
      <c r="R354" s="62">
        <v>2891</v>
      </c>
      <c r="S354" s="62">
        <v>2850</v>
      </c>
      <c r="T354" s="62">
        <v>2648</v>
      </c>
      <c r="U354" s="62">
        <v>2471</v>
      </c>
      <c r="V354" s="62">
        <v>2205</v>
      </c>
      <c r="W354" s="167">
        <v>1841</v>
      </c>
      <c r="X354" s="692">
        <v>1486</v>
      </c>
      <c r="Y354" s="693"/>
    </row>
    <row r="355" spans="1:25" ht="15" customHeight="1">
      <c r="A355" s="702"/>
      <c r="B355" s="703"/>
      <c r="C355" s="166" t="s">
        <v>399</v>
      </c>
      <c r="D355" s="62">
        <v>571</v>
      </c>
      <c r="E355" s="62">
        <v>545</v>
      </c>
      <c r="F355" s="62">
        <v>372</v>
      </c>
      <c r="G355" s="62">
        <v>381</v>
      </c>
      <c r="H355" s="153">
        <v>0</v>
      </c>
      <c r="I355" s="153">
        <v>0</v>
      </c>
      <c r="J355" s="62">
        <v>497</v>
      </c>
      <c r="K355" s="62">
        <v>578</v>
      </c>
      <c r="L355" s="62">
        <v>574</v>
      </c>
      <c r="M355" s="62">
        <v>580</v>
      </c>
      <c r="N355" s="62">
        <v>624</v>
      </c>
      <c r="O355" s="62">
        <v>696</v>
      </c>
      <c r="P355" s="62">
        <v>793</v>
      </c>
      <c r="Q355" s="62">
        <v>853</v>
      </c>
      <c r="R355" s="62">
        <v>1010</v>
      </c>
      <c r="S355" s="62">
        <v>1176</v>
      </c>
      <c r="T355" s="62">
        <v>1294</v>
      </c>
      <c r="U355" s="62">
        <v>1345</v>
      </c>
      <c r="V355" s="62">
        <v>1377</v>
      </c>
      <c r="W355" s="167">
        <v>1456</v>
      </c>
      <c r="X355" s="692">
        <v>1589</v>
      </c>
      <c r="Y355" s="693"/>
    </row>
    <row r="356" spans="1:25" ht="15" customHeight="1">
      <c r="A356" s="704"/>
      <c r="B356" s="705"/>
      <c r="C356" s="168" t="s">
        <v>400</v>
      </c>
      <c r="D356" s="169">
        <v>0</v>
      </c>
      <c r="E356" s="169">
        <v>0</v>
      </c>
      <c r="F356" s="169">
        <v>0</v>
      </c>
      <c r="G356" s="169">
        <v>0</v>
      </c>
      <c r="H356" s="157">
        <v>0</v>
      </c>
      <c r="I356" s="157">
        <v>0</v>
      </c>
      <c r="J356" s="169">
        <v>0</v>
      </c>
      <c r="K356" s="169">
        <v>0</v>
      </c>
      <c r="L356" s="169">
        <v>0</v>
      </c>
      <c r="M356" s="169">
        <v>0</v>
      </c>
      <c r="N356" s="169">
        <v>0</v>
      </c>
      <c r="O356" s="169">
        <v>0</v>
      </c>
      <c r="P356" s="169">
        <v>0</v>
      </c>
      <c r="Q356" s="169">
        <v>0</v>
      </c>
      <c r="R356" s="169">
        <v>0</v>
      </c>
      <c r="S356" s="169">
        <v>0</v>
      </c>
      <c r="T356" s="169">
        <v>0</v>
      </c>
      <c r="U356" s="169">
        <v>0</v>
      </c>
      <c r="V356" s="169">
        <v>0</v>
      </c>
      <c r="W356" s="170">
        <v>1</v>
      </c>
      <c r="X356" s="696">
        <v>3</v>
      </c>
      <c r="Y356" s="697"/>
    </row>
    <row r="357" spans="1:25" ht="15" customHeight="1">
      <c r="A357" s="702" t="s">
        <v>222</v>
      </c>
      <c r="B357" s="703" t="s">
        <v>223</v>
      </c>
      <c r="C357" s="166" t="s">
        <v>396</v>
      </c>
      <c r="D357" s="62">
        <v>4505</v>
      </c>
      <c r="E357" s="62">
        <v>4413</v>
      </c>
      <c r="F357" s="62">
        <v>4408</v>
      </c>
      <c r="G357" s="62">
        <v>4284</v>
      </c>
      <c r="H357" s="153">
        <v>4077</v>
      </c>
      <c r="I357" s="153">
        <v>5659</v>
      </c>
      <c r="J357" s="62">
        <v>5450</v>
      </c>
      <c r="K357" s="62">
        <v>5066</v>
      </c>
      <c r="L357" s="62">
        <v>4770</v>
      </c>
      <c r="M357" s="62">
        <v>4380</v>
      </c>
      <c r="N357" s="62">
        <v>4082</v>
      </c>
      <c r="O357" s="62">
        <v>3998</v>
      </c>
      <c r="P357" s="62">
        <v>3760</v>
      </c>
      <c r="Q357" s="62">
        <v>3719</v>
      </c>
      <c r="R357" s="62">
        <v>3577</v>
      </c>
      <c r="S357" s="62">
        <v>3562</v>
      </c>
      <c r="T357" s="62">
        <v>3375</v>
      </c>
      <c r="U357" s="62">
        <v>3195</v>
      </c>
      <c r="V357" s="62">
        <v>2973</v>
      </c>
      <c r="W357" s="167">
        <v>2715</v>
      </c>
      <c r="X357" s="706">
        <v>2450</v>
      </c>
      <c r="Y357" s="693"/>
    </row>
    <row r="358" spans="1:25" ht="15" customHeight="1">
      <c r="A358" s="702"/>
      <c r="B358" s="703"/>
      <c r="C358" s="166" t="s">
        <v>397</v>
      </c>
      <c r="D358" s="62">
        <v>1691</v>
      </c>
      <c r="E358" s="62">
        <v>1722</v>
      </c>
      <c r="F358" s="62">
        <v>1757</v>
      </c>
      <c r="G358" s="62">
        <v>1754</v>
      </c>
      <c r="H358" s="153">
        <v>0</v>
      </c>
      <c r="I358" s="153">
        <v>0</v>
      </c>
      <c r="J358" s="62">
        <v>2045</v>
      </c>
      <c r="K358" s="62">
        <v>1864</v>
      </c>
      <c r="L358" s="62">
        <v>1634</v>
      </c>
      <c r="M358" s="62">
        <v>1261</v>
      </c>
      <c r="N358" s="62">
        <v>997</v>
      </c>
      <c r="O358" s="62">
        <v>914</v>
      </c>
      <c r="P358" s="62">
        <v>846</v>
      </c>
      <c r="Q358" s="62">
        <v>773</v>
      </c>
      <c r="R358" s="62">
        <v>649</v>
      </c>
      <c r="S358" s="62">
        <v>543</v>
      </c>
      <c r="T358" s="62">
        <v>439</v>
      </c>
      <c r="U358" s="62">
        <v>412</v>
      </c>
      <c r="V358" s="62">
        <v>328</v>
      </c>
      <c r="W358" s="167">
        <v>275</v>
      </c>
      <c r="X358" s="706">
        <v>200</v>
      </c>
      <c r="Y358" s="693"/>
    </row>
    <row r="359" spans="1:25" ht="15" customHeight="1">
      <c r="A359" s="702"/>
      <c r="B359" s="703"/>
      <c r="C359" s="166" t="s">
        <v>398</v>
      </c>
      <c r="D359" s="62">
        <v>2289</v>
      </c>
      <c r="E359" s="62">
        <v>2212</v>
      </c>
      <c r="F359" s="62">
        <v>2342</v>
      </c>
      <c r="G359" s="62">
        <v>2246</v>
      </c>
      <c r="H359" s="153">
        <v>0</v>
      </c>
      <c r="I359" s="153">
        <v>0</v>
      </c>
      <c r="J359" s="62">
        <v>2996</v>
      </c>
      <c r="K359" s="62">
        <v>2787</v>
      </c>
      <c r="L359" s="62">
        <v>2722</v>
      </c>
      <c r="M359" s="62">
        <v>2705</v>
      </c>
      <c r="N359" s="62">
        <v>2616</v>
      </c>
      <c r="O359" s="62">
        <v>2558</v>
      </c>
      <c r="P359" s="62">
        <v>2341</v>
      </c>
      <c r="Q359" s="62">
        <v>2339</v>
      </c>
      <c r="R359" s="62">
        <v>2209</v>
      </c>
      <c r="S359" s="62">
        <v>2123</v>
      </c>
      <c r="T359" s="62">
        <v>1932</v>
      </c>
      <c r="U359" s="62">
        <v>1787</v>
      </c>
      <c r="V359" s="62">
        <v>1618</v>
      </c>
      <c r="W359" s="167">
        <v>1376</v>
      </c>
      <c r="X359" s="706">
        <v>1177</v>
      </c>
      <c r="Y359" s="693"/>
    </row>
    <row r="360" spans="1:25" ht="15" customHeight="1">
      <c r="A360" s="702"/>
      <c r="B360" s="703"/>
      <c r="C360" s="166" t="s">
        <v>399</v>
      </c>
      <c r="D360" s="62">
        <v>525</v>
      </c>
      <c r="E360" s="62">
        <v>479</v>
      </c>
      <c r="F360" s="62">
        <v>309</v>
      </c>
      <c r="G360" s="62">
        <v>284</v>
      </c>
      <c r="H360" s="153">
        <v>0</v>
      </c>
      <c r="I360" s="153">
        <v>0</v>
      </c>
      <c r="J360" s="62">
        <v>409</v>
      </c>
      <c r="K360" s="62">
        <v>415</v>
      </c>
      <c r="L360" s="62">
        <v>414</v>
      </c>
      <c r="M360" s="62">
        <v>414</v>
      </c>
      <c r="N360" s="62">
        <v>469</v>
      </c>
      <c r="O360" s="62">
        <v>526</v>
      </c>
      <c r="P360" s="62">
        <v>573</v>
      </c>
      <c r="Q360" s="62">
        <v>607</v>
      </c>
      <c r="R360" s="62">
        <v>719</v>
      </c>
      <c r="S360" s="62">
        <v>896</v>
      </c>
      <c r="T360" s="62">
        <v>1004</v>
      </c>
      <c r="U360" s="62">
        <v>996</v>
      </c>
      <c r="V360" s="62">
        <v>1027</v>
      </c>
      <c r="W360" s="167">
        <v>1064</v>
      </c>
      <c r="X360" s="706">
        <v>1073</v>
      </c>
      <c r="Y360" s="693"/>
    </row>
    <row r="361" spans="1:25" ht="15" customHeight="1">
      <c r="A361" s="704"/>
      <c r="B361" s="705"/>
      <c r="C361" s="168" t="s">
        <v>400</v>
      </c>
      <c r="D361" s="169">
        <v>0</v>
      </c>
      <c r="E361" s="169">
        <v>0</v>
      </c>
      <c r="F361" s="169">
        <v>0</v>
      </c>
      <c r="G361" s="169">
        <v>0</v>
      </c>
      <c r="H361" s="157">
        <v>0</v>
      </c>
      <c r="I361" s="157">
        <v>0</v>
      </c>
      <c r="J361" s="169">
        <v>0</v>
      </c>
      <c r="K361" s="169">
        <v>0</v>
      </c>
      <c r="L361" s="169">
        <v>0</v>
      </c>
      <c r="M361" s="169">
        <v>0</v>
      </c>
      <c r="N361" s="169">
        <v>0</v>
      </c>
      <c r="O361" s="169">
        <v>0</v>
      </c>
      <c r="P361" s="169">
        <v>0</v>
      </c>
      <c r="Q361" s="169">
        <v>0</v>
      </c>
      <c r="R361" s="169">
        <v>0</v>
      </c>
      <c r="S361" s="169">
        <v>0</v>
      </c>
      <c r="T361" s="169">
        <v>0</v>
      </c>
      <c r="U361" s="169">
        <v>0</v>
      </c>
      <c r="V361" s="169">
        <v>0</v>
      </c>
      <c r="W361" s="170">
        <v>0</v>
      </c>
      <c r="X361" s="707" t="s">
        <v>825</v>
      </c>
      <c r="Y361" s="697"/>
    </row>
    <row r="362" spans="1:25" ht="15" customHeight="1">
      <c r="A362" s="488" t="s">
        <v>224</v>
      </c>
      <c r="B362" s="69"/>
      <c r="H362" s="698"/>
      <c r="I362" s="698"/>
      <c r="U362" s="699"/>
      <c r="V362" s="699"/>
      <c r="W362" s="69"/>
      <c r="X362" s="692"/>
      <c r="Y362" s="693"/>
    </row>
    <row r="363" spans="1:25" ht="15" customHeight="1">
      <c r="A363" s="476" t="s">
        <v>225</v>
      </c>
      <c r="B363" s="477" t="s">
        <v>226</v>
      </c>
      <c r="C363" s="152" t="s">
        <v>396</v>
      </c>
      <c r="D363" s="60">
        <v>90750</v>
      </c>
      <c r="E363" s="60">
        <v>91246</v>
      </c>
      <c r="F363" s="60">
        <v>91800</v>
      </c>
      <c r="G363" s="60">
        <v>92006</v>
      </c>
      <c r="H363" s="153">
        <v>91546</v>
      </c>
      <c r="I363" s="153">
        <v>103154</v>
      </c>
      <c r="J363" s="60">
        <v>102838</v>
      </c>
      <c r="K363" s="60">
        <v>102557</v>
      </c>
      <c r="L363" s="60">
        <v>99572</v>
      </c>
      <c r="M363" s="60">
        <v>96599</v>
      </c>
      <c r="N363" s="60">
        <v>94732</v>
      </c>
      <c r="O363" s="60">
        <v>95687</v>
      </c>
      <c r="P363" s="60">
        <v>96448</v>
      </c>
      <c r="Q363" s="60">
        <v>96086</v>
      </c>
      <c r="R363" s="60">
        <v>94163</v>
      </c>
      <c r="S363" s="60">
        <v>93859</v>
      </c>
      <c r="T363" s="60">
        <v>92752</v>
      </c>
      <c r="U363" s="61">
        <v>89208</v>
      </c>
      <c r="V363" s="61">
        <v>85592</v>
      </c>
      <c r="W363" s="63">
        <v>82250</v>
      </c>
      <c r="X363" s="692">
        <v>77489</v>
      </c>
      <c r="Y363" s="693">
        <v>77489</v>
      </c>
    </row>
    <row r="364" spans="1:25" ht="15" customHeight="1">
      <c r="A364" s="476"/>
      <c r="B364" s="477"/>
      <c r="C364" s="152" t="s">
        <v>397</v>
      </c>
      <c r="D364" s="60">
        <v>32289</v>
      </c>
      <c r="E364" s="60">
        <v>32545</v>
      </c>
      <c r="F364" s="60">
        <v>33220</v>
      </c>
      <c r="G364" s="60">
        <v>33672</v>
      </c>
      <c r="H364" s="153">
        <v>0</v>
      </c>
      <c r="I364" s="153">
        <v>0</v>
      </c>
      <c r="J364" s="60">
        <v>36108</v>
      </c>
      <c r="K364" s="60">
        <v>34476</v>
      </c>
      <c r="L364" s="60">
        <v>30916</v>
      </c>
      <c r="M364" s="60">
        <v>26011</v>
      </c>
      <c r="N364" s="60">
        <v>23178</v>
      </c>
      <c r="O364" s="60">
        <v>22768</v>
      </c>
      <c r="P364" s="60">
        <v>22005</v>
      </c>
      <c r="Q364" s="60">
        <v>20792</v>
      </c>
      <c r="R364" s="60">
        <v>17955</v>
      </c>
      <c r="S364" s="60">
        <v>16072</v>
      </c>
      <c r="T364" s="60">
        <v>14508</v>
      </c>
      <c r="U364" s="61">
        <v>12966</v>
      </c>
      <c r="V364" s="61">
        <v>11893</v>
      </c>
      <c r="W364" s="63">
        <v>10620</v>
      </c>
      <c r="X364" s="692">
        <v>9482</v>
      </c>
      <c r="Y364" s="693">
        <v>9488</v>
      </c>
    </row>
    <row r="365" spans="1:25" ht="15" customHeight="1">
      <c r="A365" s="476"/>
      <c r="B365" s="477"/>
      <c r="C365" s="152" t="s">
        <v>398</v>
      </c>
      <c r="D365" s="60">
        <v>47684</v>
      </c>
      <c r="E365" s="60">
        <v>48387</v>
      </c>
      <c r="F365" s="60">
        <v>51580</v>
      </c>
      <c r="G365" s="60">
        <v>51649</v>
      </c>
      <c r="H365" s="153">
        <v>0</v>
      </c>
      <c r="I365" s="153">
        <v>0</v>
      </c>
      <c r="J365" s="60">
        <v>59383</v>
      </c>
      <c r="K365" s="60">
        <v>59863</v>
      </c>
      <c r="L365" s="60">
        <v>60056</v>
      </c>
      <c r="M365" s="60">
        <v>61394</v>
      </c>
      <c r="N365" s="60">
        <v>61439</v>
      </c>
      <c r="O365" s="60">
        <v>61233</v>
      </c>
      <c r="P365" s="60">
        <v>61257</v>
      </c>
      <c r="Q365" s="60">
        <v>60788</v>
      </c>
      <c r="R365" s="60">
        <v>59743</v>
      </c>
      <c r="S365" s="60">
        <v>58557</v>
      </c>
      <c r="T365" s="60">
        <v>56489</v>
      </c>
      <c r="U365" s="61">
        <v>53177</v>
      </c>
      <c r="V365" s="61">
        <v>49523</v>
      </c>
      <c r="W365" s="63">
        <v>45281</v>
      </c>
      <c r="X365" s="692">
        <v>41006</v>
      </c>
      <c r="Y365" s="693">
        <v>41395</v>
      </c>
    </row>
    <row r="366" spans="1:25" ht="15" customHeight="1">
      <c r="A366" s="476"/>
      <c r="B366" s="477"/>
      <c r="C366" s="152" t="s">
        <v>399</v>
      </c>
      <c r="D366" s="60">
        <v>10777</v>
      </c>
      <c r="E366" s="60">
        <v>10314</v>
      </c>
      <c r="F366" s="60">
        <v>7000</v>
      </c>
      <c r="G366" s="60">
        <v>6685</v>
      </c>
      <c r="H366" s="153">
        <v>0</v>
      </c>
      <c r="I366" s="153">
        <v>0</v>
      </c>
      <c r="J366" s="60">
        <v>7339</v>
      </c>
      <c r="K366" s="60">
        <v>8217</v>
      </c>
      <c r="L366" s="60">
        <v>8600</v>
      </c>
      <c r="M366" s="60">
        <v>9194</v>
      </c>
      <c r="N366" s="60">
        <v>10115</v>
      </c>
      <c r="O366" s="60">
        <v>11685</v>
      </c>
      <c r="P366" s="60">
        <v>13186</v>
      </c>
      <c r="Q366" s="60">
        <v>14505</v>
      </c>
      <c r="R366" s="60">
        <v>16457</v>
      </c>
      <c r="S366" s="60">
        <v>19230</v>
      </c>
      <c r="T366" s="60">
        <v>21713</v>
      </c>
      <c r="U366" s="61">
        <v>23059</v>
      </c>
      <c r="V366" s="61">
        <v>24144</v>
      </c>
      <c r="W366" s="63">
        <v>25983</v>
      </c>
      <c r="X366" s="692">
        <v>26522</v>
      </c>
      <c r="Y366" s="693">
        <v>26606</v>
      </c>
    </row>
    <row r="367" spans="1:25" ht="15" customHeight="1">
      <c r="A367" s="694"/>
      <c r="B367" s="695"/>
      <c r="C367" s="155" t="s">
        <v>400</v>
      </c>
      <c r="D367" s="156">
        <v>0</v>
      </c>
      <c r="E367" s="156">
        <v>0</v>
      </c>
      <c r="F367" s="156">
        <v>0</v>
      </c>
      <c r="G367" s="156">
        <v>0</v>
      </c>
      <c r="H367" s="157">
        <v>0</v>
      </c>
      <c r="I367" s="157">
        <v>0</v>
      </c>
      <c r="J367" s="156">
        <v>8</v>
      </c>
      <c r="K367" s="156">
        <v>1</v>
      </c>
      <c r="L367" s="156">
        <v>0</v>
      </c>
      <c r="M367" s="156">
        <v>0</v>
      </c>
      <c r="N367" s="156">
        <v>0</v>
      </c>
      <c r="O367" s="156">
        <v>1</v>
      </c>
      <c r="P367" s="156">
        <v>0</v>
      </c>
      <c r="Q367" s="156">
        <v>1</v>
      </c>
      <c r="R367" s="156">
        <v>8</v>
      </c>
      <c r="S367" s="156">
        <v>0</v>
      </c>
      <c r="T367" s="156">
        <v>42</v>
      </c>
      <c r="U367" s="158">
        <v>6</v>
      </c>
      <c r="V367" s="158">
        <v>32</v>
      </c>
      <c r="W367" s="160">
        <v>366</v>
      </c>
      <c r="X367" s="696">
        <v>479</v>
      </c>
      <c r="Y367" s="697" t="s">
        <v>825</v>
      </c>
    </row>
    <row r="368" spans="1:25" ht="15" customHeight="1">
      <c r="A368" s="702" t="s">
        <v>227</v>
      </c>
      <c r="B368" s="703" t="s">
        <v>228</v>
      </c>
      <c r="C368" s="166" t="s">
        <v>396</v>
      </c>
      <c r="D368" s="62">
        <v>32455</v>
      </c>
      <c r="E368" s="62">
        <v>34827</v>
      </c>
      <c r="F368" s="62">
        <v>35690</v>
      </c>
      <c r="G368" s="62">
        <v>35882</v>
      </c>
      <c r="H368" s="153">
        <v>36312</v>
      </c>
      <c r="I368" s="153">
        <v>40996</v>
      </c>
      <c r="J368" s="62">
        <v>41525</v>
      </c>
      <c r="K368" s="62">
        <v>42341</v>
      </c>
      <c r="L368" s="62">
        <v>42569</v>
      </c>
      <c r="M368" s="62">
        <v>43259</v>
      </c>
      <c r="N368" s="62">
        <v>44094</v>
      </c>
      <c r="O368" s="62">
        <v>46210</v>
      </c>
      <c r="P368" s="62">
        <v>47458</v>
      </c>
      <c r="Q368" s="62">
        <v>47712</v>
      </c>
      <c r="R368" s="62">
        <v>47244</v>
      </c>
      <c r="S368" s="62">
        <v>47742</v>
      </c>
      <c r="T368" s="62">
        <v>47308</v>
      </c>
      <c r="U368" s="62">
        <v>45997</v>
      </c>
      <c r="V368" s="62">
        <v>44598</v>
      </c>
      <c r="W368" s="167">
        <v>43375</v>
      </c>
      <c r="X368" s="692">
        <v>41827</v>
      </c>
      <c r="Y368" s="693"/>
    </row>
    <row r="369" spans="1:25" ht="15" customHeight="1">
      <c r="A369" s="702"/>
      <c r="B369" s="703"/>
      <c r="C369" s="166" t="s">
        <v>397</v>
      </c>
      <c r="D369" s="62">
        <v>11576</v>
      </c>
      <c r="E369" s="62">
        <v>12073</v>
      </c>
      <c r="F369" s="62">
        <v>12775</v>
      </c>
      <c r="G369" s="62">
        <v>13086</v>
      </c>
      <c r="H369" s="153">
        <v>0</v>
      </c>
      <c r="I369" s="153">
        <v>0</v>
      </c>
      <c r="J369" s="62">
        <v>14591</v>
      </c>
      <c r="K369" s="62">
        <v>14185</v>
      </c>
      <c r="L369" s="62">
        <v>12846</v>
      </c>
      <c r="M369" s="62">
        <v>11466</v>
      </c>
      <c r="N369" s="62">
        <v>11102</v>
      </c>
      <c r="O369" s="62">
        <v>11755</v>
      </c>
      <c r="P369" s="62">
        <v>11691</v>
      </c>
      <c r="Q369" s="62">
        <v>10908</v>
      </c>
      <c r="R369" s="62">
        <v>9262</v>
      </c>
      <c r="S369" s="62">
        <v>8368</v>
      </c>
      <c r="T369" s="62">
        <v>7637</v>
      </c>
      <c r="U369" s="62">
        <v>7014</v>
      </c>
      <c r="V369" s="62">
        <v>6531</v>
      </c>
      <c r="W369" s="167">
        <v>5855</v>
      </c>
      <c r="X369" s="692">
        <v>5396</v>
      </c>
      <c r="Y369" s="693"/>
    </row>
    <row r="370" spans="1:25" ht="15" customHeight="1">
      <c r="A370" s="702"/>
      <c r="B370" s="703"/>
      <c r="C370" s="166" t="s">
        <v>398</v>
      </c>
      <c r="D370" s="62">
        <v>17283</v>
      </c>
      <c r="E370" s="62">
        <v>19345</v>
      </c>
      <c r="F370" s="62">
        <v>20603</v>
      </c>
      <c r="G370" s="62">
        <v>20499</v>
      </c>
      <c r="H370" s="153">
        <v>0</v>
      </c>
      <c r="I370" s="153">
        <v>0</v>
      </c>
      <c r="J370" s="62">
        <v>24219</v>
      </c>
      <c r="K370" s="62">
        <v>25072</v>
      </c>
      <c r="L370" s="62">
        <v>26458</v>
      </c>
      <c r="M370" s="62">
        <v>28197</v>
      </c>
      <c r="N370" s="62">
        <v>28901</v>
      </c>
      <c r="O370" s="62">
        <v>29642</v>
      </c>
      <c r="P370" s="62">
        <v>30321</v>
      </c>
      <c r="Q370" s="62">
        <v>30732</v>
      </c>
      <c r="R370" s="62">
        <v>31061</v>
      </c>
      <c r="S370" s="62">
        <v>31037</v>
      </c>
      <c r="T370" s="62">
        <v>30002</v>
      </c>
      <c r="U370" s="62">
        <v>28364</v>
      </c>
      <c r="V370" s="62">
        <v>26537</v>
      </c>
      <c r="W370" s="167">
        <v>24518</v>
      </c>
      <c r="X370" s="692">
        <v>22993</v>
      </c>
      <c r="Y370" s="693"/>
    </row>
    <row r="371" spans="1:25" ht="15" customHeight="1">
      <c r="A371" s="702"/>
      <c r="B371" s="703"/>
      <c r="C371" s="166" t="s">
        <v>399</v>
      </c>
      <c r="D371" s="62">
        <v>3596</v>
      </c>
      <c r="E371" s="62">
        <v>3409</v>
      </c>
      <c r="F371" s="62">
        <v>2312</v>
      </c>
      <c r="G371" s="62">
        <v>2297</v>
      </c>
      <c r="H371" s="153">
        <v>0</v>
      </c>
      <c r="I371" s="153">
        <v>0</v>
      </c>
      <c r="J371" s="62">
        <v>2713</v>
      </c>
      <c r="K371" s="62">
        <v>3083</v>
      </c>
      <c r="L371" s="62">
        <v>3265</v>
      </c>
      <c r="M371" s="62">
        <v>3596</v>
      </c>
      <c r="N371" s="62">
        <v>4091</v>
      </c>
      <c r="O371" s="62">
        <v>4813</v>
      </c>
      <c r="P371" s="62">
        <v>5446</v>
      </c>
      <c r="Q371" s="62">
        <v>6072</v>
      </c>
      <c r="R371" s="62">
        <v>6913</v>
      </c>
      <c r="S371" s="62">
        <v>8337</v>
      </c>
      <c r="T371" s="62">
        <v>9628</v>
      </c>
      <c r="U371" s="62">
        <v>10619</v>
      </c>
      <c r="V371" s="62">
        <v>11506</v>
      </c>
      <c r="W371" s="167">
        <v>12672</v>
      </c>
      <c r="X371" s="692">
        <v>13006</v>
      </c>
      <c r="Y371" s="693"/>
    </row>
    <row r="372" spans="1:25" ht="15" customHeight="1">
      <c r="A372" s="704"/>
      <c r="B372" s="705"/>
      <c r="C372" s="168" t="s">
        <v>400</v>
      </c>
      <c r="D372" s="169">
        <v>0</v>
      </c>
      <c r="E372" s="169">
        <v>0</v>
      </c>
      <c r="F372" s="169">
        <v>0</v>
      </c>
      <c r="G372" s="169">
        <v>0</v>
      </c>
      <c r="H372" s="157">
        <v>0</v>
      </c>
      <c r="I372" s="157">
        <v>0</v>
      </c>
      <c r="J372" s="169">
        <v>2</v>
      </c>
      <c r="K372" s="169">
        <v>1</v>
      </c>
      <c r="L372" s="169">
        <v>0</v>
      </c>
      <c r="M372" s="169">
        <v>0</v>
      </c>
      <c r="N372" s="169">
        <v>0</v>
      </c>
      <c r="O372" s="169">
        <v>0</v>
      </c>
      <c r="P372" s="169">
        <v>0</v>
      </c>
      <c r="Q372" s="169">
        <v>0</v>
      </c>
      <c r="R372" s="169">
        <v>8</v>
      </c>
      <c r="S372" s="169">
        <v>0</v>
      </c>
      <c r="T372" s="169">
        <v>41</v>
      </c>
      <c r="U372" s="169">
        <v>0</v>
      </c>
      <c r="V372" s="169">
        <v>24</v>
      </c>
      <c r="W372" s="170">
        <v>330</v>
      </c>
      <c r="X372" s="696">
        <v>432</v>
      </c>
      <c r="Y372" s="697"/>
    </row>
    <row r="373" spans="1:25" ht="15" customHeight="1">
      <c r="A373" s="702" t="s">
        <v>229</v>
      </c>
      <c r="B373" s="703" t="s">
        <v>230</v>
      </c>
      <c r="C373" s="166" t="s">
        <v>396</v>
      </c>
      <c r="D373" s="62">
        <v>5136</v>
      </c>
      <c r="E373" s="62">
        <v>4614</v>
      </c>
      <c r="F373" s="62">
        <v>5216</v>
      </c>
      <c r="G373" s="62">
        <v>5213</v>
      </c>
      <c r="H373" s="153">
        <v>5001</v>
      </c>
      <c r="I373" s="153">
        <v>5547</v>
      </c>
      <c r="J373" s="62">
        <v>5523</v>
      </c>
      <c r="K373" s="62">
        <v>5922</v>
      </c>
      <c r="L373" s="62">
        <v>6042</v>
      </c>
      <c r="M373" s="62">
        <v>6262</v>
      </c>
      <c r="N373" s="62">
        <v>5904</v>
      </c>
      <c r="O373" s="62">
        <v>5669</v>
      </c>
      <c r="P373" s="62">
        <v>5303</v>
      </c>
      <c r="Q373" s="62">
        <v>4958</v>
      </c>
      <c r="R373" s="62">
        <v>4748</v>
      </c>
      <c r="S373" s="62">
        <v>4592</v>
      </c>
      <c r="T373" s="62">
        <v>4345</v>
      </c>
      <c r="U373" s="62">
        <v>3973</v>
      </c>
      <c r="V373" s="62">
        <v>3778</v>
      </c>
      <c r="W373" s="167">
        <v>3519</v>
      </c>
      <c r="X373" s="692">
        <v>3125</v>
      </c>
      <c r="Y373" s="693"/>
    </row>
    <row r="374" spans="1:25" ht="15" customHeight="1">
      <c r="A374" s="702"/>
      <c r="B374" s="703"/>
      <c r="C374" s="166" t="s">
        <v>397</v>
      </c>
      <c r="D374" s="62">
        <v>1623</v>
      </c>
      <c r="E374" s="62">
        <v>1665</v>
      </c>
      <c r="F374" s="62">
        <v>1819</v>
      </c>
      <c r="G374" s="62">
        <v>1798</v>
      </c>
      <c r="H374" s="153">
        <v>0</v>
      </c>
      <c r="I374" s="153">
        <v>0</v>
      </c>
      <c r="J374" s="62">
        <v>1760</v>
      </c>
      <c r="K374" s="62">
        <v>1791</v>
      </c>
      <c r="L374" s="62">
        <v>1644</v>
      </c>
      <c r="M374" s="62">
        <v>1491</v>
      </c>
      <c r="N374" s="62">
        <v>1370</v>
      </c>
      <c r="O374" s="62">
        <v>1239</v>
      </c>
      <c r="P374" s="62">
        <v>1054</v>
      </c>
      <c r="Q374" s="62">
        <v>933</v>
      </c>
      <c r="R374" s="62">
        <v>802</v>
      </c>
      <c r="S374" s="62">
        <v>713</v>
      </c>
      <c r="T374" s="62">
        <v>601</v>
      </c>
      <c r="U374" s="62">
        <v>490</v>
      </c>
      <c r="V374" s="62">
        <v>411</v>
      </c>
      <c r="W374" s="167">
        <v>362</v>
      </c>
      <c r="X374" s="692">
        <v>302</v>
      </c>
      <c r="Y374" s="693"/>
    </row>
    <row r="375" spans="1:25" ht="15" customHeight="1">
      <c r="A375" s="702"/>
      <c r="B375" s="703"/>
      <c r="C375" s="166" t="s">
        <v>398</v>
      </c>
      <c r="D375" s="62">
        <v>2975</v>
      </c>
      <c r="E375" s="62">
        <v>2522</v>
      </c>
      <c r="F375" s="62">
        <v>3061</v>
      </c>
      <c r="G375" s="62">
        <v>3079</v>
      </c>
      <c r="H375" s="153">
        <v>0</v>
      </c>
      <c r="I375" s="153">
        <v>0</v>
      </c>
      <c r="J375" s="62">
        <v>3396</v>
      </c>
      <c r="K375" s="62">
        <v>3697</v>
      </c>
      <c r="L375" s="62">
        <v>3940</v>
      </c>
      <c r="M375" s="62">
        <v>4255</v>
      </c>
      <c r="N375" s="62">
        <v>3978</v>
      </c>
      <c r="O375" s="62">
        <v>3794</v>
      </c>
      <c r="P375" s="62">
        <v>3555</v>
      </c>
      <c r="Q375" s="62">
        <v>3272</v>
      </c>
      <c r="R375" s="62">
        <v>3062</v>
      </c>
      <c r="S375" s="62">
        <v>2888</v>
      </c>
      <c r="T375" s="62">
        <v>2605</v>
      </c>
      <c r="U375" s="62">
        <v>2314</v>
      </c>
      <c r="V375" s="62">
        <v>2057</v>
      </c>
      <c r="W375" s="167">
        <v>1785</v>
      </c>
      <c r="X375" s="692">
        <v>1519</v>
      </c>
      <c r="Y375" s="693"/>
    </row>
    <row r="376" spans="1:25" ht="15" customHeight="1">
      <c r="A376" s="702"/>
      <c r="B376" s="703"/>
      <c r="C376" s="166" t="s">
        <v>399</v>
      </c>
      <c r="D376" s="62">
        <v>538</v>
      </c>
      <c r="E376" s="62">
        <v>427</v>
      </c>
      <c r="F376" s="62">
        <v>336</v>
      </c>
      <c r="G376" s="62">
        <v>336</v>
      </c>
      <c r="H376" s="153">
        <v>0</v>
      </c>
      <c r="I376" s="153">
        <v>0</v>
      </c>
      <c r="J376" s="62">
        <v>367</v>
      </c>
      <c r="K376" s="62">
        <v>434</v>
      </c>
      <c r="L376" s="62">
        <v>458</v>
      </c>
      <c r="M376" s="62">
        <v>516</v>
      </c>
      <c r="N376" s="62">
        <v>556</v>
      </c>
      <c r="O376" s="62">
        <v>636</v>
      </c>
      <c r="P376" s="62">
        <v>694</v>
      </c>
      <c r="Q376" s="62">
        <v>752</v>
      </c>
      <c r="R376" s="62">
        <v>884</v>
      </c>
      <c r="S376" s="62">
        <v>991</v>
      </c>
      <c r="T376" s="62">
        <v>1139</v>
      </c>
      <c r="U376" s="62">
        <v>1169</v>
      </c>
      <c r="V376" s="62">
        <v>1309</v>
      </c>
      <c r="W376" s="167">
        <v>1368</v>
      </c>
      <c r="X376" s="692">
        <v>1297</v>
      </c>
      <c r="Y376" s="693"/>
    </row>
    <row r="377" spans="1:25" ht="15" customHeight="1">
      <c r="A377" s="704"/>
      <c r="B377" s="705"/>
      <c r="C377" s="168" t="s">
        <v>400</v>
      </c>
      <c r="D377" s="169">
        <v>0</v>
      </c>
      <c r="E377" s="169">
        <v>0</v>
      </c>
      <c r="F377" s="169">
        <v>0</v>
      </c>
      <c r="G377" s="169">
        <v>0</v>
      </c>
      <c r="H377" s="157">
        <v>0</v>
      </c>
      <c r="I377" s="157">
        <v>0</v>
      </c>
      <c r="J377" s="169">
        <v>0</v>
      </c>
      <c r="K377" s="169">
        <v>0</v>
      </c>
      <c r="L377" s="169">
        <v>0</v>
      </c>
      <c r="M377" s="169">
        <v>0</v>
      </c>
      <c r="N377" s="169">
        <v>0</v>
      </c>
      <c r="O377" s="169">
        <v>0</v>
      </c>
      <c r="P377" s="169">
        <v>0</v>
      </c>
      <c r="Q377" s="169">
        <v>1</v>
      </c>
      <c r="R377" s="169">
        <v>0</v>
      </c>
      <c r="S377" s="169">
        <v>0</v>
      </c>
      <c r="T377" s="169">
        <v>0</v>
      </c>
      <c r="U377" s="169">
        <v>0</v>
      </c>
      <c r="V377" s="169">
        <v>1</v>
      </c>
      <c r="W377" s="170">
        <v>4</v>
      </c>
      <c r="X377" s="696">
        <v>7</v>
      </c>
      <c r="Y377" s="697"/>
    </row>
    <row r="378" spans="1:25" ht="15" customHeight="1">
      <c r="A378" s="702" t="s">
        <v>231</v>
      </c>
      <c r="B378" s="703" t="s">
        <v>232</v>
      </c>
      <c r="C378" s="166" t="s">
        <v>396</v>
      </c>
      <c r="D378" s="62">
        <v>9425</v>
      </c>
      <c r="E378" s="62">
        <v>8534</v>
      </c>
      <c r="F378" s="62">
        <v>7894</v>
      </c>
      <c r="G378" s="62">
        <v>7978</v>
      </c>
      <c r="H378" s="153">
        <v>7928</v>
      </c>
      <c r="I378" s="153">
        <v>8692</v>
      </c>
      <c r="J378" s="62">
        <v>8540</v>
      </c>
      <c r="K378" s="62">
        <v>8328</v>
      </c>
      <c r="L378" s="62">
        <v>7915</v>
      </c>
      <c r="M378" s="62">
        <v>7278</v>
      </c>
      <c r="N378" s="62">
        <v>6726</v>
      </c>
      <c r="O378" s="62">
        <v>6466</v>
      </c>
      <c r="P378" s="62">
        <v>6409</v>
      </c>
      <c r="Q378" s="62">
        <v>6306</v>
      </c>
      <c r="R378" s="62">
        <v>6018</v>
      </c>
      <c r="S378" s="62">
        <v>5880</v>
      </c>
      <c r="T378" s="62">
        <v>5751</v>
      </c>
      <c r="U378" s="62">
        <v>5444</v>
      </c>
      <c r="V378" s="62">
        <v>4973</v>
      </c>
      <c r="W378" s="167">
        <v>4496</v>
      </c>
      <c r="X378" s="692">
        <v>4115</v>
      </c>
      <c r="Y378" s="693"/>
    </row>
    <row r="379" spans="1:25" ht="15" customHeight="1">
      <c r="A379" s="702"/>
      <c r="B379" s="703"/>
      <c r="C379" s="166" t="s">
        <v>397</v>
      </c>
      <c r="D379" s="62">
        <v>3483</v>
      </c>
      <c r="E379" s="62">
        <v>3259</v>
      </c>
      <c r="F379" s="62">
        <v>3025</v>
      </c>
      <c r="G379" s="62">
        <v>3069</v>
      </c>
      <c r="H379" s="153">
        <v>0</v>
      </c>
      <c r="I379" s="153">
        <v>0</v>
      </c>
      <c r="J379" s="62">
        <v>3092</v>
      </c>
      <c r="K379" s="62">
        <v>2999</v>
      </c>
      <c r="L379" s="62">
        <v>2788</v>
      </c>
      <c r="M379" s="62">
        <v>2321</v>
      </c>
      <c r="N379" s="62">
        <v>1755</v>
      </c>
      <c r="O379" s="62">
        <v>1536</v>
      </c>
      <c r="P379" s="62">
        <v>1400</v>
      </c>
      <c r="Q379" s="62">
        <v>1328</v>
      </c>
      <c r="R379" s="62">
        <v>1156</v>
      </c>
      <c r="S379" s="62">
        <v>1038</v>
      </c>
      <c r="T379" s="62">
        <v>910</v>
      </c>
      <c r="U379" s="62">
        <v>740</v>
      </c>
      <c r="V379" s="62">
        <v>583</v>
      </c>
      <c r="W379" s="167">
        <v>429</v>
      </c>
      <c r="X379" s="692">
        <v>356</v>
      </c>
      <c r="Y379" s="693"/>
    </row>
    <row r="380" spans="1:25" ht="15" customHeight="1">
      <c r="A380" s="702"/>
      <c r="B380" s="703"/>
      <c r="C380" s="166" t="s">
        <v>398</v>
      </c>
      <c r="D380" s="62">
        <v>4840</v>
      </c>
      <c r="E380" s="62">
        <v>4241</v>
      </c>
      <c r="F380" s="62">
        <v>4166</v>
      </c>
      <c r="G380" s="62">
        <v>4255</v>
      </c>
      <c r="H380" s="153">
        <v>0</v>
      </c>
      <c r="I380" s="153">
        <v>0</v>
      </c>
      <c r="J380" s="62">
        <v>4731</v>
      </c>
      <c r="K380" s="62">
        <v>4585</v>
      </c>
      <c r="L380" s="62">
        <v>4377</v>
      </c>
      <c r="M380" s="62">
        <v>4188</v>
      </c>
      <c r="N380" s="62">
        <v>4143</v>
      </c>
      <c r="O380" s="62">
        <v>4027</v>
      </c>
      <c r="P380" s="62">
        <v>4000</v>
      </c>
      <c r="Q380" s="62">
        <v>3912</v>
      </c>
      <c r="R380" s="62">
        <v>3665</v>
      </c>
      <c r="S380" s="62">
        <v>3476</v>
      </c>
      <c r="T380" s="62">
        <v>3238</v>
      </c>
      <c r="U380" s="62">
        <v>3051</v>
      </c>
      <c r="V380" s="62">
        <v>2716</v>
      </c>
      <c r="W380" s="167">
        <v>2333</v>
      </c>
      <c r="X380" s="692">
        <v>1969</v>
      </c>
      <c r="Y380" s="693"/>
    </row>
    <row r="381" spans="1:25" ht="15" customHeight="1">
      <c r="A381" s="702"/>
      <c r="B381" s="703"/>
      <c r="C381" s="166" t="s">
        <v>399</v>
      </c>
      <c r="D381" s="62">
        <v>1102</v>
      </c>
      <c r="E381" s="62">
        <v>1034</v>
      </c>
      <c r="F381" s="62">
        <v>703</v>
      </c>
      <c r="G381" s="62">
        <v>654</v>
      </c>
      <c r="H381" s="153">
        <v>0</v>
      </c>
      <c r="I381" s="153">
        <v>0</v>
      </c>
      <c r="J381" s="62">
        <v>714</v>
      </c>
      <c r="K381" s="62">
        <v>744</v>
      </c>
      <c r="L381" s="62">
        <v>750</v>
      </c>
      <c r="M381" s="62">
        <v>769</v>
      </c>
      <c r="N381" s="62">
        <v>828</v>
      </c>
      <c r="O381" s="62">
        <v>903</v>
      </c>
      <c r="P381" s="62">
        <v>1009</v>
      </c>
      <c r="Q381" s="62">
        <v>1066</v>
      </c>
      <c r="R381" s="62">
        <v>1197</v>
      </c>
      <c r="S381" s="62">
        <v>1366</v>
      </c>
      <c r="T381" s="62">
        <v>1603</v>
      </c>
      <c r="U381" s="62">
        <v>1653</v>
      </c>
      <c r="V381" s="62">
        <v>1674</v>
      </c>
      <c r="W381" s="167">
        <v>1731</v>
      </c>
      <c r="X381" s="692">
        <v>1787</v>
      </c>
      <c r="Y381" s="693"/>
    </row>
    <row r="382" spans="1:25" ht="15" customHeight="1">
      <c r="A382" s="704"/>
      <c r="B382" s="705"/>
      <c r="C382" s="168" t="s">
        <v>400</v>
      </c>
      <c r="D382" s="169">
        <v>0</v>
      </c>
      <c r="E382" s="169">
        <v>0</v>
      </c>
      <c r="F382" s="169">
        <v>0</v>
      </c>
      <c r="G382" s="169">
        <v>0</v>
      </c>
      <c r="H382" s="157">
        <v>0</v>
      </c>
      <c r="I382" s="157">
        <v>0</v>
      </c>
      <c r="J382" s="169">
        <v>3</v>
      </c>
      <c r="K382" s="169">
        <v>0</v>
      </c>
      <c r="L382" s="169">
        <v>0</v>
      </c>
      <c r="M382" s="169">
        <v>0</v>
      </c>
      <c r="N382" s="169">
        <v>0</v>
      </c>
      <c r="O382" s="169">
        <v>0</v>
      </c>
      <c r="P382" s="169">
        <v>0</v>
      </c>
      <c r="Q382" s="169">
        <v>0</v>
      </c>
      <c r="R382" s="169">
        <v>0</v>
      </c>
      <c r="S382" s="169">
        <v>0</v>
      </c>
      <c r="T382" s="169">
        <v>0</v>
      </c>
      <c r="U382" s="169">
        <v>0</v>
      </c>
      <c r="V382" s="169">
        <v>0</v>
      </c>
      <c r="W382" s="170">
        <v>3</v>
      </c>
      <c r="X382" s="696">
        <v>3</v>
      </c>
      <c r="Y382" s="697"/>
    </row>
    <row r="383" spans="1:25" ht="15" customHeight="1">
      <c r="A383" s="702" t="s">
        <v>233</v>
      </c>
      <c r="B383" s="703" t="s">
        <v>234</v>
      </c>
      <c r="C383" s="166" t="s">
        <v>396</v>
      </c>
      <c r="D383" s="62">
        <v>20572</v>
      </c>
      <c r="E383" s="62">
        <v>20533</v>
      </c>
      <c r="F383" s="62">
        <v>20964</v>
      </c>
      <c r="G383" s="62">
        <v>20716</v>
      </c>
      <c r="H383" s="153">
        <v>20354</v>
      </c>
      <c r="I383" s="153">
        <v>23923</v>
      </c>
      <c r="J383" s="62">
        <v>23558</v>
      </c>
      <c r="K383" s="62">
        <v>23047</v>
      </c>
      <c r="L383" s="62">
        <v>21685</v>
      </c>
      <c r="M383" s="62">
        <v>20338</v>
      </c>
      <c r="N383" s="62">
        <v>19592</v>
      </c>
      <c r="O383" s="62">
        <v>19394</v>
      </c>
      <c r="P383" s="62">
        <v>19415</v>
      </c>
      <c r="Q383" s="62">
        <v>19325</v>
      </c>
      <c r="R383" s="62">
        <v>18822</v>
      </c>
      <c r="S383" s="62">
        <v>18666</v>
      </c>
      <c r="T383" s="62">
        <v>18410</v>
      </c>
      <c r="U383" s="62">
        <v>17697</v>
      </c>
      <c r="V383" s="62">
        <v>17242</v>
      </c>
      <c r="W383" s="167">
        <v>16609</v>
      </c>
      <c r="X383" s="692">
        <v>15517</v>
      </c>
      <c r="Y383" s="693"/>
    </row>
    <row r="384" spans="1:25" ht="15" customHeight="1">
      <c r="A384" s="702"/>
      <c r="B384" s="703"/>
      <c r="C384" s="166" t="s">
        <v>397</v>
      </c>
      <c r="D384" s="62">
        <v>7251</v>
      </c>
      <c r="E384" s="62">
        <v>7305</v>
      </c>
      <c r="F384" s="62">
        <v>7553</v>
      </c>
      <c r="G384" s="62">
        <v>7620</v>
      </c>
      <c r="H384" s="153">
        <v>0</v>
      </c>
      <c r="I384" s="153">
        <v>0</v>
      </c>
      <c r="J384" s="62">
        <v>8282</v>
      </c>
      <c r="K384" s="62">
        <v>7677</v>
      </c>
      <c r="L384" s="62">
        <v>6764</v>
      </c>
      <c r="M384" s="62">
        <v>5437</v>
      </c>
      <c r="N384" s="62">
        <v>4570</v>
      </c>
      <c r="O384" s="62">
        <v>4267</v>
      </c>
      <c r="P384" s="62">
        <v>4110</v>
      </c>
      <c r="Q384" s="62">
        <v>3954</v>
      </c>
      <c r="R384" s="62">
        <v>3471</v>
      </c>
      <c r="S384" s="62">
        <v>3079</v>
      </c>
      <c r="T384" s="62">
        <v>2771</v>
      </c>
      <c r="U384" s="62">
        <v>2484</v>
      </c>
      <c r="V384" s="62">
        <v>2402</v>
      </c>
      <c r="W384" s="167">
        <v>2261</v>
      </c>
      <c r="X384" s="692">
        <v>2005</v>
      </c>
      <c r="Y384" s="693"/>
    </row>
    <row r="385" spans="1:25" ht="15" customHeight="1">
      <c r="A385" s="702"/>
      <c r="B385" s="703"/>
      <c r="C385" s="166" t="s">
        <v>398</v>
      </c>
      <c r="D385" s="62">
        <v>10725</v>
      </c>
      <c r="E385" s="62">
        <v>10705</v>
      </c>
      <c r="F385" s="62">
        <v>11663</v>
      </c>
      <c r="G385" s="62">
        <v>11422</v>
      </c>
      <c r="H385" s="153">
        <v>0</v>
      </c>
      <c r="I385" s="153">
        <v>0</v>
      </c>
      <c r="J385" s="62">
        <v>13613</v>
      </c>
      <c r="K385" s="62">
        <v>13474</v>
      </c>
      <c r="L385" s="62">
        <v>12913</v>
      </c>
      <c r="M385" s="62">
        <v>12761</v>
      </c>
      <c r="N385" s="62">
        <v>12722</v>
      </c>
      <c r="O385" s="62">
        <v>12412</v>
      </c>
      <c r="P385" s="62">
        <v>12301</v>
      </c>
      <c r="Q385" s="62">
        <v>12069</v>
      </c>
      <c r="R385" s="62">
        <v>11612</v>
      </c>
      <c r="S385" s="62">
        <v>11276</v>
      </c>
      <c r="T385" s="62">
        <v>10899</v>
      </c>
      <c r="U385" s="62">
        <v>10307</v>
      </c>
      <c r="V385" s="62">
        <v>9889</v>
      </c>
      <c r="W385" s="167">
        <v>9151</v>
      </c>
      <c r="X385" s="692">
        <v>8152</v>
      </c>
      <c r="Y385" s="693"/>
    </row>
    <row r="386" spans="1:25" ht="15" customHeight="1">
      <c r="A386" s="702"/>
      <c r="B386" s="703"/>
      <c r="C386" s="166" t="s">
        <v>399</v>
      </c>
      <c r="D386" s="62">
        <v>2596</v>
      </c>
      <c r="E386" s="62">
        <v>2523</v>
      </c>
      <c r="F386" s="62">
        <v>1748</v>
      </c>
      <c r="G386" s="62">
        <v>1674</v>
      </c>
      <c r="H386" s="153">
        <v>0</v>
      </c>
      <c r="I386" s="153">
        <v>0</v>
      </c>
      <c r="J386" s="62">
        <v>1662</v>
      </c>
      <c r="K386" s="62">
        <v>1896</v>
      </c>
      <c r="L386" s="62">
        <v>2008</v>
      </c>
      <c r="M386" s="62">
        <v>2140</v>
      </c>
      <c r="N386" s="62">
        <v>2300</v>
      </c>
      <c r="O386" s="62">
        <v>2714</v>
      </c>
      <c r="P386" s="62">
        <v>3004</v>
      </c>
      <c r="Q386" s="62">
        <v>3302</v>
      </c>
      <c r="R386" s="62">
        <v>3739</v>
      </c>
      <c r="S386" s="62">
        <v>4311</v>
      </c>
      <c r="T386" s="62">
        <v>4739</v>
      </c>
      <c r="U386" s="62">
        <v>4903</v>
      </c>
      <c r="V386" s="62">
        <v>4946</v>
      </c>
      <c r="W386" s="167">
        <v>5185</v>
      </c>
      <c r="X386" s="692">
        <v>5340</v>
      </c>
      <c r="Y386" s="693"/>
    </row>
    <row r="387" spans="1:25" ht="15" customHeight="1">
      <c r="A387" s="704"/>
      <c r="B387" s="705"/>
      <c r="C387" s="168" t="s">
        <v>400</v>
      </c>
      <c r="D387" s="169">
        <v>0</v>
      </c>
      <c r="E387" s="169">
        <v>0</v>
      </c>
      <c r="F387" s="169">
        <v>0</v>
      </c>
      <c r="G387" s="169">
        <v>0</v>
      </c>
      <c r="H387" s="157">
        <v>0</v>
      </c>
      <c r="I387" s="157">
        <v>0</v>
      </c>
      <c r="J387" s="169">
        <v>1</v>
      </c>
      <c r="K387" s="169">
        <v>0</v>
      </c>
      <c r="L387" s="169">
        <v>0</v>
      </c>
      <c r="M387" s="169">
        <v>0</v>
      </c>
      <c r="N387" s="169">
        <v>0</v>
      </c>
      <c r="O387" s="169">
        <v>1</v>
      </c>
      <c r="P387" s="169">
        <v>0</v>
      </c>
      <c r="Q387" s="169">
        <v>0</v>
      </c>
      <c r="R387" s="169">
        <v>0</v>
      </c>
      <c r="S387" s="169">
        <v>0</v>
      </c>
      <c r="T387" s="169">
        <v>1</v>
      </c>
      <c r="U387" s="169">
        <v>3</v>
      </c>
      <c r="V387" s="169">
        <v>5</v>
      </c>
      <c r="W387" s="170">
        <v>12</v>
      </c>
      <c r="X387" s="696">
        <v>20</v>
      </c>
      <c r="Y387" s="697"/>
    </row>
    <row r="388" spans="1:25" ht="15" customHeight="1">
      <c r="A388" s="702" t="s">
        <v>235</v>
      </c>
      <c r="B388" s="703" t="s">
        <v>236</v>
      </c>
      <c r="C388" s="166" t="s">
        <v>396</v>
      </c>
      <c r="D388" s="62">
        <v>12590</v>
      </c>
      <c r="E388" s="62">
        <v>12676</v>
      </c>
      <c r="F388" s="62">
        <v>12336</v>
      </c>
      <c r="G388" s="62">
        <v>12809</v>
      </c>
      <c r="H388" s="153">
        <v>12510</v>
      </c>
      <c r="I388" s="153">
        <v>14174</v>
      </c>
      <c r="J388" s="62">
        <v>13811</v>
      </c>
      <c r="K388" s="62">
        <v>13302</v>
      </c>
      <c r="L388" s="62">
        <v>12557</v>
      </c>
      <c r="M388" s="62">
        <v>11646</v>
      </c>
      <c r="N388" s="62">
        <v>11235</v>
      </c>
      <c r="O388" s="62">
        <v>10926</v>
      </c>
      <c r="P388" s="62">
        <v>11129</v>
      </c>
      <c r="Q388" s="62">
        <v>11204</v>
      </c>
      <c r="R388" s="62">
        <v>11001</v>
      </c>
      <c r="S388" s="62">
        <v>10917</v>
      </c>
      <c r="T388" s="62">
        <v>11207</v>
      </c>
      <c r="U388" s="62">
        <v>10824</v>
      </c>
      <c r="V388" s="62">
        <v>10259</v>
      </c>
      <c r="W388" s="167">
        <v>9996</v>
      </c>
      <c r="X388" s="692">
        <v>9160</v>
      </c>
      <c r="Y388" s="693"/>
    </row>
    <row r="389" spans="1:25" ht="15" customHeight="1">
      <c r="A389" s="702"/>
      <c r="B389" s="703"/>
      <c r="C389" s="166" t="s">
        <v>397</v>
      </c>
      <c r="D389" s="62">
        <v>4465</v>
      </c>
      <c r="E389" s="62">
        <v>4525</v>
      </c>
      <c r="F389" s="62">
        <v>4444</v>
      </c>
      <c r="G389" s="62">
        <v>4710</v>
      </c>
      <c r="H389" s="153">
        <v>0</v>
      </c>
      <c r="I389" s="153">
        <v>0</v>
      </c>
      <c r="J389" s="62">
        <v>4842</v>
      </c>
      <c r="K389" s="62">
        <v>4477</v>
      </c>
      <c r="L389" s="62">
        <v>3956</v>
      </c>
      <c r="M389" s="62">
        <v>3059</v>
      </c>
      <c r="N389" s="62">
        <v>2668</v>
      </c>
      <c r="O389" s="62">
        <v>2484</v>
      </c>
      <c r="P389" s="62">
        <v>2428</v>
      </c>
      <c r="Q389" s="62">
        <v>2395</v>
      </c>
      <c r="R389" s="62">
        <v>2090</v>
      </c>
      <c r="S389" s="62">
        <v>1863</v>
      </c>
      <c r="T389" s="62">
        <v>1748</v>
      </c>
      <c r="U389" s="62">
        <v>1596</v>
      </c>
      <c r="V389" s="62">
        <v>1457</v>
      </c>
      <c r="W389" s="167">
        <v>1306</v>
      </c>
      <c r="X389" s="692">
        <v>1091</v>
      </c>
      <c r="Y389" s="693"/>
    </row>
    <row r="390" spans="1:25" ht="15" customHeight="1">
      <c r="A390" s="702"/>
      <c r="B390" s="703"/>
      <c r="C390" s="166" t="s">
        <v>398</v>
      </c>
      <c r="D390" s="62">
        <v>6499</v>
      </c>
      <c r="E390" s="62">
        <v>6512</v>
      </c>
      <c r="F390" s="62">
        <v>6827</v>
      </c>
      <c r="G390" s="62">
        <v>7104</v>
      </c>
      <c r="H390" s="153">
        <v>0</v>
      </c>
      <c r="I390" s="153">
        <v>0</v>
      </c>
      <c r="J390" s="62">
        <v>7938</v>
      </c>
      <c r="K390" s="62">
        <v>7690</v>
      </c>
      <c r="L390" s="62">
        <v>7395</v>
      </c>
      <c r="M390" s="62">
        <v>7303</v>
      </c>
      <c r="N390" s="62">
        <v>7207</v>
      </c>
      <c r="O390" s="62">
        <v>6897</v>
      </c>
      <c r="P390" s="62">
        <v>6929</v>
      </c>
      <c r="Q390" s="62">
        <v>6890</v>
      </c>
      <c r="R390" s="62">
        <v>6752</v>
      </c>
      <c r="S390" s="62">
        <v>6571</v>
      </c>
      <c r="T390" s="62">
        <v>6725</v>
      </c>
      <c r="U390" s="62">
        <v>6384</v>
      </c>
      <c r="V390" s="62">
        <v>5885</v>
      </c>
      <c r="W390" s="167">
        <v>5432</v>
      </c>
      <c r="X390" s="692">
        <v>4711</v>
      </c>
      <c r="Y390" s="693"/>
    </row>
    <row r="391" spans="1:25" ht="15" customHeight="1">
      <c r="A391" s="702"/>
      <c r="B391" s="703"/>
      <c r="C391" s="166" t="s">
        <v>399</v>
      </c>
      <c r="D391" s="62">
        <v>1626</v>
      </c>
      <c r="E391" s="62">
        <v>1639</v>
      </c>
      <c r="F391" s="62">
        <v>1065</v>
      </c>
      <c r="G391" s="62">
        <v>995</v>
      </c>
      <c r="H391" s="153">
        <v>0</v>
      </c>
      <c r="I391" s="153">
        <v>0</v>
      </c>
      <c r="J391" s="62">
        <v>1029</v>
      </c>
      <c r="K391" s="62">
        <v>1135</v>
      </c>
      <c r="L391" s="62">
        <v>1206</v>
      </c>
      <c r="M391" s="62">
        <v>1284</v>
      </c>
      <c r="N391" s="62">
        <v>1360</v>
      </c>
      <c r="O391" s="62">
        <v>1545</v>
      </c>
      <c r="P391" s="62">
        <v>1772</v>
      </c>
      <c r="Q391" s="62">
        <v>1919</v>
      </c>
      <c r="R391" s="62">
        <v>2159</v>
      </c>
      <c r="S391" s="62">
        <v>2483</v>
      </c>
      <c r="T391" s="62">
        <v>2734</v>
      </c>
      <c r="U391" s="62">
        <v>2841</v>
      </c>
      <c r="V391" s="62">
        <v>2915</v>
      </c>
      <c r="W391" s="167">
        <v>3246</v>
      </c>
      <c r="X391" s="692">
        <v>3341</v>
      </c>
      <c r="Y391" s="693"/>
    </row>
    <row r="392" spans="1:25" ht="15" customHeight="1">
      <c r="A392" s="704"/>
      <c r="B392" s="705"/>
      <c r="C392" s="168" t="s">
        <v>400</v>
      </c>
      <c r="D392" s="169">
        <v>0</v>
      </c>
      <c r="E392" s="169">
        <v>0</v>
      </c>
      <c r="F392" s="169">
        <v>0</v>
      </c>
      <c r="G392" s="169">
        <v>0</v>
      </c>
      <c r="H392" s="157">
        <v>0</v>
      </c>
      <c r="I392" s="157">
        <v>0</v>
      </c>
      <c r="J392" s="169">
        <v>2</v>
      </c>
      <c r="K392" s="169">
        <v>0</v>
      </c>
      <c r="L392" s="169">
        <v>0</v>
      </c>
      <c r="M392" s="169">
        <v>0</v>
      </c>
      <c r="N392" s="169">
        <v>0</v>
      </c>
      <c r="O392" s="169">
        <v>0</v>
      </c>
      <c r="P392" s="169">
        <v>0</v>
      </c>
      <c r="Q392" s="169">
        <v>0</v>
      </c>
      <c r="R392" s="169">
        <v>0</v>
      </c>
      <c r="S392" s="169">
        <v>0</v>
      </c>
      <c r="T392" s="169">
        <v>0</v>
      </c>
      <c r="U392" s="169">
        <v>3</v>
      </c>
      <c r="V392" s="169">
        <v>2</v>
      </c>
      <c r="W392" s="170">
        <v>12</v>
      </c>
      <c r="X392" s="696">
        <v>17</v>
      </c>
      <c r="Y392" s="697"/>
    </row>
    <row r="393" spans="1:25" ht="15" customHeight="1">
      <c r="A393" s="702" t="s">
        <v>237</v>
      </c>
      <c r="B393" s="703" t="s">
        <v>238</v>
      </c>
      <c r="C393" s="166" t="s">
        <v>396</v>
      </c>
      <c r="D393" s="62">
        <v>10572</v>
      </c>
      <c r="E393" s="62">
        <v>10062</v>
      </c>
      <c r="F393" s="62">
        <v>9700</v>
      </c>
      <c r="G393" s="62">
        <v>9408</v>
      </c>
      <c r="H393" s="153">
        <v>9441</v>
      </c>
      <c r="I393" s="153">
        <v>9822</v>
      </c>
      <c r="J393" s="62">
        <v>9881</v>
      </c>
      <c r="K393" s="62">
        <v>9617</v>
      </c>
      <c r="L393" s="62">
        <v>8804</v>
      </c>
      <c r="M393" s="62">
        <v>7816</v>
      </c>
      <c r="N393" s="62">
        <v>7181</v>
      </c>
      <c r="O393" s="62">
        <v>7022</v>
      </c>
      <c r="P393" s="62">
        <v>6734</v>
      </c>
      <c r="Q393" s="62">
        <v>6581</v>
      </c>
      <c r="R393" s="62">
        <v>6330</v>
      </c>
      <c r="S393" s="62">
        <v>6062</v>
      </c>
      <c r="T393" s="62">
        <v>5731</v>
      </c>
      <c r="U393" s="62">
        <v>5273</v>
      </c>
      <c r="V393" s="62">
        <v>4742</v>
      </c>
      <c r="W393" s="167">
        <v>4255</v>
      </c>
      <c r="X393" s="706">
        <v>3745</v>
      </c>
      <c r="Y393" s="693"/>
    </row>
    <row r="394" spans="1:25" ht="15" customHeight="1">
      <c r="A394" s="702"/>
      <c r="B394" s="703"/>
      <c r="C394" s="166" t="s">
        <v>397</v>
      </c>
      <c r="D394" s="62">
        <v>3891</v>
      </c>
      <c r="E394" s="62">
        <v>3718</v>
      </c>
      <c r="F394" s="62">
        <v>3604</v>
      </c>
      <c r="G394" s="62">
        <v>3389</v>
      </c>
      <c r="H394" s="153">
        <v>0</v>
      </c>
      <c r="I394" s="153">
        <v>0</v>
      </c>
      <c r="J394" s="62">
        <v>3541</v>
      </c>
      <c r="K394" s="62">
        <v>3347</v>
      </c>
      <c r="L394" s="62">
        <v>2918</v>
      </c>
      <c r="M394" s="62">
        <v>2237</v>
      </c>
      <c r="N394" s="62">
        <v>1713</v>
      </c>
      <c r="O394" s="62">
        <v>1487</v>
      </c>
      <c r="P394" s="62">
        <v>1322</v>
      </c>
      <c r="Q394" s="62">
        <v>1274</v>
      </c>
      <c r="R394" s="62">
        <v>1174</v>
      </c>
      <c r="S394" s="62">
        <v>1011</v>
      </c>
      <c r="T394" s="62">
        <v>841</v>
      </c>
      <c r="U394" s="62">
        <v>642</v>
      </c>
      <c r="V394" s="62">
        <v>509</v>
      </c>
      <c r="W394" s="167">
        <v>407</v>
      </c>
      <c r="X394" s="706">
        <v>332</v>
      </c>
      <c r="Y394" s="693"/>
    </row>
    <row r="395" spans="1:25" ht="15" customHeight="1">
      <c r="A395" s="702"/>
      <c r="B395" s="703"/>
      <c r="C395" s="166" t="s">
        <v>398</v>
      </c>
      <c r="D395" s="62">
        <v>5362</v>
      </c>
      <c r="E395" s="62">
        <v>5062</v>
      </c>
      <c r="F395" s="62">
        <v>5260</v>
      </c>
      <c r="G395" s="62">
        <v>5290</v>
      </c>
      <c r="H395" s="153">
        <v>0</v>
      </c>
      <c r="I395" s="153">
        <v>0</v>
      </c>
      <c r="J395" s="62">
        <v>5486</v>
      </c>
      <c r="K395" s="62">
        <v>5345</v>
      </c>
      <c r="L395" s="62">
        <v>4973</v>
      </c>
      <c r="M395" s="62">
        <v>4690</v>
      </c>
      <c r="N395" s="62">
        <v>4488</v>
      </c>
      <c r="O395" s="62">
        <v>4461</v>
      </c>
      <c r="P395" s="62">
        <v>4151</v>
      </c>
      <c r="Q395" s="62">
        <v>3913</v>
      </c>
      <c r="R395" s="62">
        <v>3591</v>
      </c>
      <c r="S395" s="62">
        <v>3309</v>
      </c>
      <c r="T395" s="62">
        <v>3020</v>
      </c>
      <c r="U395" s="62">
        <v>2757</v>
      </c>
      <c r="V395" s="62">
        <v>2439</v>
      </c>
      <c r="W395" s="167">
        <v>2062</v>
      </c>
      <c r="X395" s="706">
        <v>1662</v>
      </c>
      <c r="Y395" s="693"/>
    </row>
    <row r="396" spans="1:25" ht="15" customHeight="1">
      <c r="A396" s="702"/>
      <c r="B396" s="703"/>
      <c r="C396" s="166" t="s">
        <v>399</v>
      </c>
      <c r="D396" s="62">
        <v>1319</v>
      </c>
      <c r="E396" s="62">
        <v>1282</v>
      </c>
      <c r="F396" s="62">
        <v>836</v>
      </c>
      <c r="G396" s="62">
        <v>729</v>
      </c>
      <c r="H396" s="153">
        <v>0</v>
      </c>
      <c r="I396" s="153">
        <v>0</v>
      </c>
      <c r="J396" s="62">
        <v>854</v>
      </c>
      <c r="K396" s="62">
        <v>925</v>
      </c>
      <c r="L396" s="62">
        <v>913</v>
      </c>
      <c r="M396" s="62">
        <v>889</v>
      </c>
      <c r="N396" s="62">
        <v>980</v>
      </c>
      <c r="O396" s="62">
        <v>1074</v>
      </c>
      <c r="P396" s="62">
        <v>1261</v>
      </c>
      <c r="Q396" s="62">
        <v>1394</v>
      </c>
      <c r="R396" s="62">
        <v>1565</v>
      </c>
      <c r="S396" s="62">
        <v>1742</v>
      </c>
      <c r="T396" s="62">
        <v>1870</v>
      </c>
      <c r="U396" s="62">
        <v>1874</v>
      </c>
      <c r="V396" s="62">
        <v>1794</v>
      </c>
      <c r="W396" s="167">
        <v>1781</v>
      </c>
      <c r="X396" s="706">
        <v>1751</v>
      </c>
      <c r="Y396" s="693"/>
    </row>
    <row r="397" spans="1:25" ht="15" customHeight="1">
      <c r="A397" s="704"/>
      <c r="B397" s="705"/>
      <c r="C397" s="168" t="s">
        <v>400</v>
      </c>
      <c r="D397" s="169">
        <v>0</v>
      </c>
      <c r="E397" s="169">
        <v>0</v>
      </c>
      <c r="F397" s="169">
        <v>0</v>
      </c>
      <c r="G397" s="169">
        <v>0</v>
      </c>
      <c r="H397" s="157">
        <v>0</v>
      </c>
      <c r="I397" s="157">
        <v>0</v>
      </c>
      <c r="J397" s="169">
        <v>0</v>
      </c>
      <c r="K397" s="169">
        <v>0</v>
      </c>
      <c r="L397" s="169">
        <v>0</v>
      </c>
      <c r="M397" s="169">
        <v>0</v>
      </c>
      <c r="N397" s="169">
        <v>0</v>
      </c>
      <c r="O397" s="169">
        <v>0</v>
      </c>
      <c r="P397" s="169">
        <v>0</v>
      </c>
      <c r="Q397" s="169">
        <v>0</v>
      </c>
      <c r="R397" s="169">
        <v>0</v>
      </c>
      <c r="S397" s="169">
        <v>0</v>
      </c>
      <c r="T397" s="169">
        <v>0</v>
      </c>
      <c r="U397" s="169">
        <v>0</v>
      </c>
      <c r="V397" s="169">
        <v>0</v>
      </c>
      <c r="W397" s="170">
        <v>5</v>
      </c>
      <c r="X397" s="707" t="s">
        <v>825</v>
      </c>
      <c r="Y397" s="697"/>
    </row>
    <row r="398" spans="1:25" ht="15" customHeight="1">
      <c r="A398" s="476">
        <v>222</v>
      </c>
      <c r="B398" s="477" t="s">
        <v>239</v>
      </c>
      <c r="C398" s="152" t="s">
        <v>396</v>
      </c>
      <c r="D398" s="60">
        <v>43271</v>
      </c>
      <c r="E398" s="60">
        <v>42465</v>
      </c>
      <c r="F398" s="60">
        <v>43449</v>
      </c>
      <c r="G398" s="60">
        <v>43190</v>
      </c>
      <c r="H398" s="153">
        <v>45203</v>
      </c>
      <c r="I398" s="153">
        <v>49057</v>
      </c>
      <c r="J398" s="60">
        <v>49190</v>
      </c>
      <c r="K398" s="60">
        <v>48578</v>
      </c>
      <c r="L398" s="60">
        <v>44884</v>
      </c>
      <c r="M398" s="60">
        <v>40740</v>
      </c>
      <c r="N398" s="60">
        <v>36716</v>
      </c>
      <c r="O398" s="60">
        <v>34919</v>
      </c>
      <c r="P398" s="60">
        <v>33979</v>
      </c>
      <c r="Q398" s="60">
        <v>33595</v>
      </c>
      <c r="R398" s="60">
        <v>32092</v>
      </c>
      <c r="S398" s="60">
        <v>31290</v>
      </c>
      <c r="T398" s="60">
        <v>30110</v>
      </c>
      <c r="U398" s="61">
        <v>28306</v>
      </c>
      <c r="V398" s="61">
        <v>26501</v>
      </c>
      <c r="W398" s="63">
        <v>24288</v>
      </c>
      <c r="X398" s="692">
        <v>22129</v>
      </c>
      <c r="Y398" s="693">
        <v>22129</v>
      </c>
    </row>
    <row r="399" spans="1:25" ht="15" customHeight="1">
      <c r="A399" s="476"/>
      <c r="B399" s="477"/>
      <c r="C399" s="152" t="s">
        <v>397</v>
      </c>
      <c r="D399" s="60">
        <v>15713</v>
      </c>
      <c r="E399" s="60">
        <v>15555</v>
      </c>
      <c r="F399" s="60">
        <v>15956</v>
      </c>
      <c r="G399" s="60">
        <v>16301</v>
      </c>
      <c r="H399" s="153">
        <v>0</v>
      </c>
      <c r="I399" s="153">
        <v>0</v>
      </c>
      <c r="J399" s="60">
        <v>17835</v>
      </c>
      <c r="K399" s="60">
        <v>17028</v>
      </c>
      <c r="L399" s="60">
        <v>14680</v>
      </c>
      <c r="M399" s="60">
        <v>11251</v>
      </c>
      <c r="N399" s="60">
        <v>8456</v>
      </c>
      <c r="O399" s="60">
        <v>7346</v>
      </c>
      <c r="P399" s="60">
        <v>6873</v>
      </c>
      <c r="Q399" s="60">
        <v>6643</v>
      </c>
      <c r="R399" s="60">
        <v>5802</v>
      </c>
      <c r="S399" s="60">
        <v>5169</v>
      </c>
      <c r="T399" s="60">
        <v>4455</v>
      </c>
      <c r="U399" s="61">
        <v>3843</v>
      </c>
      <c r="V399" s="61">
        <v>3316</v>
      </c>
      <c r="W399" s="63">
        <v>2820</v>
      </c>
      <c r="X399" s="692">
        <v>2447</v>
      </c>
      <c r="Y399" s="693">
        <v>2447</v>
      </c>
    </row>
    <row r="400" spans="1:25" ht="15" customHeight="1">
      <c r="A400" s="476"/>
      <c r="B400" s="477"/>
      <c r="C400" s="152" t="s">
        <v>398</v>
      </c>
      <c r="D400" s="60">
        <v>22428</v>
      </c>
      <c r="E400" s="60">
        <v>21894</v>
      </c>
      <c r="F400" s="60">
        <v>24015</v>
      </c>
      <c r="G400" s="60">
        <v>23625</v>
      </c>
      <c r="H400" s="153">
        <v>0</v>
      </c>
      <c r="I400" s="153">
        <v>0</v>
      </c>
      <c r="J400" s="60">
        <v>27921</v>
      </c>
      <c r="K400" s="60">
        <v>27789</v>
      </c>
      <c r="L400" s="60">
        <v>26252</v>
      </c>
      <c r="M400" s="60">
        <v>25296</v>
      </c>
      <c r="N400" s="60">
        <v>23712</v>
      </c>
      <c r="O400" s="60">
        <v>22534</v>
      </c>
      <c r="P400" s="60">
        <v>21560</v>
      </c>
      <c r="Q400" s="60">
        <v>20929</v>
      </c>
      <c r="R400" s="60">
        <v>19369</v>
      </c>
      <c r="S400" s="60">
        <v>18036</v>
      </c>
      <c r="T400" s="60">
        <v>16871</v>
      </c>
      <c r="U400" s="61">
        <v>15701</v>
      </c>
      <c r="V400" s="61">
        <v>14419</v>
      </c>
      <c r="W400" s="63">
        <v>12655</v>
      </c>
      <c r="X400" s="692">
        <v>10876</v>
      </c>
      <c r="Y400" s="693">
        <v>10926</v>
      </c>
    </row>
    <row r="401" spans="1:25" ht="15" customHeight="1">
      <c r="A401" s="476"/>
      <c r="B401" s="477"/>
      <c r="C401" s="152" t="s">
        <v>399</v>
      </c>
      <c r="D401" s="60">
        <v>5130</v>
      </c>
      <c r="E401" s="60">
        <v>5016</v>
      </c>
      <c r="F401" s="60">
        <v>3478</v>
      </c>
      <c r="G401" s="60">
        <v>3264</v>
      </c>
      <c r="H401" s="153">
        <v>0</v>
      </c>
      <c r="I401" s="153">
        <v>0</v>
      </c>
      <c r="J401" s="60">
        <v>3433</v>
      </c>
      <c r="K401" s="60">
        <v>3759</v>
      </c>
      <c r="L401" s="60">
        <v>3952</v>
      </c>
      <c r="M401" s="60">
        <v>4193</v>
      </c>
      <c r="N401" s="60">
        <v>4548</v>
      </c>
      <c r="O401" s="60">
        <v>5039</v>
      </c>
      <c r="P401" s="60">
        <v>5546</v>
      </c>
      <c r="Q401" s="60">
        <v>6023</v>
      </c>
      <c r="R401" s="60">
        <v>6921</v>
      </c>
      <c r="S401" s="60">
        <v>8084</v>
      </c>
      <c r="T401" s="60">
        <v>8784</v>
      </c>
      <c r="U401" s="61">
        <v>8750</v>
      </c>
      <c r="V401" s="61">
        <v>8759</v>
      </c>
      <c r="W401" s="63">
        <v>8781</v>
      </c>
      <c r="X401" s="692">
        <v>8750</v>
      </c>
      <c r="Y401" s="693">
        <v>8756</v>
      </c>
    </row>
    <row r="402" spans="1:25" ht="15" customHeight="1">
      <c r="A402" s="694"/>
      <c r="B402" s="695"/>
      <c r="C402" s="155" t="s">
        <v>400</v>
      </c>
      <c r="D402" s="156">
        <v>0</v>
      </c>
      <c r="E402" s="156">
        <v>0</v>
      </c>
      <c r="F402" s="156">
        <v>0</v>
      </c>
      <c r="G402" s="156">
        <v>0</v>
      </c>
      <c r="H402" s="157">
        <v>0</v>
      </c>
      <c r="I402" s="157">
        <v>0</v>
      </c>
      <c r="J402" s="156">
        <v>1</v>
      </c>
      <c r="K402" s="156">
        <v>2</v>
      </c>
      <c r="L402" s="156">
        <v>0</v>
      </c>
      <c r="M402" s="156">
        <v>0</v>
      </c>
      <c r="N402" s="156">
        <v>0</v>
      </c>
      <c r="O402" s="156">
        <v>0</v>
      </c>
      <c r="P402" s="156">
        <v>0</v>
      </c>
      <c r="Q402" s="156">
        <v>0</v>
      </c>
      <c r="R402" s="156">
        <v>0</v>
      </c>
      <c r="S402" s="156">
        <v>1</v>
      </c>
      <c r="T402" s="156">
        <v>0</v>
      </c>
      <c r="U402" s="158">
        <v>12</v>
      </c>
      <c r="V402" s="158">
        <v>7</v>
      </c>
      <c r="W402" s="160">
        <v>32</v>
      </c>
      <c r="X402" s="696">
        <v>56</v>
      </c>
      <c r="Y402" s="697" t="s">
        <v>825</v>
      </c>
    </row>
    <row r="403" spans="1:25" ht="15" customHeight="1">
      <c r="A403" s="702" t="s">
        <v>240</v>
      </c>
      <c r="B403" s="703" t="s">
        <v>241</v>
      </c>
      <c r="C403" s="166" t="s">
        <v>396</v>
      </c>
      <c r="D403" s="62">
        <v>13638</v>
      </c>
      <c r="E403" s="62">
        <v>13582</v>
      </c>
      <c r="F403" s="62">
        <v>13811</v>
      </c>
      <c r="G403" s="62">
        <v>13590</v>
      </c>
      <c r="H403" s="153">
        <v>13569</v>
      </c>
      <c r="I403" s="153">
        <v>16271</v>
      </c>
      <c r="J403" s="62">
        <v>15782</v>
      </c>
      <c r="K403" s="62">
        <v>15435</v>
      </c>
      <c r="L403" s="62">
        <v>14551</v>
      </c>
      <c r="M403" s="62">
        <v>13801</v>
      </c>
      <c r="N403" s="62">
        <v>13155</v>
      </c>
      <c r="O403" s="62">
        <v>13029</v>
      </c>
      <c r="P403" s="62">
        <v>13056</v>
      </c>
      <c r="Q403" s="62">
        <v>12969</v>
      </c>
      <c r="R403" s="62">
        <v>12779</v>
      </c>
      <c r="S403" s="62">
        <v>12562</v>
      </c>
      <c r="T403" s="62">
        <v>12011</v>
      </c>
      <c r="U403" s="62">
        <v>11453</v>
      </c>
      <c r="V403" s="62">
        <v>10843</v>
      </c>
      <c r="W403" s="167">
        <v>10111</v>
      </c>
      <c r="X403" s="692">
        <v>9388</v>
      </c>
      <c r="Y403" s="693"/>
    </row>
    <row r="404" spans="1:25" ht="15" customHeight="1">
      <c r="A404" s="702"/>
      <c r="B404" s="703"/>
      <c r="C404" s="166" t="s">
        <v>397</v>
      </c>
      <c r="D404" s="62">
        <v>4827</v>
      </c>
      <c r="E404" s="62">
        <v>4773</v>
      </c>
      <c r="F404" s="62">
        <v>4876</v>
      </c>
      <c r="G404" s="62">
        <v>5089</v>
      </c>
      <c r="H404" s="153">
        <v>0</v>
      </c>
      <c r="I404" s="153">
        <v>0</v>
      </c>
      <c r="J404" s="62">
        <v>5523</v>
      </c>
      <c r="K404" s="62">
        <v>5011</v>
      </c>
      <c r="L404" s="62">
        <v>4412</v>
      </c>
      <c r="M404" s="62">
        <v>3510</v>
      </c>
      <c r="N404" s="62">
        <v>2981</v>
      </c>
      <c r="O404" s="62">
        <v>2828</v>
      </c>
      <c r="P404" s="62">
        <v>2776</v>
      </c>
      <c r="Q404" s="62">
        <v>2677</v>
      </c>
      <c r="R404" s="62">
        <v>2422</v>
      </c>
      <c r="S404" s="62">
        <v>2117</v>
      </c>
      <c r="T404" s="62">
        <v>1786</v>
      </c>
      <c r="U404" s="62">
        <v>1589</v>
      </c>
      <c r="V404" s="62">
        <v>1394</v>
      </c>
      <c r="W404" s="167">
        <v>1251</v>
      </c>
      <c r="X404" s="692">
        <v>1123</v>
      </c>
      <c r="Y404" s="693"/>
    </row>
    <row r="405" spans="1:25" ht="15" customHeight="1">
      <c r="A405" s="702"/>
      <c r="B405" s="703"/>
      <c r="C405" s="166" t="s">
        <v>398</v>
      </c>
      <c r="D405" s="62">
        <v>7220</v>
      </c>
      <c r="E405" s="62">
        <v>7232</v>
      </c>
      <c r="F405" s="62">
        <v>7841</v>
      </c>
      <c r="G405" s="62">
        <v>7440</v>
      </c>
      <c r="H405" s="153">
        <v>0</v>
      </c>
      <c r="I405" s="153">
        <v>0</v>
      </c>
      <c r="J405" s="62">
        <v>9111</v>
      </c>
      <c r="K405" s="62">
        <v>9200</v>
      </c>
      <c r="L405" s="62">
        <v>8907</v>
      </c>
      <c r="M405" s="62">
        <v>8941</v>
      </c>
      <c r="N405" s="62">
        <v>8658</v>
      </c>
      <c r="O405" s="62">
        <v>8490</v>
      </c>
      <c r="P405" s="62">
        <v>8365</v>
      </c>
      <c r="Q405" s="62">
        <v>8234</v>
      </c>
      <c r="R405" s="62">
        <v>7951</v>
      </c>
      <c r="S405" s="62">
        <v>7547</v>
      </c>
      <c r="T405" s="62">
        <v>6970</v>
      </c>
      <c r="U405" s="62">
        <v>6579</v>
      </c>
      <c r="V405" s="62">
        <v>6080</v>
      </c>
      <c r="W405" s="167">
        <v>5417</v>
      </c>
      <c r="X405" s="692">
        <v>4755</v>
      </c>
      <c r="Y405" s="693"/>
    </row>
    <row r="406" spans="1:25" ht="15" customHeight="1">
      <c r="A406" s="702"/>
      <c r="B406" s="703"/>
      <c r="C406" s="166" t="s">
        <v>399</v>
      </c>
      <c r="D406" s="62">
        <v>1591</v>
      </c>
      <c r="E406" s="62">
        <v>1577</v>
      </c>
      <c r="F406" s="62">
        <v>1094</v>
      </c>
      <c r="G406" s="62">
        <v>1061</v>
      </c>
      <c r="H406" s="153">
        <v>0</v>
      </c>
      <c r="I406" s="153">
        <v>0</v>
      </c>
      <c r="J406" s="62">
        <v>1147</v>
      </c>
      <c r="K406" s="62">
        <v>1223</v>
      </c>
      <c r="L406" s="62">
        <v>1232</v>
      </c>
      <c r="M406" s="62">
        <v>1350</v>
      </c>
      <c r="N406" s="62">
        <v>1516</v>
      </c>
      <c r="O406" s="62">
        <v>1711</v>
      </c>
      <c r="P406" s="62">
        <v>1915</v>
      </c>
      <c r="Q406" s="62">
        <v>2058</v>
      </c>
      <c r="R406" s="62">
        <v>2406</v>
      </c>
      <c r="S406" s="62">
        <v>2898</v>
      </c>
      <c r="T406" s="62">
        <v>3255</v>
      </c>
      <c r="U406" s="62">
        <v>3275</v>
      </c>
      <c r="V406" s="62">
        <v>3362</v>
      </c>
      <c r="W406" s="167">
        <v>3429</v>
      </c>
      <c r="X406" s="692">
        <v>3467</v>
      </c>
      <c r="Y406" s="693"/>
    </row>
    <row r="407" spans="1:25" ht="15" customHeight="1">
      <c r="A407" s="704"/>
      <c r="B407" s="705"/>
      <c r="C407" s="168" t="s">
        <v>400</v>
      </c>
      <c r="D407" s="169">
        <v>0</v>
      </c>
      <c r="E407" s="169">
        <v>0</v>
      </c>
      <c r="F407" s="169">
        <v>0</v>
      </c>
      <c r="G407" s="169">
        <v>0</v>
      </c>
      <c r="H407" s="157">
        <v>0</v>
      </c>
      <c r="I407" s="157">
        <v>0</v>
      </c>
      <c r="J407" s="169">
        <v>1</v>
      </c>
      <c r="K407" s="169">
        <v>1</v>
      </c>
      <c r="L407" s="169">
        <v>0</v>
      </c>
      <c r="M407" s="169">
        <v>0</v>
      </c>
      <c r="N407" s="169">
        <v>0</v>
      </c>
      <c r="O407" s="169">
        <v>0</v>
      </c>
      <c r="P407" s="169">
        <v>0</v>
      </c>
      <c r="Q407" s="169">
        <v>0</v>
      </c>
      <c r="R407" s="169">
        <v>0</v>
      </c>
      <c r="S407" s="169">
        <v>0</v>
      </c>
      <c r="T407" s="169">
        <v>0</v>
      </c>
      <c r="U407" s="169">
        <v>10</v>
      </c>
      <c r="V407" s="169">
        <v>7</v>
      </c>
      <c r="W407" s="170">
        <v>14</v>
      </c>
      <c r="X407" s="696">
        <v>43</v>
      </c>
      <c r="Y407" s="697"/>
    </row>
    <row r="408" spans="1:25" ht="15" customHeight="1">
      <c r="A408" s="702" t="s">
        <v>242</v>
      </c>
      <c r="B408" s="703" t="s">
        <v>243</v>
      </c>
      <c r="C408" s="166" t="s">
        <v>396</v>
      </c>
      <c r="D408" s="62">
        <v>12515</v>
      </c>
      <c r="E408" s="62">
        <v>12583</v>
      </c>
      <c r="F408" s="62">
        <v>12751</v>
      </c>
      <c r="G408" s="62">
        <v>11812</v>
      </c>
      <c r="H408" s="153">
        <v>11943</v>
      </c>
      <c r="I408" s="153">
        <v>13806</v>
      </c>
      <c r="J408" s="62">
        <v>13376</v>
      </c>
      <c r="K408" s="62">
        <v>12958</v>
      </c>
      <c r="L408" s="62">
        <v>11954</v>
      </c>
      <c r="M408" s="62">
        <v>10987</v>
      </c>
      <c r="N408" s="62">
        <v>10289</v>
      </c>
      <c r="O408" s="62">
        <v>9968</v>
      </c>
      <c r="P408" s="62">
        <v>9611</v>
      </c>
      <c r="Q408" s="62">
        <v>9431</v>
      </c>
      <c r="R408" s="62">
        <v>9140</v>
      </c>
      <c r="S408" s="62">
        <v>8913</v>
      </c>
      <c r="T408" s="62">
        <v>8728</v>
      </c>
      <c r="U408" s="62">
        <v>8181</v>
      </c>
      <c r="V408" s="62">
        <v>7732</v>
      </c>
      <c r="W408" s="167">
        <v>7144</v>
      </c>
      <c r="X408" s="692">
        <v>6565</v>
      </c>
      <c r="Y408" s="693"/>
    </row>
    <row r="409" spans="1:25" ht="15" customHeight="1">
      <c r="A409" s="702"/>
      <c r="B409" s="703"/>
      <c r="C409" s="166" t="s">
        <v>397</v>
      </c>
      <c r="D409" s="62">
        <v>4531</v>
      </c>
      <c r="E409" s="62">
        <v>4632</v>
      </c>
      <c r="F409" s="62">
        <v>4653</v>
      </c>
      <c r="G409" s="62">
        <v>4443</v>
      </c>
      <c r="H409" s="153">
        <v>0</v>
      </c>
      <c r="I409" s="153">
        <v>0</v>
      </c>
      <c r="J409" s="62">
        <v>4848</v>
      </c>
      <c r="K409" s="62">
        <v>4526</v>
      </c>
      <c r="L409" s="62">
        <v>3806</v>
      </c>
      <c r="M409" s="62">
        <v>2997</v>
      </c>
      <c r="N409" s="62">
        <v>2356</v>
      </c>
      <c r="O409" s="62">
        <v>2198</v>
      </c>
      <c r="P409" s="62">
        <v>1994</v>
      </c>
      <c r="Q409" s="62">
        <v>1877</v>
      </c>
      <c r="R409" s="62">
        <v>1594</v>
      </c>
      <c r="S409" s="62">
        <v>1452</v>
      </c>
      <c r="T409" s="62">
        <v>1342</v>
      </c>
      <c r="U409" s="62">
        <v>1173</v>
      </c>
      <c r="V409" s="62">
        <v>989</v>
      </c>
      <c r="W409" s="167">
        <v>843</v>
      </c>
      <c r="X409" s="692">
        <v>753</v>
      </c>
      <c r="Y409" s="693"/>
    </row>
    <row r="410" spans="1:25" ht="15" customHeight="1">
      <c r="A410" s="702"/>
      <c r="B410" s="703"/>
      <c r="C410" s="166" t="s">
        <v>398</v>
      </c>
      <c r="D410" s="62">
        <v>6407</v>
      </c>
      <c r="E410" s="62">
        <v>6441</v>
      </c>
      <c r="F410" s="62">
        <v>7055</v>
      </c>
      <c r="G410" s="62">
        <v>6435</v>
      </c>
      <c r="H410" s="153">
        <v>0</v>
      </c>
      <c r="I410" s="153">
        <v>0</v>
      </c>
      <c r="J410" s="62">
        <v>7529</v>
      </c>
      <c r="K410" s="62">
        <v>7319</v>
      </c>
      <c r="L410" s="62">
        <v>6967</v>
      </c>
      <c r="M410" s="62">
        <v>6768</v>
      </c>
      <c r="N410" s="62">
        <v>6607</v>
      </c>
      <c r="O410" s="62">
        <v>6283</v>
      </c>
      <c r="P410" s="62">
        <v>5991</v>
      </c>
      <c r="Q410" s="62">
        <v>5782</v>
      </c>
      <c r="R410" s="62">
        <v>5500</v>
      </c>
      <c r="S410" s="62">
        <v>5158</v>
      </c>
      <c r="T410" s="62">
        <v>4873</v>
      </c>
      <c r="U410" s="62">
        <v>4535</v>
      </c>
      <c r="V410" s="62">
        <v>4246</v>
      </c>
      <c r="W410" s="167">
        <v>3761</v>
      </c>
      <c r="X410" s="692">
        <v>3285</v>
      </c>
      <c r="Y410" s="693"/>
    </row>
    <row r="411" spans="1:25" ht="15" customHeight="1">
      <c r="A411" s="702"/>
      <c r="B411" s="703"/>
      <c r="C411" s="166" t="s">
        <v>399</v>
      </c>
      <c r="D411" s="62">
        <v>1577</v>
      </c>
      <c r="E411" s="62">
        <v>1510</v>
      </c>
      <c r="F411" s="62">
        <v>1043</v>
      </c>
      <c r="G411" s="62">
        <v>934</v>
      </c>
      <c r="H411" s="153">
        <v>0</v>
      </c>
      <c r="I411" s="153">
        <v>0</v>
      </c>
      <c r="J411" s="62">
        <v>999</v>
      </c>
      <c r="K411" s="62">
        <v>1113</v>
      </c>
      <c r="L411" s="62">
        <v>1181</v>
      </c>
      <c r="M411" s="62">
        <v>1222</v>
      </c>
      <c r="N411" s="62">
        <v>1326</v>
      </c>
      <c r="O411" s="62">
        <v>1487</v>
      </c>
      <c r="P411" s="62">
        <v>1626</v>
      </c>
      <c r="Q411" s="62">
        <v>1772</v>
      </c>
      <c r="R411" s="62">
        <v>2046</v>
      </c>
      <c r="S411" s="62">
        <v>2302</v>
      </c>
      <c r="T411" s="62">
        <v>2513</v>
      </c>
      <c r="U411" s="62">
        <v>2471</v>
      </c>
      <c r="V411" s="62">
        <v>2497</v>
      </c>
      <c r="W411" s="167">
        <v>2527</v>
      </c>
      <c r="X411" s="692">
        <v>2518</v>
      </c>
      <c r="Y411" s="693"/>
    </row>
    <row r="412" spans="1:25" ht="15" customHeight="1">
      <c r="A412" s="704"/>
      <c r="B412" s="705"/>
      <c r="C412" s="168" t="s">
        <v>400</v>
      </c>
      <c r="D412" s="169">
        <v>0</v>
      </c>
      <c r="E412" s="169">
        <v>0</v>
      </c>
      <c r="F412" s="169">
        <v>0</v>
      </c>
      <c r="G412" s="169">
        <v>0</v>
      </c>
      <c r="H412" s="157">
        <v>0</v>
      </c>
      <c r="I412" s="157">
        <v>0</v>
      </c>
      <c r="J412" s="169">
        <v>0</v>
      </c>
      <c r="K412" s="169">
        <v>0</v>
      </c>
      <c r="L412" s="169">
        <v>0</v>
      </c>
      <c r="M412" s="169">
        <v>0</v>
      </c>
      <c r="N412" s="169">
        <v>0</v>
      </c>
      <c r="O412" s="169">
        <v>0</v>
      </c>
      <c r="P412" s="169">
        <v>0</v>
      </c>
      <c r="Q412" s="169">
        <v>0</v>
      </c>
      <c r="R412" s="169">
        <v>0</v>
      </c>
      <c r="S412" s="169">
        <v>1</v>
      </c>
      <c r="T412" s="169">
        <v>0</v>
      </c>
      <c r="U412" s="169">
        <v>2</v>
      </c>
      <c r="V412" s="169">
        <v>0</v>
      </c>
      <c r="W412" s="170">
        <v>13</v>
      </c>
      <c r="X412" s="696">
        <v>9</v>
      </c>
      <c r="Y412" s="697"/>
    </row>
    <row r="413" spans="1:25" ht="15" customHeight="1">
      <c r="A413" s="702" t="s">
        <v>244</v>
      </c>
      <c r="B413" s="703" t="s">
        <v>245</v>
      </c>
      <c r="C413" s="166" t="s">
        <v>396</v>
      </c>
      <c r="D413" s="62">
        <v>10028</v>
      </c>
      <c r="E413" s="62">
        <v>9205</v>
      </c>
      <c r="F413" s="62">
        <v>9752</v>
      </c>
      <c r="G413" s="62">
        <v>10815</v>
      </c>
      <c r="H413" s="153">
        <v>11901</v>
      </c>
      <c r="I413" s="153">
        <v>10634</v>
      </c>
      <c r="J413" s="62">
        <v>11531</v>
      </c>
      <c r="K413" s="62">
        <v>12086</v>
      </c>
      <c r="L413" s="62">
        <v>10978</v>
      </c>
      <c r="M413" s="62">
        <v>9313</v>
      </c>
      <c r="N413" s="62">
        <v>7527</v>
      </c>
      <c r="O413" s="62">
        <v>6572</v>
      </c>
      <c r="P413" s="62">
        <v>6142</v>
      </c>
      <c r="Q413" s="62">
        <v>6004</v>
      </c>
      <c r="R413" s="62">
        <v>5173</v>
      </c>
      <c r="S413" s="62">
        <v>4962</v>
      </c>
      <c r="T413" s="62">
        <v>4785</v>
      </c>
      <c r="U413" s="62">
        <v>4397</v>
      </c>
      <c r="V413" s="62">
        <v>3997</v>
      </c>
      <c r="W413" s="167">
        <v>3533</v>
      </c>
      <c r="X413" s="692">
        <v>3104</v>
      </c>
      <c r="Y413" s="693"/>
    </row>
    <row r="414" spans="1:25" ht="15" customHeight="1">
      <c r="A414" s="702"/>
      <c r="B414" s="703"/>
      <c r="C414" s="166" t="s">
        <v>397</v>
      </c>
      <c r="D414" s="62">
        <v>3750</v>
      </c>
      <c r="E414" s="62">
        <v>3473</v>
      </c>
      <c r="F414" s="62">
        <v>3688</v>
      </c>
      <c r="G414" s="62">
        <v>4109</v>
      </c>
      <c r="H414" s="153">
        <v>0</v>
      </c>
      <c r="I414" s="153">
        <v>0</v>
      </c>
      <c r="J414" s="62">
        <v>4256</v>
      </c>
      <c r="K414" s="62">
        <v>4511</v>
      </c>
      <c r="L414" s="62">
        <v>3932</v>
      </c>
      <c r="M414" s="62">
        <v>2851</v>
      </c>
      <c r="N414" s="62">
        <v>1770</v>
      </c>
      <c r="O414" s="62">
        <v>1240</v>
      </c>
      <c r="P414" s="62">
        <v>1122</v>
      </c>
      <c r="Q414" s="62">
        <v>1077</v>
      </c>
      <c r="R414" s="62">
        <v>861</v>
      </c>
      <c r="S414" s="62">
        <v>768</v>
      </c>
      <c r="T414" s="62">
        <v>651</v>
      </c>
      <c r="U414" s="62">
        <v>523</v>
      </c>
      <c r="V414" s="62">
        <v>469</v>
      </c>
      <c r="W414" s="167">
        <v>363</v>
      </c>
      <c r="X414" s="692">
        <v>281</v>
      </c>
      <c r="Y414" s="693"/>
    </row>
    <row r="415" spans="1:25" ht="15" customHeight="1">
      <c r="A415" s="702"/>
      <c r="B415" s="703"/>
      <c r="C415" s="166" t="s">
        <v>398</v>
      </c>
      <c r="D415" s="62">
        <v>5182</v>
      </c>
      <c r="E415" s="62">
        <v>4681</v>
      </c>
      <c r="F415" s="62">
        <v>5327</v>
      </c>
      <c r="G415" s="62">
        <v>6009</v>
      </c>
      <c r="H415" s="153">
        <v>0</v>
      </c>
      <c r="I415" s="153">
        <v>0</v>
      </c>
      <c r="J415" s="62">
        <v>6562</v>
      </c>
      <c r="K415" s="62">
        <v>6763</v>
      </c>
      <c r="L415" s="62">
        <v>6166</v>
      </c>
      <c r="M415" s="62">
        <v>5512</v>
      </c>
      <c r="N415" s="62">
        <v>4787</v>
      </c>
      <c r="O415" s="62">
        <v>4282</v>
      </c>
      <c r="P415" s="62">
        <v>3917</v>
      </c>
      <c r="Q415" s="62">
        <v>3730</v>
      </c>
      <c r="R415" s="62">
        <v>2940</v>
      </c>
      <c r="S415" s="62">
        <v>2602</v>
      </c>
      <c r="T415" s="62">
        <v>2471</v>
      </c>
      <c r="U415" s="62">
        <v>2262</v>
      </c>
      <c r="V415" s="62">
        <v>2011</v>
      </c>
      <c r="W415" s="167">
        <v>1728</v>
      </c>
      <c r="X415" s="692">
        <v>1410</v>
      </c>
      <c r="Y415" s="693"/>
    </row>
    <row r="416" spans="1:25" ht="15" customHeight="1">
      <c r="A416" s="702"/>
      <c r="B416" s="703"/>
      <c r="C416" s="166" t="s">
        <v>399</v>
      </c>
      <c r="D416" s="62">
        <v>1096</v>
      </c>
      <c r="E416" s="62">
        <v>1051</v>
      </c>
      <c r="F416" s="62">
        <v>737</v>
      </c>
      <c r="G416" s="62">
        <v>697</v>
      </c>
      <c r="H416" s="153">
        <v>0</v>
      </c>
      <c r="I416" s="153">
        <v>0</v>
      </c>
      <c r="J416" s="62">
        <v>713</v>
      </c>
      <c r="K416" s="62">
        <v>812</v>
      </c>
      <c r="L416" s="62">
        <v>880</v>
      </c>
      <c r="M416" s="62">
        <v>950</v>
      </c>
      <c r="N416" s="62">
        <v>970</v>
      </c>
      <c r="O416" s="62">
        <v>1050</v>
      </c>
      <c r="P416" s="62">
        <v>1103</v>
      </c>
      <c r="Q416" s="62">
        <v>1197</v>
      </c>
      <c r="R416" s="62">
        <v>1372</v>
      </c>
      <c r="S416" s="62">
        <v>1592</v>
      </c>
      <c r="T416" s="62">
        <v>1663</v>
      </c>
      <c r="U416" s="62">
        <v>1612</v>
      </c>
      <c r="V416" s="62">
        <v>1517</v>
      </c>
      <c r="W416" s="167">
        <v>1442</v>
      </c>
      <c r="X416" s="692">
        <v>1412</v>
      </c>
      <c r="Y416" s="693"/>
    </row>
    <row r="417" spans="1:25" ht="15" customHeight="1">
      <c r="A417" s="704"/>
      <c r="B417" s="705"/>
      <c r="C417" s="168" t="s">
        <v>400</v>
      </c>
      <c r="D417" s="169">
        <v>0</v>
      </c>
      <c r="E417" s="169">
        <v>0</v>
      </c>
      <c r="F417" s="169">
        <v>0</v>
      </c>
      <c r="G417" s="169">
        <v>0</v>
      </c>
      <c r="H417" s="157">
        <v>0</v>
      </c>
      <c r="I417" s="157">
        <v>0</v>
      </c>
      <c r="J417" s="169">
        <v>0</v>
      </c>
      <c r="K417" s="169">
        <v>0</v>
      </c>
      <c r="L417" s="169">
        <v>0</v>
      </c>
      <c r="M417" s="169">
        <v>0</v>
      </c>
      <c r="N417" s="169">
        <v>0</v>
      </c>
      <c r="O417" s="169">
        <v>0</v>
      </c>
      <c r="P417" s="169">
        <v>0</v>
      </c>
      <c r="Q417" s="169">
        <v>0</v>
      </c>
      <c r="R417" s="169">
        <v>0</v>
      </c>
      <c r="S417" s="169">
        <v>0</v>
      </c>
      <c r="T417" s="169">
        <v>0</v>
      </c>
      <c r="U417" s="169">
        <v>0</v>
      </c>
      <c r="V417" s="169">
        <v>0</v>
      </c>
      <c r="W417" s="170">
        <v>0</v>
      </c>
      <c r="X417" s="696">
        <v>1</v>
      </c>
      <c r="Y417" s="697"/>
    </row>
    <row r="418" spans="1:25" ht="15" customHeight="1">
      <c r="A418" s="702" t="s">
        <v>246</v>
      </c>
      <c r="B418" s="703" t="s">
        <v>247</v>
      </c>
      <c r="C418" s="166" t="s">
        <v>396</v>
      </c>
      <c r="D418" s="62">
        <v>7090</v>
      </c>
      <c r="E418" s="62">
        <v>7095</v>
      </c>
      <c r="F418" s="62">
        <v>7135</v>
      </c>
      <c r="G418" s="62">
        <v>6973</v>
      </c>
      <c r="H418" s="153">
        <v>7790</v>
      </c>
      <c r="I418" s="153">
        <v>8346</v>
      </c>
      <c r="J418" s="62">
        <v>8501</v>
      </c>
      <c r="K418" s="62">
        <v>8099</v>
      </c>
      <c r="L418" s="62">
        <v>7401</v>
      </c>
      <c r="M418" s="62">
        <v>6639</v>
      </c>
      <c r="N418" s="62">
        <v>5745</v>
      </c>
      <c r="O418" s="62">
        <v>5350</v>
      </c>
      <c r="P418" s="62">
        <v>5170</v>
      </c>
      <c r="Q418" s="62">
        <v>5191</v>
      </c>
      <c r="R418" s="62">
        <v>5000</v>
      </c>
      <c r="S418" s="62">
        <v>4853</v>
      </c>
      <c r="T418" s="62">
        <v>4586</v>
      </c>
      <c r="U418" s="62">
        <v>4275</v>
      </c>
      <c r="V418" s="62">
        <v>3929</v>
      </c>
      <c r="W418" s="167">
        <v>3500</v>
      </c>
      <c r="X418" s="692">
        <v>3072</v>
      </c>
      <c r="Y418" s="693"/>
    </row>
    <row r="419" spans="1:25" ht="15" customHeight="1">
      <c r="A419" s="702"/>
      <c r="B419" s="703"/>
      <c r="C419" s="166" t="s">
        <v>397</v>
      </c>
      <c r="D419" s="62">
        <v>2605</v>
      </c>
      <c r="E419" s="62">
        <v>2677</v>
      </c>
      <c r="F419" s="62">
        <v>2739</v>
      </c>
      <c r="G419" s="62">
        <v>2660</v>
      </c>
      <c r="H419" s="153">
        <v>0</v>
      </c>
      <c r="I419" s="153">
        <v>0</v>
      </c>
      <c r="J419" s="62">
        <v>3208</v>
      </c>
      <c r="K419" s="62">
        <v>2980</v>
      </c>
      <c r="L419" s="62">
        <v>2530</v>
      </c>
      <c r="M419" s="62">
        <v>1893</v>
      </c>
      <c r="N419" s="62">
        <v>1349</v>
      </c>
      <c r="O419" s="62">
        <v>1080</v>
      </c>
      <c r="P419" s="62">
        <v>981</v>
      </c>
      <c r="Q419" s="62">
        <v>1012</v>
      </c>
      <c r="R419" s="62">
        <v>925</v>
      </c>
      <c r="S419" s="62">
        <v>832</v>
      </c>
      <c r="T419" s="62">
        <v>676</v>
      </c>
      <c r="U419" s="62">
        <v>558</v>
      </c>
      <c r="V419" s="62">
        <v>464</v>
      </c>
      <c r="W419" s="167">
        <v>363</v>
      </c>
      <c r="X419" s="692">
        <v>290</v>
      </c>
      <c r="Y419" s="693"/>
    </row>
    <row r="420" spans="1:25" ht="15" customHeight="1">
      <c r="A420" s="702"/>
      <c r="B420" s="703"/>
      <c r="C420" s="166" t="s">
        <v>398</v>
      </c>
      <c r="D420" s="62">
        <v>3619</v>
      </c>
      <c r="E420" s="62">
        <v>3540</v>
      </c>
      <c r="F420" s="62">
        <v>3792</v>
      </c>
      <c r="G420" s="62">
        <v>3741</v>
      </c>
      <c r="H420" s="153">
        <v>0</v>
      </c>
      <c r="I420" s="153">
        <v>0</v>
      </c>
      <c r="J420" s="62">
        <v>4719</v>
      </c>
      <c r="K420" s="62">
        <v>4507</v>
      </c>
      <c r="L420" s="62">
        <v>4212</v>
      </c>
      <c r="M420" s="62">
        <v>4075</v>
      </c>
      <c r="N420" s="62">
        <v>3660</v>
      </c>
      <c r="O420" s="62">
        <v>3479</v>
      </c>
      <c r="P420" s="62">
        <v>3287</v>
      </c>
      <c r="Q420" s="62">
        <v>3183</v>
      </c>
      <c r="R420" s="62">
        <v>2978</v>
      </c>
      <c r="S420" s="62">
        <v>2729</v>
      </c>
      <c r="T420" s="62">
        <v>2557</v>
      </c>
      <c r="U420" s="62">
        <v>2325</v>
      </c>
      <c r="V420" s="62">
        <v>2082</v>
      </c>
      <c r="W420" s="167">
        <v>1749</v>
      </c>
      <c r="X420" s="692">
        <v>1426</v>
      </c>
      <c r="Y420" s="693"/>
    </row>
    <row r="421" spans="1:25" ht="15" customHeight="1">
      <c r="A421" s="702"/>
      <c r="B421" s="703"/>
      <c r="C421" s="166" t="s">
        <v>399</v>
      </c>
      <c r="D421" s="62">
        <v>866</v>
      </c>
      <c r="E421" s="62">
        <v>878</v>
      </c>
      <c r="F421" s="62">
        <v>604</v>
      </c>
      <c r="G421" s="62">
        <v>572</v>
      </c>
      <c r="H421" s="153">
        <v>0</v>
      </c>
      <c r="I421" s="153">
        <v>0</v>
      </c>
      <c r="J421" s="62">
        <v>574</v>
      </c>
      <c r="K421" s="62">
        <v>611</v>
      </c>
      <c r="L421" s="62">
        <v>659</v>
      </c>
      <c r="M421" s="62">
        <v>671</v>
      </c>
      <c r="N421" s="62">
        <v>736</v>
      </c>
      <c r="O421" s="62">
        <v>791</v>
      </c>
      <c r="P421" s="62">
        <v>902</v>
      </c>
      <c r="Q421" s="62">
        <v>996</v>
      </c>
      <c r="R421" s="62">
        <v>1097</v>
      </c>
      <c r="S421" s="62">
        <v>1292</v>
      </c>
      <c r="T421" s="62">
        <v>1353</v>
      </c>
      <c r="U421" s="62">
        <v>1392</v>
      </c>
      <c r="V421" s="62">
        <v>1383</v>
      </c>
      <c r="W421" s="167">
        <v>1383</v>
      </c>
      <c r="X421" s="692">
        <v>1353</v>
      </c>
      <c r="Y421" s="693"/>
    </row>
    <row r="422" spans="1:25" ht="15" customHeight="1">
      <c r="A422" s="704"/>
      <c r="B422" s="705"/>
      <c r="C422" s="168" t="s">
        <v>400</v>
      </c>
      <c r="D422" s="169">
        <v>0</v>
      </c>
      <c r="E422" s="169">
        <v>0</v>
      </c>
      <c r="F422" s="169">
        <v>0</v>
      </c>
      <c r="G422" s="169">
        <v>0</v>
      </c>
      <c r="H422" s="157">
        <v>0</v>
      </c>
      <c r="I422" s="157">
        <v>0</v>
      </c>
      <c r="J422" s="169">
        <v>0</v>
      </c>
      <c r="K422" s="169">
        <v>1</v>
      </c>
      <c r="L422" s="169">
        <v>0</v>
      </c>
      <c r="M422" s="169">
        <v>0</v>
      </c>
      <c r="N422" s="169">
        <v>0</v>
      </c>
      <c r="O422" s="169">
        <v>0</v>
      </c>
      <c r="P422" s="169">
        <v>0</v>
      </c>
      <c r="Q422" s="169">
        <v>0</v>
      </c>
      <c r="R422" s="169">
        <v>0</v>
      </c>
      <c r="S422" s="169">
        <v>0</v>
      </c>
      <c r="T422" s="169">
        <v>0</v>
      </c>
      <c r="U422" s="169">
        <v>0</v>
      </c>
      <c r="V422" s="169">
        <v>0</v>
      </c>
      <c r="W422" s="170">
        <v>5</v>
      </c>
      <c r="X422" s="696">
        <v>3</v>
      </c>
      <c r="Y422" s="697"/>
    </row>
    <row r="423" spans="1:25" ht="15" customHeight="1">
      <c r="A423" s="476">
        <v>225</v>
      </c>
      <c r="B423" s="477" t="s">
        <v>248</v>
      </c>
      <c r="C423" s="152" t="s">
        <v>396</v>
      </c>
      <c r="D423" s="60">
        <v>41657</v>
      </c>
      <c r="E423" s="60">
        <v>41053</v>
      </c>
      <c r="F423" s="60">
        <v>42524</v>
      </c>
      <c r="G423" s="60">
        <v>42173</v>
      </c>
      <c r="H423" s="153">
        <v>42442</v>
      </c>
      <c r="I423" s="153">
        <v>49448</v>
      </c>
      <c r="J423" s="60">
        <v>49619</v>
      </c>
      <c r="K423" s="60">
        <v>49225</v>
      </c>
      <c r="L423" s="60">
        <v>47118</v>
      </c>
      <c r="M423" s="60">
        <v>43637</v>
      </c>
      <c r="N423" s="60">
        <v>39506</v>
      </c>
      <c r="O423" s="60">
        <v>37763</v>
      </c>
      <c r="P423" s="60">
        <v>36850</v>
      </c>
      <c r="Q423" s="60">
        <v>37149</v>
      </c>
      <c r="R423" s="60">
        <v>36625</v>
      </c>
      <c r="S423" s="60">
        <v>36766</v>
      </c>
      <c r="T423" s="60">
        <v>36069</v>
      </c>
      <c r="U423" s="61">
        <v>34791</v>
      </c>
      <c r="V423" s="61">
        <v>32814</v>
      </c>
      <c r="W423" s="63">
        <v>30805</v>
      </c>
      <c r="X423" s="692">
        <v>28989</v>
      </c>
      <c r="Y423" s="693">
        <v>28989</v>
      </c>
    </row>
    <row r="424" spans="1:25" ht="15" customHeight="1">
      <c r="A424" s="476"/>
      <c r="B424" s="477"/>
      <c r="C424" s="152" t="s">
        <v>397</v>
      </c>
      <c r="D424" s="60">
        <v>14974</v>
      </c>
      <c r="E424" s="60">
        <v>14844</v>
      </c>
      <c r="F424" s="60">
        <v>15214</v>
      </c>
      <c r="G424" s="60">
        <v>15454</v>
      </c>
      <c r="H424" s="153">
        <v>0</v>
      </c>
      <c r="I424" s="153">
        <v>0</v>
      </c>
      <c r="J424" s="60">
        <v>17616</v>
      </c>
      <c r="K424" s="60">
        <v>16828</v>
      </c>
      <c r="L424" s="60">
        <v>14817</v>
      </c>
      <c r="M424" s="60">
        <v>11601</v>
      </c>
      <c r="N424" s="60">
        <v>9003</v>
      </c>
      <c r="O424" s="60">
        <v>8169</v>
      </c>
      <c r="P424" s="60">
        <v>7699</v>
      </c>
      <c r="Q424" s="60">
        <v>7517</v>
      </c>
      <c r="R424" s="60">
        <v>6839</v>
      </c>
      <c r="S424" s="60">
        <v>6282</v>
      </c>
      <c r="T424" s="60">
        <v>5620</v>
      </c>
      <c r="U424" s="61">
        <v>5032</v>
      </c>
      <c r="V424" s="61">
        <v>4320</v>
      </c>
      <c r="W424" s="63">
        <v>3822</v>
      </c>
      <c r="X424" s="692">
        <v>3394</v>
      </c>
      <c r="Y424" s="693">
        <v>3430</v>
      </c>
    </row>
    <row r="425" spans="1:25" ht="15" customHeight="1">
      <c r="A425" s="476"/>
      <c r="B425" s="477"/>
      <c r="C425" s="152" t="s">
        <v>398</v>
      </c>
      <c r="D425" s="60">
        <v>22158</v>
      </c>
      <c r="E425" s="60">
        <v>21733</v>
      </c>
      <c r="F425" s="60">
        <v>24296</v>
      </c>
      <c r="G425" s="60">
        <v>23844</v>
      </c>
      <c r="H425" s="153">
        <v>0</v>
      </c>
      <c r="I425" s="153">
        <v>0</v>
      </c>
      <c r="J425" s="60">
        <v>28793</v>
      </c>
      <c r="K425" s="60">
        <v>28747</v>
      </c>
      <c r="L425" s="60">
        <v>28384</v>
      </c>
      <c r="M425" s="60">
        <v>27719</v>
      </c>
      <c r="N425" s="60">
        <v>25746</v>
      </c>
      <c r="O425" s="60">
        <v>24341</v>
      </c>
      <c r="P425" s="60">
        <v>23210</v>
      </c>
      <c r="Q425" s="60">
        <v>23172</v>
      </c>
      <c r="R425" s="60">
        <v>22574</v>
      </c>
      <c r="S425" s="60">
        <v>22009</v>
      </c>
      <c r="T425" s="60">
        <v>20993</v>
      </c>
      <c r="U425" s="61">
        <v>20021</v>
      </c>
      <c r="V425" s="61">
        <v>18524</v>
      </c>
      <c r="W425" s="63">
        <v>16663</v>
      </c>
      <c r="X425" s="692">
        <v>14817</v>
      </c>
      <c r="Y425" s="693">
        <v>15128</v>
      </c>
    </row>
    <row r="426" spans="1:25" ht="15" customHeight="1">
      <c r="A426" s="476"/>
      <c r="B426" s="477"/>
      <c r="C426" s="152" t="s">
        <v>399</v>
      </c>
      <c r="D426" s="60">
        <v>4525</v>
      </c>
      <c r="E426" s="60">
        <v>4476</v>
      </c>
      <c r="F426" s="60">
        <v>3014</v>
      </c>
      <c r="G426" s="60">
        <v>2875</v>
      </c>
      <c r="H426" s="153">
        <v>0</v>
      </c>
      <c r="I426" s="153">
        <v>0</v>
      </c>
      <c r="J426" s="60">
        <v>3209</v>
      </c>
      <c r="K426" s="60">
        <v>3650</v>
      </c>
      <c r="L426" s="60">
        <v>3917</v>
      </c>
      <c r="M426" s="60">
        <v>4317</v>
      </c>
      <c r="N426" s="60">
        <v>4757</v>
      </c>
      <c r="O426" s="60">
        <v>5253</v>
      </c>
      <c r="P426" s="60">
        <v>5941</v>
      </c>
      <c r="Q426" s="60">
        <v>6460</v>
      </c>
      <c r="R426" s="60">
        <v>7212</v>
      </c>
      <c r="S426" s="60">
        <v>8475</v>
      </c>
      <c r="T426" s="60">
        <v>9456</v>
      </c>
      <c r="U426" s="61">
        <v>9738</v>
      </c>
      <c r="V426" s="61">
        <v>9948</v>
      </c>
      <c r="W426" s="63">
        <v>10225</v>
      </c>
      <c r="X426" s="692">
        <v>10351</v>
      </c>
      <c r="Y426" s="693">
        <v>10431</v>
      </c>
    </row>
    <row r="427" spans="1:25" ht="15" customHeight="1">
      <c r="A427" s="694"/>
      <c r="B427" s="695"/>
      <c r="C427" s="155" t="s">
        <v>400</v>
      </c>
      <c r="D427" s="156">
        <v>0</v>
      </c>
      <c r="E427" s="156">
        <v>0</v>
      </c>
      <c r="F427" s="156">
        <v>0</v>
      </c>
      <c r="G427" s="156">
        <v>0</v>
      </c>
      <c r="H427" s="157">
        <v>0</v>
      </c>
      <c r="I427" s="157">
        <v>0</v>
      </c>
      <c r="J427" s="156">
        <v>1</v>
      </c>
      <c r="K427" s="156">
        <v>0</v>
      </c>
      <c r="L427" s="156">
        <v>0</v>
      </c>
      <c r="M427" s="156">
        <v>0</v>
      </c>
      <c r="N427" s="156">
        <v>0</v>
      </c>
      <c r="O427" s="156">
        <v>0</v>
      </c>
      <c r="P427" s="156">
        <v>0</v>
      </c>
      <c r="Q427" s="156">
        <v>0</v>
      </c>
      <c r="R427" s="156">
        <v>0</v>
      </c>
      <c r="S427" s="156">
        <v>0</v>
      </c>
      <c r="T427" s="156">
        <v>0</v>
      </c>
      <c r="U427" s="158">
        <v>0</v>
      </c>
      <c r="V427" s="158">
        <v>22</v>
      </c>
      <c r="W427" s="160">
        <v>95</v>
      </c>
      <c r="X427" s="696">
        <v>427</v>
      </c>
      <c r="Y427" s="697" t="s">
        <v>825</v>
      </c>
    </row>
    <row r="428" spans="1:25" ht="15" customHeight="1">
      <c r="A428" s="702" t="s">
        <v>249</v>
      </c>
      <c r="B428" s="703" t="s">
        <v>250</v>
      </c>
      <c r="C428" s="166" t="s">
        <v>396</v>
      </c>
      <c r="D428" s="62">
        <v>8888</v>
      </c>
      <c r="E428" s="62">
        <v>7819</v>
      </c>
      <c r="F428" s="62">
        <v>8285</v>
      </c>
      <c r="G428" s="62">
        <v>8496</v>
      </c>
      <c r="H428" s="153">
        <v>9211</v>
      </c>
      <c r="I428" s="153">
        <v>9918</v>
      </c>
      <c r="J428" s="62">
        <v>10462</v>
      </c>
      <c r="K428" s="62">
        <v>11083</v>
      </c>
      <c r="L428" s="62">
        <v>10564</v>
      </c>
      <c r="M428" s="62">
        <v>9466</v>
      </c>
      <c r="N428" s="62">
        <v>7652</v>
      </c>
      <c r="O428" s="62">
        <v>6658</v>
      </c>
      <c r="P428" s="62">
        <v>5988</v>
      </c>
      <c r="Q428" s="62">
        <v>5866</v>
      </c>
      <c r="R428" s="62">
        <v>5699</v>
      </c>
      <c r="S428" s="62">
        <v>5582</v>
      </c>
      <c r="T428" s="62">
        <v>5077</v>
      </c>
      <c r="U428" s="62">
        <v>4716</v>
      </c>
      <c r="V428" s="62">
        <v>4221</v>
      </c>
      <c r="W428" s="167">
        <v>3759</v>
      </c>
      <c r="X428" s="692">
        <v>3450</v>
      </c>
      <c r="Y428" s="693"/>
    </row>
    <row r="429" spans="1:25" ht="15" customHeight="1">
      <c r="A429" s="702"/>
      <c r="B429" s="703"/>
      <c r="C429" s="166" t="s">
        <v>397</v>
      </c>
      <c r="D429" s="62">
        <v>3293</v>
      </c>
      <c r="E429" s="62">
        <v>2934</v>
      </c>
      <c r="F429" s="62">
        <v>3016</v>
      </c>
      <c r="G429" s="62">
        <v>3027</v>
      </c>
      <c r="H429" s="153">
        <v>0</v>
      </c>
      <c r="I429" s="153">
        <v>0</v>
      </c>
      <c r="J429" s="62">
        <v>3811</v>
      </c>
      <c r="K429" s="62">
        <v>3977</v>
      </c>
      <c r="L429" s="62">
        <v>3584</v>
      </c>
      <c r="M429" s="62">
        <v>2774</v>
      </c>
      <c r="N429" s="62">
        <v>1839</v>
      </c>
      <c r="O429" s="62">
        <v>1436</v>
      </c>
      <c r="P429" s="62">
        <v>1193</v>
      </c>
      <c r="Q429" s="62">
        <v>1109</v>
      </c>
      <c r="R429" s="62">
        <v>946</v>
      </c>
      <c r="S429" s="62">
        <v>826</v>
      </c>
      <c r="T429" s="62">
        <v>673</v>
      </c>
      <c r="U429" s="62">
        <v>595</v>
      </c>
      <c r="V429" s="62">
        <v>462</v>
      </c>
      <c r="W429" s="167">
        <v>368</v>
      </c>
      <c r="X429" s="692">
        <v>298</v>
      </c>
      <c r="Y429" s="693"/>
    </row>
    <row r="430" spans="1:25" ht="15" customHeight="1">
      <c r="A430" s="702"/>
      <c r="B430" s="703"/>
      <c r="C430" s="166" t="s">
        <v>398</v>
      </c>
      <c r="D430" s="62">
        <v>4833</v>
      </c>
      <c r="E430" s="62">
        <v>4208</v>
      </c>
      <c r="F430" s="62">
        <v>4820</v>
      </c>
      <c r="G430" s="62">
        <v>5043</v>
      </c>
      <c r="H430" s="153">
        <v>0</v>
      </c>
      <c r="I430" s="153">
        <v>0</v>
      </c>
      <c r="J430" s="62">
        <v>6162</v>
      </c>
      <c r="K430" s="62">
        <v>6524</v>
      </c>
      <c r="L430" s="62">
        <v>6335</v>
      </c>
      <c r="M430" s="62">
        <v>5956</v>
      </c>
      <c r="N430" s="62">
        <v>5045</v>
      </c>
      <c r="O430" s="62">
        <v>4369</v>
      </c>
      <c r="P430" s="62">
        <v>3773</v>
      </c>
      <c r="Q430" s="62">
        <v>3680</v>
      </c>
      <c r="R430" s="62">
        <v>3619</v>
      </c>
      <c r="S430" s="62">
        <v>3410</v>
      </c>
      <c r="T430" s="62">
        <v>2966</v>
      </c>
      <c r="U430" s="62">
        <v>2667</v>
      </c>
      <c r="V430" s="62">
        <v>2337</v>
      </c>
      <c r="W430" s="167">
        <v>1966</v>
      </c>
      <c r="X430" s="692">
        <v>1668</v>
      </c>
      <c r="Y430" s="693"/>
    </row>
    <row r="431" spans="1:25" ht="15" customHeight="1">
      <c r="A431" s="702"/>
      <c r="B431" s="703"/>
      <c r="C431" s="166" t="s">
        <v>399</v>
      </c>
      <c r="D431" s="62">
        <v>762</v>
      </c>
      <c r="E431" s="62">
        <v>677</v>
      </c>
      <c r="F431" s="62">
        <v>449</v>
      </c>
      <c r="G431" s="62">
        <v>426</v>
      </c>
      <c r="H431" s="153">
        <v>0</v>
      </c>
      <c r="I431" s="153">
        <v>0</v>
      </c>
      <c r="J431" s="62">
        <v>489</v>
      </c>
      <c r="K431" s="62">
        <v>582</v>
      </c>
      <c r="L431" s="62">
        <v>645</v>
      </c>
      <c r="M431" s="62">
        <v>736</v>
      </c>
      <c r="N431" s="62">
        <v>768</v>
      </c>
      <c r="O431" s="62">
        <v>853</v>
      </c>
      <c r="P431" s="62">
        <v>1022</v>
      </c>
      <c r="Q431" s="62">
        <v>1077</v>
      </c>
      <c r="R431" s="62">
        <v>1134</v>
      </c>
      <c r="S431" s="62">
        <v>1346</v>
      </c>
      <c r="T431" s="62">
        <v>1438</v>
      </c>
      <c r="U431" s="62">
        <v>1454</v>
      </c>
      <c r="V431" s="62">
        <v>1422</v>
      </c>
      <c r="W431" s="167">
        <v>1425</v>
      </c>
      <c r="X431" s="692">
        <v>1460</v>
      </c>
      <c r="Y431" s="693"/>
    </row>
    <row r="432" spans="1:25" ht="15" customHeight="1">
      <c r="A432" s="704"/>
      <c r="B432" s="705"/>
      <c r="C432" s="168" t="s">
        <v>400</v>
      </c>
      <c r="D432" s="169">
        <v>0</v>
      </c>
      <c r="E432" s="169">
        <v>0</v>
      </c>
      <c r="F432" s="169">
        <v>0</v>
      </c>
      <c r="G432" s="169">
        <v>0</v>
      </c>
      <c r="H432" s="157">
        <v>0</v>
      </c>
      <c r="I432" s="157">
        <v>0</v>
      </c>
      <c r="J432" s="169">
        <v>0</v>
      </c>
      <c r="K432" s="169">
        <v>0</v>
      </c>
      <c r="L432" s="169">
        <v>0</v>
      </c>
      <c r="M432" s="169">
        <v>0</v>
      </c>
      <c r="N432" s="169">
        <v>0</v>
      </c>
      <c r="O432" s="169">
        <v>0</v>
      </c>
      <c r="P432" s="169">
        <v>0</v>
      </c>
      <c r="Q432" s="169">
        <v>0</v>
      </c>
      <c r="R432" s="169">
        <v>0</v>
      </c>
      <c r="S432" s="169">
        <v>0</v>
      </c>
      <c r="T432" s="169">
        <v>0</v>
      </c>
      <c r="U432" s="169">
        <v>0</v>
      </c>
      <c r="V432" s="169">
        <v>0</v>
      </c>
      <c r="W432" s="170">
        <v>0</v>
      </c>
      <c r="X432" s="696">
        <v>24</v>
      </c>
      <c r="Y432" s="697"/>
    </row>
    <row r="433" spans="1:25" ht="15" customHeight="1">
      <c r="A433" s="702" t="s">
        <v>251</v>
      </c>
      <c r="B433" s="703" t="s">
        <v>252</v>
      </c>
      <c r="C433" s="166" t="s">
        <v>396</v>
      </c>
      <c r="D433" s="62">
        <v>16292</v>
      </c>
      <c r="E433" s="62">
        <v>16757</v>
      </c>
      <c r="F433" s="62">
        <v>17227</v>
      </c>
      <c r="G433" s="62">
        <v>16558</v>
      </c>
      <c r="H433" s="153">
        <v>16351</v>
      </c>
      <c r="I433" s="153">
        <v>19750</v>
      </c>
      <c r="J433" s="62">
        <v>19201</v>
      </c>
      <c r="K433" s="62">
        <v>18556</v>
      </c>
      <c r="L433" s="62">
        <v>17592</v>
      </c>
      <c r="M433" s="62">
        <v>16281</v>
      </c>
      <c r="N433" s="62">
        <v>15514</v>
      </c>
      <c r="O433" s="62">
        <v>15697</v>
      </c>
      <c r="P433" s="62">
        <v>16046</v>
      </c>
      <c r="Q433" s="62">
        <v>16782</v>
      </c>
      <c r="R433" s="62">
        <v>16848</v>
      </c>
      <c r="S433" s="62">
        <v>16764</v>
      </c>
      <c r="T433" s="62">
        <v>17051</v>
      </c>
      <c r="U433" s="62">
        <v>16792</v>
      </c>
      <c r="V433" s="62">
        <v>16200</v>
      </c>
      <c r="W433" s="167">
        <v>15490</v>
      </c>
      <c r="X433" s="692">
        <v>14873</v>
      </c>
      <c r="Y433" s="693"/>
    </row>
    <row r="434" spans="1:25" ht="15" customHeight="1">
      <c r="A434" s="702"/>
      <c r="B434" s="703"/>
      <c r="C434" s="166" t="s">
        <v>397</v>
      </c>
      <c r="D434" s="62">
        <v>5670</v>
      </c>
      <c r="E434" s="62">
        <v>5930</v>
      </c>
      <c r="F434" s="62">
        <v>5939</v>
      </c>
      <c r="G434" s="62">
        <v>6046</v>
      </c>
      <c r="H434" s="153">
        <v>0</v>
      </c>
      <c r="I434" s="153">
        <v>0</v>
      </c>
      <c r="J434" s="62">
        <v>6767</v>
      </c>
      <c r="K434" s="62">
        <v>6175</v>
      </c>
      <c r="L434" s="62">
        <v>5293</v>
      </c>
      <c r="M434" s="62">
        <v>4096</v>
      </c>
      <c r="N434" s="62">
        <v>3485</v>
      </c>
      <c r="O434" s="62">
        <v>3512</v>
      </c>
      <c r="P434" s="62">
        <v>3562</v>
      </c>
      <c r="Q434" s="62">
        <v>3660</v>
      </c>
      <c r="R434" s="62">
        <v>3421</v>
      </c>
      <c r="S434" s="62">
        <v>3039</v>
      </c>
      <c r="T434" s="62">
        <v>2789</v>
      </c>
      <c r="U434" s="62">
        <v>2563</v>
      </c>
      <c r="V434" s="62">
        <v>2274</v>
      </c>
      <c r="W434" s="167">
        <v>2084</v>
      </c>
      <c r="X434" s="692">
        <v>1916</v>
      </c>
      <c r="Y434" s="693"/>
    </row>
    <row r="435" spans="1:25" ht="15" customHeight="1">
      <c r="A435" s="702"/>
      <c r="B435" s="703"/>
      <c r="C435" s="166" t="s">
        <v>398</v>
      </c>
      <c r="D435" s="62">
        <v>8781</v>
      </c>
      <c r="E435" s="62">
        <v>8970</v>
      </c>
      <c r="F435" s="62">
        <v>9995</v>
      </c>
      <c r="G435" s="62">
        <v>9244</v>
      </c>
      <c r="H435" s="153">
        <v>0</v>
      </c>
      <c r="I435" s="153">
        <v>0</v>
      </c>
      <c r="J435" s="62">
        <v>11099</v>
      </c>
      <c r="K435" s="62">
        <v>10882</v>
      </c>
      <c r="L435" s="62">
        <v>10693</v>
      </c>
      <c r="M435" s="62">
        <v>10421</v>
      </c>
      <c r="N435" s="62">
        <v>10041</v>
      </c>
      <c r="O435" s="62">
        <v>9963</v>
      </c>
      <c r="P435" s="62">
        <v>10002</v>
      </c>
      <c r="Q435" s="62">
        <v>10419</v>
      </c>
      <c r="R435" s="62">
        <v>10378</v>
      </c>
      <c r="S435" s="62">
        <v>10149</v>
      </c>
      <c r="T435" s="62">
        <v>10282</v>
      </c>
      <c r="U435" s="62">
        <v>10092</v>
      </c>
      <c r="V435" s="62">
        <v>9606</v>
      </c>
      <c r="W435" s="167">
        <v>8814</v>
      </c>
      <c r="X435" s="692">
        <v>7943</v>
      </c>
      <c r="Y435" s="693"/>
    </row>
    <row r="436" spans="1:25" ht="15" customHeight="1">
      <c r="A436" s="702"/>
      <c r="B436" s="703"/>
      <c r="C436" s="166" t="s">
        <v>399</v>
      </c>
      <c r="D436" s="62">
        <v>1841</v>
      </c>
      <c r="E436" s="62">
        <v>1857</v>
      </c>
      <c r="F436" s="62">
        <v>1293</v>
      </c>
      <c r="G436" s="62">
        <v>1268</v>
      </c>
      <c r="H436" s="153">
        <v>0</v>
      </c>
      <c r="I436" s="153">
        <v>0</v>
      </c>
      <c r="J436" s="62">
        <v>1335</v>
      </c>
      <c r="K436" s="62">
        <v>1499</v>
      </c>
      <c r="L436" s="62">
        <v>1606</v>
      </c>
      <c r="M436" s="62">
        <v>1764</v>
      </c>
      <c r="N436" s="62">
        <v>1988</v>
      </c>
      <c r="O436" s="62">
        <v>2222</v>
      </c>
      <c r="P436" s="62">
        <v>2482</v>
      </c>
      <c r="Q436" s="62">
        <v>2703</v>
      </c>
      <c r="R436" s="62">
        <v>3049</v>
      </c>
      <c r="S436" s="62">
        <v>3576</v>
      </c>
      <c r="T436" s="62">
        <v>3980</v>
      </c>
      <c r="U436" s="62">
        <v>4137</v>
      </c>
      <c r="V436" s="62">
        <v>4300</v>
      </c>
      <c r="W436" s="167">
        <v>4513</v>
      </c>
      <c r="X436" s="692">
        <v>4675</v>
      </c>
      <c r="Y436" s="693"/>
    </row>
    <row r="437" spans="1:25" ht="15" customHeight="1">
      <c r="A437" s="704"/>
      <c r="B437" s="705"/>
      <c r="C437" s="168" t="s">
        <v>400</v>
      </c>
      <c r="D437" s="169">
        <v>0</v>
      </c>
      <c r="E437" s="169">
        <v>0</v>
      </c>
      <c r="F437" s="169">
        <v>0</v>
      </c>
      <c r="G437" s="169">
        <v>0</v>
      </c>
      <c r="H437" s="157">
        <v>0</v>
      </c>
      <c r="I437" s="157">
        <v>0</v>
      </c>
      <c r="J437" s="169">
        <v>0</v>
      </c>
      <c r="K437" s="169">
        <v>0</v>
      </c>
      <c r="L437" s="169">
        <v>0</v>
      </c>
      <c r="M437" s="169">
        <v>0</v>
      </c>
      <c r="N437" s="169">
        <v>0</v>
      </c>
      <c r="O437" s="169">
        <v>0</v>
      </c>
      <c r="P437" s="169">
        <v>0</v>
      </c>
      <c r="Q437" s="169">
        <v>0</v>
      </c>
      <c r="R437" s="169">
        <v>0</v>
      </c>
      <c r="S437" s="169">
        <v>0</v>
      </c>
      <c r="T437" s="169">
        <v>0</v>
      </c>
      <c r="U437" s="169">
        <v>0</v>
      </c>
      <c r="V437" s="169">
        <v>20</v>
      </c>
      <c r="W437" s="170">
        <v>79</v>
      </c>
      <c r="X437" s="696">
        <v>339</v>
      </c>
      <c r="Y437" s="697"/>
    </row>
    <row r="438" spans="1:25" ht="15" customHeight="1">
      <c r="A438" s="702" t="s">
        <v>253</v>
      </c>
      <c r="B438" s="703" t="s">
        <v>254</v>
      </c>
      <c r="C438" s="166" t="s">
        <v>396</v>
      </c>
      <c r="D438" s="62">
        <v>7696</v>
      </c>
      <c r="E438" s="62">
        <v>7728</v>
      </c>
      <c r="F438" s="62">
        <v>8064</v>
      </c>
      <c r="G438" s="62">
        <v>7971</v>
      </c>
      <c r="H438" s="153">
        <v>7669</v>
      </c>
      <c r="I438" s="153">
        <v>9097</v>
      </c>
      <c r="J438" s="62">
        <v>9070</v>
      </c>
      <c r="K438" s="62">
        <v>8689</v>
      </c>
      <c r="L438" s="62">
        <v>8734</v>
      </c>
      <c r="M438" s="62">
        <v>8317</v>
      </c>
      <c r="N438" s="62">
        <v>7787</v>
      </c>
      <c r="O438" s="62">
        <v>7364</v>
      </c>
      <c r="P438" s="62">
        <v>7029</v>
      </c>
      <c r="Q438" s="62">
        <v>6737</v>
      </c>
      <c r="R438" s="62">
        <v>6466</v>
      </c>
      <c r="S438" s="62">
        <v>6551</v>
      </c>
      <c r="T438" s="62">
        <v>6392</v>
      </c>
      <c r="U438" s="62">
        <v>6203</v>
      </c>
      <c r="V438" s="62">
        <v>5932</v>
      </c>
      <c r="W438" s="167">
        <v>5549</v>
      </c>
      <c r="X438" s="692">
        <v>5221</v>
      </c>
      <c r="Y438" s="693"/>
    </row>
    <row r="439" spans="1:25" ht="15" customHeight="1">
      <c r="A439" s="702"/>
      <c r="B439" s="703"/>
      <c r="C439" s="166" t="s">
        <v>397</v>
      </c>
      <c r="D439" s="62">
        <v>2708</v>
      </c>
      <c r="E439" s="62">
        <v>2671</v>
      </c>
      <c r="F439" s="62">
        <v>2827</v>
      </c>
      <c r="G439" s="62">
        <v>2965</v>
      </c>
      <c r="H439" s="153">
        <v>0</v>
      </c>
      <c r="I439" s="153">
        <v>0</v>
      </c>
      <c r="J439" s="62">
        <v>3163</v>
      </c>
      <c r="K439" s="62">
        <v>2917</v>
      </c>
      <c r="L439" s="62">
        <v>2565</v>
      </c>
      <c r="M439" s="62">
        <v>2045</v>
      </c>
      <c r="N439" s="62">
        <v>1669</v>
      </c>
      <c r="O439" s="62">
        <v>1493</v>
      </c>
      <c r="P439" s="62">
        <v>1410</v>
      </c>
      <c r="Q439" s="62">
        <v>1300</v>
      </c>
      <c r="R439" s="62">
        <v>1160</v>
      </c>
      <c r="S439" s="62">
        <v>1126</v>
      </c>
      <c r="T439" s="62">
        <v>1039</v>
      </c>
      <c r="U439" s="62">
        <v>939</v>
      </c>
      <c r="V439" s="62">
        <v>837</v>
      </c>
      <c r="W439" s="167">
        <v>710</v>
      </c>
      <c r="X439" s="692">
        <v>636</v>
      </c>
      <c r="Y439" s="693"/>
    </row>
    <row r="440" spans="1:25" ht="15" customHeight="1">
      <c r="A440" s="702"/>
      <c r="B440" s="703"/>
      <c r="C440" s="166" t="s">
        <v>398</v>
      </c>
      <c r="D440" s="62">
        <v>4107</v>
      </c>
      <c r="E440" s="62">
        <v>4140</v>
      </c>
      <c r="F440" s="62">
        <v>4656</v>
      </c>
      <c r="G440" s="62">
        <v>4475</v>
      </c>
      <c r="H440" s="153">
        <v>0</v>
      </c>
      <c r="I440" s="153">
        <v>0</v>
      </c>
      <c r="J440" s="62">
        <v>5285</v>
      </c>
      <c r="K440" s="62">
        <v>5083</v>
      </c>
      <c r="L440" s="62">
        <v>5423</v>
      </c>
      <c r="M440" s="62">
        <v>5451</v>
      </c>
      <c r="N440" s="62">
        <v>5207</v>
      </c>
      <c r="O440" s="62">
        <v>4861</v>
      </c>
      <c r="P440" s="62">
        <v>4490</v>
      </c>
      <c r="Q440" s="62">
        <v>4252</v>
      </c>
      <c r="R440" s="62">
        <v>3952</v>
      </c>
      <c r="S440" s="62">
        <v>3796</v>
      </c>
      <c r="T440" s="62">
        <v>3586</v>
      </c>
      <c r="U440" s="62">
        <v>3425</v>
      </c>
      <c r="V440" s="62">
        <v>3207</v>
      </c>
      <c r="W440" s="167">
        <v>2916</v>
      </c>
      <c r="X440" s="692">
        <v>2710</v>
      </c>
      <c r="Y440" s="693"/>
    </row>
    <row r="441" spans="1:25" ht="15" customHeight="1">
      <c r="A441" s="702"/>
      <c r="B441" s="703"/>
      <c r="C441" s="166" t="s">
        <v>399</v>
      </c>
      <c r="D441" s="62">
        <v>881</v>
      </c>
      <c r="E441" s="62">
        <v>917</v>
      </c>
      <c r="F441" s="62">
        <v>581</v>
      </c>
      <c r="G441" s="62">
        <v>531</v>
      </c>
      <c r="H441" s="153">
        <v>0</v>
      </c>
      <c r="I441" s="153">
        <v>0</v>
      </c>
      <c r="J441" s="62">
        <v>622</v>
      </c>
      <c r="K441" s="62">
        <v>689</v>
      </c>
      <c r="L441" s="62">
        <v>746</v>
      </c>
      <c r="M441" s="62">
        <v>821</v>
      </c>
      <c r="N441" s="62">
        <v>911</v>
      </c>
      <c r="O441" s="62">
        <v>1010</v>
      </c>
      <c r="P441" s="62">
        <v>1129</v>
      </c>
      <c r="Q441" s="62">
        <v>1185</v>
      </c>
      <c r="R441" s="62">
        <v>1354</v>
      </c>
      <c r="S441" s="62">
        <v>1629</v>
      </c>
      <c r="T441" s="62">
        <v>1767</v>
      </c>
      <c r="U441" s="62">
        <v>1839</v>
      </c>
      <c r="V441" s="62">
        <v>1886</v>
      </c>
      <c r="W441" s="167">
        <v>1920</v>
      </c>
      <c r="X441" s="692">
        <v>1856</v>
      </c>
      <c r="Y441" s="693"/>
    </row>
    <row r="442" spans="1:25" ht="15" customHeight="1">
      <c r="A442" s="704"/>
      <c r="B442" s="705"/>
      <c r="C442" s="168" t="s">
        <v>400</v>
      </c>
      <c r="D442" s="169">
        <v>0</v>
      </c>
      <c r="E442" s="169">
        <v>0</v>
      </c>
      <c r="F442" s="169">
        <v>0</v>
      </c>
      <c r="G442" s="169">
        <v>0</v>
      </c>
      <c r="H442" s="157">
        <v>0</v>
      </c>
      <c r="I442" s="157">
        <v>0</v>
      </c>
      <c r="J442" s="169">
        <v>0</v>
      </c>
      <c r="K442" s="169">
        <v>0</v>
      </c>
      <c r="L442" s="169">
        <v>0</v>
      </c>
      <c r="M442" s="169">
        <v>0</v>
      </c>
      <c r="N442" s="169">
        <v>0</v>
      </c>
      <c r="O442" s="169">
        <v>0</v>
      </c>
      <c r="P442" s="169">
        <v>0</v>
      </c>
      <c r="Q442" s="169">
        <v>0</v>
      </c>
      <c r="R442" s="169">
        <v>0</v>
      </c>
      <c r="S442" s="169">
        <v>0</v>
      </c>
      <c r="T442" s="169">
        <v>0</v>
      </c>
      <c r="U442" s="169">
        <v>0</v>
      </c>
      <c r="V442" s="169">
        <v>2</v>
      </c>
      <c r="W442" s="170">
        <v>3</v>
      </c>
      <c r="X442" s="696">
        <v>19</v>
      </c>
      <c r="Y442" s="697"/>
    </row>
    <row r="443" spans="1:25" ht="15" customHeight="1">
      <c r="A443" s="702" t="s">
        <v>255</v>
      </c>
      <c r="B443" s="703" t="s">
        <v>256</v>
      </c>
      <c r="C443" s="166" t="s">
        <v>396</v>
      </c>
      <c r="D443" s="62">
        <v>8781</v>
      </c>
      <c r="E443" s="62">
        <v>8749</v>
      </c>
      <c r="F443" s="62">
        <v>8948</v>
      </c>
      <c r="G443" s="62">
        <v>9148</v>
      </c>
      <c r="H443" s="153">
        <v>9211</v>
      </c>
      <c r="I443" s="153">
        <v>10683</v>
      </c>
      <c r="J443" s="62">
        <v>10886</v>
      </c>
      <c r="K443" s="62">
        <v>10897</v>
      </c>
      <c r="L443" s="62">
        <v>10228</v>
      </c>
      <c r="M443" s="62">
        <v>9573</v>
      </c>
      <c r="N443" s="62">
        <v>8553</v>
      </c>
      <c r="O443" s="62">
        <v>8044</v>
      </c>
      <c r="P443" s="62">
        <v>7787</v>
      </c>
      <c r="Q443" s="62">
        <v>7764</v>
      </c>
      <c r="R443" s="62">
        <v>7612</v>
      </c>
      <c r="S443" s="62">
        <v>7869</v>
      </c>
      <c r="T443" s="62">
        <v>7549</v>
      </c>
      <c r="U443" s="62">
        <v>7080</v>
      </c>
      <c r="V443" s="62">
        <v>6461</v>
      </c>
      <c r="W443" s="167">
        <v>6007</v>
      </c>
      <c r="X443" s="692">
        <v>5445</v>
      </c>
      <c r="Y443" s="693"/>
    </row>
    <row r="444" spans="1:25" ht="15" customHeight="1">
      <c r="A444" s="702"/>
      <c r="B444" s="703"/>
      <c r="C444" s="166" t="s">
        <v>397</v>
      </c>
      <c r="D444" s="62">
        <v>3303</v>
      </c>
      <c r="E444" s="62">
        <v>3309</v>
      </c>
      <c r="F444" s="62">
        <v>3432</v>
      </c>
      <c r="G444" s="62">
        <v>3416</v>
      </c>
      <c r="H444" s="153">
        <v>0</v>
      </c>
      <c r="I444" s="153">
        <v>0</v>
      </c>
      <c r="J444" s="62">
        <v>3875</v>
      </c>
      <c r="K444" s="62">
        <v>3759</v>
      </c>
      <c r="L444" s="62">
        <v>3375</v>
      </c>
      <c r="M444" s="62">
        <v>2686</v>
      </c>
      <c r="N444" s="62">
        <v>2010</v>
      </c>
      <c r="O444" s="62">
        <v>1728</v>
      </c>
      <c r="P444" s="62">
        <v>1534</v>
      </c>
      <c r="Q444" s="62">
        <v>1448</v>
      </c>
      <c r="R444" s="62">
        <v>1312</v>
      </c>
      <c r="S444" s="62">
        <v>1291</v>
      </c>
      <c r="T444" s="62">
        <v>1119</v>
      </c>
      <c r="U444" s="62">
        <v>935</v>
      </c>
      <c r="V444" s="62">
        <v>747</v>
      </c>
      <c r="W444" s="167">
        <v>660</v>
      </c>
      <c r="X444" s="692">
        <v>544</v>
      </c>
      <c r="Y444" s="693"/>
    </row>
    <row r="445" spans="1:25" ht="15" customHeight="1">
      <c r="A445" s="702"/>
      <c r="B445" s="703"/>
      <c r="C445" s="166" t="s">
        <v>398</v>
      </c>
      <c r="D445" s="62">
        <v>4437</v>
      </c>
      <c r="E445" s="62">
        <v>4415</v>
      </c>
      <c r="F445" s="62">
        <v>4825</v>
      </c>
      <c r="G445" s="62">
        <v>5082</v>
      </c>
      <c r="H445" s="153">
        <v>0</v>
      </c>
      <c r="I445" s="153">
        <v>0</v>
      </c>
      <c r="J445" s="62">
        <v>6247</v>
      </c>
      <c r="K445" s="62">
        <v>6258</v>
      </c>
      <c r="L445" s="62">
        <v>5933</v>
      </c>
      <c r="M445" s="62">
        <v>5891</v>
      </c>
      <c r="N445" s="62">
        <v>5453</v>
      </c>
      <c r="O445" s="62">
        <v>5148</v>
      </c>
      <c r="P445" s="62">
        <v>4945</v>
      </c>
      <c r="Q445" s="62">
        <v>4821</v>
      </c>
      <c r="R445" s="62">
        <v>4625</v>
      </c>
      <c r="S445" s="62">
        <v>4654</v>
      </c>
      <c r="T445" s="62">
        <v>4159</v>
      </c>
      <c r="U445" s="62">
        <v>3837</v>
      </c>
      <c r="V445" s="62">
        <v>3374</v>
      </c>
      <c r="W445" s="167">
        <v>2967</v>
      </c>
      <c r="X445" s="692">
        <v>2496</v>
      </c>
      <c r="Y445" s="693"/>
    </row>
    <row r="446" spans="1:25" ht="15" customHeight="1">
      <c r="A446" s="702"/>
      <c r="B446" s="703"/>
      <c r="C446" s="166" t="s">
        <v>399</v>
      </c>
      <c r="D446" s="62">
        <v>1041</v>
      </c>
      <c r="E446" s="62">
        <v>1025</v>
      </c>
      <c r="F446" s="62">
        <v>691</v>
      </c>
      <c r="G446" s="62">
        <v>650</v>
      </c>
      <c r="H446" s="153">
        <v>0</v>
      </c>
      <c r="I446" s="153">
        <v>0</v>
      </c>
      <c r="J446" s="62">
        <v>763</v>
      </c>
      <c r="K446" s="62">
        <v>880</v>
      </c>
      <c r="L446" s="62">
        <v>920</v>
      </c>
      <c r="M446" s="62">
        <v>996</v>
      </c>
      <c r="N446" s="62">
        <v>1090</v>
      </c>
      <c r="O446" s="62">
        <v>1168</v>
      </c>
      <c r="P446" s="62">
        <v>1308</v>
      </c>
      <c r="Q446" s="62">
        <v>1495</v>
      </c>
      <c r="R446" s="62">
        <v>1675</v>
      </c>
      <c r="S446" s="62">
        <v>1924</v>
      </c>
      <c r="T446" s="62">
        <v>2271</v>
      </c>
      <c r="U446" s="62">
        <v>2308</v>
      </c>
      <c r="V446" s="62">
        <v>2340</v>
      </c>
      <c r="W446" s="167">
        <v>2367</v>
      </c>
      <c r="X446" s="692">
        <v>2360</v>
      </c>
      <c r="Y446" s="693"/>
    </row>
    <row r="447" spans="1:25" ht="15" customHeight="1">
      <c r="A447" s="704"/>
      <c r="B447" s="705"/>
      <c r="C447" s="168" t="s">
        <v>400</v>
      </c>
      <c r="D447" s="169">
        <v>0</v>
      </c>
      <c r="E447" s="169">
        <v>0</v>
      </c>
      <c r="F447" s="169">
        <v>0</v>
      </c>
      <c r="G447" s="169">
        <v>0</v>
      </c>
      <c r="H447" s="157">
        <v>0</v>
      </c>
      <c r="I447" s="157">
        <v>0</v>
      </c>
      <c r="J447" s="169">
        <v>1</v>
      </c>
      <c r="K447" s="169">
        <v>0</v>
      </c>
      <c r="L447" s="169">
        <v>0</v>
      </c>
      <c r="M447" s="169">
        <v>0</v>
      </c>
      <c r="N447" s="169">
        <v>0</v>
      </c>
      <c r="O447" s="169">
        <v>0</v>
      </c>
      <c r="P447" s="169">
        <v>0</v>
      </c>
      <c r="Q447" s="169">
        <v>0</v>
      </c>
      <c r="R447" s="169">
        <v>0</v>
      </c>
      <c r="S447" s="169">
        <v>0</v>
      </c>
      <c r="T447" s="169">
        <v>0</v>
      </c>
      <c r="U447" s="169">
        <v>0</v>
      </c>
      <c r="V447" s="169">
        <v>0</v>
      </c>
      <c r="W447" s="170">
        <v>13</v>
      </c>
      <c r="X447" s="696">
        <v>45</v>
      </c>
      <c r="Y447" s="697"/>
    </row>
    <row r="448" spans="1:25" ht="15" customHeight="1">
      <c r="A448" s="476">
        <v>585</v>
      </c>
      <c r="B448" s="477" t="s">
        <v>257</v>
      </c>
      <c r="C448" s="152" t="s">
        <v>396</v>
      </c>
      <c r="D448" s="60">
        <v>31838</v>
      </c>
      <c r="E448" s="60">
        <v>31607</v>
      </c>
      <c r="F448" s="60">
        <v>31646</v>
      </c>
      <c r="G448" s="60">
        <v>31292</v>
      </c>
      <c r="H448" s="153">
        <v>31627</v>
      </c>
      <c r="I448" s="153">
        <v>34890</v>
      </c>
      <c r="J448" s="60">
        <v>35414</v>
      </c>
      <c r="K448" s="60">
        <v>34855</v>
      </c>
      <c r="L448" s="60">
        <v>33745</v>
      </c>
      <c r="M448" s="60">
        <v>31096</v>
      </c>
      <c r="N448" s="60">
        <v>28321</v>
      </c>
      <c r="O448" s="60">
        <v>27571</v>
      </c>
      <c r="P448" s="60">
        <v>26694</v>
      </c>
      <c r="Q448" s="60">
        <v>25964</v>
      </c>
      <c r="R448" s="60">
        <v>25136</v>
      </c>
      <c r="S448" s="60">
        <v>24298</v>
      </c>
      <c r="T448" s="60">
        <v>23271</v>
      </c>
      <c r="U448" s="61">
        <v>21439</v>
      </c>
      <c r="V448" s="61">
        <v>19696</v>
      </c>
      <c r="W448" s="63">
        <v>18070</v>
      </c>
      <c r="X448" s="692">
        <v>16064</v>
      </c>
      <c r="Y448" s="693">
        <v>16064</v>
      </c>
    </row>
    <row r="449" spans="1:25" ht="15" customHeight="1">
      <c r="A449" s="476"/>
      <c r="B449" s="477"/>
      <c r="C449" s="152" t="s">
        <v>397</v>
      </c>
      <c r="D449" s="60">
        <v>11958</v>
      </c>
      <c r="E449" s="60">
        <v>12210</v>
      </c>
      <c r="F449" s="60">
        <v>12120</v>
      </c>
      <c r="G449" s="60">
        <v>12098</v>
      </c>
      <c r="H449" s="153">
        <v>0</v>
      </c>
      <c r="I449" s="153">
        <v>0</v>
      </c>
      <c r="J449" s="60">
        <v>12894</v>
      </c>
      <c r="K449" s="60">
        <v>12352</v>
      </c>
      <c r="L449" s="60">
        <v>11093</v>
      </c>
      <c r="M449" s="60">
        <v>9188</v>
      </c>
      <c r="N449" s="60">
        <v>7439</v>
      </c>
      <c r="O449" s="60">
        <v>6585</v>
      </c>
      <c r="P449" s="60">
        <v>5919</v>
      </c>
      <c r="Q449" s="60">
        <v>5505</v>
      </c>
      <c r="R449" s="60">
        <v>4875</v>
      </c>
      <c r="S449" s="60">
        <v>4301</v>
      </c>
      <c r="T449" s="60">
        <v>3701</v>
      </c>
      <c r="U449" s="61">
        <v>3063</v>
      </c>
      <c r="V449" s="61">
        <v>2495</v>
      </c>
      <c r="W449" s="63">
        <v>2065</v>
      </c>
      <c r="X449" s="692">
        <v>1661</v>
      </c>
      <c r="Y449" s="693">
        <v>1661</v>
      </c>
    </row>
    <row r="450" spans="1:25" ht="15" customHeight="1">
      <c r="A450" s="476"/>
      <c r="B450" s="477"/>
      <c r="C450" s="152" t="s">
        <v>398</v>
      </c>
      <c r="D450" s="60">
        <v>16452</v>
      </c>
      <c r="E450" s="60">
        <v>16031</v>
      </c>
      <c r="F450" s="60">
        <v>17227</v>
      </c>
      <c r="G450" s="60">
        <v>17025</v>
      </c>
      <c r="H450" s="153">
        <v>0</v>
      </c>
      <c r="I450" s="153">
        <v>0</v>
      </c>
      <c r="J450" s="60">
        <v>19985</v>
      </c>
      <c r="K450" s="60">
        <v>19733</v>
      </c>
      <c r="L450" s="60">
        <v>19861</v>
      </c>
      <c r="M450" s="60">
        <v>18989</v>
      </c>
      <c r="N450" s="60">
        <v>17755</v>
      </c>
      <c r="O450" s="60">
        <v>17493</v>
      </c>
      <c r="P450" s="60">
        <v>16978</v>
      </c>
      <c r="Q450" s="60">
        <v>16305</v>
      </c>
      <c r="R450" s="60">
        <v>15434</v>
      </c>
      <c r="S450" s="60">
        <v>14414</v>
      </c>
      <c r="T450" s="60">
        <v>13299</v>
      </c>
      <c r="U450" s="61">
        <v>11906</v>
      </c>
      <c r="V450" s="61">
        <v>10680</v>
      </c>
      <c r="W450" s="63">
        <v>9374</v>
      </c>
      <c r="X450" s="692">
        <v>7870</v>
      </c>
      <c r="Y450" s="693">
        <v>7873</v>
      </c>
    </row>
    <row r="451" spans="1:25" ht="15" customHeight="1">
      <c r="A451" s="476"/>
      <c r="B451" s="477"/>
      <c r="C451" s="152" t="s">
        <v>399</v>
      </c>
      <c r="D451" s="60">
        <v>3428</v>
      </c>
      <c r="E451" s="60">
        <v>3366</v>
      </c>
      <c r="F451" s="60">
        <v>2299</v>
      </c>
      <c r="G451" s="60">
        <v>2169</v>
      </c>
      <c r="H451" s="153">
        <v>0</v>
      </c>
      <c r="I451" s="153">
        <v>0</v>
      </c>
      <c r="J451" s="60">
        <v>2534</v>
      </c>
      <c r="K451" s="60">
        <v>2770</v>
      </c>
      <c r="L451" s="60">
        <v>2791</v>
      </c>
      <c r="M451" s="60">
        <v>2919</v>
      </c>
      <c r="N451" s="60">
        <v>3127</v>
      </c>
      <c r="O451" s="60">
        <v>3493</v>
      </c>
      <c r="P451" s="60">
        <v>3797</v>
      </c>
      <c r="Q451" s="60">
        <v>4154</v>
      </c>
      <c r="R451" s="60">
        <v>4827</v>
      </c>
      <c r="S451" s="60">
        <v>5583</v>
      </c>
      <c r="T451" s="60">
        <v>6270</v>
      </c>
      <c r="U451" s="61">
        <v>6470</v>
      </c>
      <c r="V451" s="61">
        <v>6521</v>
      </c>
      <c r="W451" s="63">
        <v>6630</v>
      </c>
      <c r="X451" s="692">
        <v>6530</v>
      </c>
      <c r="Y451" s="693">
        <v>6530</v>
      </c>
    </row>
    <row r="452" spans="1:25" ht="15" customHeight="1">
      <c r="A452" s="694"/>
      <c r="B452" s="695"/>
      <c r="C452" s="155" t="s">
        <v>400</v>
      </c>
      <c r="D452" s="156">
        <v>0</v>
      </c>
      <c r="E452" s="156">
        <v>0</v>
      </c>
      <c r="F452" s="156">
        <v>0</v>
      </c>
      <c r="G452" s="156">
        <v>0</v>
      </c>
      <c r="H452" s="157">
        <v>0</v>
      </c>
      <c r="I452" s="157">
        <v>0</v>
      </c>
      <c r="J452" s="156">
        <v>1</v>
      </c>
      <c r="K452" s="156">
        <v>0</v>
      </c>
      <c r="L452" s="156">
        <v>0</v>
      </c>
      <c r="M452" s="156">
        <v>0</v>
      </c>
      <c r="N452" s="156">
        <v>0</v>
      </c>
      <c r="O452" s="156">
        <v>0</v>
      </c>
      <c r="P452" s="156">
        <v>0</v>
      </c>
      <c r="Q452" s="156">
        <v>0</v>
      </c>
      <c r="R452" s="156">
        <v>0</v>
      </c>
      <c r="S452" s="156">
        <v>0</v>
      </c>
      <c r="T452" s="156">
        <v>1</v>
      </c>
      <c r="U452" s="158">
        <v>0</v>
      </c>
      <c r="V452" s="158">
        <v>0</v>
      </c>
      <c r="W452" s="160">
        <v>1</v>
      </c>
      <c r="X452" s="696">
        <v>3</v>
      </c>
      <c r="Y452" s="697" t="s">
        <v>825</v>
      </c>
    </row>
    <row r="453" spans="1:25" ht="15" customHeight="1">
      <c r="A453" s="702" t="s">
        <v>258</v>
      </c>
      <c r="B453" s="703" t="s">
        <v>259</v>
      </c>
      <c r="C453" s="166" t="s">
        <v>396</v>
      </c>
      <c r="D453" s="62">
        <v>14152</v>
      </c>
      <c r="E453" s="62">
        <v>14098</v>
      </c>
      <c r="F453" s="62">
        <v>14331</v>
      </c>
      <c r="G453" s="62">
        <v>14077</v>
      </c>
      <c r="H453" s="153">
        <v>14431</v>
      </c>
      <c r="I453" s="153">
        <v>16697</v>
      </c>
      <c r="J453" s="62">
        <v>17339</v>
      </c>
      <c r="K453" s="62">
        <v>17356</v>
      </c>
      <c r="L453" s="62">
        <v>17369</v>
      </c>
      <c r="M453" s="62">
        <v>16507</v>
      </c>
      <c r="N453" s="62">
        <v>15568</v>
      </c>
      <c r="O453" s="62">
        <v>15604</v>
      </c>
      <c r="P453" s="62">
        <v>15520</v>
      </c>
      <c r="Q453" s="62">
        <v>15332</v>
      </c>
      <c r="R453" s="62">
        <v>14942</v>
      </c>
      <c r="S453" s="62">
        <v>14502</v>
      </c>
      <c r="T453" s="62">
        <v>13998</v>
      </c>
      <c r="U453" s="62">
        <v>12939</v>
      </c>
      <c r="V453" s="62">
        <v>11971</v>
      </c>
      <c r="W453" s="167">
        <v>11217</v>
      </c>
      <c r="X453" s="692">
        <v>10088</v>
      </c>
      <c r="Y453" s="693"/>
    </row>
    <row r="454" spans="1:25" ht="15" customHeight="1">
      <c r="A454" s="702"/>
      <c r="B454" s="703"/>
      <c r="C454" s="166" t="s">
        <v>397</v>
      </c>
      <c r="D454" s="62">
        <v>5549</v>
      </c>
      <c r="E454" s="62">
        <v>5743</v>
      </c>
      <c r="F454" s="62">
        <v>5622</v>
      </c>
      <c r="G454" s="62">
        <v>5583</v>
      </c>
      <c r="H454" s="153">
        <v>0</v>
      </c>
      <c r="I454" s="153">
        <v>0</v>
      </c>
      <c r="J454" s="62">
        <v>6252</v>
      </c>
      <c r="K454" s="62">
        <v>6091</v>
      </c>
      <c r="L454" s="62">
        <v>5637</v>
      </c>
      <c r="M454" s="62">
        <v>4860</v>
      </c>
      <c r="N454" s="62">
        <v>4237</v>
      </c>
      <c r="O454" s="62">
        <v>4029</v>
      </c>
      <c r="P454" s="62">
        <v>3787</v>
      </c>
      <c r="Q454" s="62">
        <v>3533</v>
      </c>
      <c r="R454" s="62">
        <v>3101</v>
      </c>
      <c r="S454" s="62">
        <v>2764</v>
      </c>
      <c r="T454" s="62">
        <v>2427</v>
      </c>
      <c r="U454" s="62">
        <v>2007</v>
      </c>
      <c r="V454" s="62">
        <v>1623</v>
      </c>
      <c r="W454" s="167">
        <v>1369</v>
      </c>
      <c r="X454" s="692">
        <v>1150</v>
      </c>
      <c r="Y454" s="693"/>
    </row>
    <row r="455" spans="1:25" ht="15" customHeight="1">
      <c r="A455" s="702"/>
      <c r="B455" s="703"/>
      <c r="C455" s="166" t="s">
        <v>398</v>
      </c>
      <c r="D455" s="62">
        <v>7098</v>
      </c>
      <c r="E455" s="62">
        <v>6905</v>
      </c>
      <c r="F455" s="62">
        <v>7737</v>
      </c>
      <c r="G455" s="62">
        <v>7525</v>
      </c>
      <c r="H455" s="153">
        <v>0</v>
      </c>
      <c r="I455" s="153">
        <v>0</v>
      </c>
      <c r="J455" s="62">
        <v>9904</v>
      </c>
      <c r="K455" s="62">
        <v>9982</v>
      </c>
      <c r="L455" s="62">
        <v>10435</v>
      </c>
      <c r="M455" s="62">
        <v>10264</v>
      </c>
      <c r="N455" s="62">
        <v>9878</v>
      </c>
      <c r="O455" s="62">
        <v>9935</v>
      </c>
      <c r="P455" s="62">
        <v>9929</v>
      </c>
      <c r="Q455" s="62">
        <v>9757</v>
      </c>
      <c r="R455" s="62">
        <v>9452</v>
      </c>
      <c r="S455" s="62">
        <v>8913</v>
      </c>
      <c r="T455" s="62">
        <v>8393</v>
      </c>
      <c r="U455" s="62">
        <v>7600</v>
      </c>
      <c r="V455" s="62">
        <v>6870</v>
      </c>
      <c r="W455" s="167">
        <v>6161</v>
      </c>
      <c r="X455" s="692">
        <v>5233</v>
      </c>
      <c r="Y455" s="693"/>
    </row>
    <row r="456" spans="1:25" ht="15" customHeight="1">
      <c r="A456" s="702"/>
      <c r="B456" s="703"/>
      <c r="C456" s="166" t="s">
        <v>399</v>
      </c>
      <c r="D456" s="62">
        <v>1505</v>
      </c>
      <c r="E456" s="62">
        <v>1450</v>
      </c>
      <c r="F456" s="62">
        <v>972</v>
      </c>
      <c r="G456" s="62">
        <v>969</v>
      </c>
      <c r="H456" s="153">
        <v>0</v>
      </c>
      <c r="I456" s="153">
        <v>0</v>
      </c>
      <c r="J456" s="62">
        <v>1182</v>
      </c>
      <c r="K456" s="62">
        <v>1283</v>
      </c>
      <c r="L456" s="62">
        <v>1297</v>
      </c>
      <c r="M456" s="62">
        <v>1383</v>
      </c>
      <c r="N456" s="62">
        <v>1453</v>
      </c>
      <c r="O456" s="62">
        <v>1640</v>
      </c>
      <c r="P456" s="62">
        <v>1804</v>
      </c>
      <c r="Q456" s="62">
        <v>2042</v>
      </c>
      <c r="R456" s="62">
        <v>2389</v>
      </c>
      <c r="S456" s="62">
        <v>2825</v>
      </c>
      <c r="T456" s="62">
        <v>3178</v>
      </c>
      <c r="U456" s="62">
        <v>3332</v>
      </c>
      <c r="V456" s="62">
        <v>3478</v>
      </c>
      <c r="W456" s="167">
        <v>3686</v>
      </c>
      <c r="X456" s="692">
        <v>3703</v>
      </c>
      <c r="Y456" s="693"/>
    </row>
    <row r="457" spans="1:25" ht="15" customHeight="1">
      <c r="A457" s="704"/>
      <c r="B457" s="705"/>
      <c r="C457" s="168" t="s">
        <v>400</v>
      </c>
      <c r="D457" s="169">
        <v>0</v>
      </c>
      <c r="E457" s="169">
        <v>0</v>
      </c>
      <c r="F457" s="169">
        <v>0</v>
      </c>
      <c r="G457" s="169">
        <v>0</v>
      </c>
      <c r="H457" s="157">
        <v>0</v>
      </c>
      <c r="I457" s="157">
        <v>0</v>
      </c>
      <c r="J457" s="169">
        <v>1</v>
      </c>
      <c r="K457" s="169">
        <v>0</v>
      </c>
      <c r="L457" s="169">
        <v>0</v>
      </c>
      <c r="M457" s="169">
        <v>0</v>
      </c>
      <c r="N457" s="169">
        <v>0</v>
      </c>
      <c r="O457" s="169">
        <v>0</v>
      </c>
      <c r="P457" s="169">
        <v>0</v>
      </c>
      <c r="Q457" s="169">
        <v>0</v>
      </c>
      <c r="R457" s="169">
        <v>0</v>
      </c>
      <c r="S457" s="169">
        <v>0</v>
      </c>
      <c r="T457" s="169">
        <v>0</v>
      </c>
      <c r="U457" s="169">
        <v>0</v>
      </c>
      <c r="V457" s="169">
        <v>0</v>
      </c>
      <c r="W457" s="170">
        <v>1</v>
      </c>
      <c r="X457" s="696">
        <v>2</v>
      </c>
      <c r="Y457" s="697"/>
    </row>
    <row r="458" spans="1:25" ht="15" customHeight="1">
      <c r="A458" s="702" t="s">
        <v>260</v>
      </c>
      <c r="B458" s="703" t="s">
        <v>261</v>
      </c>
      <c r="C458" s="166" t="s">
        <v>396</v>
      </c>
      <c r="D458" s="62">
        <v>9221</v>
      </c>
      <c r="E458" s="62">
        <v>9017</v>
      </c>
      <c r="F458" s="62">
        <v>8928</v>
      </c>
      <c r="G458" s="62">
        <v>8768</v>
      </c>
      <c r="H458" s="153">
        <v>8639</v>
      </c>
      <c r="I458" s="153">
        <v>9468</v>
      </c>
      <c r="J458" s="62">
        <v>9360</v>
      </c>
      <c r="K458" s="62">
        <v>9098</v>
      </c>
      <c r="L458" s="62">
        <v>8572</v>
      </c>
      <c r="M458" s="62">
        <v>10293</v>
      </c>
      <c r="N458" s="62">
        <v>8987</v>
      </c>
      <c r="O458" s="62">
        <v>8429</v>
      </c>
      <c r="P458" s="62">
        <v>7930</v>
      </c>
      <c r="Q458" s="62">
        <v>7627</v>
      </c>
      <c r="R458" s="62">
        <v>7322</v>
      </c>
      <c r="S458" s="62">
        <v>7070</v>
      </c>
      <c r="T458" s="62">
        <v>6633</v>
      </c>
      <c r="U458" s="62">
        <v>6117</v>
      </c>
      <c r="V458" s="62">
        <v>5531</v>
      </c>
      <c r="W458" s="167">
        <v>4888</v>
      </c>
      <c r="X458" s="706">
        <v>4266</v>
      </c>
      <c r="Y458" s="693"/>
    </row>
    <row r="459" spans="1:25" ht="15" customHeight="1">
      <c r="A459" s="702"/>
      <c r="B459" s="703"/>
      <c r="C459" s="166" t="s">
        <v>397</v>
      </c>
      <c r="D459" s="62">
        <v>3306</v>
      </c>
      <c r="E459" s="62">
        <v>3294</v>
      </c>
      <c r="F459" s="62">
        <v>3305</v>
      </c>
      <c r="G459" s="62">
        <v>3268</v>
      </c>
      <c r="H459" s="153">
        <v>0</v>
      </c>
      <c r="I459" s="153">
        <v>0</v>
      </c>
      <c r="J459" s="62">
        <v>3432</v>
      </c>
      <c r="K459" s="62">
        <v>3256</v>
      </c>
      <c r="L459" s="62">
        <v>2805</v>
      </c>
      <c r="M459" s="62">
        <v>3043</v>
      </c>
      <c r="N459" s="62">
        <v>2249</v>
      </c>
      <c r="O459" s="62">
        <v>1832</v>
      </c>
      <c r="P459" s="62">
        <v>1543</v>
      </c>
      <c r="Q459" s="62">
        <v>1446</v>
      </c>
      <c r="R459" s="62">
        <v>1327</v>
      </c>
      <c r="S459" s="62">
        <v>1162</v>
      </c>
      <c r="T459" s="62">
        <v>959</v>
      </c>
      <c r="U459" s="62">
        <v>780</v>
      </c>
      <c r="V459" s="62">
        <v>622</v>
      </c>
      <c r="W459" s="167">
        <v>499</v>
      </c>
      <c r="X459" s="706">
        <v>355</v>
      </c>
      <c r="Y459" s="693"/>
    </row>
    <row r="460" spans="1:25" ht="15" customHeight="1">
      <c r="A460" s="702"/>
      <c r="B460" s="703"/>
      <c r="C460" s="166" t="s">
        <v>398</v>
      </c>
      <c r="D460" s="62">
        <v>4885</v>
      </c>
      <c r="E460" s="62">
        <v>4695</v>
      </c>
      <c r="F460" s="62">
        <v>4921</v>
      </c>
      <c r="G460" s="62">
        <v>4884</v>
      </c>
      <c r="H460" s="153">
        <v>0</v>
      </c>
      <c r="I460" s="153">
        <v>0</v>
      </c>
      <c r="J460" s="62">
        <v>5217</v>
      </c>
      <c r="K460" s="62">
        <v>5087</v>
      </c>
      <c r="L460" s="62">
        <v>4996</v>
      </c>
      <c r="M460" s="62">
        <v>6163</v>
      </c>
      <c r="N460" s="62">
        <v>5528</v>
      </c>
      <c r="O460" s="62">
        <v>5271</v>
      </c>
      <c r="P460" s="62">
        <v>4946</v>
      </c>
      <c r="Q460" s="62">
        <v>4680</v>
      </c>
      <c r="R460" s="62">
        <v>4322</v>
      </c>
      <c r="S460" s="62">
        <v>4002</v>
      </c>
      <c r="T460" s="62">
        <v>3564</v>
      </c>
      <c r="U460" s="62">
        <v>3176</v>
      </c>
      <c r="V460" s="62">
        <v>2798</v>
      </c>
      <c r="W460" s="167">
        <v>2372</v>
      </c>
      <c r="X460" s="706">
        <v>1959</v>
      </c>
      <c r="Y460" s="693"/>
    </row>
    <row r="461" spans="1:25" ht="15" customHeight="1">
      <c r="A461" s="702"/>
      <c r="B461" s="703"/>
      <c r="C461" s="166" t="s">
        <v>399</v>
      </c>
      <c r="D461" s="62">
        <v>1030</v>
      </c>
      <c r="E461" s="62">
        <v>1028</v>
      </c>
      <c r="F461" s="62">
        <v>702</v>
      </c>
      <c r="G461" s="62">
        <v>616</v>
      </c>
      <c r="H461" s="153">
        <v>0</v>
      </c>
      <c r="I461" s="153">
        <v>0</v>
      </c>
      <c r="J461" s="62">
        <v>711</v>
      </c>
      <c r="K461" s="62">
        <v>755</v>
      </c>
      <c r="L461" s="62">
        <v>771</v>
      </c>
      <c r="M461" s="62">
        <v>1087</v>
      </c>
      <c r="N461" s="62">
        <v>1210</v>
      </c>
      <c r="O461" s="62">
        <v>1326</v>
      </c>
      <c r="P461" s="62">
        <v>1441</v>
      </c>
      <c r="Q461" s="62">
        <v>1501</v>
      </c>
      <c r="R461" s="62">
        <v>1673</v>
      </c>
      <c r="S461" s="62">
        <v>1906</v>
      </c>
      <c r="T461" s="62">
        <v>2109</v>
      </c>
      <c r="U461" s="62">
        <v>2161</v>
      </c>
      <c r="V461" s="62">
        <v>2111</v>
      </c>
      <c r="W461" s="167">
        <v>2017</v>
      </c>
      <c r="X461" s="706">
        <v>1952</v>
      </c>
      <c r="Y461" s="693"/>
    </row>
    <row r="462" spans="1:25" ht="15" customHeight="1">
      <c r="A462" s="704"/>
      <c r="B462" s="705"/>
      <c r="C462" s="168" t="s">
        <v>400</v>
      </c>
      <c r="D462" s="169">
        <v>0</v>
      </c>
      <c r="E462" s="169">
        <v>0</v>
      </c>
      <c r="F462" s="169">
        <v>0</v>
      </c>
      <c r="G462" s="169">
        <v>0</v>
      </c>
      <c r="H462" s="157">
        <v>0</v>
      </c>
      <c r="I462" s="157">
        <v>0</v>
      </c>
      <c r="J462" s="169">
        <v>0</v>
      </c>
      <c r="K462" s="169">
        <v>0</v>
      </c>
      <c r="L462" s="169">
        <v>0</v>
      </c>
      <c r="M462" s="169">
        <v>0</v>
      </c>
      <c r="N462" s="169">
        <v>0</v>
      </c>
      <c r="O462" s="169">
        <v>0</v>
      </c>
      <c r="P462" s="169">
        <v>0</v>
      </c>
      <c r="Q462" s="169">
        <v>0</v>
      </c>
      <c r="R462" s="169">
        <v>0</v>
      </c>
      <c r="S462" s="169">
        <v>0</v>
      </c>
      <c r="T462" s="169">
        <v>1</v>
      </c>
      <c r="U462" s="169">
        <v>0</v>
      </c>
      <c r="V462" s="169">
        <v>0</v>
      </c>
      <c r="W462" s="170">
        <v>0</v>
      </c>
      <c r="X462" s="707" t="s">
        <v>825</v>
      </c>
      <c r="Y462" s="697"/>
    </row>
    <row r="463" spans="1:25" ht="15" customHeight="1">
      <c r="A463" s="702" t="s">
        <v>262</v>
      </c>
      <c r="B463" s="703" t="s">
        <v>263</v>
      </c>
      <c r="C463" s="166" t="s">
        <v>396</v>
      </c>
      <c r="D463" s="62">
        <v>8465</v>
      </c>
      <c r="E463" s="62">
        <v>8492</v>
      </c>
      <c r="F463" s="62">
        <v>8387</v>
      </c>
      <c r="G463" s="62">
        <v>8447</v>
      </c>
      <c r="H463" s="153">
        <v>8557</v>
      </c>
      <c r="I463" s="153">
        <v>8725</v>
      </c>
      <c r="J463" s="62">
        <v>8715</v>
      </c>
      <c r="K463" s="62">
        <v>8401</v>
      </c>
      <c r="L463" s="62">
        <v>7804</v>
      </c>
      <c r="M463" s="62">
        <v>4296</v>
      </c>
      <c r="N463" s="62">
        <v>3766</v>
      </c>
      <c r="O463" s="62">
        <v>3538</v>
      </c>
      <c r="P463" s="62">
        <v>3244</v>
      </c>
      <c r="Q463" s="62">
        <v>3005</v>
      </c>
      <c r="R463" s="62">
        <v>2872</v>
      </c>
      <c r="S463" s="62">
        <v>2726</v>
      </c>
      <c r="T463" s="62">
        <v>2640</v>
      </c>
      <c r="U463" s="62">
        <v>2383</v>
      </c>
      <c r="V463" s="62">
        <v>2194</v>
      </c>
      <c r="W463" s="167">
        <v>1965</v>
      </c>
      <c r="X463" s="692">
        <v>1710</v>
      </c>
      <c r="Y463" s="693"/>
    </row>
    <row r="464" spans="1:25" ht="15" customHeight="1">
      <c r="A464" s="702"/>
      <c r="B464" s="703"/>
      <c r="C464" s="166" t="s">
        <v>397</v>
      </c>
      <c r="D464" s="62">
        <v>3103</v>
      </c>
      <c r="E464" s="62">
        <v>3173</v>
      </c>
      <c r="F464" s="62">
        <v>3193</v>
      </c>
      <c r="G464" s="62">
        <v>3247</v>
      </c>
      <c r="H464" s="153">
        <v>0</v>
      </c>
      <c r="I464" s="153">
        <v>0</v>
      </c>
      <c r="J464" s="62">
        <v>3210</v>
      </c>
      <c r="K464" s="62">
        <v>3005</v>
      </c>
      <c r="L464" s="62">
        <v>2651</v>
      </c>
      <c r="M464" s="62">
        <v>1285</v>
      </c>
      <c r="N464" s="62">
        <v>953</v>
      </c>
      <c r="O464" s="62">
        <v>724</v>
      </c>
      <c r="P464" s="62">
        <v>589</v>
      </c>
      <c r="Q464" s="62">
        <v>526</v>
      </c>
      <c r="R464" s="62">
        <v>447</v>
      </c>
      <c r="S464" s="62">
        <v>375</v>
      </c>
      <c r="T464" s="62">
        <v>315</v>
      </c>
      <c r="U464" s="62">
        <v>276</v>
      </c>
      <c r="V464" s="62">
        <v>250</v>
      </c>
      <c r="W464" s="167">
        <v>197</v>
      </c>
      <c r="X464" s="692">
        <v>156</v>
      </c>
      <c r="Y464" s="693"/>
    </row>
    <row r="465" spans="1:25" ht="15" customHeight="1">
      <c r="A465" s="702"/>
      <c r="B465" s="703"/>
      <c r="C465" s="166" t="s">
        <v>398</v>
      </c>
      <c r="D465" s="62">
        <v>4469</v>
      </c>
      <c r="E465" s="62">
        <v>4431</v>
      </c>
      <c r="F465" s="62">
        <v>4569</v>
      </c>
      <c r="G465" s="62">
        <v>4616</v>
      </c>
      <c r="H465" s="153">
        <v>0</v>
      </c>
      <c r="I465" s="153">
        <v>0</v>
      </c>
      <c r="J465" s="62">
        <v>4864</v>
      </c>
      <c r="K465" s="62">
        <v>4664</v>
      </c>
      <c r="L465" s="62">
        <v>4430</v>
      </c>
      <c r="M465" s="62">
        <v>2562</v>
      </c>
      <c r="N465" s="62">
        <v>2349</v>
      </c>
      <c r="O465" s="62">
        <v>2287</v>
      </c>
      <c r="P465" s="62">
        <v>2103</v>
      </c>
      <c r="Q465" s="62">
        <v>1868</v>
      </c>
      <c r="R465" s="62">
        <v>1660</v>
      </c>
      <c r="S465" s="62">
        <v>1499</v>
      </c>
      <c r="T465" s="62">
        <v>1342</v>
      </c>
      <c r="U465" s="62">
        <v>1130</v>
      </c>
      <c r="V465" s="62">
        <v>1012</v>
      </c>
      <c r="W465" s="167">
        <v>841</v>
      </c>
      <c r="X465" s="692">
        <v>678</v>
      </c>
      <c r="Y465" s="693"/>
    </row>
    <row r="466" spans="1:25" ht="15" customHeight="1">
      <c r="A466" s="702"/>
      <c r="B466" s="703"/>
      <c r="C466" s="166" t="s">
        <v>399</v>
      </c>
      <c r="D466" s="62">
        <v>893</v>
      </c>
      <c r="E466" s="62">
        <v>888</v>
      </c>
      <c r="F466" s="62">
        <v>625</v>
      </c>
      <c r="G466" s="62">
        <v>584</v>
      </c>
      <c r="H466" s="153">
        <v>0</v>
      </c>
      <c r="I466" s="153">
        <v>0</v>
      </c>
      <c r="J466" s="62">
        <v>641</v>
      </c>
      <c r="K466" s="62">
        <v>732</v>
      </c>
      <c r="L466" s="62">
        <v>723</v>
      </c>
      <c r="M466" s="62">
        <v>449</v>
      </c>
      <c r="N466" s="62">
        <v>464</v>
      </c>
      <c r="O466" s="62">
        <v>527</v>
      </c>
      <c r="P466" s="62">
        <v>552</v>
      </c>
      <c r="Q466" s="62">
        <v>611</v>
      </c>
      <c r="R466" s="62">
        <v>765</v>
      </c>
      <c r="S466" s="62">
        <v>852</v>
      </c>
      <c r="T466" s="62">
        <v>983</v>
      </c>
      <c r="U466" s="62">
        <v>977</v>
      </c>
      <c r="V466" s="62">
        <v>932</v>
      </c>
      <c r="W466" s="167">
        <v>927</v>
      </c>
      <c r="X466" s="692">
        <v>875</v>
      </c>
      <c r="Y466" s="693"/>
    </row>
    <row r="467" spans="1:25" ht="15" customHeight="1">
      <c r="A467" s="704"/>
      <c r="B467" s="705"/>
      <c r="C467" s="168" t="s">
        <v>400</v>
      </c>
      <c r="D467" s="169">
        <v>0</v>
      </c>
      <c r="E467" s="169">
        <v>0</v>
      </c>
      <c r="F467" s="169">
        <v>0</v>
      </c>
      <c r="G467" s="169">
        <v>0</v>
      </c>
      <c r="H467" s="157">
        <v>0</v>
      </c>
      <c r="I467" s="157">
        <v>0</v>
      </c>
      <c r="J467" s="169">
        <v>0</v>
      </c>
      <c r="K467" s="169">
        <v>0</v>
      </c>
      <c r="L467" s="169">
        <v>0</v>
      </c>
      <c r="M467" s="169">
        <v>0</v>
      </c>
      <c r="N467" s="169">
        <v>0</v>
      </c>
      <c r="O467" s="169">
        <v>0</v>
      </c>
      <c r="P467" s="169">
        <v>0</v>
      </c>
      <c r="Q467" s="169">
        <v>0</v>
      </c>
      <c r="R467" s="169">
        <v>0</v>
      </c>
      <c r="S467" s="169">
        <v>0</v>
      </c>
      <c r="T467" s="169">
        <v>0</v>
      </c>
      <c r="U467" s="169">
        <v>0</v>
      </c>
      <c r="V467" s="169">
        <v>0</v>
      </c>
      <c r="W467" s="170">
        <v>0</v>
      </c>
      <c r="X467" s="696">
        <v>1</v>
      </c>
      <c r="Y467" s="697"/>
    </row>
    <row r="468" spans="1:25" ht="15" customHeight="1">
      <c r="A468" s="476">
        <v>902</v>
      </c>
      <c r="B468" s="477" t="s">
        <v>264</v>
      </c>
      <c r="C468" s="152" t="s">
        <v>396</v>
      </c>
      <c r="D468" s="60">
        <v>26952</v>
      </c>
      <c r="E468" s="60">
        <v>26469</v>
      </c>
      <c r="F468" s="60">
        <v>25973</v>
      </c>
      <c r="G468" s="60">
        <v>25350</v>
      </c>
      <c r="H468" s="153">
        <v>25560</v>
      </c>
      <c r="I468" s="153">
        <v>29631</v>
      </c>
      <c r="J468" s="60">
        <v>29788</v>
      </c>
      <c r="K468" s="60">
        <v>29269</v>
      </c>
      <c r="L468" s="60">
        <v>27701</v>
      </c>
      <c r="M468" s="60">
        <v>25539</v>
      </c>
      <c r="N468" s="60">
        <v>22961</v>
      </c>
      <c r="O468" s="60">
        <v>21876</v>
      </c>
      <c r="P468" s="60">
        <v>21514</v>
      </c>
      <c r="Q468" s="60">
        <v>21011</v>
      </c>
      <c r="R468" s="60">
        <v>20226</v>
      </c>
      <c r="S468" s="60">
        <v>19629</v>
      </c>
      <c r="T468" s="60">
        <v>18601</v>
      </c>
      <c r="U468" s="61">
        <v>17467</v>
      </c>
      <c r="V468" s="61">
        <v>16004</v>
      </c>
      <c r="W468" s="63">
        <v>14819</v>
      </c>
      <c r="X468" s="692">
        <v>13318</v>
      </c>
      <c r="Y468" s="693">
        <v>13318</v>
      </c>
    </row>
    <row r="469" spans="1:25" ht="15" customHeight="1">
      <c r="A469" s="476"/>
      <c r="B469" s="477"/>
      <c r="C469" s="152" t="s">
        <v>397</v>
      </c>
      <c r="D469" s="60">
        <v>10246</v>
      </c>
      <c r="E469" s="60">
        <v>10452</v>
      </c>
      <c r="F469" s="60">
        <v>10222</v>
      </c>
      <c r="G469" s="60">
        <v>10033</v>
      </c>
      <c r="H469" s="153">
        <v>0</v>
      </c>
      <c r="I469" s="153">
        <v>0</v>
      </c>
      <c r="J469" s="60">
        <v>11078</v>
      </c>
      <c r="K469" s="60">
        <v>10890</v>
      </c>
      <c r="L469" s="60">
        <v>10053</v>
      </c>
      <c r="M469" s="60">
        <v>8255</v>
      </c>
      <c r="N469" s="60">
        <v>6294</v>
      </c>
      <c r="O469" s="60">
        <v>5256</v>
      </c>
      <c r="P469" s="60">
        <v>4791</v>
      </c>
      <c r="Q469" s="60">
        <v>4614</v>
      </c>
      <c r="R469" s="60">
        <v>4087</v>
      </c>
      <c r="S469" s="60">
        <v>3537</v>
      </c>
      <c r="T469" s="60">
        <v>2906</v>
      </c>
      <c r="U469" s="61">
        <v>2491</v>
      </c>
      <c r="V469" s="61">
        <v>2006</v>
      </c>
      <c r="W469" s="63">
        <v>1708</v>
      </c>
      <c r="X469" s="692">
        <v>1401</v>
      </c>
      <c r="Y469" s="693">
        <v>1401</v>
      </c>
    </row>
    <row r="470" spans="1:25" ht="15" customHeight="1">
      <c r="A470" s="476"/>
      <c r="B470" s="477"/>
      <c r="C470" s="152" t="s">
        <v>398</v>
      </c>
      <c r="D470" s="60">
        <v>13725</v>
      </c>
      <c r="E470" s="60">
        <v>13110</v>
      </c>
      <c r="F470" s="60">
        <v>13752</v>
      </c>
      <c r="G470" s="60">
        <v>13467</v>
      </c>
      <c r="H470" s="153">
        <v>0</v>
      </c>
      <c r="I470" s="153">
        <v>0</v>
      </c>
      <c r="J470" s="60">
        <v>16470</v>
      </c>
      <c r="K470" s="60">
        <v>15946</v>
      </c>
      <c r="L470" s="60">
        <v>15166</v>
      </c>
      <c r="M470" s="60">
        <v>14789</v>
      </c>
      <c r="N470" s="60">
        <v>14057</v>
      </c>
      <c r="O470" s="60">
        <v>13790</v>
      </c>
      <c r="P470" s="60">
        <v>13570</v>
      </c>
      <c r="Q470" s="60">
        <v>13004</v>
      </c>
      <c r="R470" s="60">
        <v>12200</v>
      </c>
      <c r="S470" s="60">
        <v>11526</v>
      </c>
      <c r="T470" s="60">
        <v>10662</v>
      </c>
      <c r="U470" s="61">
        <v>9791</v>
      </c>
      <c r="V470" s="61">
        <v>8669</v>
      </c>
      <c r="W470" s="63">
        <v>7642</v>
      </c>
      <c r="X470" s="692">
        <v>6442</v>
      </c>
      <c r="Y470" s="693">
        <v>6453</v>
      </c>
    </row>
    <row r="471" spans="1:25" ht="15" customHeight="1">
      <c r="A471" s="476"/>
      <c r="B471" s="477"/>
      <c r="C471" s="152" t="s">
        <v>399</v>
      </c>
      <c r="D471" s="60">
        <v>2981</v>
      </c>
      <c r="E471" s="60">
        <v>2907</v>
      </c>
      <c r="F471" s="60">
        <v>1999</v>
      </c>
      <c r="G471" s="60">
        <v>1850</v>
      </c>
      <c r="H471" s="153">
        <v>0</v>
      </c>
      <c r="I471" s="153">
        <v>0</v>
      </c>
      <c r="J471" s="60">
        <v>2240</v>
      </c>
      <c r="K471" s="60">
        <v>2433</v>
      </c>
      <c r="L471" s="60">
        <v>2482</v>
      </c>
      <c r="M471" s="60">
        <v>2495</v>
      </c>
      <c r="N471" s="60">
        <v>2610</v>
      </c>
      <c r="O471" s="60">
        <v>2830</v>
      </c>
      <c r="P471" s="60">
        <v>3153</v>
      </c>
      <c r="Q471" s="60">
        <v>3393</v>
      </c>
      <c r="R471" s="60">
        <v>3939</v>
      </c>
      <c r="S471" s="60">
        <v>4566</v>
      </c>
      <c r="T471" s="60">
        <v>5033</v>
      </c>
      <c r="U471" s="61">
        <v>5185</v>
      </c>
      <c r="V471" s="61">
        <v>5302</v>
      </c>
      <c r="W471" s="63">
        <v>5467</v>
      </c>
      <c r="X471" s="692">
        <v>5464</v>
      </c>
      <c r="Y471" s="693">
        <v>5464</v>
      </c>
    </row>
    <row r="472" spans="1:25" ht="15" customHeight="1">
      <c r="A472" s="694"/>
      <c r="B472" s="695"/>
      <c r="C472" s="155" t="s">
        <v>400</v>
      </c>
      <c r="D472" s="156">
        <v>0</v>
      </c>
      <c r="E472" s="156">
        <v>0</v>
      </c>
      <c r="F472" s="156">
        <v>0</v>
      </c>
      <c r="G472" s="156">
        <v>0</v>
      </c>
      <c r="H472" s="157">
        <v>0</v>
      </c>
      <c r="I472" s="157">
        <v>0</v>
      </c>
      <c r="J472" s="156">
        <v>0</v>
      </c>
      <c r="K472" s="156">
        <v>0</v>
      </c>
      <c r="L472" s="156">
        <v>0</v>
      </c>
      <c r="M472" s="156">
        <v>0</v>
      </c>
      <c r="N472" s="156">
        <v>0</v>
      </c>
      <c r="O472" s="156">
        <v>0</v>
      </c>
      <c r="P472" s="156">
        <v>0</v>
      </c>
      <c r="Q472" s="156">
        <v>0</v>
      </c>
      <c r="R472" s="156">
        <v>0</v>
      </c>
      <c r="S472" s="156">
        <v>0</v>
      </c>
      <c r="T472" s="156">
        <v>0</v>
      </c>
      <c r="U472" s="158">
        <v>0</v>
      </c>
      <c r="V472" s="158">
        <v>27</v>
      </c>
      <c r="W472" s="160">
        <v>2</v>
      </c>
      <c r="X472" s="696">
        <v>11</v>
      </c>
      <c r="Y472" s="697" t="s">
        <v>825</v>
      </c>
    </row>
    <row r="473" spans="1:25" ht="15" customHeight="1">
      <c r="A473" s="702" t="s">
        <v>265</v>
      </c>
      <c r="B473" s="703" t="s">
        <v>266</v>
      </c>
      <c r="C473" s="166" t="s">
        <v>396</v>
      </c>
      <c r="D473" s="62">
        <v>14948</v>
      </c>
      <c r="E473" s="62">
        <v>14345</v>
      </c>
      <c r="F473" s="62">
        <v>14037</v>
      </c>
      <c r="G473" s="62">
        <v>13514</v>
      </c>
      <c r="H473" s="153">
        <v>13770</v>
      </c>
      <c r="I473" s="153">
        <v>16795</v>
      </c>
      <c r="J473" s="62">
        <v>16746</v>
      </c>
      <c r="K473" s="62">
        <v>16553</v>
      </c>
      <c r="L473" s="62">
        <v>15643</v>
      </c>
      <c r="M473" s="62">
        <v>14466</v>
      </c>
      <c r="N473" s="62">
        <v>13328</v>
      </c>
      <c r="O473" s="62">
        <v>12915</v>
      </c>
      <c r="P473" s="62">
        <v>12821</v>
      </c>
      <c r="Q473" s="62">
        <v>12611</v>
      </c>
      <c r="R473" s="62">
        <v>12137</v>
      </c>
      <c r="S473" s="62">
        <v>11827</v>
      </c>
      <c r="T473" s="62">
        <v>11222</v>
      </c>
      <c r="U473" s="62">
        <v>10528</v>
      </c>
      <c r="V473" s="62">
        <v>9793</v>
      </c>
      <c r="W473" s="167">
        <v>9222</v>
      </c>
      <c r="X473" s="692">
        <v>8342</v>
      </c>
      <c r="Y473" s="693"/>
    </row>
    <row r="474" spans="1:25" ht="15" customHeight="1">
      <c r="A474" s="702"/>
      <c r="B474" s="703"/>
      <c r="C474" s="166" t="s">
        <v>397</v>
      </c>
      <c r="D474" s="62">
        <v>5668</v>
      </c>
      <c r="E474" s="62">
        <v>5638</v>
      </c>
      <c r="F474" s="62">
        <v>5477</v>
      </c>
      <c r="G474" s="62">
        <v>5362</v>
      </c>
      <c r="H474" s="153">
        <v>0</v>
      </c>
      <c r="I474" s="153">
        <v>0</v>
      </c>
      <c r="J474" s="62">
        <v>6106</v>
      </c>
      <c r="K474" s="62">
        <v>6094</v>
      </c>
      <c r="L474" s="62">
        <v>5687</v>
      </c>
      <c r="M474" s="62">
        <v>4718</v>
      </c>
      <c r="N474" s="62">
        <v>3623</v>
      </c>
      <c r="O474" s="62">
        <v>3045</v>
      </c>
      <c r="P474" s="62">
        <v>2820</v>
      </c>
      <c r="Q474" s="62">
        <v>2809</v>
      </c>
      <c r="R474" s="62">
        <v>2521</v>
      </c>
      <c r="S474" s="62">
        <v>2215</v>
      </c>
      <c r="T474" s="62">
        <v>1774</v>
      </c>
      <c r="U474" s="62">
        <v>1484</v>
      </c>
      <c r="V474" s="62">
        <v>1229</v>
      </c>
      <c r="W474" s="167">
        <v>1108</v>
      </c>
      <c r="X474" s="692">
        <v>962</v>
      </c>
      <c r="Y474" s="693"/>
    </row>
    <row r="475" spans="1:25" ht="15" customHeight="1">
      <c r="A475" s="702"/>
      <c r="B475" s="703"/>
      <c r="C475" s="166" t="s">
        <v>398</v>
      </c>
      <c r="D475" s="62">
        <v>7545</v>
      </c>
      <c r="E475" s="62">
        <v>7071</v>
      </c>
      <c r="F475" s="62">
        <v>7411</v>
      </c>
      <c r="G475" s="62">
        <v>7098</v>
      </c>
      <c r="H475" s="153">
        <v>0</v>
      </c>
      <c r="I475" s="153">
        <v>0</v>
      </c>
      <c r="J475" s="62">
        <v>9339</v>
      </c>
      <c r="K475" s="62">
        <v>9072</v>
      </c>
      <c r="L475" s="62">
        <v>8563</v>
      </c>
      <c r="M475" s="62">
        <v>8352</v>
      </c>
      <c r="N475" s="62">
        <v>8236</v>
      </c>
      <c r="O475" s="62">
        <v>8216</v>
      </c>
      <c r="P475" s="62">
        <v>8141</v>
      </c>
      <c r="Q475" s="62">
        <v>7808</v>
      </c>
      <c r="R475" s="62">
        <v>7300</v>
      </c>
      <c r="S475" s="62">
        <v>6960</v>
      </c>
      <c r="T475" s="62">
        <v>6558</v>
      </c>
      <c r="U475" s="62">
        <v>6090</v>
      </c>
      <c r="V475" s="62">
        <v>5452</v>
      </c>
      <c r="W475" s="167">
        <v>4853</v>
      </c>
      <c r="X475" s="692">
        <v>4115</v>
      </c>
      <c r="Y475" s="693"/>
    </row>
    <row r="476" spans="1:25" ht="15" customHeight="1">
      <c r="A476" s="702"/>
      <c r="B476" s="703"/>
      <c r="C476" s="166" t="s">
        <v>399</v>
      </c>
      <c r="D476" s="62">
        <v>1735</v>
      </c>
      <c r="E476" s="62">
        <v>1636</v>
      </c>
      <c r="F476" s="62">
        <v>1149</v>
      </c>
      <c r="G476" s="62">
        <v>1054</v>
      </c>
      <c r="H476" s="153">
        <v>0</v>
      </c>
      <c r="I476" s="153">
        <v>0</v>
      </c>
      <c r="J476" s="62">
        <v>1301</v>
      </c>
      <c r="K476" s="62">
        <v>1387</v>
      </c>
      <c r="L476" s="62">
        <v>1393</v>
      </c>
      <c r="M476" s="62">
        <v>1396</v>
      </c>
      <c r="N476" s="62">
        <v>1469</v>
      </c>
      <c r="O476" s="62">
        <v>1654</v>
      </c>
      <c r="P476" s="62">
        <v>1860</v>
      </c>
      <c r="Q476" s="62">
        <v>1994</v>
      </c>
      <c r="R476" s="62">
        <v>2316</v>
      </c>
      <c r="S476" s="62">
        <v>2652</v>
      </c>
      <c r="T476" s="62">
        <v>2890</v>
      </c>
      <c r="U476" s="62">
        <v>2954</v>
      </c>
      <c r="V476" s="62">
        <v>3085</v>
      </c>
      <c r="W476" s="167">
        <v>3259</v>
      </c>
      <c r="X476" s="692">
        <v>3256</v>
      </c>
      <c r="Y476" s="693"/>
    </row>
    <row r="477" spans="1:25" ht="15" customHeight="1">
      <c r="A477" s="704"/>
      <c r="B477" s="705"/>
      <c r="C477" s="168" t="s">
        <v>400</v>
      </c>
      <c r="D477" s="169">
        <v>0</v>
      </c>
      <c r="E477" s="169">
        <v>0</v>
      </c>
      <c r="F477" s="169">
        <v>0</v>
      </c>
      <c r="G477" s="169">
        <v>0</v>
      </c>
      <c r="H477" s="157">
        <v>0</v>
      </c>
      <c r="I477" s="157">
        <v>0</v>
      </c>
      <c r="J477" s="169">
        <v>0</v>
      </c>
      <c r="K477" s="169">
        <v>0</v>
      </c>
      <c r="L477" s="169">
        <v>0</v>
      </c>
      <c r="M477" s="169">
        <v>0</v>
      </c>
      <c r="N477" s="169">
        <v>0</v>
      </c>
      <c r="O477" s="169">
        <v>0</v>
      </c>
      <c r="P477" s="169">
        <v>0</v>
      </c>
      <c r="Q477" s="169">
        <v>0</v>
      </c>
      <c r="R477" s="169">
        <v>0</v>
      </c>
      <c r="S477" s="169">
        <v>0</v>
      </c>
      <c r="T477" s="169">
        <v>0</v>
      </c>
      <c r="U477" s="169">
        <v>0</v>
      </c>
      <c r="V477" s="169">
        <v>27</v>
      </c>
      <c r="W477" s="170">
        <v>2</v>
      </c>
      <c r="X477" s="696">
        <v>9</v>
      </c>
      <c r="Y477" s="697"/>
    </row>
    <row r="478" spans="1:25" ht="15" customHeight="1">
      <c r="A478" s="702" t="s">
        <v>267</v>
      </c>
      <c r="B478" s="703" t="s">
        <v>268</v>
      </c>
      <c r="C478" s="166" t="s">
        <v>396</v>
      </c>
      <c r="D478" s="62">
        <v>12004</v>
      </c>
      <c r="E478" s="62">
        <v>12124</v>
      </c>
      <c r="F478" s="62">
        <v>11936</v>
      </c>
      <c r="G478" s="62">
        <v>11836</v>
      </c>
      <c r="H478" s="153">
        <v>11790</v>
      </c>
      <c r="I478" s="153">
        <v>12836</v>
      </c>
      <c r="J478" s="62">
        <v>13042</v>
      </c>
      <c r="K478" s="62">
        <v>12716</v>
      </c>
      <c r="L478" s="62">
        <v>12058</v>
      </c>
      <c r="M478" s="62">
        <v>11073</v>
      </c>
      <c r="N478" s="62">
        <v>9633</v>
      </c>
      <c r="O478" s="62">
        <v>8961</v>
      </c>
      <c r="P478" s="62">
        <v>8693</v>
      </c>
      <c r="Q478" s="62">
        <v>8400</v>
      </c>
      <c r="R478" s="62">
        <v>8089</v>
      </c>
      <c r="S478" s="62">
        <v>7802</v>
      </c>
      <c r="T478" s="62">
        <v>7379</v>
      </c>
      <c r="U478" s="62">
        <v>6939</v>
      </c>
      <c r="V478" s="62">
        <v>6211</v>
      </c>
      <c r="W478" s="167">
        <v>5597</v>
      </c>
      <c r="X478" s="692">
        <v>4976</v>
      </c>
      <c r="Y478" s="693"/>
    </row>
    <row r="479" spans="1:25" ht="15" customHeight="1">
      <c r="A479" s="702"/>
      <c r="B479" s="703"/>
      <c r="C479" s="166" t="s">
        <v>397</v>
      </c>
      <c r="D479" s="62">
        <v>4578</v>
      </c>
      <c r="E479" s="62">
        <v>4814</v>
      </c>
      <c r="F479" s="62">
        <v>4745</v>
      </c>
      <c r="G479" s="62">
        <v>4671</v>
      </c>
      <c r="H479" s="153">
        <v>0</v>
      </c>
      <c r="I479" s="153">
        <v>0</v>
      </c>
      <c r="J479" s="62">
        <v>4972</v>
      </c>
      <c r="K479" s="62">
        <v>4796</v>
      </c>
      <c r="L479" s="62">
        <v>4366</v>
      </c>
      <c r="M479" s="62">
        <v>3537</v>
      </c>
      <c r="N479" s="62">
        <v>2671</v>
      </c>
      <c r="O479" s="62">
        <v>2211</v>
      </c>
      <c r="P479" s="62">
        <v>1971</v>
      </c>
      <c r="Q479" s="62">
        <v>1805</v>
      </c>
      <c r="R479" s="62">
        <v>1566</v>
      </c>
      <c r="S479" s="62">
        <v>1322</v>
      </c>
      <c r="T479" s="62">
        <v>1132</v>
      </c>
      <c r="U479" s="62">
        <v>1007</v>
      </c>
      <c r="V479" s="62">
        <v>777</v>
      </c>
      <c r="W479" s="167">
        <v>600</v>
      </c>
      <c r="X479" s="692">
        <v>439</v>
      </c>
      <c r="Y479" s="693"/>
    </row>
    <row r="480" spans="1:25" ht="15" customHeight="1">
      <c r="A480" s="702"/>
      <c r="B480" s="703"/>
      <c r="C480" s="166" t="s">
        <v>398</v>
      </c>
      <c r="D480" s="62">
        <v>6180</v>
      </c>
      <c r="E480" s="62">
        <v>6039</v>
      </c>
      <c r="F480" s="62">
        <v>6341</v>
      </c>
      <c r="G480" s="62">
        <v>6369</v>
      </c>
      <c r="H480" s="153">
        <v>0</v>
      </c>
      <c r="I480" s="153">
        <v>0</v>
      </c>
      <c r="J480" s="62">
        <v>7131</v>
      </c>
      <c r="K480" s="62">
        <v>6874</v>
      </c>
      <c r="L480" s="62">
        <v>6603</v>
      </c>
      <c r="M480" s="62">
        <v>6437</v>
      </c>
      <c r="N480" s="62">
        <v>5821</v>
      </c>
      <c r="O480" s="62">
        <v>5574</v>
      </c>
      <c r="P480" s="62">
        <v>5429</v>
      </c>
      <c r="Q480" s="62">
        <v>5196</v>
      </c>
      <c r="R480" s="62">
        <v>4900</v>
      </c>
      <c r="S480" s="62">
        <v>4566</v>
      </c>
      <c r="T480" s="62">
        <v>4104</v>
      </c>
      <c r="U480" s="62">
        <v>3701</v>
      </c>
      <c r="V480" s="62">
        <v>3217</v>
      </c>
      <c r="W480" s="167">
        <v>2789</v>
      </c>
      <c r="X480" s="692">
        <v>2327</v>
      </c>
      <c r="Y480" s="693"/>
    </row>
    <row r="481" spans="1:25" ht="15" customHeight="1">
      <c r="A481" s="702"/>
      <c r="B481" s="703"/>
      <c r="C481" s="166" t="s">
        <v>399</v>
      </c>
      <c r="D481" s="62">
        <v>1246</v>
      </c>
      <c r="E481" s="62">
        <v>1271</v>
      </c>
      <c r="F481" s="62">
        <v>850</v>
      </c>
      <c r="G481" s="62">
        <v>796</v>
      </c>
      <c r="H481" s="153">
        <v>0</v>
      </c>
      <c r="I481" s="153">
        <v>0</v>
      </c>
      <c r="J481" s="62">
        <v>939</v>
      </c>
      <c r="K481" s="62">
        <v>1046</v>
      </c>
      <c r="L481" s="62">
        <v>1089</v>
      </c>
      <c r="M481" s="62">
        <v>1099</v>
      </c>
      <c r="N481" s="62">
        <v>1141</v>
      </c>
      <c r="O481" s="62">
        <v>1176</v>
      </c>
      <c r="P481" s="62">
        <v>1293</v>
      </c>
      <c r="Q481" s="62">
        <v>1399</v>
      </c>
      <c r="R481" s="62">
        <v>1623</v>
      </c>
      <c r="S481" s="62">
        <v>1914</v>
      </c>
      <c r="T481" s="62">
        <v>2143</v>
      </c>
      <c r="U481" s="62">
        <v>2231</v>
      </c>
      <c r="V481" s="62">
        <v>2217</v>
      </c>
      <c r="W481" s="167">
        <v>2208</v>
      </c>
      <c r="X481" s="692">
        <v>2208</v>
      </c>
      <c r="Y481" s="693"/>
    </row>
    <row r="482" spans="1:25" ht="15" customHeight="1">
      <c r="A482" s="704"/>
      <c r="B482" s="705"/>
      <c r="C482" s="168" t="s">
        <v>400</v>
      </c>
      <c r="D482" s="169">
        <v>0</v>
      </c>
      <c r="E482" s="169">
        <v>0</v>
      </c>
      <c r="F482" s="169">
        <v>0</v>
      </c>
      <c r="G482" s="169">
        <v>0</v>
      </c>
      <c r="H482" s="157">
        <v>0</v>
      </c>
      <c r="I482" s="157">
        <v>0</v>
      </c>
      <c r="J482" s="169">
        <v>0</v>
      </c>
      <c r="K482" s="169">
        <v>0</v>
      </c>
      <c r="L482" s="169">
        <v>0</v>
      </c>
      <c r="M482" s="169">
        <v>0</v>
      </c>
      <c r="N482" s="169">
        <v>0</v>
      </c>
      <c r="O482" s="169">
        <v>0</v>
      </c>
      <c r="P482" s="169">
        <v>0</v>
      </c>
      <c r="Q482" s="169">
        <v>0</v>
      </c>
      <c r="R482" s="169">
        <v>0</v>
      </c>
      <c r="S482" s="169">
        <v>0</v>
      </c>
      <c r="T482" s="169">
        <v>0</v>
      </c>
      <c r="U482" s="169">
        <v>0</v>
      </c>
      <c r="V482" s="169">
        <v>0</v>
      </c>
      <c r="W482" s="170">
        <v>0</v>
      </c>
      <c r="X482" s="696">
        <v>2</v>
      </c>
      <c r="Y482" s="697"/>
    </row>
    <row r="483" spans="1:25" ht="15" customHeight="1">
      <c r="A483" s="489" t="s">
        <v>269</v>
      </c>
      <c r="B483" s="69"/>
      <c r="H483" s="698"/>
      <c r="I483" s="698"/>
      <c r="U483" s="699"/>
      <c r="V483" s="699"/>
      <c r="W483" s="69"/>
      <c r="X483" s="692"/>
      <c r="Y483" s="693"/>
    </row>
    <row r="484" spans="1:25" ht="15" customHeight="1">
      <c r="A484" s="476">
        <v>221</v>
      </c>
      <c r="B484" s="477" t="s">
        <v>270</v>
      </c>
      <c r="C484" s="152" t="s">
        <v>396</v>
      </c>
      <c r="D484" s="60">
        <v>49523</v>
      </c>
      <c r="E484" s="60">
        <v>49046</v>
      </c>
      <c r="F484" s="60">
        <v>49969</v>
      </c>
      <c r="G484" s="60">
        <v>48748</v>
      </c>
      <c r="H484" s="153">
        <v>46814</v>
      </c>
      <c r="I484" s="153">
        <v>58355</v>
      </c>
      <c r="J484" s="60">
        <v>57083</v>
      </c>
      <c r="K484" s="60">
        <v>55181</v>
      </c>
      <c r="L484" s="60">
        <v>51611</v>
      </c>
      <c r="M484" s="60">
        <v>47346</v>
      </c>
      <c r="N484" s="60">
        <v>43428</v>
      </c>
      <c r="O484" s="60">
        <v>42026</v>
      </c>
      <c r="P484" s="60">
        <v>41685</v>
      </c>
      <c r="Q484" s="60">
        <v>41144</v>
      </c>
      <c r="R484" s="60">
        <v>41802</v>
      </c>
      <c r="S484" s="60">
        <v>44752</v>
      </c>
      <c r="T484" s="60">
        <v>46325</v>
      </c>
      <c r="U484" s="61">
        <v>45245</v>
      </c>
      <c r="V484" s="61">
        <v>43263</v>
      </c>
      <c r="W484" s="63">
        <v>41490</v>
      </c>
      <c r="X484" s="692">
        <v>39611</v>
      </c>
      <c r="Y484" s="693">
        <v>39611</v>
      </c>
    </row>
    <row r="485" spans="1:25" ht="15" customHeight="1">
      <c r="A485" s="476"/>
      <c r="B485" s="477"/>
      <c r="C485" s="152" t="s">
        <v>397</v>
      </c>
      <c r="D485" s="60">
        <v>16796</v>
      </c>
      <c r="E485" s="60">
        <v>17088</v>
      </c>
      <c r="F485" s="60">
        <v>17328</v>
      </c>
      <c r="G485" s="60">
        <v>17570</v>
      </c>
      <c r="H485" s="153">
        <v>0</v>
      </c>
      <c r="I485" s="153">
        <v>0</v>
      </c>
      <c r="J485" s="60">
        <v>19147</v>
      </c>
      <c r="K485" s="60">
        <v>17593</v>
      </c>
      <c r="L485" s="60">
        <v>15386</v>
      </c>
      <c r="M485" s="60">
        <v>11860</v>
      </c>
      <c r="N485" s="60">
        <v>9454</v>
      </c>
      <c r="O485" s="60">
        <v>8440</v>
      </c>
      <c r="P485" s="60">
        <v>8144</v>
      </c>
      <c r="Q485" s="60">
        <v>7989</v>
      </c>
      <c r="R485" s="60">
        <v>7690</v>
      </c>
      <c r="S485" s="60">
        <v>7593</v>
      </c>
      <c r="T485" s="60">
        <v>7266</v>
      </c>
      <c r="U485" s="61">
        <v>6329</v>
      </c>
      <c r="V485" s="61">
        <v>5398</v>
      </c>
      <c r="W485" s="63">
        <v>4890</v>
      </c>
      <c r="X485" s="692">
        <v>4470</v>
      </c>
      <c r="Y485" s="693">
        <v>4546</v>
      </c>
    </row>
    <row r="486" spans="1:25" ht="15" customHeight="1">
      <c r="A486" s="476"/>
      <c r="B486" s="477"/>
      <c r="C486" s="152" t="s">
        <v>398</v>
      </c>
      <c r="D486" s="60">
        <v>27371</v>
      </c>
      <c r="E486" s="60">
        <v>26652</v>
      </c>
      <c r="F486" s="60">
        <v>29088</v>
      </c>
      <c r="G486" s="60">
        <v>27670</v>
      </c>
      <c r="H486" s="153">
        <v>0</v>
      </c>
      <c r="I486" s="153">
        <v>0</v>
      </c>
      <c r="J486" s="60">
        <v>34107</v>
      </c>
      <c r="K486" s="60">
        <v>33309</v>
      </c>
      <c r="L486" s="60">
        <v>31739</v>
      </c>
      <c r="M486" s="60">
        <v>30557</v>
      </c>
      <c r="N486" s="60">
        <v>28398</v>
      </c>
      <c r="O486" s="60">
        <v>27389</v>
      </c>
      <c r="P486" s="60">
        <v>26671</v>
      </c>
      <c r="Q486" s="60">
        <v>25793</v>
      </c>
      <c r="R486" s="60">
        <v>25816</v>
      </c>
      <c r="S486" s="60">
        <v>27138</v>
      </c>
      <c r="T486" s="60">
        <v>27734</v>
      </c>
      <c r="U486" s="61">
        <v>26932</v>
      </c>
      <c r="V486" s="61">
        <v>25493</v>
      </c>
      <c r="W486" s="63">
        <v>22896</v>
      </c>
      <c r="X486" s="692">
        <v>20427</v>
      </c>
      <c r="Y486" s="693">
        <v>20949</v>
      </c>
    </row>
    <row r="487" spans="1:25" ht="15" customHeight="1">
      <c r="A487" s="476"/>
      <c r="B487" s="477"/>
      <c r="C487" s="152" t="s">
        <v>399</v>
      </c>
      <c r="D487" s="60">
        <v>5356</v>
      </c>
      <c r="E487" s="60">
        <v>5306</v>
      </c>
      <c r="F487" s="60">
        <v>3553</v>
      </c>
      <c r="G487" s="60">
        <v>3508</v>
      </c>
      <c r="H487" s="153">
        <v>0</v>
      </c>
      <c r="I487" s="153">
        <v>0</v>
      </c>
      <c r="J487" s="60">
        <v>3828</v>
      </c>
      <c r="K487" s="60">
        <v>4279</v>
      </c>
      <c r="L487" s="60">
        <v>4486</v>
      </c>
      <c r="M487" s="60">
        <v>4929</v>
      </c>
      <c r="N487" s="60">
        <v>5576</v>
      </c>
      <c r="O487" s="60">
        <v>6197</v>
      </c>
      <c r="P487" s="60">
        <v>6870</v>
      </c>
      <c r="Q487" s="60">
        <v>7362</v>
      </c>
      <c r="R487" s="60">
        <v>8290</v>
      </c>
      <c r="S487" s="60">
        <v>10021</v>
      </c>
      <c r="T487" s="60">
        <v>11325</v>
      </c>
      <c r="U487" s="61">
        <v>11974</v>
      </c>
      <c r="V487" s="61">
        <v>12346</v>
      </c>
      <c r="W487" s="63">
        <v>13420</v>
      </c>
      <c r="X487" s="692">
        <v>13862</v>
      </c>
      <c r="Y487" s="693">
        <v>14116</v>
      </c>
    </row>
    <row r="488" spans="1:25" ht="15" customHeight="1">
      <c r="A488" s="694"/>
      <c r="B488" s="695"/>
      <c r="C488" s="155" t="s">
        <v>400</v>
      </c>
      <c r="D488" s="156">
        <v>0</v>
      </c>
      <c r="E488" s="156">
        <v>0</v>
      </c>
      <c r="F488" s="156">
        <v>0</v>
      </c>
      <c r="G488" s="156">
        <v>0</v>
      </c>
      <c r="H488" s="157">
        <v>0</v>
      </c>
      <c r="I488" s="157">
        <v>0</v>
      </c>
      <c r="J488" s="156">
        <v>1</v>
      </c>
      <c r="K488" s="156">
        <v>0</v>
      </c>
      <c r="L488" s="156">
        <v>0</v>
      </c>
      <c r="M488" s="156">
        <v>0</v>
      </c>
      <c r="N488" s="156">
        <v>0</v>
      </c>
      <c r="O488" s="156">
        <v>0</v>
      </c>
      <c r="P488" s="156">
        <v>0</v>
      </c>
      <c r="Q488" s="156">
        <v>0</v>
      </c>
      <c r="R488" s="156">
        <v>6</v>
      </c>
      <c r="S488" s="156">
        <v>0</v>
      </c>
      <c r="T488" s="156">
        <v>0</v>
      </c>
      <c r="U488" s="158">
        <v>10</v>
      </c>
      <c r="V488" s="158">
        <v>26</v>
      </c>
      <c r="W488" s="160">
        <v>284</v>
      </c>
      <c r="X488" s="696">
        <v>852</v>
      </c>
      <c r="Y488" s="697" t="s">
        <v>825</v>
      </c>
    </row>
    <row r="489" spans="1:25" ht="15" customHeight="1">
      <c r="A489" s="476">
        <v>223</v>
      </c>
      <c r="B489" s="477" t="s">
        <v>271</v>
      </c>
      <c r="C489" s="152" t="s">
        <v>396</v>
      </c>
      <c r="D489" s="60">
        <v>71361</v>
      </c>
      <c r="E489" s="60">
        <v>71500</v>
      </c>
      <c r="F489" s="60">
        <v>72286</v>
      </c>
      <c r="G489" s="60">
        <v>70494</v>
      </c>
      <c r="H489" s="153">
        <v>70276</v>
      </c>
      <c r="I489" s="153">
        <v>87982</v>
      </c>
      <c r="J489" s="60">
        <v>87599</v>
      </c>
      <c r="K489" s="60">
        <v>85963</v>
      </c>
      <c r="L489" s="60">
        <v>81648</v>
      </c>
      <c r="M489" s="60">
        <v>75877</v>
      </c>
      <c r="N489" s="60">
        <v>72441</v>
      </c>
      <c r="O489" s="60">
        <v>72401</v>
      </c>
      <c r="P489" s="60">
        <v>72982</v>
      </c>
      <c r="Q489" s="60">
        <v>74103</v>
      </c>
      <c r="R489" s="60">
        <v>73659</v>
      </c>
      <c r="S489" s="60">
        <v>73988</v>
      </c>
      <c r="T489" s="60">
        <v>72862</v>
      </c>
      <c r="U489" s="61">
        <v>70810</v>
      </c>
      <c r="V489" s="61">
        <v>67757</v>
      </c>
      <c r="W489" s="63">
        <v>64660</v>
      </c>
      <c r="X489" s="692">
        <v>61471</v>
      </c>
      <c r="Y489" s="693">
        <v>61471</v>
      </c>
    </row>
    <row r="490" spans="1:25" ht="15" customHeight="1">
      <c r="A490" s="476"/>
      <c r="B490" s="477"/>
      <c r="C490" s="152" t="s">
        <v>397</v>
      </c>
      <c r="D490" s="60">
        <v>26013</v>
      </c>
      <c r="E490" s="60">
        <v>26448</v>
      </c>
      <c r="F490" s="60">
        <v>26656</v>
      </c>
      <c r="G490" s="60">
        <v>26367</v>
      </c>
      <c r="H490" s="153">
        <v>0</v>
      </c>
      <c r="I490" s="153">
        <v>0</v>
      </c>
      <c r="J490" s="60">
        <v>29867</v>
      </c>
      <c r="K490" s="60">
        <v>28095</v>
      </c>
      <c r="L490" s="60">
        <v>24641</v>
      </c>
      <c r="M490" s="60">
        <v>19315</v>
      </c>
      <c r="N490" s="60">
        <v>15854</v>
      </c>
      <c r="O490" s="60">
        <v>15042</v>
      </c>
      <c r="P490" s="60">
        <v>15384</v>
      </c>
      <c r="Q490" s="60">
        <v>15528</v>
      </c>
      <c r="R490" s="60">
        <v>14114</v>
      </c>
      <c r="S490" s="60">
        <v>12929</v>
      </c>
      <c r="T490" s="60">
        <v>11696</v>
      </c>
      <c r="U490" s="61">
        <v>10598</v>
      </c>
      <c r="V490" s="61">
        <v>9427</v>
      </c>
      <c r="W490" s="63">
        <v>8352</v>
      </c>
      <c r="X490" s="692">
        <v>7433</v>
      </c>
      <c r="Y490" s="693">
        <v>7439</v>
      </c>
    </row>
    <row r="491" spans="1:25" ht="15" customHeight="1">
      <c r="A491" s="476"/>
      <c r="B491" s="477"/>
      <c r="C491" s="152" t="s">
        <v>398</v>
      </c>
      <c r="D491" s="60">
        <v>36678</v>
      </c>
      <c r="E491" s="60">
        <v>36645</v>
      </c>
      <c r="F491" s="60">
        <v>40111</v>
      </c>
      <c r="G491" s="60">
        <v>38932</v>
      </c>
      <c r="H491" s="153">
        <v>0</v>
      </c>
      <c r="I491" s="153">
        <v>0</v>
      </c>
      <c r="J491" s="60">
        <v>51758</v>
      </c>
      <c r="K491" s="60">
        <v>51349</v>
      </c>
      <c r="L491" s="60">
        <v>50026</v>
      </c>
      <c r="M491" s="60">
        <v>48901</v>
      </c>
      <c r="N491" s="60">
        <v>47778</v>
      </c>
      <c r="O491" s="60">
        <v>47341</v>
      </c>
      <c r="P491" s="60">
        <v>46411</v>
      </c>
      <c r="Q491" s="60">
        <v>46322</v>
      </c>
      <c r="R491" s="60">
        <v>45539</v>
      </c>
      <c r="S491" s="60">
        <v>44833</v>
      </c>
      <c r="T491" s="60">
        <v>43162</v>
      </c>
      <c r="U491" s="61">
        <v>41474</v>
      </c>
      <c r="V491" s="61">
        <v>38768</v>
      </c>
      <c r="W491" s="63">
        <v>35361</v>
      </c>
      <c r="X491" s="692">
        <v>32235</v>
      </c>
      <c r="Y491" s="693">
        <v>32453</v>
      </c>
    </row>
    <row r="492" spans="1:25" ht="15" customHeight="1">
      <c r="A492" s="476"/>
      <c r="B492" s="477"/>
      <c r="C492" s="152" t="s">
        <v>399</v>
      </c>
      <c r="D492" s="60">
        <v>8670</v>
      </c>
      <c r="E492" s="60">
        <v>8407</v>
      </c>
      <c r="F492" s="60">
        <v>5519</v>
      </c>
      <c r="G492" s="60">
        <v>5195</v>
      </c>
      <c r="H492" s="153">
        <v>0</v>
      </c>
      <c r="I492" s="153">
        <v>0</v>
      </c>
      <c r="J492" s="60">
        <v>5968</v>
      </c>
      <c r="K492" s="60">
        <v>6517</v>
      </c>
      <c r="L492" s="60">
        <v>6981</v>
      </c>
      <c r="M492" s="60">
        <v>7661</v>
      </c>
      <c r="N492" s="60">
        <v>8809</v>
      </c>
      <c r="O492" s="60">
        <v>10017</v>
      </c>
      <c r="P492" s="60">
        <v>11187</v>
      </c>
      <c r="Q492" s="60">
        <v>12253</v>
      </c>
      <c r="R492" s="60">
        <v>13969</v>
      </c>
      <c r="S492" s="60">
        <v>16222</v>
      </c>
      <c r="T492" s="60">
        <v>17979</v>
      </c>
      <c r="U492" s="61">
        <v>18715</v>
      </c>
      <c r="V492" s="61">
        <v>19512</v>
      </c>
      <c r="W492" s="63">
        <v>20902</v>
      </c>
      <c r="X492" s="692">
        <v>21535</v>
      </c>
      <c r="Y492" s="693">
        <v>21579</v>
      </c>
    </row>
    <row r="493" spans="1:25" ht="15" customHeight="1">
      <c r="A493" s="694"/>
      <c r="B493" s="695"/>
      <c r="C493" s="155" t="s">
        <v>400</v>
      </c>
      <c r="D493" s="156">
        <v>0</v>
      </c>
      <c r="E493" s="156">
        <v>0</v>
      </c>
      <c r="F493" s="156">
        <v>0</v>
      </c>
      <c r="G493" s="156">
        <v>0</v>
      </c>
      <c r="H493" s="157">
        <v>0</v>
      </c>
      <c r="I493" s="157">
        <v>0</v>
      </c>
      <c r="J493" s="156">
        <v>6</v>
      </c>
      <c r="K493" s="156">
        <v>2</v>
      </c>
      <c r="L493" s="156">
        <v>0</v>
      </c>
      <c r="M493" s="156">
        <v>0</v>
      </c>
      <c r="N493" s="156">
        <v>0</v>
      </c>
      <c r="O493" s="156">
        <v>1</v>
      </c>
      <c r="P493" s="156">
        <v>0</v>
      </c>
      <c r="Q493" s="156">
        <v>0</v>
      </c>
      <c r="R493" s="156">
        <v>37</v>
      </c>
      <c r="S493" s="156">
        <v>4</v>
      </c>
      <c r="T493" s="156">
        <v>25</v>
      </c>
      <c r="U493" s="158">
        <v>23</v>
      </c>
      <c r="V493" s="158">
        <v>50</v>
      </c>
      <c r="W493" s="160">
        <v>45</v>
      </c>
      <c r="X493" s="696">
        <v>268</v>
      </c>
      <c r="Y493" s="697" t="s">
        <v>825</v>
      </c>
    </row>
    <row r="494" spans="1:25" ht="15" customHeight="1">
      <c r="A494" s="702" t="s">
        <v>272</v>
      </c>
      <c r="B494" s="703" t="s">
        <v>273</v>
      </c>
      <c r="C494" s="166" t="s">
        <v>396</v>
      </c>
      <c r="D494" s="62">
        <v>6105</v>
      </c>
      <c r="E494" s="62">
        <v>6215</v>
      </c>
      <c r="F494" s="62">
        <v>6317</v>
      </c>
      <c r="G494" s="62">
        <v>6459</v>
      </c>
      <c r="H494" s="153">
        <v>6454</v>
      </c>
      <c r="I494" s="153">
        <v>8320</v>
      </c>
      <c r="J494" s="62">
        <v>7984</v>
      </c>
      <c r="K494" s="62">
        <v>8162</v>
      </c>
      <c r="L494" s="62">
        <v>7801</v>
      </c>
      <c r="M494" s="62">
        <v>7324</v>
      </c>
      <c r="N494" s="62">
        <v>7218</v>
      </c>
      <c r="O494" s="62">
        <v>7528</v>
      </c>
      <c r="P494" s="62">
        <v>8260</v>
      </c>
      <c r="Q494" s="62">
        <v>8941</v>
      </c>
      <c r="R494" s="62">
        <v>9355</v>
      </c>
      <c r="S494" s="62">
        <v>9793</v>
      </c>
      <c r="T494" s="62">
        <v>9947</v>
      </c>
      <c r="U494" s="62">
        <v>10080</v>
      </c>
      <c r="V494" s="62">
        <v>9992</v>
      </c>
      <c r="W494" s="167">
        <v>9870</v>
      </c>
      <c r="X494" s="692">
        <v>9731</v>
      </c>
      <c r="Y494" s="693"/>
    </row>
    <row r="495" spans="1:25" ht="15" customHeight="1">
      <c r="A495" s="702"/>
      <c r="B495" s="703"/>
      <c r="C495" s="166" t="s">
        <v>397</v>
      </c>
      <c r="D495" s="62">
        <v>2222</v>
      </c>
      <c r="E495" s="62">
        <v>2245</v>
      </c>
      <c r="F495" s="62">
        <v>2281</v>
      </c>
      <c r="G495" s="62">
        <v>2307</v>
      </c>
      <c r="H495" s="153">
        <v>0</v>
      </c>
      <c r="I495" s="153">
        <v>0</v>
      </c>
      <c r="J495" s="62">
        <v>2606</v>
      </c>
      <c r="K495" s="62">
        <v>2412</v>
      </c>
      <c r="L495" s="62">
        <v>2125</v>
      </c>
      <c r="M495" s="62">
        <v>1665</v>
      </c>
      <c r="N495" s="62">
        <v>1490</v>
      </c>
      <c r="O495" s="62">
        <v>1637</v>
      </c>
      <c r="P495" s="62">
        <v>1901</v>
      </c>
      <c r="Q495" s="62">
        <v>2101</v>
      </c>
      <c r="R495" s="62">
        <v>1975</v>
      </c>
      <c r="S495" s="62">
        <v>1870</v>
      </c>
      <c r="T495" s="62">
        <v>1737</v>
      </c>
      <c r="U495" s="62">
        <v>1695</v>
      </c>
      <c r="V495" s="62">
        <v>1581</v>
      </c>
      <c r="W495" s="167">
        <v>1490</v>
      </c>
      <c r="X495" s="692">
        <v>1316</v>
      </c>
      <c r="Y495" s="693"/>
    </row>
    <row r="496" spans="1:25" ht="15" customHeight="1">
      <c r="A496" s="702"/>
      <c r="B496" s="703"/>
      <c r="C496" s="166" t="s">
        <v>398</v>
      </c>
      <c r="D496" s="62">
        <v>3199</v>
      </c>
      <c r="E496" s="62">
        <v>3301</v>
      </c>
      <c r="F496" s="62">
        <v>3568</v>
      </c>
      <c r="G496" s="62">
        <v>3709</v>
      </c>
      <c r="H496" s="153">
        <v>0</v>
      </c>
      <c r="I496" s="153">
        <v>0</v>
      </c>
      <c r="J496" s="62">
        <v>4851</v>
      </c>
      <c r="K496" s="62">
        <v>5158</v>
      </c>
      <c r="L496" s="62">
        <v>5053</v>
      </c>
      <c r="M496" s="62">
        <v>4938</v>
      </c>
      <c r="N496" s="62">
        <v>4841</v>
      </c>
      <c r="O496" s="62">
        <v>4902</v>
      </c>
      <c r="P496" s="62">
        <v>5270</v>
      </c>
      <c r="Q496" s="62">
        <v>5591</v>
      </c>
      <c r="R496" s="62">
        <v>6060</v>
      </c>
      <c r="S496" s="62">
        <v>6315</v>
      </c>
      <c r="T496" s="62">
        <v>6402</v>
      </c>
      <c r="U496" s="62">
        <v>6328</v>
      </c>
      <c r="V496" s="62">
        <v>6144</v>
      </c>
      <c r="W496" s="167">
        <v>5898</v>
      </c>
      <c r="X496" s="692">
        <v>5642</v>
      </c>
      <c r="Y496" s="693"/>
    </row>
    <row r="497" spans="1:25" ht="15" customHeight="1">
      <c r="A497" s="702"/>
      <c r="B497" s="703"/>
      <c r="C497" s="166" t="s">
        <v>399</v>
      </c>
      <c r="D497" s="62">
        <v>684</v>
      </c>
      <c r="E497" s="62">
        <v>669</v>
      </c>
      <c r="F497" s="62">
        <v>468</v>
      </c>
      <c r="G497" s="62">
        <v>443</v>
      </c>
      <c r="H497" s="153">
        <v>0</v>
      </c>
      <c r="I497" s="153">
        <v>0</v>
      </c>
      <c r="J497" s="62">
        <v>527</v>
      </c>
      <c r="K497" s="62">
        <v>592</v>
      </c>
      <c r="L497" s="62">
        <v>623</v>
      </c>
      <c r="M497" s="62">
        <v>721</v>
      </c>
      <c r="N497" s="62">
        <v>887</v>
      </c>
      <c r="O497" s="62">
        <v>989</v>
      </c>
      <c r="P497" s="62">
        <v>1089</v>
      </c>
      <c r="Q497" s="62">
        <v>1249</v>
      </c>
      <c r="R497" s="62">
        <v>1320</v>
      </c>
      <c r="S497" s="62">
        <v>1608</v>
      </c>
      <c r="T497" s="62">
        <v>1807</v>
      </c>
      <c r="U497" s="62">
        <v>2037</v>
      </c>
      <c r="V497" s="62">
        <v>2233</v>
      </c>
      <c r="W497" s="167">
        <v>2471</v>
      </c>
      <c r="X497" s="692">
        <v>2672</v>
      </c>
      <c r="Y497" s="693"/>
    </row>
    <row r="498" spans="1:25" ht="15" customHeight="1">
      <c r="A498" s="704"/>
      <c r="B498" s="705"/>
      <c r="C498" s="168" t="s">
        <v>400</v>
      </c>
      <c r="D498" s="169">
        <v>0</v>
      </c>
      <c r="E498" s="169">
        <v>0</v>
      </c>
      <c r="F498" s="169">
        <v>0</v>
      </c>
      <c r="G498" s="169">
        <v>0</v>
      </c>
      <c r="H498" s="157">
        <v>0</v>
      </c>
      <c r="I498" s="157">
        <v>0</v>
      </c>
      <c r="J498" s="169">
        <v>0</v>
      </c>
      <c r="K498" s="169">
        <v>0</v>
      </c>
      <c r="L498" s="169">
        <v>0</v>
      </c>
      <c r="M498" s="169">
        <v>0</v>
      </c>
      <c r="N498" s="169">
        <v>0</v>
      </c>
      <c r="O498" s="169">
        <v>0</v>
      </c>
      <c r="P498" s="169">
        <v>0</v>
      </c>
      <c r="Q498" s="169">
        <v>0</v>
      </c>
      <c r="R498" s="169">
        <v>0</v>
      </c>
      <c r="S498" s="169">
        <v>0</v>
      </c>
      <c r="T498" s="169">
        <v>1</v>
      </c>
      <c r="U498" s="169">
        <v>20</v>
      </c>
      <c r="V498" s="169">
        <v>34</v>
      </c>
      <c r="W498" s="170">
        <v>11</v>
      </c>
      <c r="X498" s="696">
        <v>101</v>
      </c>
      <c r="Y498" s="697"/>
    </row>
    <row r="499" spans="1:25" ht="15" customHeight="1">
      <c r="A499" s="702" t="s">
        <v>274</v>
      </c>
      <c r="B499" s="703" t="s">
        <v>275</v>
      </c>
      <c r="C499" s="166" t="s">
        <v>396</v>
      </c>
      <c r="D499" s="62">
        <v>17914</v>
      </c>
      <c r="E499" s="62">
        <v>18194</v>
      </c>
      <c r="F499" s="62">
        <v>18579</v>
      </c>
      <c r="G499" s="62">
        <v>18268</v>
      </c>
      <c r="H499" s="153">
        <v>18011</v>
      </c>
      <c r="I499" s="153">
        <v>22413</v>
      </c>
      <c r="J499" s="62">
        <v>22377</v>
      </c>
      <c r="K499" s="62">
        <v>22028</v>
      </c>
      <c r="L499" s="62">
        <v>20802</v>
      </c>
      <c r="M499" s="62">
        <v>19638</v>
      </c>
      <c r="N499" s="62">
        <v>18864</v>
      </c>
      <c r="O499" s="62">
        <v>18879</v>
      </c>
      <c r="P499" s="62">
        <v>18991</v>
      </c>
      <c r="Q499" s="62">
        <v>19203</v>
      </c>
      <c r="R499" s="62">
        <v>19096</v>
      </c>
      <c r="S499" s="62">
        <v>19021</v>
      </c>
      <c r="T499" s="62">
        <v>19299</v>
      </c>
      <c r="U499" s="62">
        <v>18933</v>
      </c>
      <c r="V499" s="62">
        <v>18378</v>
      </c>
      <c r="W499" s="167">
        <v>17800</v>
      </c>
      <c r="X499" s="692">
        <v>17246</v>
      </c>
      <c r="Y499" s="693"/>
    </row>
    <row r="500" spans="1:25" ht="15" customHeight="1">
      <c r="A500" s="702"/>
      <c r="B500" s="703"/>
      <c r="C500" s="166" t="s">
        <v>397</v>
      </c>
      <c r="D500" s="62">
        <v>6503</v>
      </c>
      <c r="E500" s="62">
        <v>6633</v>
      </c>
      <c r="F500" s="62">
        <v>6667</v>
      </c>
      <c r="G500" s="62">
        <v>6758</v>
      </c>
      <c r="H500" s="153">
        <v>0</v>
      </c>
      <c r="I500" s="153">
        <v>0</v>
      </c>
      <c r="J500" s="62">
        <v>7594</v>
      </c>
      <c r="K500" s="62">
        <v>7176</v>
      </c>
      <c r="L500" s="62">
        <v>6187</v>
      </c>
      <c r="M500" s="62">
        <v>4956</v>
      </c>
      <c r="N500" s="62">
        <v>4116</v>
      </c>
      <c r="O500" s="62">
        <v>3989</v>
      </c>
      <c r="P500" s="62">
        <v>4031</v>
      </c>
      <c r="Q500" s="62">
        <v>4030</v>
      </c>
      <c r="R500" s="62">
        <v>3615</v>
      </c>
      <c r="S500" s="62">
        <v>3389</v>
      </c>
      <c r="T500" s="62">
        <v>3164</v>
      </c>
      <c r="U500" s="62">
        <v>2953</v>
      </c>
      <c r="V500" s="62">
        <v>2680</v>
      </c>
      <c r="W500" s="167">
        <v>2432</v>
      </c>
      <c r="X500" s="692">
        <v>2193</v>
      </c>
      <c r="Y500" s="693"/>
    </row>
    <row r="501" spans="1:25" ht="15" customHeight="1">
      <c r="A501" s="702"/>
      <c r="B501" s="703"/>
      <c r="C501" s="166" t="s">
        <v>398</v>
      </c>
      <c r="D501" s="62">
        <v>9184</v>
      </c>
      <c r="E501" s="62">
        <v>9424</v>
      </c>
      <c r="F501" s="62">
        <v>10511</v>
      </c>
      <c r="G501" s="62">
        <v>10201</v>
      </c>
      <c r="H501" s="153">
        <v>0</v>
      </c>
      <c r="I501" s="153">
        <v>0</v>
      </c>
      <c r="J501" s="62">
        <v>13236</v>
      </c>
      <c r="K501" s="62">
        <v>13197</v>
      </c>
      <c r="L501" s="62">
        <v>12850</v>
      </c>
      <c r="M501" s="62">
        <v>12755</v>
      </c>
      <c r="N501" s="62">
        <v>12489</v>
      </c>
      <c r="O501" s="62">
        <v>12280</v>
      </c>
      <c r="P501" s="62">
        <v>12034</v>
      </c>
      <c r="Q501" s="62">
        <v>11935</v>
      </c>
      <c r="R501" s="62">
        <v>11804</v>
      </c>
      <c r="S501" s="62">
        <v>11535</v>
      </c>
      <c r="T501" s="62">
        <v>11407</v>
      </c>
      <c r="U501" s="62">
        <v>10988</v>
      </c>
      <c r="V501" s="62">
        <v>10477</v>
      </c>
      <c r="W501" s="167">
        <v>9740</v>
      </c>
      <c r="X501" s="692">
        <v>9221</v>
      </c>
      <c r="Y501" s="693"/>
    </row>
    <row r="502" spans="1:25" ht="15" customHeight="1">
      <c r="A502" s="702"/>
      <c r="B502" s="703"/>
      <c r="C502" s="166" t="s">
        <v>399</v>
      </c>
      <c r="D502" s="62">
        <v>2227</v>
      </c>
      <c r="E502" s="62">
        <v>2137</v>
      </c>
      <c r="F502" s="62">
        <v>1401</v>
      </c>
      <c r="G502" s="62">
        <v>1309</v>
      </c>
      <c r="H502" s="153">
        <v>0</v>
      </c>
      <c r="I502" s="153">
        <v>0</v>
      </c>
      <c r="J502" s="62">
        <v>1547</v>
      </c>
      <c r="K502" s="62">
        <v>1655</v>
      </c>
      <c r="L502" s="62">
        <v>1765</v>
      </c>
      <c r="M502" s="62">
        <v>1927</v>
      </c>
      <c r="N502" s="62">
        <v>2259</v>
      </c>
      <c r="O502" s="62">
        <v>2610</v>
      </c>
      <c r="P502" s="62">
        <v>2926</v>
      </c>
      <c r="Q502" s="62">
        <v>3238</v>
      </c>
      <c r="R502" s="62">
        <v>3677</v>
      </c>
      <c r="S502" s="62">
        <v>4097</v>
      </c>
      <c r="T502" s="62">
        <v>4707</v>
      </c>
      <c r="U502" s="62">
        <v>4992</v>
      </c>
      <c r="V502" s="62">
        <v>5205</v>
      </c>
      <c r="W502" s="167">
        <v>5607</v>
      </c>
      <c r="X502" s="692">
        <v>5744</v>
      </c>
      <c r="Y502" s="693"/>
    </row>
    <row r="503" spans="1:25" ht="15" customHeight="1">
      <c r="A503" s="704"/>
      <c r="B503" s="705"/>
      <c r="C503" s="168" t="s">
        <v>400</v>
      </c>
      <c r="D503" s="169">
        <v>0</v>
      </c>
      <c r="E503" s="169">
        <v>0</v>
      </c>
      <c r="F503" s="169">
        <v>0</v>
      </c>
      <c r="G503" s="169">
        <v>0</v>
      </c>
      <c r="H503" s="157">
        <v>0</v>
      </c>
      <c r="I503" s="157">
        <v>0</v>
      </c>
      <c r="J503" s="169">
        <v>0</v>
      </c>
      <c r="K503" s="169">
        <v>0</v>
      </c>
      <c r="L503" s="169">
        <v>0</v>
      </c>
      <c r="M503" s="169">
        <v>0</v>
      </c>
      <c r="N503" s="169">
        <v>0</v>
      </c>
      <c r="O503" s="169">
        <v>0</v>
      </c>
      <c r="P503" s="169">
        <v>0</v>
      </c>
      <c r="Q503" s="169">
        <v>0</v>
      </c>
      <c r="R503" s="169">
        <v>0</v>
      </c>
      <c r="S503" s="169">
        <v>0</v>
      </c>
      <c r="T503" s="169">
        <v>21</v>
      </c>
      <c r="U503" s="169">
        <v>0</v>
      </c>
      <c r="V503" s="169">
        <v>16</v>
      </c>
      <c r="W503" s="170">
        <v>21</v>
      </c>
      <c r="X503" s="696">
        <v>88</v>
      </c>
      <c r="Y503" s="697"/>
    </row>
    <row r="504" spans="1:25" ht="15" customHeight="1">
      <c r="A504" s="702" t="s">
        <v>276</v>
      </c>
      <c r="B504" s="703" t="s">
        <v>277</v>
      </c>
      <c r="C504" s="166" t="s">
        <v>396</v>
      </c>
      <c r="D504" s="62">
        <v>10372</v>
      </c>
      <c r="E504" s="62">
        <v>10216</v>
      </c>
      <c r="F504" s="62">
        <v>10205</v>
      </c>
      <c r="G504" s="62">
        <v>9511</v>
      </c>
      <c r="H504" s="153">
        <v>9500</v>
      </c>
      <c r="I504" s="153">
        <v>11443</v>
      </c>
      <c r="J504" s="62">
        <v>11515</v>
      </c>
      <c r="K504" s="62">
        <v>11059</v>
      </c>
      <c r="L504" s="62">
        <v>10270</v>
      </c>
      <c r="M504" s="62">
        <v>9222</v>
      </c>
      <c r="N504" s="62">
        <v>8673</v>
      </c>
      <c r="O504" s="62">
        <v>8350</v>
      </c>
      <c r="P504" s="62">
        <v>8253</v>
      </c>
      <c r="Q504" s="62">
        <v>8277</v>
      </c>
      <c r="R504" s="62">
        <v>8047</v>
      </c>
      <c r="S504" s="62">
        <v>7957</v>
      </c>
      <c r="T504" s="62">
        <v>7401</v>
      </c>
      <c r="U504" s="62">
        <v>6958</v>
      </c>
      <c r="V504" s="62">
        <v>6409</v>
      </c>
      <c r="W504" s="167">
        <v>6007</v>
      </c>
      <c r="X504" s="692">
        <v>5446</v>
      </c>
      <c r="Y504" s="693"/>
    </row>
    <row r="505" spans="1:25" ht="15" customHeight="1">
      <c r="A505" s="702"/>
      <c r="B505" s="703"/>
      <c r="C505" s="166" t="s">
        <v>397</v>
      </c>
      <c r="D505" s="62">
        <v>3885</v>
      </c>
      <c r="E505" s="62">
        <v>3849</v>
      </c>
      <c r="F505" s="62">
        <v>3781</v>
      </c>
      <c r="G505" s="62">
        <v>3548</v>
      </c>
      <c r="H505" s="153">
        <v>0</v>
      </c>
      <c r="I505" s="153">
        <v>0</v>
      </c>
      <c r="J505" s="62">
        <v>3919</v>
      </c>
      <c r="K505" s="62">
        <v>3716</v>
      </c>
      <c r="L505" s="62">
        <v>3173</v>
      </c>
      <c r="M505" s="62">
        <v>2329</v>
      </c>
      <c r="N505" s="62">
        <v>1836</v>
      </c>
      <c r="O505" s="62">
        <v>1640</v>
      </c>
      <c r="P505" s="62">
        <v>1699</v>
      </c>
      <c r="Q505" s="62">
        <v>1729</v>
      </c>
      <c r="R505" s="62">
        <v>1603</v>
      </c>
      <c r="S505" s="62">
        <v>1412</v>
      </c>
      <c r="T505" s="62">
        <v>1176</v>
      </c>
      <c r="U505" s="62">
        <v>954</v>
      </c>
      <c r="V505" s="62">
        <v>818</v>
      </c>
      <c r="W505" s="167">
        <v>714</v>
      </c>
      <c r="X505" s="692">
        <v>608</v>
      </c>
      <c r="Y505" s="693"/>
    </row>
    <row r="506" spans="1:25" ht="15" customHeight="1">
      <c r="A506" s="702"/>
      <c r="B506" s="703"/>
      <c r="C506" s="166" t="s">
        <v>398</v>
      </c>
      <c r="D506" s="62">
        <v>5130</v>
      </c>
      <c r="E506" s="62">
        <v>5080</v>
      </c>
      <c r="F506" s="62">
        <v>5561</v>
      </c>
      <c r="G506" s="62">
        <v>5166</v>
      </c>
      <c r="H506" s="153">
        <v>0</v>
      </c>
      <c r="I506" s="153">
        <v>0</v>
      </c>
      <c r="J506" s="62">
        <v>6689</v>
      </c>
      <c r="K506" s="62">
        <v>6381</v>
      </c>
      <c r="L506" s="62">
        <v>6080</v>
      </c>
      <c r="M506" s="62">
        <v>5791</v>
      </c>
      <c r="N506" s="62">
        <v>5602</v>
      </c>
      <c r="O506" s="62">
        <v>5392</v>
      </c>
      <c r="P506" s="62">
        <v>5138</v>
      </c>
      <c r="Q506" s="62">
        <v>5067</v>
      </c>
      <c r="R506" s="62">
        <v>4769</v>
      </c>
      <c r="S506" s="62">
        <v>4593</v>
      </c>
      <c r="T506" s="62">
        <v>4184</v>
      </c>
      <c r="U506" s="62">
        <v>3985</v>
      </c>
      <c r="V506" s="62">
        <v>3582</v>
      </c>
      <c r="W506" s="167">
        <v>3105</v>
      </c>
      <c r="X506" s="692">
        <v>2608</v>
      </c>
      <c r="Y506" s="693"/>
    </row>
    <row r="507" spans="1:25" ht="15" customHeight="1">
      <c r="A507" s="702"/>
      <c r="B507" s="703"/>
      <c r="C507" s="166" t="s">
        <v>399</v>
      </c>
      <c r="D507" s="62">
        <v>1357</v>
      </c>
      <c r="E507" s="62">
        <v>1287</v>
      </c>
      <c r="F507" s="62">
        <v>863</v>
      </c>
      <c r="G507" s="62">
        <v>797</v>
      </c>
      <c r="H507" s="153">
        <v>0</v>
      </c>
      <c r="I507" s="153">
        <v>0</v>
      </c>
      <c r="J507" s="62">
        <v>906</v>
      </c>
      <c r="K507" s="62">
        <v>961</v>
      </c>
      <c r="L507" s="62">
        <v>1017</v>
      </c>
      <c r="M507" s="62">
        <v>1102</v>
      </c>
      <c r="N507" s="62">
        <v>1235</v>
      </c>
      <c r="O507" s="62">
        <v>1318</v>
      </c>
      <c r="P507" s="62">
        <v>1416</v>
      </c>
      <c r="Q507" s="62">
        <v>1481</v>
      </c>
      <c r="R507" s="62">
        <v>1675</v>
      </c>
      <c r="S507" s="62">
        <v>1952</v>
      </c>
      <c r="T507" s="62">
        <v>2041</v>
      </c>
      <c r="U507" s="62">
        <v>2019</v>
      </c>
      <c r="V507" s="62">
        <v>2009</v>
      </c>
      <c r="W507" s="167">
        <v>2188</v>
      </c>
      <c r="X507" s="692">
        <v>2221</v>
      </c>
      <c r="Y507" s="693"/>
    </row>
    <row r="508" spans="1:25" ht="15" customHeight="1">
      <c r="A508" s="704"/>
      <c r="B508" s="705"/>
      <c r="C508" s="168" t="s">
        <v>400</v>
      </c>
      <c r="D508" s="169">
        <v>0</v>
      </c>
      <c r="E508" s="169">
        <v>0</v>
      </c>
      <c r="F508" s="169">
        <v>0</v>
      </c>
      <c r="G508" s="169">
        <v>0</v>
      </c>
      <c r="H508" s="157">
        <v>0</v>
      </c>
      <c r="I508" s="157">
        <v>0</v>
      </c>
      <c r="J508" s="169">
        <v>1</v>
      </c>
      <c r="K508" s="169">
        <v>1</v>
      </c>
      <c r="L508" s="169">
        <v>0</v>
      </c>
      <c r="M508" s="169">
        <v>0</v>
      </c>
      <c r="N508" s="169">
        <v>0</v>
      </c>
      <c r="O508" s="169">
        <v>0</v>
      </c>
      <c r="P508" s="169">
        <v>0</v>
      </c>
      <c r="Q508" s="169">
        <v>0</v>
      </c>
      <c r="R508" s="169">
        <v>0</v>
      </c>
      <c r="S508" s="169">
        <v>0</v>
      </c>
      <c r="T508" s="169">
        <v>0</v>
      </c>
      <c r="U508" s="169">
        <v>0</v>
      </c>
      <c r="V508" s="169">
        <v>0</v>
      </c>
      <c r="W508" s="170">
        <v>0</v>
      </c>
      <c r="X508" s="696">
        <v>9</v>
      </c>
      <c r="Y508" s="697"/>
    </row>
    <row r="509" spans="1:25" ht="15" customHeight="1">
      <c r="A509" s="702" t="s">
        <v>278</v>
      </c>
      <c r="B509" s="703" t="s">
        <v>279</v>
      </c>
      <c r="C509" s="166" t="s">
        <v>396</v>
      </c>
      <c r="D509" s="62">
        <v>13542</v>
      </c>
      <c r="E509" s="62">
        <v>13502</v>
      </c>
      <c r="F509" s="62">
        <v>13565</v>
      </c>
      <c r="G509" s="62">
        <v>13260</v>
      </c>
      <c r="H509" s="153">
        <v>13067</v>
      </c>
      <c r="I509" s="153">
        <v>16658</v>
      </c>
      <c r="J509" s="62">
        <v>16238</v>
      </c>
      <c r="K509" s="62">
        <v>15793</v>
      </c>
      <c r="L509" s="62">
        <v>15019</v>
      </c>
      <c r="M509" s="62">
        <v>14018</v>
      </c>
      <c r="N509" s="62">
        <v>13246</v>
      </c>
      <c r="O509" s="62">
        <v>13218</v>
      </c>
      <c r="P509" s="62">
        <v>13154</v>
      </c>
      <c r="Q509" s="62">
        <v>13251</v>
      </c>
      <c r="R509" s="62">
        <v>13082</v>
      </c>
      <c r="S509" s="62">
        <v>12963</v>
      </c>
      <c r="T509" s="62">
        <v>12390</v>
      </c>
      <c r="U509" s="62">
        <v>11913</v>
      </c>
      <c r="V509" s="62">
        <v>11502</v>
      </c>
      <c r="W509" s="167">
        <v>10903</v>
      </c>
      <c r="X509" s="692">
        <v>10448</v>
      </c>
      <c r="Y509" s="693"/>
    </row>
    <row r="510" spans="1:25" ht="15" customHeight="1">
      <c r="A510" s="702"/>
      <c r="B510" s="703"/>
      <c r="C510" s="166" t="s">
        <v>397</v>
      </c>
      <c r="D510" s="62">
        <v>5020</v>
      </c>
      <c r="E510" s="62">
        <v>5148</v>
      </c>
      <c r="F510" s="62">
        <v>5163</v>
      </c>
      <c r="G510" s="62">
        <v>5028</v>
      </c>
      <c r="H510" s="153">
        <v>0</v>
      </c>
      <c r="I510" s="153">
        <v>0</v>
      </c>
      <c r="J510" s="62">
        <v>5593</v>
      </c>
      <c r="K510" s="62">
        <v>5231</v>
      </c>
      <c r="L510" s="62">
        <v>4648</v>
      </c>
      <c r="M510" s="62">
        <v>3711</v>
      </c>
      <c r="N510" s="62">
        <v>2905</v>
      </c>
      <c r="O510" s="62">
        <v>2596</v>
      </c>
      <c r="P510" s="62">
        <v>2634</v>
      </c>
      <c r="Q510" s="62">
        <v>2648</v>
      </c>
      <c r="R510" s="62">
        <v>2507</v>
      </c>
      <c r="S510" s="62">
        <v>2255</v>
      </c>
      <c r="T510" s="62">
        <v>1876</v>
      </c>
      <c r="U510" s="62">
        <v>1586</v>
      </c>
      <c r="V510" s="62">
        <v>1453</v>
      </c>
      <c r="W510" s="167">
        <v>1389</v>
      </c>
      <c r="X510" s="692">
        <v>1321</v>
      </c>
      <c r="Y510" s="693"/>
    </row>
    <row r="511" spans="1:25" ht="15" customHeight="1">
      <c r="A511" s="702"/>
      <c r="B511" s="703"/>
      <c r="C511" s="166" t="s">
        <v>398</v>
      </c>
      <c r="D511" s="62">
        <v>6904</v>
      </c>
      <c r="E511" s="62">
        <v>6766</v>
      </c>
      <c r="F511" s="62">
        <v>7405</v>
      </c>
      <c r="G511" s="62">
        <v>7282</v>
      </c>
      <c r="H511" s="153">
        <v>0</v>
      </c>
      <c r="I511" s="153">
        <v>0</v>
      </c>
      <c r="J511" s="62">
        <v>9566</v>
      </c>
      <c r="K511" s="62">
        <v>9367</v>
      </c>
      <c r="L511" s="62">
        <v>9092</v>
      </c>
      <c r="M511" s="62">
        <v>8887</v>
      </c>
      <c r="N511" s="62">
        <v>8746</v>
      </c>
      <c r="O511" s="62">
        <v>8807</v>
      </c>
      <c r="P511" s="62">
        <v>8483</v>
      </c>
      <c r="Q511" s="62">
        <v>8361</v>
      </c>
      <c r="R511" s="62">
        <v>7961</v>
      </c>
      <c r="S511" s="62">
        <v>7619</v>
      </c>
      <c r="T511" s="62">
        <v>7130</v>
      </c>
      <c r="U511" s="62">
        <v>6878</v>
      </c>
      <c r="V511" s="62">
        <v>6502</v>
      </c>
      <c r="W511" s="167">
        <v>5807</v>
      </c>
      <c r="X511" s="692">
        <v>5252</v>
      </c>
      <c r="Y511" s="693"/>
    </row>
    <row r="512" spans="1:25" ht="15" customHeight="1">
      <c r="A512" s="702"/>
      <c r="B512" s="703"/>
      <c r="C512" s="166" t="s">
        <v>399</v>
      </c>
      <c r="D512" s="62">
        <v>1618</v>
      </c>
      <c r="E512" s="62">
        <v>1588</v>
      </c>
      <c r="F512" s="62">
        <v>997</v>
      </c>
      <c r="G512" s="62">
        <v>950</v>
      </c>
      <c r="H512" s="153">
        <v>0</v>
      </c>
      <c r="I512" s="153">
        <v>0</v>
      </c>
      <c r="J512" s="62">
        <v>1076</v>
      </c>
      <c r="K512" s="62">
        <v>1194</v>
      </c>
      <c r="L512" s="62">
        <v>1279</v>
      </c>
      <c r="M512" s="62">
        <v>1420</v>
      </c>
      <c r="N512" s="62">
        <v>1595</v>
      </c>
      <c r="O512" s="62">
        <v>1815</v>
      </c>
      <c r="P512" s="62">
        <v>2037</v>
      </c>
      <c r="Q512" s="62">
        <v>2242</v>
      </c>
      <c r="R512" s="62">
        <v>2613</v>
      </c>
      <c r="S512" s="62">
        <v>3089</v>
      </c>
      <c r="T512" s="62">
        <v>3384</v>
      </c>
      <c r="U512" s="62">
        <v>3449</v>
      </c>
      <c r="V512" s="62">
        <v>3547</v>
      </c>
      <c r="W512" s="167">
        <v>3703</v>
      </c>
      <c r="X512" s="692">
        <v>3848</v>
      </c>
      <c r="Y512" s="693"/>
    </row>
    <row r="513" spans="1:25" ht="15" customHeight="1">
      <c r="A513" s="704"/>
      <c r="B513" s="705"/>
      <c r="C513" s="168" t="s">
        <v>400</v>
      </c>
      <c r="D513" s="169">
        <v>0</v>
      </c>
      <c r="E513" s="169">
        <v>0</v>
      </c>
      <c r="F513" s="169">
        <v>0</v>
      </c>
      <c r="G513" s="169">
        <v>0</v>
      </c>
      <c r="H513" s="157">
        <v>0</v>
      </c>
      <c r="I513" s="157">
        <v>0</v>
      </c>
      <c r="J513" s="169">
        <v>3</v>
      </c>
      <c r="K513" s="169">
        <v>1</v>
      </c>
      <c r="L513" s="169">
        <v>0</v>
      </c>
      <c r="M513" s="169">
        <v>0</v>
      </c>
      <c r="N513" s="169">
        <v>0</v>
      </c>
      <c r="O513" s="169">
        <v>0</v>
      </c>
      <c r="P513" s="169">
        <v>0</v>
      </c>
      <c r="Q513" s="169">
        <v>0</v>
      </c>
      <c r="R513" s="169">
        <v>1</v>
      </c>
      <c r="S513" s="169">
        <v>0</v>
      </c>
      <c r="T513" s="169">
        <v>0</v>
      </c>
      <c r="U513" s="169">
        <v>0</v>
      </c>
      <c r="V513" s="169">
        <v>0</v>
      </c>
      <c r="W513" s="170">
        <v>4</v>
      </c>
      <c r="X513" s="696">
        <v>27</v>
      </c>
      <c r="Y513" s="697"/>
    </row>
    <row r="514" spans="1:25" ht="15" customHeight="1">
      <c r="A514" s="702" t="s">
        <v>280</v>
      </c>
      <c r="B514" s="703" t="s">
        <v>281</v>
      </c>
      <c r="C514" s="166" t="s">
        <v>396</v>
      </c>
      <c r="D514" s="62">
        <v>13459</v>
      </c>
      <c r="E514" s="62">
        <v>13200</v>
      </c>
      <c r="F514" s="62">
        <v>13079</v>
      </c>
      <c r="G514" s="62">
        <v>12710</v>
      </c>
      <c r="H514" s="153">
        <v>12924</v>
      </c>
      <c r="I514" s="153">
        <v>16579</v>
      </c>
      <c r="J514" s="62">
        <v>16847</v>
      </c>
      <c r="K514" s="62">
        <v>16677</v>
      </c>
      <c r="L514" s="62">
        <v>16027</v>
      </c>
      <c r="M514" s="62">
        <v>14952</v>
      </c>
      <c r="N514" s="62">
        <v>14274</v>
      </c>
      <c r="O514" s="62">
        <v>14376</v>
      </c>
      <c r="P514" s="62">
        <v>14265</v>
      </c>
      <c r="Q514" s="62">
        <v>14245</v>
      </c>
      <c r="R514" s="62">
        <v>13971</v>
      </c>
      <c r="S514" s="62">
        <v>13984</v>
      </c>
      <c r="T514" s="62">
        <v>13653</v>
      </c>
      <c r="U514" s="62">
        <v>12903</v>
      </c>
      <c r="V514" s="62">
        <v>12042</v>
      </c>
      <c r="W514" s="167">
        <v>11343</v>
      </c>
      <c r="X514" s="692">
        <v>10429</v>
      </c>
      <c r="Y514" s="693"/>
    </row>
    <row r="515" spans="1:25" ht="15" customHeight="1">
      <c r="A515" s="702"/>
      <c r="B515" s="703"/>
      <c r="C515" s="166" t="s">
        <v>397</v>
      </c>
      <c r="D515" s="62">
        <v>4883</v>
      </c>
      <c r="E515" s="62">
        <v>4851</v>
      </c>
      <c r="F515" s="62">
        <v>4823</v>
      </c>
      <c r="G515" s="62">
        <v>4791</v>
      </c>
      <c r="H515" s="153">
        <v>0</v>
      </c>
      <c r="I515" s="153">
        <v>0</v>
      </c>
      <c r="J515" s="62">
        <v>5732</v>
      </c>
      <c r="K515" s="62">
        <v>5471</v>
      </c>
      <c r="L515" s="62">
        <v>4848</v>
      </c>
      <c r="M515" s="62">
        <v>3918</v>
      </c>
      <c r="N515" s="62">
        <v>3278</v>
      </c>
      <c r="O515" s="62">
        <v>3063</v>
      </c>
      <c r="P515" s="62">
        <v>3001</v>
      </c>
      <c r="Q515" s="62">
        <v>2935</v>
      </c>
      <c r="R515" s="62">
        <v>2580</v>
      </c>
      <c r="S515" s="62">
        <v>2305</v>
      </c>
      <c r="T515" s="62">
        <v>2105</v>
      </c>
      <c r="U515" s="62">
        <v>1836</v>
      </c>
      <c r="V515" s="62">
        <v>1576</v>
      </c>
      <c r="W515" s="167">
        <v>1261</v>
      </c>
      <c r="X515" s="692">
        <v>1076</v>
      </c>
      <c r="Y515" s="693"/>
    </row>
    <row r="516" spans="1:25" ht="15" customHeight="1">
      <c r="A516" s="702"/>
      <c r="B516" s="703"/>
      <c r="C516" s="166" t="s">
        <v>398</v>
      </c>
      <c r="D516" s="62">
        <v>7043</v>
      </c>
      <c r="E516" s="62">
        <v>6824</v>
      </c>
      <c r="F516" s="62">
        <v>7260</v>
      </c>
      <c r="G516" s="62">
        <v>6949</v>
      </c>
      <c r="H516" s="153">
        <v>0</v>
      </c>
      <c r="I516" s="153">
        <v>0</v>
      </c>
      <c r="J516" s="62">
        <v>10003</v>
      </c>
      <c r="K516" s="62">
        <v>9980</v>
      </c>
      <c r="L516" s="62">
        <v>9849</v>
      </c>
      <c r="M516" s="62">
        <v>9611</v>
      </c>
      <c r="N516" s="62">
        <v>9337</v>
      </c>
      <c r="O516" s="62">
        <v>9375</v>
      </c>
      <c r="P516" s="62">
        <v>9144</v>
      </c>
      <c r="Q516" s="62">
        <v>9024</v>
      </c>
      <c r="R516" s="62">
        <v>8719</v>
      </c>
      <c r="S516" s="62">
        <v>8556</v>
      </c>
      <c r="T516" s="62">
        <v>8080</v>
      </c>
      <c r="U516" s="62">
        <v>7471</v>
      </c>
      <c r="V516" s="62">
        <v>6787</v>
      </c>
      <c r="W516" s="167">
        <v>6127</v>
      </c>
      <c r="X516" s="692">
        <v>5317</v>
      </c>
      <c r="Y516" s="693"/>
    </row>
    <row r="517" spans="1:25" ht="15" customHeight="1">
      <c r="A517" s="702"/>
      <c r="B517" s="703"/>
      <c r="C517" s="166" t="s">
        <v>399</v>
      </c>
      <c r="D517" s="62">
        <v>1533</v>
      </c>
      <c r="E517" s="62">
        <v>1525</v>
      </c>
      <c r="F517" s="62">
        <v>996</v>
      </c>
      <c r="G517" s="62">
        <v>970</v>
      </c>
      <c r="H517" s="153">
        <v>0</v>
      </c>
      <c r="I517" s="153">
        <v>0</v>
      </c>
      <c r="J517" s="62">
        <v>1111</v>
      </c>
      <c r="K517" s="62">
        <v>1226</v>
      </c>
      <c r="L517" s="62">
        <v>1330</v>
      </c>
      <c r="M517" s="62">
        <v>1423</v>
      </c>
      <c r="N517" s="62">
        <v>1659</v>
      </c>
      <c r="O517" s="62">
        <v>1937</v>
      </c>
      <c r="P517" s="62">
        <v>2120</v>
      </c>
      <c r="Q517" s="62">
        <v>2286</v>
      </c>
      <c r="R517" s="62">
        <v>2646</v>
      </c>
      <c r="S517" s="62">
        <v>3123</v>
      </c>
      <c r="T517" s="62">
        <v>3468</v>
      </c>
      <c r="U517" s="62">
        <v>3595</v>
      </c>
      <c r="V517" s="62">
        <v>3679</v>
      </c>
      <c r="W517" s="167">
        <v>3947</v>
      </c>
      <c r="X517" s="692">
        <v>4013</v>
      </c>
      <c r="Y517" s="693"/>
    </row>
    <row r="518" spans="1:25" ht="15" customHeight="1">
      <c r="A518" s="704"/>
      <c r="B518" s="705"/>
      <c r="C518" s="168" t="s">
        <v>400</v>
      </c>
      <c r="D518" s="169">
        <v>0</v>
      </c>
      <c r="E518" s="169">
        <v>0</v>
      </c>
      <c r="F518" s="169">
        <v>0</v>
      </c>
      <c r="G518" s="169">
        <v>0</v>
      </c>
      <c r="H518" s="157">
        <v>0</v>
      </c>
      <c r="I518" s="157">
        <v>0</v>
      </c>
      <c r="J518" s="169">
        <v>1</v>
      </c>
      <c r="K518" s="169">
        <v>0</v>
      </c>
      <c r="L518" s="169">
        <v>0</v>
      </c>
      <c r="M518" s="169">
        <v>0</v>
      </c>
      <c r="N518" s="169">
        <v>0</v>
      </c>
      <c r="O518" s="169">
        <v>1</v>
      </c>
      <c r="P518" s="169">
        <v>0</v>
      </c>
      <c r="Q518" s="169">
        <v>0</v>
      </c>
      <c r="R518" s="169">
        <v>26</v>
      </c>
      <c r="S518" s="169">
        <v>0</v>
      </c>
      <c r="T518" s="169">
        <v>0</v>
      </c>
      <c r="U518" s="169">
        <v>1</v>
      </c>
      <c r="V518" s="169">
        <v>0</v>
      </c>
      <c r="W518" s="170">
        <v>8</v>
      </c>
      <c r="X518" s="696">
        <v>23</v>
      </c>
      <c r="Y518" s="697"/>
    </row>
    <row r="519" spans="1:25" ht="15" customHeight="1">
      <c r="A519" s="702" t="s">
        <v>282</v>
      </c>
      <c r="B519" s="703" t="s">
        <v>283</v>
      </c>
      <c r="C519" s="166" t="s">
        <v>396</v>
      </c>
      <c r="D519" s="62">
        <v>9969</v>
      </c>
      <c r="E519" s="62">
        <v>10173</v>
      </c>
      <c r="F519" s="62">
        <v>10541</v>
      </c>
      <c r="G519" s="62">
        <v>10286</v>
      </c>
      <c r="H519" s="153">
        <v>10320</v>
      </c>
      <c r="I519" s="153">
        <v>12569</v>
      </c>
      <c r="J519" s="62">
        <v>12638</v>
      </c>
      <c r="K519" s="62">
        <v>12244</v>
      </c>
      <c r="L519" s="62">
        <v>11729</v>
      </c>
      <c r="M519" s="62">
        <v>10723</v>
      </c>
      <c r="N519" s="62">
        <v>10166</v>
      </c>
      <c r="O519" s="62">
        <v>10050</v>
      </c>
      <c r="P519" s="62">
        <v>10059</v>
      </c>
      <c r="Q519" s="62">
        <v>10186</v>
      </c>
      <c r="R519" s="62">
        <v>10108</v>
      </c>
      <c r="S519" s="62">
        <v>10270</v>
      </c>
      <c r="T519" s="62">
        <v>10172</v>
      </c>
      <c r="U519" s="62">
        <v>10023</v>
      </c>
      <c r="V519" s="62">
        <v>9434</v>
      </c>
      <c r="W519" s="167">
        <v>8737</v>
      </c>
      <c r="X519" s="692">
        <v>8171</v>
      </c>
      <c r="Y519" s="693"/>
    </row>
    <row r="520" spans="1:25" ht="15" customHeight="1">
      <c r="A520" s="702"/>
      <c r="B520" s="703"/>
      <c r="C520" s="166" t="s">
        <v>397</v>
      </c>
      <c r="D520" s="62">
        <v>3500</v>
      </c>
      <c r="E520" s="62">
        <v>3722</v>
      </c>
      <c r="F520" s="62">
        <v>3941</v>
      </c>
      <c r="G520" s="62">
        <v>3935</v>
      </c>
      <c r="H520" s="153">
        <v>0</v>
      </c>
      <c r="I520" s="153">
        <v>0</v>
      </c>
      <c r="J520" s="62">
        <v>4423</v>
      </c>
      <c r="K520" s="62">
        <v>4089</v>
      </c>
      <c r="L520" s="62">
        <v>3660</v>
      </c>
      <c r="M520" s="62">
        <v>2736</v>
      </c>
      <c r="N520" s="62">
        <v>2229</v>
      </c>
      <c r="O520" s="62">
        <v>2117</v>
      </c>
      <c r="P520" s="62">
        <v>2118</v>
      </c>
      <c r="Q520" s="62">
        <v>2085</v>
      </c>
      <c r="R520" s="62">
        <v>1834</v>
      </c>
      <c r="S520" s="62">
        <v>1698</v>
      </c>
      <c r="T520" s="62">
        <v>1638</v>
      </c>
      <c r="U520" s="62">
        <v>1574</v>
      </c>
      <c r="V520" s="62">
        <v>1319</v>
      </c>
      <c r="W520" s="167">
        <v>1066</v>
      </c>
      <c r="X520" s="692">
        <v>919</v>
      </c>
      <c r="Y520" s="693"/>
    </row>
    <row r="521" spans="1:25" ht="15" customHeight="1">
      <c r="A521" s="702"/>
      <c r="B521" s="703"/>
      <c r="C521" s="166" t="s">
        <v>398</v>
      </c>
      <c r="D521" s="62">
        <v>5218</v>
      </c>
      <c r="E521" s="62">
        <v>5250</v>
      </c>
      <c r="F521" s="62">
        <v>5806</v>
      </c>
      <c r="G521" s="62">
        <v>5625</v>
      </c>
      <c r="H521" s="153">
        <v>0</v>
      </c>
      <c r="I521" s="153">
        <v>0</v>
      </c>
      <c r="J521" s="62">
        <v>7413</v>
      </c>
      <c r="K521" s="62">
        <v>7266</v>
      </c>
      <c r="L521" s="62">
        <v>7102</v>
      </c>
      <c r="M521" s="62">
        <v>6919</v>
      </c>
      <c r="N521" s="62">
        <v>6763</v>
      </c>
      <c r="O521" s="62">
        <v>6585</v>
      </c>
      <c r="P521" s="62">
        <v>6342</v>
      </c>
      <c r="Q521" s="62">
        <v>6344</v>
      </c>
      <c r="R521" s="62">
        <v>6226</v>
      </c>
      <c r="S521" s="62">
        <v>6215</v>
      </c>
      <c r="T521" s="62">
        <v>5959</v>
      </c>
      <c r="U521" s="62">
        <v>5824</v>
      </c>
      <c r="V521" s="62">
        <v>5276</v>
      </c>
      <c r="W521" s="167">
        <v>4684</v>
      </c>
      <c r="X521" s="692">
        <v>4195</v>
      </c>
      <c r="Y521" s="693"/>
    </row>
    <row r="522" spans="1:25" ht="15" customHeight="1">
      <c r="A522" s="702"/>
      <c r="B522" s="703"/>
      <c r="C522" s="166" t="s">
        <v>399</v>
      </c>
      <c r="D522" s="62">
        <v>1251</v>
      </c>
      <c r="E522" s="62">
        <v>1201</v>
      </c>
      <c r="F522" s="62">
        <v>794</v>
      </c>
      <c r="G522" s="62">
        <v>726</v>
      </c>
      <c r="H522" s="153">
        <v>0</v>
      </c>
      <c r="I522" s="153">
        <v>0</v>
      </c>
      <c r="J522" s="62">
        <v>801</v>
      </c>
      <c r="K522" s="62">
        <v>889</v>
      </c>
      <c r="L522" s="62">
        <v>967</v>
      </c>
      <c r="M522" s="62">
        <v>1068</v>
      </c>
      <c r="N522" s="62">
        <v>1174</v>
      </c>
      <c r="O522" s="62">
        <v>1348</v>
      </c>
      <c r="P522" s="62">
        <v>1599</v>
      </c>
      <c r="Q522" s="62">
        <v>1757</v>
      </c>
      <c r="R522" s="62">
        <v>2038</v>
      </c>
      <c r="S522" s="62">
        <v>2353</v>
      </c>
      <c r="T522" s="62">
        <v>2572</v>
      </c>
      <c r="U522" s="62">
        <v>2623</v>
      </c>
      <c r="V522" s="62">
        <v>2839</v>
      </c>
      <c r="W522" s="167">
        <v>2986</v>
      </c>
      <c r="X522" s="692">
        <v>3037</v>
      </c>
      <c r="Y522" s="693"/>
    </row>
    <row r="523" spans="1:25" ht="15" customHeight="1">
      <c r="A523" s="704"/>
      <c r="B523" s="705"/>
      <c r="C523" s="168" t="s">
        <v>400</v>
      </c>
      <c r="D523" s="169">
        <v>0</v>
      </c>
      <c r="E523" s="169">
        <v>0</v>
      </c>
      <c r="F523" s="169">
        <v>0</v>
      </c>
      <c r="G523" s="169">
        <v>0</v>
      </c>
      <c r="H523" s="157">
        <v>0</v>
      </c>
      <c r="I523" s="157">
        <v>0</v>
      </c>
      <c r="J523" s="169">
        <v>1</v>
      </c>
      <c r="K523" s="169">
        <v>0</v>
      </c>
      <c r="L523" s="169">
        <v>0</v>
      </c>
      <c r="M523" s="169">
        <v>0</v>
      </c>
      <c r="N523" s="169">
        <v>0</v>
      </c>
      <c r="O523" s="169">
        <v>0</v>
      </c>
      <c r="P523" s="169">
        <v>0</v>
      </c>
      <c r="Q523" s="169">
        <v>0</v>
      </c>
      <c r="R523" s="169">
        <v>10</v>
      </c>
      <c r="S523" s="169">
        <v>4</v>
      </c>
      <c r="T523" s="169">
        <v>3</v>
      </c>
      <c r="U523" s="169">
        <v>2</v>
      </c>
      <c r="V523" s="169">
        <v>0</v>
      </c>
      <c r="W523" s="170">
        <v>1</v>
      </c>
      <c r="X523" s="696">
        <v>20</v>
      </c>
      <c r="Y523" s="697"/>
    </row>
    <row r="524" spans="1:25" ht="15" customHeight="1">
      <c r="A524" s="491" t="s">
        <v>284</v>
      </c>
      <c r="B524" s="69"/>
      <c r="C524" s="152"/>
      <c r="H524" s="698"/>
      <c r="I524" s="698"/>
      <c r="U524" s="699"/>
      <c r="V524" s="699"/>
      <c r="W524" s="69"/>
      <c r="X524" s="692"/>
      <c r="Y524" s="693"/>
    </row>
    <row r="525" spans="1:25" ht="15" customHeight="1">
      <c r="A525" s="476" t="s">
        <v>285</v>
      </c>
      <c r="B525" s="477" t="s">
        <v>55</v>
      </c>
      <c r="C525" s="152" t="s">
        <v>396</v>
      </c>
      <c r="D525" s="60">
        <v>59029</v>
      </c>
      <c r="E525" s="60">
        <v>61093</v>
      </c>
      <c r="F525" s="60">
        <v>59592</v>
      </c>
      <c r="G525" s="60">
        <v>59815</v>
      </c>
      <c r="H525" s="153">
        <v>56906</v>
      </c>
      <c r="I525" s="153">
        <v>69463</v>
      </c>
      <c r="J525" s="60">
        <v>69825</v>
      </c>
      <c r="K525" s="60">
        <v>66148</v>
      </c>
      <c r="L525" s="60">
        <v>62632</v>
      </c>
      <c r="M525" s="60">
        <v>58974</v>
      </c>
      <c r="N525" s="60">
        <v>56171</v>
      </c>
      <c r="O525" s="60">
        <v>55022</v>
      </c>
      <c r="P525" s="60">
        <v>54826</v>
      </c>
      <c r="Q525" s="60">
        <v>55048</v>
      </c>
      <c r="R525" s="60">
        <v>54049</v>
      </c>
      <c r="S525" s="60">
        <v>52839</v>
      </c>
      <c r="T525" s="60">
        <v>52248</v>
      </c>
      <c r="U525" s="61">
        <v>50030</v>
      </c>
      <c r="V525" s="61">
        <v>47254</v>
      </c>
      <c r="W525" s="63">
        <v>44258</v>
      </c>
      <c r="X525" s="692">
        <v>41236</v>
      </c>
      <c r="Y525" s="693">
        <v>41236</v>
      </c>
    </row>
    <row r="526" spans="1:25" ht="15" customHeight="1">
      <c r="A526" s="476"/>
      <c r="B526" s="477"/>
      <c r="C526" s="152" t="s">
        <v>397</v>
      </c>
      <c r="D526" s="60">
        <v>21346</v>
      </c>
      <c r="E526" s="60">
        <v>21424</v>
      </c>
      <c r="F526" s="60">
        <v>20744</v>
      </c>
      <c r="G526" s="60">
        <v>20983</v>
      </c>
      <c r="H526" s="153">
        <v>0</v>
      </c>
      <c r="I526" s="153">
        <v>0</v>
      </c>
      <c r="J526" s="60">
        <v>23243</v>
      </c>
      <c r="K526" s="60">
        <v>21744</v>
      </c>
      <c r="L526" s="60">
        <v>18610</v>
      </c>
      <c r="M526" s="60">
        <v>13940</v>
      </c>
      <c r="N526" s="60">
        <v>11827</v>
      </c>
      <c r="O526" s="60">
        <v>11614</v>
      </c>
      <c r="P526" s="60">
        <v>11485</v>
      </c>
      <c r="Q526" s="60">
        <v>11063</v>
      </c>
      <c r="R526" s="60">
        <v>9707</v>
      </c>
      <c r="S526" s="60">
        <v>8454</v>
      </c>
      <c r="T526" s="60">
        <v>7632</v>
      </c>
      <c r="U526" s="61">
        <v>6923</v>
      </c>
      <c r="V526" s="61">
        <v>6109</v>
      </c>
      <c r="W526" s="63">
        <v>5168</v>
      </c>
      <c r="X526" s="692">
        <v>4339</v>
      </c>
      <c r="Y526" s="693">
        <v>4346</v>
      </c>
    </row>
    <row r="527" spans="1:25" ht="15" customHeight="1">
      <c r="A527" s="476"/>
      <c r="B527" s="477"/>
      <c r="C527" s="152" t="s">
        <v>398</v>
      </c>
      <c r="D527" s="60">
        <v>31653</v>
      </c>
      <c r="E527" s="60">
        <v>33625</v>
      </c>
      <c r="F527" s="60">
        <v>34723</v>
      </c>
      <c r="G527" s="60">
        <v>34828</v>
      </c>
      <c r="H527" s="153">
        <v>0</v>
      </c>
      <c r="I527" s="153">
        <v>0</v>
      </c>
      <c r="J527" s="60">
        <v>41587</v>
      </c>
      <c r="K527" s="60">
        <v>39079</v>
      </c>
      <c r="L527" s="60">
        <v>38560</v>
      </c>
      <c r="M527" s="60">
        <v>39079</v>
      </c>
      <c r="N527" s="60">
        <v>37688</v>
      </c>
      <c r="O527" s="60">
        <v>35861</v>
      </c>
      <c r="P527" s="60">
        <v>35070</v>
      </c>
      <c r="Q527" s="60">
        <v>35116</v>
      </c>
      <c r="R527" s="60">
        <v>34544</v>
      </c>
      <c r="S527" s="60">
        <v>33268</v>
      </c>
      <c r="T527" s="60">
        <v>32227</v>
      </c>
      <c r="U527" s="61">
        <v>30240</v>
      </c>
      <c r="V527" s="61">
        <v>27608</v>
      </c>
      <c r="W527" s="63">
        <v>24238</v>
      </c>
      <c r="X527" s="692">
        <v>21327</v>
      </c>
      <c r="Y527" s="693">
        <v>21599</v>
      </c>
    </row>
    <row r="528" spans="1:25" ht="15" customHeight="1">
      <c r="A528" s="476"/>
      <c r="B528" s="477"/>
      <c r="C528" s="152" t="s">
        <v>399</v>
      </c>
      <c r="D528" s="60">
        <v>6030</v>
      </c>
      <c r="E528" s="60">
        <v>6044</v>
      </c>
      <c r="F528" s="60">
        <v>4125</v>
      </c>
      <c r="G528" s="60">
        <v>4004</v>
      </c>
      <c r="H528" s="153">
        <v>0</v>
      </c>
      <c r="I528" s="153">
        <v>0</v>
      </c>
      <c r="J528" s="60">
        <v>4991</v>
      </c>
      <c r="K528" s="60">
        <v>5324</v>
      </c>
      <c r="L528" s="60">
        <v>5462</v>
      </c>
      <c r="M528" s="60">
        <v>5955</v>
      </c>
      <c r="N528" s="60">
        <v>6656</v>
      </c>
      <c r="O528" s="60">
        <v>7541</v>
      </c>
      <c r="P528" s="60">
        <v>8271</v>
      </c>
      <c r="Q528" s="60">
        <v>8869</v>
      </c>
      <c r="R528" s="60">
        <v>9796</v>
      </c>
      <c r="S528" s="60">
        <v>11117</v>
      </c>
      <c r="T528" s="60">
        <v>12389</v>
      </c>
      <c r="U528" s="61">
        <v>12867</v>
      </c>
      <c r="V528" s="61">
        <v>13484</v>
      </c>
      <c r="W528" s="63">
        <v>14712</v>
      </c>
      <c r="X528" s="692">
        <v>15169</v>
      </c>
      <c r="Y528" s="693">
        <v>15291</v>
      </c>
    </row>
    <row r="529" spans="1:25" ht="15" customHeight="1">
      <c r="A529" s="694"/>
      <c r="B529" s="695"/>
      <c r="C529" s="155" t="s">
        <v>400</v>
      </c>
      <c r="D529" s="156">
        <v>0</v>
      </c>
      <c r="E529" s="156">
        <v>0</v>
      </c>
      <c r="F529" s="156">
        <v>0</v>
      </c>
      <c r="G529" s="156">
        <v>0</v>
      </c>
      <c r="H529" s="157">
        <v>0</v>
      </c>
      <c r="I529" s="157">
        <v>0</v>
      </c>
      <c r="J529" s="156">
        <v>4</v>
      </c>
      <c r="K529" s="156">
        <v>1</v>
      </c>
      <c r="L529" s="156">
        <v>0</v>
      </c>
      <c r="M529" s="156">
        <v>0</v>
      </c>
      <c r="N529" s="156">
        <v>0</v>
      </c>
      <c r="O529" s="156">
        <v>6</v>
      </c>
      <c r="P529" s="156">
        <v>0</v>
      </c>
      <c r="Q529" s="156">
        <v>0</v>
      </c>
      <c r="R529" s="156">
        <v>2</v>
      </c>
      <c r="S529" s="156">
        <v>0</v>
      </c>
      <c r="T529" s="156">
        <v>0</v>
      </c>
      <c r="U529" s="158">
        <v>0</v>
      </c>
      <c r="V529" s="158">
        <v>53</v>
      </c>
      <c r="W529" s="160">
        <v>140</v>
      </c>
      <c r="X529" s="696">
        <v>401</v>
      </c>
      <c r="Y529" s="697" t="s">
        <v>825</v>
      </c>
    </row>
    <row r="530" spans="1:25" ht="15" customHeight="1">
      <c r="A530" s="702" t="s">
        <v>286</v>
      </c>
      <c r="B530" s="703" t="s">
        <v>287</v>
      </c>
      <c r="C530" s="166" t="s">
        <v>396</v>
      </c>
      <c r="D530" s="62">
        <v>44456</v>
      </c>
      <c r="E530" s="62">
        <v>46488</v>
      </c>
      <c r="F530" s="62">
        <v>45444</v>
      </c>
      <c r="G530" s="62">
        <v>46081</v>
      </c>
      <c r="H530" s="153">
        <v>43341</v>
      </c>
      <c r="I530" s="153">
        <v>52256</v>
      </c>
      <c r="J530" s="62">
        <v>53122</v>
      </c>
      <c r="K530" s="62">
        <v>50690</v>
      </c>
      <c r="L530" s="62">
        <v>48497</v>
      </c>
      <c r="M530" s="62">
        <v>46313</v>
      </c>
      <c r="N530" s="62">
        <v>44499</v>
      </c>
      <c r="O530" s="62">
        <v>44137</v>
      </c>
      <c r="P530" s="62">
        <v>44131</v>
      </c>
      <c r="Q530" s="62">
        <v>44563</v>
      </c>
      <c r="R530" s="62">
        <v>43817</v>
      </c>
      <c r="S530" s="62">
        <v>42373</v>
      </c>
      <c r="T530" s="62">
        <v>41158</v>
      </c>
      <c r="U530" s="62">
        <v>38929</v>
      </c>
      <c r="V530" s="62">
        <v>36794</v>
      </c>
      <c r="W530" s="167">
        <v>34684</v>
      </c>
      <c r="X530" s="692">
        <v>32634</v>
      </c>
      <c r="Y530" s="693"/>
    </row>
    <row r="531" spans="1:25" ht="15" customHeight="1">
      <c r="A531" s="702"/>
      <c r="B531" s="703"/>
      <c r="C531" s="166" t="s">
        <v>397</v>
      </c>
      <c r="D531" s="62">
        <v>15950</v>
      </c>
      <c r="E531" s="62">
        <v>16042</v>
      </c>
      <c r="F531" s="62">
        <v>15577</v>
      </c>
      <c r="G531" s="62">
        <v>15939</v>
      </c>
      <c r="H531" s="153">
        <v>0</v>
      </c>
      <c r="I531" s="153">
        <v>0</v>
      </c>
      <c r="J531" s="62">
        <v>17377</v>
      </c>
      <c r="K531" s="62">
        <v>16494</v>
      </c>
      <c r="L531" s="62">
        <v>14166</v>
      </c>
      <c r="M531" s="62">
        <v>10742</v>
      </c>
      <c r="N531" s="62">
        <v>9373</v>
      </c>
      <c r="O531" s="62">
        <v>9580</v>
      </c>
      <c r="P531" s="62">
        <v>9546</v>
      </c>
      <c r="Q531" s="62">
        <v>9144</v>
      </c>
      <c r="R531" s="62">
        <v>7970</v>
      </c>
      <c r="S531" s="62">
        <v>6804</v>
      </c>
      <c r="T531" s="62">
        <v>5893</v>
      </c>
      <c r="U531" s="62">
        <v>5171</v>
      </c>
      <c r="V531" s="62">
        <v>4604</v>
      </c>
      <c r="W531" s="167">
        <v>3931</v>
      </c>
      <c r="X531" s="692">
        <v>3441</v>
      </c>
      <c r="Y531" s="693"/>
    </row>
    <row r="532" spans="1:25" ht="15" customHeight="1">
      <c r="A532" s="702"/>
      <c r="B532" s="703"/>
      <c r="C532" s="166" t="s">
        <v>398</v>
      </c>
      <c r="D532" s="62">
        <v>24359</v>
      </c>
      <c r="E532" s="62">
        <v>26253</v>
      </c>
      <c r="F532" s="62">
        <v>27008</v>
      </c>
      <c r="G532" s="62">
        <v>27359</v>
      </c>
      <c r="H532" s="153">
        <v>0</v>
      </c>
      <c r="I532" s="153">
        <v>0</v>
      </c>
      <c r="J532" s="62">
        <v>32157</v>
      </c>
      <c r="K532" s="62">
        <v>30307</v>
      </c>
      <c r="L532" s="62">
        <v>30357</v>
      </c>
      <c r="M532" s="62">
        <v>31157</v>
      </c>
      <c r="N532" s="62">
        <v>30166</v>
      </c>
      <c r="O532" s="62">
        <v>28869</v>
      </c>
      <c r="P532" s="62">
        <v>28312</v>
      </c>
      <c r="Q532" s="62">
        <v>28669</v>
      </c>
      <c r="R532" s="62">
        <v>28415</v>
      </c>
      <c r="S532" s="62">
        <v>27162</v>
      </c>
      <c r="T532" s="62">
        <v>25867</v>
      </c>
      <c r="U532" s="62">
        <v>24022</v>
      </c>
      <c r="V532" s="62">
        <v>21807</v>
      </c>
      <c r="W532" s="167">
        <v>19143</v>
      </c>
      <c r="X532" s="692">
        <v>16937</v>
      </c>
      <c r="Y532" s="693"/>
    </row>
    <row r="533" spans="1:25" ht="15" customHeight="1">
      <c r="A533" s="702"/>
      <c r="B533" s="703"/>
      <c r="C533" s="166" t="s">
        <v>399</v>
      </c>
      <c r="D533" s="62">
        <v>4147</v>
      </c>
      <c r="E533" s="62">
        <v>4193</v>
      </c>
      <c r="F533" s="62">
        <v>2859</v>
      </c>
      <c r="G533" s="62">
        <v>2783</v>
      </c>
      <c r="H533" s="153">
        <v>0</v>
      </c>
      <c r="I533" s="153">
        <v>0</v>
      </c>
      <c r="J533" s="62">
        <v>3584</v>
      </c>
      <c r="K533" s="62">
        <v>3888</v>
      </c>
      <c r="L533" s="62">
        <v>3974</v>
      </c>
      <c r="M533" s="62">
        <v>4414</v>
      </c>
      <c r="N533" s="62">
        <v>4960</v>
      </c>
      <c r="O533" s="62">
        <v>5682</v>
      </c>
      <c r="P533" s="62">
        <v>6273</v>
      </c>
      <c r="Q533" s="62">
        <v>6750</v>
      </c>
      <c r="R533" s="62">
        <v>7430</v>
      </c>
      <c r="S533" s="62">
        <v>8407</v>
      </c>
      <c r="T533" s="62">
        <v>9398</v>
      </c>
      <c r="U533" s="62">
        <v>9736</v>
      </c>
      <c r="V533" s="62">
        <v>10330</v>
      </c>
      <c r="W533" s="167">
        <v>11475</v>
      </c>
      <c r="X533" s="692">
        <v>11862</v>
      </c>
      <c r="Y533" s="693"/>
    </row>
    <row r="534" spans="1:25" ht="15" customHeight="1">
      <c r="A534" s="704"/>
      <c r="B534" s="705"/>
      <c r="C534" s="168" t="s">
        <v>400</v>
      </c>
      <c r="D534" s="169">
        <v>0</v>
      </c>
      <c r="E534" s="169">
        <v>0</v>
      </c>
      <c r="F534" s="169">
        <v>0</v>
      </c>
      <c r="G534" s="169">
        <v>0</v>
      </c>
      <c r="H534" s="157">
        <v>0</v>
      </c>
      <c r="I534" s="157">
        <v>0</v>
      </c>
      <c r="J534" s="169">
        <v>4</v>
      </c>
      <c r="K534" s="169">
        <v>1</v>
      </c>
      <c r="L534" s="169">
        <v>0</v>
      </c>
      <c r="M534" s="169">
        <v>0</v>
      </c>
      <c r="N534" s="169">
        <v>0</v>
      </c>
      <c r="O534" s="169">
        <v>6</v>
      </c>
      <c r="P534" s="169">
        <v>0</v>
      </c>
      <c r="Q534" s="169">
        <v>0</v>
      </c>
      <c r="R534" s="169">
        <v>2</v>
      </c>
      <c r="S534" s="169">
        <v>0</v>
      </c>
      <c r="T534" s="169">
        <v>0</v>
      </c>
      <c r="U534" s="169">
        <v>0</v>
      </c>
      <c r="V534" s="169">
        <v>53</v>
      </c>
      <c r="W534" s="170">
        <v>135</v>
      </c>
      <c r="X534" s="696">
        <v>394</v>
      </c>
      <c r="Y534" s="697"/>
    </row>
    <row r="535" spans="1:25" ht="15" customHeight="1">
      <c r="A535" s="702" t="s">
        <v>288</v>
      </c>
      <c r="B535" s="703" t="s">
        <v>289</v>
      </c>
      <c r="C535" s="166" t="s">
        <v>396</v>
      </c>
      <c r="D535" s="62">
        <v>14573</v>
      </c>
      <c r="E535" s="62">
        <v>14605</v>
      </c>
      <c r="F535" s="62">
        <v>14148</v>
      </c>
      <c r="G535" s="62">
        <v>13734</v>
      </c>
      <c r="H535" s="153">
        <v>13565</v>
      </c>
      <c r="I535" s="153">
        <v>17207</v>
      </c>
      <c r="J535" s="62">
        <v>16703</v>
      </c>
      <c r="K535" s="62">
        <v>15458</v>
      </c>
      <c r="L535" s="62">
        <v>14135</v>
      </c>
      <c r="M535" s="62">
        <v>12661</v>
      </c>
      <c r="N535" s="62">
        <v>11672</v>
      </c>
      <c r="O535" s="62">
        <v>10885</v>
      </c>
      <c r="P535" s="62">
        <v>10695</v>
      </c>
      <c r="Q535" s="62">
        <v>10485</v>
      </c>
      <c r="R535" s="62">
        <v>10232</v>
      </c>
      <c r="S535" s="62">
        <v>10466</v>
      </c>
      <c r="T535" s="62">
        <v>11090</v>
      </c>
      <c r="U535" s="62">
        <v>11101</v>
      </c>
      <c r="V535" s="62">
        <v>10460</v>
      </c>
      <c r="W535" s="167">
        <v>9574</v>
      </c>
      <c r="X535" s="692">
        <v>8602</v>
      </c>
      <c r="Y535" s="693"/>
    </row>
    <row r="536" spans="1:25" ht="15" customHeight="1">
      <c r="A536" s="702"/>
      <c r="B536" s="703"/>
      <c r="C536" s="166" t="s">
        <v>397</v>
      </c>
      <c r="D536" s="62">
        <v>5396</v>
      </c>
      <c r="E536" s="62">
        <v>5382</v>
      </c>
      <c r="F536" s="62">
        <v>5167</v>
      </c>
      <c r="G536" s="62">
        <v>5044</v>
      </c>
      <c r="H536" s="153">
        <v>0</v>
      </c>
      <c r="I536" s="153">
        <v>0</v>
      </c>
      <c r="J536" s="62">
        <v>5866</v>
      </c>
      <c r="K536" s="62">
        <v>5250</v>
      </c>
      <c r="L536" s="62">
        <v>4444</v>
      </c>
      <c r="M536" s="62">
        <v>3198</v>
      </c>
      <c r="N536" s="62">
        <v>2454</v>
      </c>
      <c r="O536" s="62">
        <v>2034</v>
      </c>
      <c r="P536" s="62">
        <v>1939</v>
      </c>
      <c r="Q536" s="62">
        <v>1919</v>
      </c>
      <c r="R536" s="62">
        <v>1737</v>
      </c>
      <c r="S536" s="62">
        <v>1650</v>
      </c>
      <c r="T536" s="62">
        <v>1739</v>
      </c>
      <c r="U536" s="62">
        <v>1752</v>
      </c>
      <c r="V536" s="62">
        <v>1505</v>
      </c>
      <c r="W536" s="167">
        <v>1237</v>
      </c>
      <c r="X536" s="692">
        <v>898</v>
      </c>
      <c r="Y536" s="693"/>
    </row>
    <row r="537" spans="1:25" ht="15" customHeight="1">
      <c r="A537" s="702"/>
      <c r="B537" s="703"/>
      <c r="C537" s="166" t="s">
        <v>398</v>
      </c>
      <c r="D537" s="62">
        <v>7294</v>
      </c>
      <c r="E537" s="62">
        <v>7372</v>
      </c>
      <c r="F537" s="62">
        <v>7715</v>
      </c>
      <c r="G537" s="62">
        <v>7469</v>
      </c>
      <c r="H537" s="153">
        <v>0</v>
      </c>
      <c r="I537" s="153">
        <v>0</v>
      </c>
      <c r="J537" s="62">
        <v>9430</v>
      </c>
      <c r="K537" s="62">
        <v>8772</v>
      </c>
      <c r="L537" s="62">
        <v>8203</v>
      </c>
      <c r="M537" s="62">
        <v>7922</v>
      </c>
      <c r="N537" s="62">
        <v>7522</v>
      </c>
      <c r="O537" s="62">
        <v>6992</v>
      </c>
      <c r="P537" s="62">
        <v>6758</v>
      </c>
      <c r="Q537" s="62">
        <v>6447</v>
      </c>
      <c r="R537" s="62">
        <v>6129</v>
      </c>
      <c r="S537" s="62">
        <v>6106</v>
      </c>
      <c r="T537" s="62">
        <v>6360</v>
      </c>
      <c r="U537" s="62">
        <v>6218</v>
      </c>
      <c r="V537" s="62">
        <v>5801</v>
      </c>
      <c r="W537" s="167">
        <v>5095</v>
      </c>
      <c r="X537" s="692">
        <v>4390</v>
      </c>
      <c r="Y537" s="693"/>
    </row>
    <row r="538" spans="1:25" ht="15" customHeight="1">
      <c r="A538" s="702"/>
      <c r="B538" s="703"/>
      <c r="C538" s="166" t="s">
        <v>399</v>
      </c>
      <c r="D538" s="62">
        <v>1883</v>
      </c>
      <c r="E538" s="62">
        <v>1851</v>
      </c>
      <c r="F538" s="62">
        <v>1266</v>
      </c>
      <c r="G538" s="62">
        <v>1221</v>
      </c>
      <c r="H538" s="153">
        <v>0</v>
      </c>
      <c r="I538" s="153">
        <v>0</v>
      </c>
      <c r="J538" s="62">
        <v>1407</v>
      </c>
      <c r="K538" s="62">
        <v>1436</v>
      </c>
      <c r="L538" s="62">
        <v>1488</v>
      </c>
      <c r="M538" s="62">
        <v>1541</v>
      </c>
      <c r="N538" s="62">
        <v>1696</v>
      </c>
      <c r="O538" s="62">
        <v>1859</v>
      </c>
      <c r="P538" s="62">
        <v>1998</v>
      </c>
      <c r="Q538" s="62">
        <v>2119</v>
      </c>
      <c r="R538" s="62">
        <v>2366</v>
      </c>
      <c r="S538" s="62">
        <v>2710</v>
      </c>
      <c r="T538" s="62">
        <v>2991</v>
      </c>
      <c r="U538" s="62">
        <v>3131</v>
      </c>
      <c r="V538" s="62">
        <v>3154</v>
      </c>
      <c r="W538" s="167">
        <v>3237</v>
      </c>
      <c r="X538" s="692">
        <v>3307</v>
      </c>
      <c r="Y538" s="693"/>
    </row>
    <row r="539" spans="1:25" ht="15" customHeight="1">
      <c r="A539" s="704"/>
      <c r="B539" s="705"/>
      <c r="C539" s="168" t="s">
        <v>400</v>
      </c>
      <c r="D539" s="169">
        <v>0</v>
      </c>
      <c r="E539" s="169">
        <v>0</v>
      </c>
      <c r="F539" s="169">
        <v>0</v>
      </c>
      <c r="G539" s="169">
        <v>0</v>
      </c>
      <c r="H539" s="157">
        <v>0</v>
      </c>
      <c r="I539" s="157">
        <v>0</v>
      </c>
      <c r="J539" s="169">
        <v>0</v>
      </c>
      <c r="K539" s="169">
        <v>0</v>
      </c>
      <c r="L539" s="169">
        <v>0</v>
      </c>
      <c r="M539" s="169">
        <v>0</v>
      </c>
      <c r="N539" s="169">
        <v>0</v>
      </c>
      <c r="O539" s="169">
        <v>0</v>
      </c>
      <c r="P539" s="169">
        <v>0</v>
      </c>
      <c r="Q539" s="169">
        <v>0</v>
      </c>
      <c r="R539" s="169">
        <v>0</v>
      </c>
      <c r="S539" s="169">
        <v>0</v>
      </c>
      <c r="T539" s="169">
        <v>0</v>
      </c>
      <c r="U539" s="169">
        <v>0</v>
      </c>
      <c r="V539" s="169">
        <v>0</v>
      </c>
      <c r="W539" s="170">
        <v>5</v>
      </c>
      <c r="X539" s="696">
        <v>7</v>
      </c>
      <c r="Y539" s="697"/>
    </row>
    <row r="540" spans="1:25" ht="15" customHeight="1">
      <c r="A540" s="476">
        <v>224</v>
      </c>
      <c r="B540" s="477" t="s">
        <v>290</v>
      </c>
      <c r="C540" s="152" t="s">
        <v>396</v>
      </c>
      <c r="D540" s="60">
        <v>57240</v>
      </c>
      <c r="E540" s="60">
        <v>58706</v>
      </c>
      <c r="F540" s="60">
        <v>59240</v>
      </c>
      <c r="G540" s="60">
        <v>60729</v>
      </c>
      <c r="H540" s="153">
        <v>60263</v>
      </c>
      <c r="I540" s="153">
        <v>72644</v>
      </c>
      <c r="J540" s="60">
        <v>73581</v>
      </c>
      <c r="K540" s="60">
        <v>70687</v>
      </c>
      <c r="L540" s="60">
        <v>64789</v>
      </c>
      <c r="M540" s="60">
        <v>60194</v>
      </c>
      <c r="N540" s="60">
        <v>58072</v>
      </c>
      <c r="O540" s="60">
        <v>57813</v>
      </c>
      <c r="P540" s="60">
        <v>57744</v>
      </c>
      <c r="Q540" s="60">
        <v>57690</v>
      </c>
      <c r="R540" s="60">
        <v>57526</v>
      </c>
      <c r="S540" s="60">
        <v>56664</v>
      </c>
      <c r="T540" s="60">
        <v>54979</v>
      </c>
      <c r="U540" s="61">
        <v>52283</v>
      </c>
      <c r="V540" s="61">
        <v>49834</v>
      </c>
      <c r="W540" s="63">
        <v>46912</v>
      </c>
      <c r="X540" s="692">
        <v>44137</v>
      </c>
      <c r="Y540" s="693">
        <v>44137</v>
      </c>
    </row>
    <row r="541" spans="1:25" ht="15" customHeight="1">
      <c r="A541" s="476"/>
      <c r="B541" s="477"/>
      <c r="C541" s="152" t="s">
        <v>397</v>
      </c>
      <c r="D541" s="60">
        <v>21955</v>
      </c>
      <c r="E541" s="60">
        <v>22128</v>
      </c>
      <c r="F541" s="60">
        <v>22001</v>
      </c>
      <c r="G541" s="60">
        <v>22463</v>
      </c>
      <c r="H541" s="153">
        <v>0</v>
      </c>
      <c r="I541" s="153">
        <v>0</v>
      </c>
      <c r="J541" s="60">
        <v>26396</v>
      </c>
      <c r="K541" s="60">
        <v>24499</v>
      </c>
      <c r="L541" s="60">
        <v>20783</v>
      </c>
      <c r="M541" s="60">
        <v>15542</v>
      </c>
      <c r="N541" s="60">
        <v>13015</v>
      </c>
      <c r="O541" s="60">
        <v>12546</v>
      </c>
      <c r="P541" s="60">
        <v>12372</v>
      </c>
      <c r="Q541" s="60">
        <v>11883</v>
      </c>
      <c r="R541" s="60">
        <v>10557</v>
      </c>
      <c r="S541" s="60">
        <v>9374</v>
      </c>
      <c r="T541" s="60">
        <v>8249</v>
      </c>
      <c r="U541" s="61">
        <v>7101</v>
      </c>
      <c r="V541" s="61">
        <v>6387</v>
      </c>
      <c r="W541" s="63">
        <v>5760</v>
      </c>
      <c r="X541" s="692">
        <v>5190</v>
      </c>
      <c r="Y541" s="693">
        <v>5222</v>
      </c>
    </row>
    <row r="542" spans="1:25" ht="15" customHeight="1">
      <c r="A542" s="476"/>
      <c r="B542" s="477"/>
      <c r="C542" s="152" t="s">
        <v>398</v>
      </c>
      <c r="D542" s="60">
        <v>28679</v>
      </c>
      <c r="E542" s="60">
        <v>29956</v>
      </c>
      <c r="F542" s="60">
        <v>32662</v>
      </c>
      <c r="G542" s="60">
        <v>33698</v>
      </c>
      <c r="H542" s="153">
        <v>0</v>
      </c>
      <c r="I542" s="153">
        <v>0</v>
      </c>
      <c r="J542" s="60">
        <v>41697</v>
      </c>
      <c r="K542" s="60">
        <v>40385</v>
      </c>
      <c r="L542" s="60">
        <v>38186</v>
      </c>
      <c r="M542" s="60">
        <v>38573</v>
      </c>
      <c r="N542" s="60">
        <v>38374</v>
      </c>
      <c r="O542" s="60">
        <v>37542</v>
      </c>
      <c r="P542" s="60">
        <v>36770</v>
      </c>
      <c r="Q542" s="60">
        <v>36424</v>
      </c>
      <c r="R542" s="60">
        <v>36452</v>
      </c>
      <c r="S542" s="60">
        <v>35254</v>
      </c>
      <c r="T542" s="60">
        <v>33433</v>
      </c>
      <c r="U542" s="61">
        <v>31124</v>
      </c>
      <c r="V542" s="61">
        <v>28791</v>
      </c>
      <c r="W542" s="63">
        <v>25404</v>
      </c>
      <c r="X542" s="692">
        <v>22362</v>
      </c>
      <c r="Y542" s="693">
        <v>22806</v>
      </c>
    </row>
    <row r="543" spans="1:25" ht="15" customHeight="1">
      <c r="A543" s="476"/>
      <c r="B543" s="477"/>
      <c r="C543" s="152" t="s">
        <v>399</v>
      </c>
      <c r="D543" s="60">
        <v>6606</v>
      </c>
      <c r="E543" s="60">
        <v>6622</v>
      </c>
      <c r="F543" s="60">
        <v>4577</v>
      </c>
      <c r="G543" s="60">
        <v>4568</v>
      </c>
      <c r="H543" s="153">
        <v>0</v>
      </c>
      <c r="I543" s="153">
        <v>0</v>
      </c>
      <c r="J543" s="60">
        <v>5471</v>
      </c>
      <c r="K543" s="60">
        <v>5802</v>
      </c>
      <c r="L543" s="60">
        <v>5820</v>
      </c>
      <c r="M543" s="60">
        <v>6079</v>
      </c>
      <c r="N543" s="60">
        <v>6683</v>
      </c>
      <c r="O543" s="60">
        <v>7725</v>
      </c>
      <c r="P543" s="60">
        <v>8602</v>
      </c>
      <c r="Q543" s="60">
        <v>9383</v>
      </c>
      <c r="R543" s="60">
        <v>10517</v>
      </c>
      <c r="S543" s="60">
        <v>12036</v>
      </c>
      <c r="T543" s="60">
        <v>13297</v>
      </c>
      <c r="U543" s="61">
        <v>14058</v>
      </c>
      <c r="V543" s="61">
        <v>14616</v>
      </c>
      <c r="W543" s="63">
        <v>15679</v>
      </c>
      <c r="X543" s="692">
        <v>15956</v>
      </c>
      <c r="Y543" s="693">
        <v>16109</v>
      </c>
    </row>
    <row r="544" spans="1:25" ht="15" customHeight="1">
      <c r="A544" s="694"/>
      <c r="B544" s="695"/>
      <c r="C544" s="155" t="s">
        <v>400</v>
      </c>
      <c r="D544" s="156">
        <v>0</v>
      </c>
      <c r="E544" s="156">
        <v>0</v>
      </c>
      <c r="F544" s="156">
        <v>0</v>
      </c>
      <c r="G544" s="156">
        <v>0</v>
      </c>
      <c r="H544" s="157">
        <v>0</v>
      </c>
      <c r="I544" s="157">
        <v>0</v>
      </c>
      <c r="J544" s="156">
        <v>17</v>
      </c>
      <c r="K544" s="156">
        <v>1</v>
      </c>
      <c r="L544" s="156">
        <v>0</v>
      </c>
      <c r="M544" s="156">
        <v>0</v>
      </c>
      <c r="N544" s="156">
        <v>0</v>
      </c>
      <c r="O544" s="156">
        <v>0</v>
      </c>
      <c r="P544" s="156">
        <v>0</v>
      </c>
      <c r="Q544" s="156">
        <v>0</v>
      </c>
      <c r="R544" s="156">
        <v>0</v>
      </c>
      <c r="S544" s="156">
        <v>0</v>
      </c>
      <c r="T544" s="156">
        <v>0</v>
      </c>
      <c r="U544" s="158">
        <v>0</v>
      </c>
      <c r="V544" s="158">
        <v>40</v>
      </c>
      <c r="W544" s="160">
        <v>69</v>
      </c>
      <c r="X544" s="696">
        <v>629</v>
      </c>
      <c r="Y544" s="697" t="s">
        <v>825</v>
      </c>
    </row>
    <row r="545" spans="1:25" ht="15" customHeight="1">
      <c r="A545" s="702" t="s">
        <v>291</v>
      </c>
      <c r="B545" s="703" t="s">
        <v>292</v>
      </c>
      <c r="C545" s="166" t="s">
        <v>396</v>
      </c>
      <c r="D545" s="62">
        <v>5359</v>
      </c>
      <c r="E545" s="62">
        <v>5353</v>
      </c>
      <c r="F545" s="62">
        <v>5353</v>
      </c>
      <c r="G545" s="62">
        <v>5215</v>
      </c>
      <c r="H545" s="153">
        <v>5247</v>
      </c>
      <c r="I545" s="153">
        <v>6424</v>
      </c>
      <c r="J545" s="62">
        <v>6431</v>
      </c>
      <c r="K545" s="62">
        <v>6051</v>
      </c>
      <c r="L545" s="62">
        <v>5683</v>
      </c>
      <c r="M545" s="62">
        <v>5364</v>
      </c>
      <c r="N545" s="62">
        <v>5225</v>
      </c>
      <c r="O545" s="62">
        <v>5228</v>
      </c>
      <c r="P545" s="62">
        <v>5509</v>
      </c>
      <c r="Q545" s="62">
        <v>5557</v>
      </c>
      <c r="R545" s="62">
        <v>5607</v>
      </c>
      <c r="S545" s="62">
        <v>5988</v>
      </c>
      <c r="T545" s="62">
        <v>6154</v>
      </c>
      <c r="U545" s="62">
        <v>6205</v>
      </c>
      <c r="V545" s="62">
        <v>6109</v>
      </c>
      <c r="W545" s="167">
        <v>5931</v>
      </c>
      <c r="X545" s="692">
        <v>5495</v>
      </c>
      <c r="Y545" s="693"/>
    </row>
    <row r="546" spans="1:25" ht="15" customHeight="1">
      <c r="A546" s="702"/>
      <c r="B546" s="703"/>
      <c r="C546" s="166" t="s">
        <v>397</v>
      </c>
      <c r="D546" s="62">
        <v>2071</v>
      </c>
      <c r="E546" s="62">
        <v>2058</v>
      </c>
      <c r="F546" s="62">
        <v>1992</v>
      </c>
      <c r="G546" s="62">
        <v>1906</v>
      </c>
      <c r="H546" s="153">
        <v>0</v>
      </c>
      <c r="I546" s="153">
        <v>0</v>
      </c>
      <c r="J546" s="62">
        <v>2237</v>
      </c>
      <c r="K546" s="62">
        <v>1993</v>
      </c>
      <c r="L546" s="62">
        <v>1751</v>
      </c>
      <c r="M546" s="62">
        <v>1349</v>
      </c>
      <c r="N546" s="62">
        <v>1143</v>
      </c>
      <c r="O546" s="62">
        <v>1200</v>
      </c>
      <c r="P546" s="62">
        <v>1276</v>
      </c>
      <c r="Q546" s="62">
        <v>1238</v>
      </c>
      <c r="R546" s="62">
        <v>1054</v>
      </c>
      <c r="S546" s="62">
        <v>1020</v>
      </c>
      <c r="T546" s="62">
        <v>1066</v>
      </c>
      <c r="U546" s="62">
        <v>1027</v>
      </c>
      <c r="V546" s="62">
        <v>994</v>
      </c>
      <c r="W546" s="167">
        <v>900</v>
      </c>
      <c r="X546" s="692">
        <v>766</v>
      </c>
      <c r="Y546" s="693"/>
    </row>
    <row r="547" spans="1:25" ht="15" customHeight="1">
      <c r="A547" s="702"/>
      <c r="B547" s="703"/>
      <c r="C547" s="166" t="s">
        <v>398</v>
      </c>
      <c r="D547" s="62">
        <v>2636</v>
      </c>
      <c r="E547" s="62">
        <v>2647</v>
      </c>
      <c r="F547" s="62">
        <v>2925</v>
      </c>
      <c r="G547" s="62">
        <v>2884</v>
      </c>
      <c r="H547" s="153">
        <v>0</v>
      </c>
      <c r="I547" s="153">
        <v>0</v>
      </c>
      <c r="J547" s="62">
        <v>3693</v>
      </c>
      <c r="K547" s="62">
        <v>3523</v>
      </c>
      <c r="L547" s="62">
        <v>3402</v>
      </c>
      <c r="M547" s="62">
        <v>3438</v>
      </c>
      <c r="N547" s="62">
        <v>3478</v>
      </c>
      <c r="O547" s="62">
        <v>3310</v>
      </c>
      <c r="P547" s="62">
        <v>3470</v>
      </c>
      <c r="Q547" s="62">
        <v>3471</v>
      </c>
      <c r="R547" s="62">
        <v>3587</v>
      </c>
      <c r="S547" s="62">
        <v>3796</v>
      </c>
      <c r="T547" s="62">
        <v>3799</v>
      </c>
      <c r="U547" s="62">
        <v>3759</v>
      </c>
      <c r="V547" s="62">
        <v>3594</v>
      </c>
      <c r="W547" s="167">
        <v>3325</v>
      </c>
      <c r="X547" s="692">
        <v>2948</v>
      </c>
      <c r="Y547" s="693"/>
    </row>
    <row r="548" spans="1:25" ht="15" customHeight="1">
      <c r="A548" s="702"/>
      <c r="B548" s="703"/>
      <c r="C548" s="166" t="s">
        <v>399</v>
      </c>
      <c r="D548" s="62">
        <v>652</v>
      </c>
      <c r="E548" s="62">
        <v>648</v>
      </c>
      <c r="F548" s="62">
        <v>436</v>
      </c>
      <c r="G548" s="62">
        <v>425</v>
      </c>
      <c r="H548" s="153">
        <v>0</v>
      </c>
      <c r="I548" s="153">
        <v>0</v>
      </c>
      <c r="J548" s="62">
        <v>501</v>
      </c>
      <c r="K548" s="62">
        <v>535</v>
      </c>
      <c r="L548" s="62">
        <v>530</v>
      </c>
      <c r="M548" s="62">
        <v>577</v>
      </c>
      <c r="N548" s="62">
        <v>604</v>
      </c>
      <c r="O548" s="62">
        <v>718</v>
      </c>
      <c r="P548" s="62">
        <v>763</v>
      </c>
      <c r="Q548" s="62">
        <v>848</v>
      </c>
      <c r="R548" s="62">
        <v>966</v>
      </c>
      <c r="S548" s="62">
        <v>1172</v>
      </c>
      <c r="T548" s="62">
        <v>1289</v>
      </c>
      <c r="U548" s="62">
        <v>1419</v>
      </c>
      <c r="V548" s="62">
        <v>1518</v>
      </c>
      <c r="W548" s="167">
        <v>1702</v>
      </c>
      <c r="X548" s="692">
        <v>1692</v>
      </c>
      <c r="Y548" s="693"/>
    </row>
    <row r="549" spans="1:25" ht="15" customHeight="1">
      <c r="A549" s="704"/>
      <c r="B549" s="705"/>
      <c r="C549" s="168" t="s">
        <v>400</v>
      </c>
      <c r="D549" s="169">
        <v>0</v>
      </c>
      <c r="E549" s="169">
        <v>0</v>
      </c>
      <c r="F549" s="169">
        <v>0</v>
      </c>
      <c r="G549" s="169">
        <v>0</v>
      </c>
      <c r="H549" s="157">
        <v>0</v>
      </c>
      <c r="I549" s="157">
        <v>0</v>
      </c>
      <c r="J549" s="169">
        <v>0</v>
      </c>
      <c r="K549" s="169">
        <v>0</v>
      </c>
      <c r="L549" s="169">
        <v>0</v>
      </c>
      <c r="M549" s="169">
        <v>0</v>
      </c>
      <c r="N549" s="169">
        <v>0</v>
      </c>
      <c r="O549" s="169">
        <v>0</v>
      </c>
      <c r="P549" s="169">
        <v>0</v>
      </c>
      <c r="Q549" s="169">
        <v>0</v>
      </c>
      <c r="R549" s="169">
        <v>0</v>
      </c>
      <c r="S549" s="169">
        <v>0</v>
      </c>
      <c r="T549" s="169">
        <v>0</v>
      </c>
      <c r="U549" s="169">
        <v>0</v>
      </c>
      <c r="V549" s="169">
        <v>3</v>
      </c>
      <c r="W549" s="170">
        <v>4</v>
      </c>
      <c r="X549" s="696">
        <v>89</v>
      </c>
      <c r="Y549" s="697"/>
    </row>
    <row r="550" spans="1:25" ht="15" customHeight="1">
      <c r="A550" s="702" t="s">
        <v>293</v>
      </c>
      <c r="B550" s="703" t="s">
        <v>294</v>
      </c>
      <c r="C550" s="166" t="s">
        <v>396</v>
      </c>
      <c r="D550" s="62">
        <v>13481</v>
      </c>
      <c r="E550" s="62">
        <v>14047</v>
      </c>
      <c r="F550" s="62">
        <v>13880</v>
      </c>
      <c r="G550" s="62">
        <v>14629</v>
      </c>
      <c r="H550" s="153">
        <v>14396</v>
      </c>
      <c r="I550" s="153">
        <v>17480</v>
      </c>
      <c r="J550" s="62">
        <v>18062</v>
      </c>
      <c r="K550" s="62">
        <v>17592</v>
      </c>
      <c r="L550" s="62">
        <v>15839</v>
      </c>
      <c r="M550" s="62">
        <v>14301</v>
      </c>
      <c r="N550" s="62">
        <v>13955</v>
      </c>
      <c r="O550" s="62">
        <v>13972</v>
      </c>
      <c r="P550" s="62">
        <v>13998</v>
      </c>
      <c r="Q550" s="62">
        <v>14007</v>
      </c>
      <c r="R550" s="62">
        <v>13789</v>
      </c>
      <c r="S550" s="62">
        <v>13248</v>
      </c>
      <c r="T550" s="62">
        <v>12519</v>
      </c>
      <c r="U550" s="62">
        <v>11407</v>
      </c>
      <c r="V550" s="62">
        <v>10700</v>
      </c>
      <c r="W550" s="167">
        <v>9854</v>
      </c>
      <c r="X550" s="692">
        <v>9088</v>
      </c>
      <c r="Y550" s="693"/>
    </row>
    <row r="551" spans="1:25" ht="15" customHeight="1">
      <c r="A551" s="702"/>
      <c r="B551" s="703"/>
      <c r="C551" s="166" t="s">
        <v>397</v>
      </c>
      <c r="D551" s="62">
        <v>5212</v>
      </c>
      <c r="E551" s="62">
        <v>5313</v>
      </c>
      <c r="F551" s="62">
        <v>5203</v>
      </c>
      <c r="G551" s="62">
        <v>5425</v>
      </c>
      <c r="H551" s="153">
        <v>0</v>
      </c>
      <c r="I551" s="153">
        <v>0</v>
      </c>
      <c r="J551" s="62">
        <v>6675</v>
      </c>
      <c r="K551" s="62">
        <v>6341</v>
      </c>
      <c r="L551" s="62">
        <v>5311</v>
      </c>
      <c r="M551" s="62">
        <v>3841</v>
      </c>
      <c r="N551" s="62">
        <v>3237</v>
      </c>
      <c r="O551" s="62">
        <v>3090</v>
      </c>
      <c r="P551" s="62">
        <v>3077</v>
      </c>
      <c r="Q551" s="62">
        <v>2939</v>
      </c>
      <c r="R551" s="62">
        <v>2572</v>
      </c>
      <c r="S551" s="62">
        <v>2159</v>
      </c>
      <c r="T551" s="62">
        <v>1793</v>
      </c>
      <c r="U551" s="62">
        <v>1431</v>
      </c>
      <c r="V551" s="62">
        <v>1277</v>
      </c>
      <c r="W551" s="167">
        <v>1114</v>
      </c>
      <c r="X551" s="692">
        <v>985</v>
      </c>
      <c r="Y551" s="693"/>
    </row>
    <row r="552" spans="1:25" ht="15" customHeight="1">
      <c r="A552" s="702"/>
      <c r="B552" s="703"/>
      <c r="C552" s="166" t="s">
        <v>398</v>
      </c>
      <c r="D552" s="62">
        <v>6750</v>
      </c>
      <c r="E552" s="62">
        <v>7239</v>
      </c>
      <c r="F552" s="62">
        <v>7696</v>
      </c>
      <c r="G552" s="62">
        <v>8173</v>
      </c>
      <c r="H552" s="153">
        <v>0</v>
      </c>
      <c r="I552" s="153">
        <v>0</v>
      </c>
      <c r="J552" s="62">
        <v>10150</v>
      </c>
      <c r="K552" s="62">
        <v>9908</v>
      </c>
      <c r="L552" s="62">
        <v>9189</v>
      </c>
      <c r="M552" s="62">
        <v>9089</v>
      </c>
      <c r="N552" s="62">
        <v>9203</v>
      </c>
      <c r="O552" s="62">
        <v>9088</v>
      </c>
      <c r="P552" s="62">
        <v>8908</v>
      </c>
      <c r="Q552" s="62">
        <v>8857</v>
      </c>
      <c r="R552" s="62">
        <v>8775</v>
      </c>
      <c r="S552" s="62">
        <v>8299</v>
      </c>
      <c r="T552" s="62">
        <v>7716</v>
      </c>
      <c r="U552" s="62">
        <v>6915</v>
      </c>
      <c r="V552" s="62">
        <v>6200</v>
      </c>
      <c r="W552" s="167">
        <v>5294</v>
      </c>
      <c r="X552" s="692">
        <v>4414</v>
      </c>
      <c r="Y552" s="693"/>
    </row>
    <row r="553" spans="1:25" ht="15" customHeight="1">
      <c r="A553" s="702"/>
      <c r="B553" s="703"/>
      <c r="C553" s="166" t="s">
        <v>399</v>
      </c>
      <c r="D553" s="62">
        <v>1519</v>
      </c>
      <c r="E553" s="62">
        <v>1495</v>
      </c>
      <c r="F553" s="62">
        <v>981</v>
      </c>
      <c r="G553" s="62">
        <v>1031</v>
      </c>
      <c r="H553" s="153">
        <v>0</v>
      </c>
      <c r="I553" s="153">
        <v>0</v>
      </c>
      <c r="J553" s="62">
        <v>1230</v>
      </c>
      <c r="K553" s="62">
        <v>1343</v>
      </c>
      <c r="L553" s="62">
        <v>1339</v>
      </c>
      <c r="M553" s="62">
        <v>1371</v>
      </c>
      <c r="N553" s="62">
        <v>1515</v>
      </c>
      <c r="O553" s="62">
        <v>1794</v>
      </c>
      <c r="P553" s="62">
        <v>2013</v>
      </c>
      <c r="Q553" s="62">
        <v>2211</v>
      </c>
      <c r="R553" s="62">
        <v>2442</v>
      </c>
      <c r="S553" s="62">
        <v>2790</v>
      </c>
      <c r="T553" s="62">
        <v>3010</v>
      </c>
      <c r="U553" s="62">
        <v>3061</v>
      </c>
      <c r="V553" s="62">
        <v>3216</v>
      </c>
      <c r="W553" s="167">
        <v>3430</v>
      </c>
      <c r="X553" s="692">
        <v>3557</v>
      </c>
      <c r="Y553" s="693"/>
    </row>
    <row r="554" spans="1:25" ht="15" customHeight="1">
      <c r="A554" s="704"/>
      <c r="B554" s="705"/>
      <c r="C554" s="168" t="s">
        <v>400</v>
      </c>
      <c r="D554" s="169">
        <v>0</v>
      </c>
      <c r="E554" s="169">
        <v>0</v>
      </c>
      <c r="F554" s="169">
        <v>0</v>
      </c>
      <c r="G554" s="169">
        <v>0</v>
      </c>
      <c r="H554" s="157">
        <v>0</v>
      </c>
      <c r="I554" s="157">
        <v>0</v>
      </c>
      <c r="J554" s="169">
        <v>7</v>
      </c>
      <c r="K554" s="169">
        <v>0</v>
      </c>
      <c r="L554" s="169">
        <v>0</v>
      </c>
      <c r="M554" s="169">
        <v>0</v>
      </c>
      <c r="N554" s="169">
        <v>0</v>
      </c>
      <c r="O554" s="169">
        <v>0</v>
      </c>
      <c r="P554" s="169">
        <v>0</v>
      </c>
      <c r="Q554" s="169">
        <v>0</v>
      </c>
      <c r="R554" s="169">
        <v>0</v>
      </c>
      <c r="S554" s="169">
        <v>0</v>
      </c>
      <c r="T554" s="169">
        <v>0</v>
      </c>
      <c r="U554" s="169">
        <v>0</v>
      </c>
      <c r="V554" s="169">
        <v>7</v>
      </c>
      <c r="W554" s="170">
        <v>16</v>
      </c>
      <c r="X554" s="696">
        <v>132</v>
      </c>
      <c r="Y554" s="697"/>
    </row>
    <row r="555" spans="1:25" ht="15" customHeight="1">
      <c r="A555" s="702" t="s">
        <v>295</v>
      </c>
      <c r="B555" s="703" t="s">
        <v>296</v>
      </c>
      <c r="C555" s="166" t="s">
        <v>396</v>
      </c>
      <c r="D555" s="62">
        <v>15699</v>
      </c>
      <c r="E555" s="62">
        <v>15880</v>
      </c>
      <c r="F555" s="62">
        <v>16098</v>
      </c>
      <c r="G555" s="62">
        <v>16437</v>
      </c>
      <c r="H555" s="153">
        <v>16495</v>
      </c>
      <c r="I555" s="153">
        <v>19603</v>
      </c>
      <c r="J555" s="62">
        <v>19835</v>
      </c>
      <c r="K555" s="62">
        <v>19001</v>
      </c>
      <c r="L555" s="62">
        <v>17337</v>
      </c>
      <c r="M555" s="62">
        <v>16104</v>
      </c>
      <c r="N555" s="62">
        <v>15606</v>
      </c>
      <c r="O555" s="62">
        <v>15682</v>
      </c>
      <c r="P555" s="62">
        <v>16004</v>
      </c>
      <c r="Q555" s="62">
        <v>16529</v>
      </c>
      <c r="R555" s="62">
        <v>16847</v>
      </c>
      <c r="S555" s="62">
        <v>16854</v>
      </c>
      <c r="T555" s="62">
        <v>16602</v>
      </c>
      <c r="U555" s="62">
        <v>16112</v>
      </c>
      <c r="V555" s="62">
        <v>15780</v>
      </c>
      <c r="W555" s="167">
        <v>15155</v>
      </c>
      <c r="X555" s="692">
        <v>14702</v>
      </c>
      <c r="Y555" s="693"/>
    </row>
    <row r="556" spans="1:25" ht="15" customHeight="1">
      <c r="A556" s="702"/>
      <c r="B556" s="703"/>
      <c r="C556" s="166" t="s">
        <v>397</v>
      </c>
      <c r="D556" s="62">
        <v>6089</v>
      </c>
      <c r="E556" s="62">
        <v>6098</v>
      </c>
      <c r="F556" s="62">
        <v>6120</v>
      </c>
      <c r="G556" s="62">
        <v>6196</v>
      </c>
      <c r="H556" s="153">
        <v>0</v>
      </c>
      <c r="I556" s="153">
        <v>0</v>
      </c>
      <c r="J556" s="62">
        <v>7000</v>
      </c>
      <c r="K556" s="62">
        <v>6395</v>
      </c>
      <c r="L556" s="62">
        <v>5362</v>
      </c>
      <c r="M556" s="62">
        <v>3980</v>
      </c>
      <c r="N556" s="62">
        <v>3450</v>
      </c>
      <c r="O556" s="62">
        <v>3413</v>
      </c>
      <c r="P556" s="62">
        <v>3454</v>
      </c>
      <c r="Q556" s="62">
        <v>3501</v>
      </c>
      <c r="R556" s="62">
        <v>3228</v>
      </c>
      <c r="S556" s="62">
        <v>2993</v>
      </c>
      <c r="T556" s="62">
        <v>2563</v>
      </c>
      <c r="U556" s="62">
        <v>2215</v>
      </c>
      <c r="V556" s="62">
        <v>2128</v>
      </c>
      <c r="W556" s="167">
        <v>2030</v>
      </c>
      <c r="X556" s="692">
        <v>1894</v>
      </c>
      <c r="Y556" s="693"/>
    </row>
    <row r="557" spans="1:25" ht="15" customHeight="1">
      <c r="A557" s="702"/>
      <c r="B557" s="703"/>
      <c r="C557" s="166" t="s">
        <v>398</v>
      </c>
      <c r="D557" s="62">
        <v>7734</v>
      </c>
      <c r="E557" s="62">
        <v>7933</v>
      </c>
      <c r="F557" s="62">
        <v>8695</v>
      </c>
      <c r="G557" s="62">
        <v>9041</v>
      </c>
      <c r="H557" s="153">
        <v>0</v>
      </c>
      <c r="I557" s="153">
        <v>0</v>
      </c>
      <c r="J557" s="62">
        <v>11322</v>
      </c>
      <c r="K557" s="62">
        <v>11011</v>
      </c>
      <c r="L557" s="62">
        <v>10379</v>
      </c>
      <c r="M557" s="62">
        <v>10463</v>
      </c>
      <c r="N557" s="62">
        <v>10324</v>
      </c>
      <c r="O557" s="62">
        <v>10195</v>
      </c>
      <c r="P557" s="62">
        <v>10258</v>
      </c>
      <c r="Q557" s="62">
        <v>10482</v>
      </c>
      <c r="R557" s="62">
        <v>10644</v>
      </c>
      <c r="S557" s="62">
        <v>10471</v>
      </c>
      <c r="T557" s="62">
        <v>10109</v>
      </c>
      <c r="U557" s="62">
        <v>9606</v>
      </c>
      <c r="V557" s="62">
        <v>9170</v>
      </c>
      <c r="W557" s="167">
        <v>8331</v>
      </c>
      <c r="X557" s="692">
        <v>7625</v>
      </c>
      <c r="Y557" s="693"/>
    </row>
    <row r="558" spans="1:25" ht="15" customHeight="1">
      <c r="A558" s="702"/>
      <c r="B558" s="703"/>
      <c r="C558" s="166" t="s">
        <v>399</v>
      </c>
      <c r="D558" s="62">
        <v>1876</v>
      </c>
      <c r="E558" s="62">
        <v>1849</v>
      </c>
      <c r="F558" s="62">
        <v>1283</v>
      </c>
      <c r="G558" s="62">
        <v>1200</v>
      </c>
      <c r="H558" s="153">
        <v>0</v>
      </c>
      <c r="I558" s="153">
        <v>0</v>
      </c>
      <c r="J558" s="62">
        <v>1510</v>
      </c>
      <c r="K558" s="62">
        <v>1595</v>
      </c>
      <c r="L558" s="62">
        <v>1596</v>
      </c>
      <c r="M558" s="62">
        <v>1661</v>
      </c>
      <c r="N558" s="62">
        <v>1832</v>
      </c>
      <c r="O558" s="62">
        <v>2074</v>
      </c>
      <c r="P558" s="62">
        <v>2292</v>
      </c>
      <c r="Q558" s="62">
        <v>2546</v>
      </c>
      <c r="R558" s="62">
        <v>2975</v>
      </c>
      <c r="S558" s="62">
        <v>3390</v>
      </c>
      <c r="T558" s="62">
        <v>3930</v>
      </c>
      <c r="U558" s="62">
        <v>4291</v>
      </c>
      <c r="V558" s="62">
        <v>4457</v>
      </c>
      <c r="W558" s="167">
        <v>4762</v>
      </c>
      <c r="X558" s="692">
        <v>4923</v>
      </c>
      <c r="Y558" s="693"/>
    </row>
    <row r="559" spans="1:25" ht="15" customHeight="1">
      <c r="A559" s="704"/>
      <c r="B559" s="705"/>
      <c r="C559" s="168" t="s">
        <v>400</v>
      </c>
      <c r="D559" s="169">
        <v>0</v>
      </c>
      <c r="E559" s="169">
        <v>0</v>
      </c>
      <c r="F559" s="169">
        <v>0</v>
      </c>
      <c r="G559" s="169">
        <v>0</v>
      </c>
      <c r="H559" s="157">
        <v>0</v>
      </c>
      <c r="I559" s="157">
        <v>0</v>
      </c>
      <c r="J559" s="169">
        <v>3</v>
      </c>
      <c r="K559" s="169">
        <v>0</v>
      </c>
      <c r="L559" s="169">
        <v>0</v>
      </c>
      <c r="M559" s="169">
        <v>0</v>
      </c>
      <c r="N559" s="169">
        <v>0</v>
      </c>
      <c r="O559" s="169">
        <v>0</v>
      </c>
      <c r="P559" s="169">
        <v>0</v>
      </c>
      <c r="Q559" s="169">
        <v>0</v>
      </c>
      <c r="R559" s="169">
        <v>0</v>
      </c>
      <c r="S559" s="169">
        <v>0</v>
      </c>
      <c r="T559" s="169">
        <v>0</v>
      </c>
      <c r="U559" s="169">
        <v>0</v>
      </c>
      <c r="V559" s="169">
        <v>25</v>
      </c>
      <c r="W559" s="170">
        <v>32</v>
      </c>
      <c r="X559" s="696">
        <v>260</v>
      </c>
      <c r="Y559" s="697"/>
    </row>
    <row r="560" spans="1:25" ht="15" customHeight="1">
      <c r="A560" s="702" t="s">
        <v>297</v>
      </c>
      <c r="B560" s="703" t="s">
        <v>298</v>
      </c>
      <c r="C560" s="166" t="s">
        <v>396</v>
      </c>
      <c r="D560" s="62">
        <v>22701</v>
      </c>
      <c r="E560" s="62">
        <v>23426</v>
      </c>
      <c r="F560" s="62">
        <v>23909</v>
      </c>
      <c r="G560" s="62">
        <v>24448</v>
      </c>
      <c r="H560" s="153">
        <v>24125</v>
      </c>
      <c r="I560" s="153">
        <v>29137</v>
      </c>
      <c r="J560" s="62">
        <v>29253</v>
      </c>
      <c r="K560" s="62">
        <v>28043</v>
      </c>
      <c r="L560" s="62">
        <v>25930</v>
      </c>
      <c r="M560" s="62">
        <v>24425</v>
      </c>
      <c r="N560" s="62">
        <v>23286</v>
      </c>
      <c r="O560" s="62">
        <v>22931</v>
      </c>
      <c r="P560" s="62">
        <v>22233</v>
      </c>
      <c r="Q560" s="62">
        <v>21597</v>
      </c>
      <c r="R560" s="62">
        <v>21283</v>
      </c>
      <c r="S560" s="62">
        <v>20574</v>
      </c>
      <c r="T560" s="62">
        <v>19704</v>
      </c>
      <c r="U560" s="62">
        <v>18559</v>
      </c>
      <c r="V560" s="62">
        <v>17245</v>
      </c>
      <c r="W560" s="167">
        <v>15972</v>
      </c>
      <c r="X560" s="692">
        <v>14852</v>
      </c>
      <c r="Y560" s="693"/>
    </row>
    <row r="561" spans="1:25" ht="15" customHeight="1">
      <c r="A561" s="702"/>
      <c r="B561" s="703"/>
      <c r="C561" s="166" t="s">
        <v>397</v>
      </c>
      <c r="D561" s="62">
        <v>8583</v>
      </c>
      <c r="E561" s="62">
        <v>8659</v>
      </c>
      <c r="F561" s="62">
        <v>8686</v>
      </c>
      <c r="G561" s="62">
        <v>8936</v>
      </c>
      <c r="H561" s="153">
        <v>0</v>
      </c>
      <c r="I561" s="153">
        <v>0</v>
      </c>
      <c r="J561" s="62">
        <v>10484</v>
      </c>
      <c r="K561" s="62">
        <v>9770</v>
      </c>
      <c r="L561" s="62">
        <v>8359</v>
      </c>
      <c r="M561" s="62">
        <v>6372</v>
      </c>
      <c r="N561" s="62">
        <v>5185</v>
      </c>
      <c r="O561" s="62">
        <v>4843</v>
      </c>
      <c r="P561" s="62">
        <v>4565</v>
      </c>
      <c r="Q561" s="62">
        <v>4205</v>
      </c>
      <c r="R561" s="62">
        <v>3703</v>
      </c>
      <c r="S561" s="62">
        <v>3202</v>
      </c>
      <c r="T561" s="62">
        <v>2827</v>
      </c>
      <c r="U561" s="62">
        <v>2428</v>
      </c>
      <c r="V561" s="62">
        <v>1988</v>
      </c>
      <c r="W561" s="167">
        <v>1716</v>
      </c>
      <c r="X561" s="692">
        <v>1545</v>
      </c>
      <c r="Y561" s="693"/>
    </row>
    <row r="562" spans="1:25" ht="15" customHeight="1">
      <c r="A562" s="702"/>
      <c r="B562" s="703"/>
      <c r="C562" s="166" t="s">
        <v>398</v>
      </c>
      <c r="D562" s="62">
        <v>11559</v>
      </c>
      <c r="E562" s="62">
        <v>12137</v>
      </c>
      <c r="F562" s="62">
        <v>13346</v>
      </c>
      <c r="G562" s="62">
        <v>13600</v>
      </c>
      <c r="H562" s="153">
        <v>0</v>
      </c>
      <c r="I562" s="153">
        <v>0</v>
      </c>
      <c r="J562" s="62">
        <v>16532</v>
      </c>
      <c r="K562" s="62">
        <v>15943</v>
      </c>
      <c r="L562" s="62">
        <v>15216</v>
      </c>
      <c r="M562" s="62">
        <v>15583</v>
      </c>
      <c r="N562" s="62">
        <v>15369</v>
      </c>
      <c r="O562" s="62">
        <v>14949</v>
      </c>
      <c r="P562" s="62">
        <v>14134</v>
      </c>
      <c r="Q562" s="62">
        <v>13614</v>
      </c>
      <c r="R562" s="62">
        <v>13446</v>
      </c>
      <c r="S562" s="62">
        <v>12688</v>
      </c>
      <c r="T562" s="62">
        <v>11809</v>
      </c>
      <c r="U562" s="62">
        <v>10844</v>
      </c>
      <c r="V562" s="62">
        <v>9827</v>
      </c>
      <c r="W562" s="167">
        <v>8454</v>
      </c>
      <c r="X562" s="692">
        <v>7375</v>
      </c>
      <c r="Y562" s="693"/>
    </row>
    <row r="563" spans="1:25" ht="15" customHeight="1">
      <c r="A563" s="702"/>
      <c r="B563" s="703"/>
      <c r="C563" s="166" t="s">
        <v>399</v>
      </c>
      <c r="D563" s="62">
        <v>2559</v>
      </c>
      <c r="E563" s="62">
        <v>2630</v>
      </c>
      <c r="F563" s="62">
        <v>1877</v>
      </c>
      <c r="G563" s="62">
        <v>1912</v>
      </c>
      <c r="H563" s="153">
        <v>0</v>
      </c>
      <c r="I563" s="153">
        <v>0</v>
      </c>
      <c r="J563" s="62">
        <v>2230</v>
      </c>
      <c r="K563" s="62">
        <v>2329</v>
      </c>
      <c r="L563" s="62">
        <v>2355</v>
      </c>
      <c r="M563" s="62">
        <v>2470</v>
      </c>
      <c r="N563" s="62">
        <v>2732</v>
      </c>
      <c r="O563" s="62">
        <v>3139</v>
      </c>
      <c r="P563" s="62">
        <v>3534</v>
      </c>
      <c r="Q563" s="62">
        <v>3778</v>
      </c>
      <c r="R563" s="62">
        <v>4134</v>
      </c>
      <c r="S563" s="62">
        <v>4684</v>
      </c>
      <c r="T563" s="62">
        <v>5068</v>
      </c>
      <c r="U563" s="62">
        <v>5287</v>
      </c>
      <c r="V563" s="62">
        <v>5425</v>
      </c>
      <c r="W563" s="167">
        <v>5785</v>
      </c>
      <c r="X563" s="692">
        <v>5784</v>
      </c>
      <c r="Y563" s="693"/>
    </row>
    <row r="564" spans="1:25" ht="15" customHeight="1">
      <c r="A564" s="704"/>
      <c r="B564" s="705"/>
      <c r="C564" s="168" t="s">
        <v>400</v>
      </c>
      <c r="D564" s="169">
        <v>0</v>
      </c>
      <c r="E564" s="169">
        <v>0</v>
      </c>
      <c r="F564" s="169">
        <v>0</v>
      </c>
      <c r="G564" s="169">
        <v>0</v>
      </c>
      <c r="H564" s="157">
        <v>0</v>
      </c>
      <c r="I564" s="157">
        <v>0</v>
      </c>
      <c r="J564" s="169">
        <v>7</v>
      </c>
      <c r="K564" s="169">
        <v>1</v>
      </c>
      <c r="L564" s="169">
        <v>0</v>
      </c>
      <c r="M564" s="169">
        <v>0</v>
      </c>
      <c r="N564" s="169">
        <v>0</v>
      </c>
      <c r="O564" s="169">
        <v>0</v>
      </c>
      <c r="P564" s="169">
        <v>0</v>
      </c>
      <c r="Q564" s="169">
        <v>0</v>
      </c>
      <c r="R564" s="169">
        <v>0</v>
      </c>
      <c r="S564" s="169">
        <v>0</v>
      </c>
      <c r="T564" s="169">
        <v>0</v>
      </c>
      <c r="U564" s="169">
        <v>0</v>
      </c>
      <c r="V564" s="169">
        <v>5</v>
      </c>
      <c r="W564" s="170">
        <v>17</v>
      </c>
      <c r="X564" s="696">
        <v>148</v>
      </c>
      <c r="Y564" s="697"/>
    </row>
    <row r="565" spans="1:25" ht="15" customHeight="1">
      <c r="A565" s="476">
        <v>226</v>
      </c>
      <c r="B565" s="477" t="s">
        <v>299</v>
      </c>
      <c r="C565" s="152" t="s">
        <v>396</v>
      </c>
      <c r="D565" s="60">
        <v>69948</v>
      </c>
      <c r="E565" s="60">
        <v>70487</v>
      </c>
      <c r="F565" s="60">
        <v>69667</v>
      </c>
      <c r="G565" s="60">
        <v>69496</v>
      </c>
      <c r="H565" s="153">
        <v>67926</v>
      </c>
      <c r="I565" s="153">
        <v>84783</v>
      </c>
      <c r="J565" s="60">
        <v>82874</v>
      </c>
      <c r="K565" s="60">
        <v>78073</v>
      </c>
      <c r="L565" s="60">
        <v>71387</v>
      </c>
      <c r="M565" s="60">
        <v>66305</v>
      </c>
      <c r="N565" s="60">
        <v>61675</v>
      </c>
      <c r="O565" s="60">
        <v>59298</v>
      </c>
      <c r="P565" s="60">
        <v>57650</v>
      </c>
      <c r="Q565" s="60">
        <v>56306</v>
      </c>
      <c r="R565" s="60">
        <v>54643</v>
      </c>
      <c r="S565" s="60">
        <v>53235</v>
      </c>
      <c r="T565" s="60">
        <v>51884</v>
      </c>
      <c r="U565" s="61">
        <v>49078</v>
      </c>
      <c r="V565" s="61">
        <v>46459</v>
      </c>
      <c r="W565" s="63">
        <v>43977</v>
      </c>
      <c r="X565" s="692">
        <v>41967</v>
      </c>
      <c r="Y565" s="693">
        <v>41967</v>
      </c>
    </row>
    <row r="566" spans="1:25" ht="15" customHeight="1">
      <c r="A566" s="476"/>
      <c r="B566" s="477"/>
      <c r="C566" s="152" t="s">
        <v>397</v>
      </c>
      <c r="D566" s="60">
        <v>26376</v>
      </c>
      <c r="E566" s="60">
        <v>26094</v>
      </c>
      <c r="F566" s="60">
        <v>25435</v>
      </c>
      <c r="G566" s="60">
        <v>25724</v>
      </c>
      <c r="H566" s="153">
        <v>0</v>
      </c>
      <c r="I566" s="153">
        <v>0</v>
      </c>
      <c r="J566" s="60">
        <v>29069</v>
      </c>
      <c r="K566" s="60">
        <v>26745</v>
      </c>
      <c r="L566" s="60">
        <v>22813</v>
      </c>
      <c r="M566" s="60">
        <v>17385</v>
      </c>
      <c r="N566" s="60">
        <v>13771</v>
      </c>
      <c r="O566" s="60">
        <v>12256</v>
      </c>
      <c r="P566" s="60">
        <v>11444</v>
      </c>
      <c r="Q566" s="60">
        <v>10738</v>
      </c>
      <c r="R566" s="60">
        <v>9662</v>
      </c>
      <c r="S566" s="60">
        <v>8421</v>
      </c>
      <c r="T566" s="60">
        <v>7275</v>
      </c>
      <c r="U566" s="61">
        <v>6042</v>
      </c>
      <c r="V566" s="61">
        <v>5377</v>
      </c>
      <c r="W566" s="63">
        <v>4944</v>
      </c>
      <c r="X566" s="692">
        <v>4495</v>
      </c>
      <c r="Y566" s="693">
        <v>4495</v>
      </c>
    </row>
    <row r="567" spans="1:25" ht="15" customHeight="1">
      <c r="A567" s="476"/>
      <c r="B567" s="477"/>
      <c r="C567" s="152" t="s">
        <v>398</v>
      </c>
      <c r="D567" s="60">
        <v>35954</v>
      </c>
      <c r="E567" s="60">
        <v>36865</v>
      </c>
      <c r="F567" s="60">
        <v>39009</v>
      </c>
      <c r="G567" s="60">
        <v>38571</v>
      </c>
      <c r="H567" s="153">
        <v>0</v>
      </c>
      <c r="I567" s="153">
        <v>0</v>
      </c>
      <c r="J567" s="60">
        <v>47347</v>
      </c>
      <c r="K567" s="60">
        <v>44551</v>
      </c>
      <c r="L567" s="60">
        <v>41764</v>
      </c>
      <c r="M567" s="60">
        <v>41739</v>
      </c>
      <c r="N567" s="60">
        <v>39884</v>
      </c>
      <c r="O567" s="60">
        <v>38037</v>
      </c>
      <c r="P567" s="60">
        <v>36242</v>
      </c>
      <c r="Q567" s="60">
        <v>35172</v>
      </c>
      <c r="R567" s="60">
        <v>33861</v>
      </c>
      <c r="S567" s="60">
        <v>32420</v>
      </c>
      <c r="T567" s="60">
        <v>30681</v>
      </c>
      <c r="U567" s="61">
        <v>28349</v>
      </c>
      <c r="V567" s="61">
        <v>26020</v>
      </c>
      <c r="W567" s="63">
        <v>22995</v>
      </c>
      <c r="X567" s="692">
        <v>20946</v>
      </c>
      <c r="Y567" s="693">
        <v>21132</v>
      </c>
    </row>
    <row r="568" spans="1:25" ht="15" customHeight="1">
      <c r="A568" s="476"/>
      <c r="B568" s="477"/>
      <c r="C568" s="152" t="s">
        <v>399</v>
      </c>
      <c r="D568" s="60">
        <v>7618</v>
      </c>
      <c r="E568" s="60">
        <v>7528</v>
      </c>
      <c r="F568" s="60">
        <v>5223</v>
      </c>
      <c r="G568" s="60">
        <v>5201</v>
      </c>
      <c r="H568" s="153">
        <v>0</v>
      </c>
      <c r="I568" s="153">
        <v>0</v>
      </c>
      <c r="J568" s="60">
        <v>6435</v>
      </c>
      <c r="K568" s="60">
        <v>6776</v>
      </c>
      <c r="L568" s="60">
        <v>6810</v>
      </c>
      <c r="M568" s="60">
        <v>7181</v>
      </c>
      <c r="N568" s="60">
        <v>8020</v>
      </c>
      <c r="O568" s="60">
        <v>9005</v>
      </c>
      <c r="P568" s="60">
        <v>9964</v>
      </c>
      <c r="Q568" s="60">
        <v>10395</v>
      </c>
      <c r="R568" s="60">
        <v>11120</v>
      </c>
      <c r="S568" s="60">
        <v>12394</v>
      </c>
      <c r="T568" s="60">
        <v>13928</v>
      </c>
      <c r="U568" s="61">
        <v>14488</v>
      </c>
      <c r="V568" s="61">
        <v>15062</v>
      </c>
      <c r="W568" s="63">
        <v>15874</v>
      </c>
      <c r="X568" s="692">
        <v>16265</v>
      </c>
      <c r="Y568" s="693">
        <v>16340</v>
      </c>
    </row>
    <row r="569" spans="1:25" ht="15" customHeight="1">
      <c r="A569" s="694"/>
      <c r="B569" s="695"/>
      <c r="C569" s="155" t="s">
        <v>400</v>
      </c>
      <c r="D569" s="156">
        <v>0</v>
      </c>
      <c r="E569" s="156">
        <v>0</v>
      </c>
      <c r="F569" s="156">
        <v>0</v>
      </c>
      <c r="G569" s="156">
        <v>0</v>
      </c>
      <c r="H569" s="157">
        <v>0</v>
      </c>
      <c r="I569" s="157">
        <v>0</v>
      </c>
      <c r="J569" s="156">
        <v>23</v>
      </c>
      <c r="K569" s="156">
        <v>1</v>
      </c>
      <c r="L569" s="156">
        <v>0</v>
      </c>
      <c r="M569" s="156">
        <v>0</v>
      </c>
      <c r="N569" s="156">
        <v>0</v>
      </c>
      <c r="O569" s="156">
        <v>0</v>
      </c>
      <c r="P569" s="156">
        <v>0</v>
      </c>
      <c r="Q569" s="156">
        <v>1</v>
      </c>
      <c r="R569" s="156">
        <v>0</v>
      </c>
      <c r="S569" s="156">
        <v>0</v>
      </c>
      <c r="T569" s="156">
        <v>0</v>
      </c>
      <c r="U569" s="158">
        <v>199</v>
      </c>
      <c r="V569" s="158">
        <v>0</v>
      </c>
      <c r="W569" s="160">
        <v>164</v>
      </c>
      <c r="X569" s="696">
        <v>261</v>
      </c>
      <c r="Y569" s="697" t="s">
        <v>825</v>
      </c>
    </row>
    <row r="570" spans="1:25" ht="15" customHeight="1">
      <c r="A570" s="702" t="s">
        <v>300</v>
      </c>
      <c r="B570" s="703" t="s">
        <v>301</v>
      </c>
      <c r="C570" s="166" t="s">
        <v>396</v>
      </c>
      <c r="D570" s="62">
        <v>19421</v>
      </c>
      <c r="E570" s="62">
        <v>19490</v>
      </c>
      <c r="F570" s="62">
        <v>19478</v>
      </c>
      <c r="G570" s="62">
        <v>19641</v>
      </c>
      <c r="H570" s="153">
        <v>19071</v>
      </c>
      <c r="I570" s="153">
        <v>24167</v>
      </c>
      <c r="J570" s="62">
        <v>23486</v>
      </c>
      <c r="K570" s="62">
        <v>22207</v>
      </c>
      <c r="L570" s="62">
        <v>20323</v>
      </c>
      <c r="M570" s="62">
        <v>18742</v>
      </c>
      <c r="N570" s="62">
        <v>17507</v>
      </c>
      <c r="O570" s="62">
        <v>17137</v>
      </c>
      <c r="P570" s="62">
        <v>17045</v>
      </c>
      <c r="Q570" s="62">
        <v>16985</v>
      </c>
      <c r="R570" s="62">
        <v>16869</v>
      </c>
      <c r="S570" s="62">
        <v>17084</v>
      </c>
      <c r="T570" s="62">
        <v>16801</v>
      </c>
      <c r="U570" s="62">
        <v>16116</v>
      </c>
      <c r="V570" s="62">
        <v>15475</v>
      </c>
      <c r="W570" s="167">
        <v>14989</v>
      </c>
      <c r="X570" s="692">
        <v>14280</v>
      </c>
      <c r="Y570" s="693"/>
    </row>
    <row r="571" spans="1:25" ht="15" customHeight="1">
      <c r="A571" s="702"/>
      <c r="B571" s="703"/>
      <c r="C571" s="166" t="s">
        <v>397</v>
      </c>
      <c r="D571" s="62">
        <v>7222</v>
      </c>
      <c r="E571" s="62">
        <v>7224</v>
      </c>
      <c r="F571" s="62">
        <v>7046</v>
      </c>
      <c r="G571" s="62">
        <v>7125</v>
      </c>
      <c r="H571" s="153">
        <v>0</v>
      </c>
      <c r="I571" s="153">
        <v>0</v>
      </c>
      <c r="J571" s="62">
        <v>8185</v>
      </c>
      <c r="K571" s="62">
        <v>7558</v>
      </c>
      <c r="L571" s="62">
        <v>6431</v>
      </c>
      <c r="M571" s="62">
        <v>4847</v>
      </c>
      <c r="N571" s="62">
        <v>3882</v>
      </c>
      <c r="O571" s="62">
        <v>3628</v>
      </c>
      <c r="P571" s="62">
        <v>3465</v>
      </c>
      <c r="Q571" s="62">
        <v>3351</v>
      </c>
      <c r="R571" s="62">
        <v>3142</v>
      </c>
      <c r="S571" s="62">
        <v>2883</v>
      </c>
      <c r="T571" s="62">
        <v>2513</v>
      </c>
      <c r="U571" s="62">
        <v>2145</v>
      </c>
      <c r="V571" s="62">
        <v>1951</v>
      </c>
      <c r="W571" s="167">
        <v>1874</v>
      </c>
      <c r="X571" s="692">
        <v>1787</v>
      </c>
      <c r="Y571" s="693"/>
    </row>
    <row r="572" spans="1:25" ht="15" customHeight="1">
      <c r="A572" s="702"/>
      <c r="B572" s="703"/>
      <c r="C572" s="166" t="s">
        <v>398</v>
      </c>
      <c r="D572" s="62">
        <v>9985</v>
      </c>
      <c r="E572" s="62">
        <v>10126</v>
      </c>
      <c r="F572" s="62">
        <v>10946</v>
      </c>
      <c r="G572" s="62">
        <v>11018</v>
      </c>
      <c r="H572" s="153">
        <v>0</v>
      </c>
      <c r="I572" s="153">
        <v>0</v>
      </c>
      <c r="J572" s="62">
        <v>13435</v>
      </c>
      <c r="K572" s="62">
        <v>12699</v>
      </c>
      <c r="L572" s="62">
        <v>11975</v>
      </c>
      <c r="M572" s="62">
        <v>11917</v>
      </c>
      <c r="N572" s="62">
        <v>11416</v>
      </c>
      <c r="O572" s="62">
        <v>11024</v>
      </c>
      <c r="P572" s="62">
        <v>10745</v>
      </c>
      <c r="Q572" s="62">
        <v>10628</v>
      </c>
      <c r="R572" s="62">
        <v>10463</v>
      </c>
      <c r="S572" s="62">
        <v>10475</v>
      </c>
      <c r="T572" s="62">
        <v>10153</v>
      </c>
      <c r="U572" s="62">
        <v>9586</v>
      </c>
      <c r="V572" s="62">
        <v>9007</v>
      </c>
      <c r="W572" s="167">
        <v>8204</v>
      </c>
      <c r="X572" s="692">
        <v>7529</v>
      </c>
      <c r="Y572" s="693"/>
    </row>
    <row r="573" spans="1:25" ht="15" customHeight="1">
      <c r="A573" s="702"/>
      <c r="B573" s="703"/>
      <c r="C573" s="166" t="s">
        <v>399</v>
      </c>
      <c r="D573" s="62">
        <v>2214</v>
      </c>
      <c r="E573" s="62">
        <v>2140</v>
      </c>
      <c r="F573" s="62">
        <v>1486</v>
      </c>
      <c r="G573" s="62">
        <v>1498</v>
      </c>
      <c r="H573" s="153">
        <v>0</v>
      </c>
      <c r="I573" s="153">
        <v>0</v>
      </c>
      <c r="J573" s="62">
        <v>1860</v>
      </c>
      <c r="K573" s="62">
        <v>1950</v>
      </c>
      <c r="L573" s="62">
        <v>1917</v>
      </c>
      <c r="M573" s="62">
        <v>1978</v>
      </c>
      <c r="N573" s="62">
        <v>2209</v>
      </c>
      <c r="O573" s="62">
        <v>2485</v>
      </c>
      <c r="P573" s="62">
        <v>2835</v>
      </c>
      <c r="Q573" s="62">
        <v>3006</v>
      </c>
      <c r="R573" s="62">
        <v>3264</v>
      </c>
      <c r="S573" s="62">
        <v>3726</v>
      </c>
      <c r="T573" s="62">
        <v>4135</v>
      </c>
      <c r="U573" s="62">
        <v>4333</v>
      </c>
      <c r="V573" s="62">
        <v>4517</v>
      </c>
      <c r="W573" s="167">
        <v>4832</v>
      </c>
      <c r="X573" s="692">
        <v>4839</v>
      </c>
      <c r="Y573" s="693"/>
    </row>
    <row r="574" spans="1:25" ht="15" customHeight="1">
      <c r="A574" s="704"/>
      <c r="B574" s="705"/>
      <c r="C574" s="168" t="s">
        <v>400</v>
      </c>
      <c r="D574" s="169">
        <v>0</v>
      </c>
      <c r="E574" s="169">
        <v>0</v>
      </c>
      <c r="F574" s="169">
        <v>0</v>
      </c>
      <c r="G574" s="169">
        <v>0</v>
      </c>
      <c r="H574" s="157">
        <v>0</v>
      </c>
      <c r="I574" s="157">
        <v>0</v>
      </c>
      <c r="J574" s="169">
        <v>6</v>
      </c>
      <c r="K574" s="169">
        <v>0</v>
      </c>
      <c r="L574" s="169">
        <v>0</v>
      </c>
      <c r="M574" s="169">
        <v>0</v>
      </c>
      <c r="N574" s="169">
        <v>0</v>
      </c>
      <c r="O574" s="169">
        <v>0</v>
      </c>
      <c r="P574" s="169">
        <v>0</v>
      </c>
      <c r="Q574" s="169">
        <v>0</v>
      </c>
      <c r="R574" s="169">
        <v>0</v>
      </c>
      <c r="S574" s="169">
        <v>0</v>
      </c>
      <c r="T574" s="169">
        <v>0</v>
      </c>
      <c r="U574" s="169">
        <v>52</v>
      </c>
      <c r="V574" s="169">
        <v>0</v>
      </c>
      <c r="W574" s="170">
        <v>79</v>
      </c>
      <c r="X574" s="696">
        <v>125</v>
      </c>
      <c r="Y574" s="697"/>
    </row>
    <row r="575" spans="1:25" ht="15" customHeight="1">
      <c r="A575" s="702" t="s">
        <v>302</v>
      </c>
      <c r="B575" s="703" t="s">
        <v>303</v>
      </c>
      <c r="C575" s="166" t="s">
        <v>396</v>
      </c>
      <c r="D575" s="62">
        <v>9627</v>
      </c>
      <c r="E575" s="62">
        <v>9886</v>
      </c>
      <c r="F575" s="62">
        <v>9887</v>
      </c>
      <c r="G575" s="62">
        <v>9725</v>
      </c>
      <c r="H575" s="153">
        <v>9521</v>
      </c>
      <c r="I575" s="153">
        <v>11552</v>
      </c>
      <c r="J575" s="62">
        <v>11444</v>
      </c>
      <c r="K575" s="62">
        <v>11107</v>
      </c>
      <c r="L575" s="62">
        <v>10276</v>
      </c>
      <c r="M575" s="62">
        <v>9972</v>
      </c>
      <c r="N575" s="62">
        <v>9834</v>
      </c>
      <c r="O575" s="62">
        <v>9623</v>
      </c>
      <c r="P575" s="62">
        <v>9082</v>
      </c>
      <c r="Q575" s="62">
        <v>8474</v>
      </c>
      <c r="R575" s="62">
        <v>7934</v>
      </c>
      <c r="S575" s="62">
        <v>7431</v>
      </c>
      <c r="T575" s="62">
        <v>6834</v>
      </c>
      <c r="U575" s="62">
        <v>6112</v>
      </c>
      <c r="V575" s="62">
        <v>5742</v>
      </c>
      <c r="W575" s="167">
        <v>5289</v>
      </c>
      <c r="X575" s="692">
        <v>5035</v>
      </c>
      <c r="Y575" s="693"/>
    </row>
    <row r="576" spans="1:25" ht="15" customHeight="1">
      <c r="A576" s="702"/>
      <c r="B576" s="703"/>
      <c r="C576" s="166" t="s">
        <v>397</v>
      </c>
      <c r="D576" s="62">
        <v>3547</v>
      </c>
      <c r="E576" s="62">
        <v>3518</v>
      </c>
      <c r="F576" s="62">
        <v>3527</v>
      </c>
      <c r="G576" s="62">
        <v>3541</v>
      </c>
      <c r="H576" s="153">
        <v>0</v>
      </c>
      <c r="I576" s="153">
        <v>0</v>
      </c>
      <c r="J576" s="62">
        <v>4096</v>
      </c>
      <c r="K576" s="62">
        <v>3945</v>
      </c>
      <c r="L576" s="62">
        <v>3387</v>
      </c>
      <c r="M576" s="62">
        <v>2733</v>
      </c>
      <c r="N576" s="62">
        <v>2258</v>
      </c>
      <c r="O576" s="62">
        <v>2123</v>
      </c>
      <c r="P576" s="62">
        <v>1881</v>
      </c>
      <c r="Q576" s="62">
        <v>1608</v>
      </c>
      <c r="R576" s="62">
        <v>1250</v>
      </c>
      <c r="S576" s="62">
        <v>967</v>
      </c>
      <c r="T576" s="62">
        <v>788</v>
      </c>
      <c r="U576" s="62">
        <v>663</v>
      </c>
      <c r="V576" s="62">
        <v>603</v>
      </c>
      <c r="W576" s="167">
        <v>532</v>
      </c>
      <c r="X576" s="692">
        <v>415</v>
      </c>
      <c r="Y576" s="693"/>
    </row>
    <row r="577" spans="1:25" ht="15" customHeight="1">
      <c r="A577" s="702"/>
      <c r="B577" s="703"/>
      <c r="C577" s="166" t="s">
        <v>398</v>
      </c>
      <c r="D577" s="62">
        <v>5086</v>
      </c>
      <c r="E577" s="62">
        <v>5387</v>
      </c>
      <c r="F577" s="62">
        <v>5676</v>
      </c>
      <c r="G577" s="62">
        <v>5513</v>
      </c>
      <c r="H577" s="153">
        <v>0</v>
      </c>
      <c r="I577" s="153">
        <v>0</v>
      </c>
      <c r="J577" s="62">
        <v>6510</v>
      </c>
      <c r="K577" s="62">
        <v>6268</v>
      </c>
      <c r="L577" s="62">
        <v>5985</v>
      </c>
      <c r="M577" s="62">
        <v>6442</v>
      </c>
      <c r="N577" s="62">
        <v>6587</v>
      </c>
      <c r="O577" s="62">
        <v>6348</v>
      </c>
      <c r="P577" s="62">
        <v>5943</v>
      </c>
      <c r="Q577" s="62">
        <v>5586</v>
      </c>
      <c r="R577" s="62">
        <v>5321</v>
      </c>
      <c r="S577" s="62">
        <v>4915</v>
      </c>
      <c r="T577" s="62">
        <v>4279</v>
      </c>
      <c r="U577" s="62">
        <v>3642</v>
      </c>
      <c r="V577" s="62">
        <v>3222</v>
      </c>
      <c r="W577" s="167">
        <v>2664</v>
      </c>
      <c r="X577" s="692">
        <v>2480</v>
      </c>
      <c r="Y577" s="693"/>
    </row>
    <row r="578" spans="1:25" ht="15" customHeight="1">
      <c r="A578" s="702"/>
      <c r="B578" s="703"/>
      <c r="C578" s="166" t="s">
        <v>399</v>
      </c>
      <c r="D578" s="62">
        <v>994</v>
      </c>
      <c r="E578" s="62">
        <v>981</v>
      </c>
      <c r="F578" s="62">
        <v>684</v>
      </c>
      <c r="G578" s="62">
        <v>671</v>
      </c>
      <c r="H578" s="153">
        <v>0</v>
      </c>
      <c r="I578" s="153">
        <v>0</v>
      </c>
      <c r="J578" s="62">
        <v>833</v>
      </c>
      <c r="K578" s="62">
        <v>893</v>
      </c>
      <c r="L578" s="62">
        <v>904</v>
      </c>
      <c r="M578" s="62">
        <v>797</v>
      </c>
      <c r="N578" s="62">
        <v>989</v>
      </c>
      <c r="O578" s="62">
        <v>1152</v>
      </c>
      <c r="P578" s="62">
        <v>1258</v>
      </c>
      <c r="Q578" s="62">
        <v>1280</v>
      </c>
      <c r="R578" s="62">
        <v>1363</v>
      </c>
      <c r="S578" s="62">
        <v>1549</v>
      </c>
      <c r="T578" s="62">
        <v>1767</v>
      </c>
      <c r="U578" s="62">
        <v>1799</v>
      </c>
      <c r="V578" s="62">
        <v>1917</v>
      </c>
      <c r="W578" s="167">
        <v>2059</v>
      </c>
      <c r="X578" s="692">
        <v>2092</v>
      </c>
      <c r="Y578" s="693"/>
    </row>
    <row r="579" spans="1:25" ht="15" customHeight="1">
      <c r="A579" s="704"/>
      <c r="B579" s="705"/>
      <c r="C579" s="168" t="s">
        <v>400</v>
      </c>
      <c r="D579" s="169">
        <v>0</v>
      </c>
      <c r="E579" s="169">
        <v>0</v>
      </c>
      <c r="F579" s="169">
        <v>0</v>
      </c>
      <c r="G579" s="169">
        <v>0</v>
      </c>
      <c r="H579" s="157">
        <v>0</v>
      </c>
      <c r="I579" s="157">
        <v>0</v>
      </c>
      <c r="J579" s="169">
        <v>5</v>
      </c>
      <c r="K579" s="169">
        <v>1</v>
      </c>
      <c r="L579" s="169">
        <v>0</v>
      </c>
      <c r="M579" s="169">
        <v>0</v>
      </c>
      <c r="N579" s="169">
        <v>0</v>
      </c>
      <c r="O579" s="169">
        <v>0</v>
      </c>
      <c r="P579" s="169">
        <v>0</v>
      </c>
      <c r="Q579" s="169">
        <v>0</v>
      </c>
      <c r="R579" s="169">
        <v>0</v>
      </c>
      <c r="S579" s="169">
        <v>0</v>
      </c>
      <c r="T579" s="169">
        <v>0</v>
      </c>
      <c r="U579" s="169">
        <v>8</v>
      </c>
      <c r="V579" s="169">
        <v>0</v>
      </c>
      <c r="W579" s="170">
        <v>34</v>
      </c>
      <c r="X579" s="696">
        <v>48</v>
      </c>
      <c r="Y579" s="697"/>
    </row>
    <row r="580" spans="1:25" ht="15" customHeight="1">
      <c r="A580" s="702" t="s">
        <v>304</v>
      </c>
      <c r="B580" s="703" t="s">
        <v>305</v>
      </c>
      <c r="C580" s="166" t="s">
        <v>396</v>
      </c>
      <c r="D580" s="62">
        <v>16523</v>
      </c>
      <c r="E580" s="62">
        <v>16464</v>
      </c>
      <c r="F580" s="62">
        <v>16154</v>
      </c>
      <c r="G580" s="62">
        <v>16118</v>
      </c>
      <c r="H580" s="153">
        <v>15934</v>
      </c>
      <c r="I580" s="153">
        <v>19743</v>
      </c>
      <c r="J580" s="62">
        <v>19580</v>
      </c>
      <c r="K580" s="62">
        <v>18128</v>
      </c>
      <c r="L580" s="62">
        <v>16459</v>
      </c>
      <c r="M580" s="62">
        <v>15040</v>
      </c>
      <c r="N580" s="62">
        <v>13617</v>
      </c>
      <c r="O580" s="62">
        <v>12927</v>
      </c>
      <c r="P580" s="62">
        <v>12473</v>
      </c>
      <c r="Q580" s="62">
        <v>11989</v>
      </c>
      <c r="R580" s="62">
        <v>11444</v>
      </c>
      <c r="S580" s="62">
        <v>10687</v>
      </c>
      <c r="T580" s="62">
        <v>10218</v>
      </c>
      <c r="U580" s="62">
        <v>9537</v>
      </c>
      <c r="V580" s="62">
        <v>8828</v>
      </c>
      <c r="W580" s="167">
        <v>7854</v>
      </c>
      <c r="X580" s="692">
        <v>7163</v>
      </c>
      <c r="Y580" s="693"/>
    </row>
    <row r="581" spans="1:25" ht="15" customHeight="1">
      <c r="A581" s="702"/>
      <c r="B581" s="703"/>
      <c r="C581" s="166" t="s">
        <v>397</v>
      </c>
      <c r="D581" s="62">
        <v>6433</v>
      </c>
      <c r="E581" s="62">
        <v>6287</v>
      </c>
      <c r="F581" s="62">
        <v>6025</v>
      </c>
      <c r="G581" s="62">
        <v>6164</v>
      </c>
      <c r="H581" s="153">
        <v>0</v>
      </c>
      <c r="I581" s="153">
        <v>0</v>
      </c>
      <c r="J581" s="62">
        <v>6808</v>
      </c>
      <c r="K581" s="62">
        <v>6125</v>
      </c>
      <c r="L581" s="62">
        <v>5189</v>
      </c>
      <c r="M581" s="62">
        <v>3922</v>
      </c>
      <c r="N581" s="62">
        <v>3121</v>
      </c>
      <c r="O581" s="62">
        <v>2637</v>
      </c>
      <c r="P581" s="62">
        <v>2448</v>
      </c>
      <c r="Q581" s="62">
        <v>2252</v>
      </c>
      <c r="R581" s="62">
        <v>1982</v>
      </c>
      <c r="S581" s="62">
        <v>1627</v>
      </c>
      <c r="T581" s="62">
        <v>1331</v>
      </c>
      <c r="U581" s="62">
        <v>1055</v>
      </c>
      <c r="V581" s="62">
        <v>847</v>
      </c>
      <c r="W581" s="167">
        <v>669</v>
      </c>
      <c r="X581" s="692">
        <v>534</v>
      </c>
      <c r="Y581" s="693"/>
    </row>
    <row r="582" spans="1:25" ht="15" customHeight="1">
      <c r="A582" s="702"/>
      <c r="B582" s="703"/>
      <c r="C582" s="166" t="s">
        <v>398</v>
      </c>
      <c r="D582" s="62">
        <v>8473</v>
      </c>
      <c r="E582" s="62">
        <v>8561</v>
      </c>
      <c r="F582" s="62">
        <v>9007</v>
      </c>
      <c r="G582" s="62">
        <v>8819</v>
      </c>
      <c r="H582" s="153">
        <v>0</v>
      </c>
      <c r="I582" s="153">
        <v>0</v>
      </c>
      <c r="J582" s="62">
        <v>11272</v>
      </c>
      <c r="K582" s="62">
        <v>10414</v>
      </c>
      <c r="L582" s="62">
        <v>9659</v>
      </c>
      <c r="M582" s="62">
        <v>9390</v>
      </c>
      <c r="N582" s="62">
        <v>8540</v>
      </c>
      <c r="O582" s="62">
        <v>8107</v>
      </c>
      <c r="P582" s="62">
        <v>7570</v>
      </c>
      <c r="Q582" s="62">
        <v>7241</v>
      </c>
      <c r="R582" s="62">
        <v>6870</v>
      </c>
      <c r="S582" s="62">
        <v>6289</v>
      </c>
      <c r="T582" s="62">
        <v>5818</v>
      </c>
      <c r="U582" s="62">
        <v>5299</v>
      </c>
      <c r="V582" s="62">
        <v>4711</v>
      </c>
      <c r="W582" s="167">
        <v>3850</v>
      </c>
      <c r="X582" s="692">
        <v>3297</v>
      </c>
      <c r="Y582" s="693"/>
    </row>
    <row r="583" spans="1:25" ht="15" customHeight="1">
      <c r="A583" s="702"/>
      <c r="B583" s="703"/>
      <c r="C583" s="166" t="s">
        <v>399</v>
      </c>
      <c r="D583" s="62">
        <v>1617</v>
      </c>
      <c r="E583" s="62">
        <v>1616</v>
      </c>
      <c r="F583" s="62">
        <v>1122</v>
      </c>
      <c r="G583" s="62">
        <v>1135</v>
      </c>
      <c r="H583" s="153">
        <v>0</v>
      </c>
      <c r="I583" s="153">
        <v>0</v>
      </c>
      <c r="J583" s="62">
        <v>1496</v>
      </c>
      <c r="K583" s="62">
        <v>1589</v>
      </c>
      <c r="L583" s="62">
        <v>1611</v>
      </c>
      <c r="M583" s="62">
        <v>1728</v>
      </c>
      <c r="N583" s="62">
        <v>1956</v>
      </c>
      <c r="O583" s="62">
        <v>2183</v>
      </c>
      <c r="P583" s="62">
        <v>2455</v>
      </c>
      <c r="Q583" s="62">
        <v>2496</v>
      </c>
      <c r="R583" s="62">
        <v>2592</v>
      </c>
      <c r="S583" s="62">
        <v>2771</v>
      </c>
      <c r="T583" s="62">
        <v>3069</v>
      </c>
      <c r="U583" s="62">
        <v>3141</v>
      </c>
      <c r="V583" s="62">
        <v>3270</v>
      </c>
      <c r="W583" s="167">
        <v>3322</v>
      </c>
      <c r="X583" s="692">
        <v>3324</v>
      </c>
      <c r="Y583" s="693"/>
    </row>
    <row r="584" spans="1:25" ht="15" customHeight="1">
      <c r="A584" s="704"/>
      <c r="B584" s="705"/>
      <c r="C584" s="168" t="s">
        <v>400</v>
      </c>
      <c r="D584" s="169">
        <v>0</v>
      </c>
      <c r="E584" s="169">
        <v>0</v>
      </c>
      <c r="F584" s="169">
        <v>0</v>
      </c>
      <c r="G584" s="169">
        <v>0</v>
      </c>
      <c r="H584" s="157">
        <v>0</v>
      </c>
      <c r="I584" s="157">
        <v>0</v>
      </c>
      <c r="J584" s="169">
        <v>4</v>
      </c>
      <c r="K584" s="169">
        <v>0</v>
      </c>
      <c r="L584" s="169">
        <v>0</v>
      </c>
      <c r="M584" s="169">
        <v>0</v>
      </c>
      <c r="N584" s="169">
        <v>0</v>
      </c>
      <c r="O584" s="169">
        <v>0</v>
      </c>
      <c r="P584" s="169">
        <v>0</v>
      </c>
      <c r="Q584" s="169">
        <v>0</v>
      </c>
      <c r="R584" s="169">
        <v>0</v>
      </c>
      <c r="S584" s="169">
        <v>0</v>
      </c>
      <c r="T584" s="169">
        <v>0</v>
      </c>
      <c r="U584" s="169">
        <v>42</v>
      </c>
      <c r="V584" s="169">
        <v>0</v>
      </c>
      <c r="W584" s="170">
        <v>13</v>
      </c>
      <c r="X584" s="696">
        <v>8</v>
      </c>
      <c r="Y584" s="697"/>
    </row>
    <row r="585" spans="1:25" ht="15" customHeight="1">
      <c r="A585" s="702" t="s">
        <v>306</v>
      </c>
      <c r="B585" s="703" t="s">
        <v>196</v>
      </c>
      <c r="C585" s="166" t="s">
        <v>396</v>
      </c>
      <c r="D585" s="62">
        <v>14961</v>
      </c>
      <c r="E585" s="62">
        <v>14977</v>
      </c>
      <c r="F585" s="62">
        <v>14477</v>
      </c>
      <c r="G585" s="62">
        <v>14499</v>
      </c>
      <c r="H585" s="153">
        <v>14088</v>
      </c>
      <c r="I585" s="153">
        <v>18021</v>
      </c>
      <c r="J585" s="62">
        <v>17170</v>
      </c>
      <c r="K585" s="62">
        <v>15767</v>
      </c>
      <c r="L585" s="62">
        <v>14278</v>
      </c>
      <c r="M585" s="62">
        <v>13045</v>
      </c>
      <c r="N585" s="62">
        <v>11697</v>
      </c>
      <c r="O585" s="62">
        <v>11083</v>
      </c>
      <c r="P585" s="62">
        <v>10579</v>
      </c>
      <c r="Q585" s="62">
        <v>10372</v>
      </c>
      <c r="R585" s="62">
        <v>10006</v>
      </c>
      <c r="S585" s="62">
        <v>9549</v>
      </c>
      <c r="T585" s="62">
        <v>9233</v>
      </c>
      <c r="U585" s="62">
        <v>8671</v>
      </c>
      <c r="V585" s="62">
        <v>7959</v>
      </c>
      <c r="W585" s="167">
        <v>7379</v>
      </c>
      <c r="X585" s="692">
        <v>6889</v>
      </c>
      <c r="Y585" s="693"/>
    </row>
    <row r="586" spans="1:25" ht="15" customHeight="1">
      <c r="A586" s="702"/>
      <c r="B586" s="703"/>
      <c r="C586" s="166" t="s">
        <v>397</v>
      </c>
      <c r="D586" s="62">
        <v>5705</v>
      </c>
      <c r="E586" s="62">
        <v>5625</v>
      </c>
      <c r="F586" s="62">
        <v>5388</v>
      </c>
      <c r="G586" s="62">
        <v>5430</v>
      </c>
      <c r="H586" s="153">
        <v>0</v>
      </c>
      <c r="I586" s="153">
        <v>0</v>
      </c>
      <c r="J586" s="62">
        <v>5973</v>
      </c>
      <c r="K586" s="62">
        <v>5258</v>
      </c>
      <c r="L586" s="62">
        <v>4493</v>
      </c>
      <c r="M586" s="62">
        <v>3382</v>
      </c>
      <c r="N586" s="62">
        <v>2529</v>
      </c>
      <c r="O586" s="62">
        <v>2085</v>
      </c>
      <c r="P586" s="62">
        <v>1962</v>
      </c>
      <c r="Q586" s="62">
        <v>1891</v>
      </c>
      <c r="R586" s="62">
        <v>1731</v>
      </c>
      <c r="S586" s="62">
        <v>1517</v>
      </c>
      <c r="T586" s="62">
        <v>1320</v>
      </c>
      <c r="U586" s="62">
        <v>1046</v>
      </c>
      <c r="V586" s="62">
        <v>861</v>
      </c>
      <c r="W586" s="167">
        <v>773</v>
      </c>
      <c r="X586" s="692">
        <v>685</v>
      </c>
      <c r="Y586" s="693"/>
    </row>
    <row r="587" spans="1:25" ht="15" customHeight="1">
      <c r="A587" s="702"/>
      <c r="B587" s="703"/>
      <c r="C587" s="166" t="s">
        <v>398</v>
      </c>
      <c r="D587" s="62">
        <v>7436</v>
      </c>
      <c r="E587" s="62">
        <v>7520</v>
      </c>
      <c r="F587" s="62">
        <v>7828</v>
      </c>
      <c r="G587" s="62">
        <v>7828</v>
      </c>
      <c r="H587" s="153">
        <v>0</v>
      </c>
      <c r="I587" s="153">
        <v>0</v>
      </c>
      <c r="J587" s="62">
        <v>9762</v>
      </c>
      <c r="K587" s="62">
        <v>9039</v>
      </c>
      <c r="L587" s="62">
        <v>8292</v>
      </c>
      <c r="M587" s="62">
        <v>8098</v>
      </c>
      <c r="N587" s="62">
        <v>7503</v>
      </c>
      <c r="O587" s="62">
        <v>7110</v>
      </c>
      <c r="P587" s="62">
        <v>6626</v>
      </c>
      <c r="Q587" s="62">
        <v>6385</v>
      </c>
      <c r="R587" s="62">
        <v>6002</v>
      </c>
      <c r="S587" s="62">
        <v>5529</v>
      </c>
      <c r="T587" s="62">
        <v>5137</v>
      </c>
      <c r="U587" s="62">
        <v>4773</v>
      </c>
      <c r="V587" s="62">
        <v>4328</v>
      </c>
      <c r="W587" s="167">
        <v>3773</v>
      </c>
      <c r="X587" s="692">
        <v>3318</v>
      </c>
      <c r="Y587" s="693"/>
    </row>
    <row r="588" spans="1:25" ht="15" customHeight="1">
      <c r="A588" s="702"/>
      <c r="B588" s="703"/>
      <c r="C588" s="166" t="s">
        <v>399</v>
      </c>
      <c r="D588" s="62">
        <v>1820</v>
      </c>
      <c r="E588" s="62">
        <v>1832</v>
      </c>
      <c r="F588" s="62">
        <v>1261</v>
      </c>
      <c r="G588" s="62">
        <v>1241</v>
      </c>
      <c r="H588" s="153">
        <v>0</v>
      </c>
      <c r="I588" s="153">
        <v>0</v>
      </c>
      <c r="J588" s="62">
        <v>1432</v>
      </c>
      <c r="K588" s="62">
        <v>1470</v>
      </c>
      <c r="L588" s="62">
        <v>1493</v>
      </c>
      <c r="M588" s="62">
        <v>1565</v>
      </c>
      <c r="N588" s="62">
        <v>1665</v>
      </c>
      <c r="O588" s="62">
        <v>1888</v>
      </c>
      <c r="P588" s="62">
        <v>1991</v>
      </c>
      <c r="Q588" s="62">
        <v>2096</v>
      </c>
      <c r="R588" s="62">
        <v>2273</v>
      </c>
      <c r="S588" s="62">
        <v>2503</v>
      </c>
      <c r="T588" s="62">
        <v>2776</v>
      </c>
      <c r="U588" s="62">
        <v>2831</v>
      </c>
      <c r="V588" s="62">
        <v>2770</v>
      </c>
      <c r="W588" s="167">
        <v>2822</v>
      </c>
      <c r="X588" s="692">
        <v>2881</v>
      </c>
      <c r="Y588" s="693"/>
    </row>
    <row r="589" spans="1:25" ht="15" customHeight="1">
      <c r="A589" s="704"/>
      <c r="B589" s="705"/>
      <c r="C589" s="168" t="s">
        <v>400</v>
      </c>
      <c r="D589" s="169">
        <v>0</v>
      </c>
      <c r="E589" s="169">
        <v>0</v>
      </c>
      <c r="F589" s="169">
        <v>0</v>
      </c>
      <c r="G589" s="169">
        <v>0</v>
      </c>
      <c r="H589" s="157">
        <v>0</v>
      </c>
      <c r="I589" s="157">
        <v>0</v>
      </c>
      <c r="J589" s="169">
        <v>3</v>
      </c>
      <c r="K589" s="169">
        <v>0</v>
      </c>
      <c r="L589" s="169">
        <v>0</v>
      </c>
      <c r="M589" s="169">
        <v>0</v>
      </c>
      <c r="N589" s="169">
        <v>0</v>
      </c>
      <c r="O589" s="169">
        <v>0</v>
      </c>
      <c r="P589" s="169">
        <v>0</v>
      </c>
      <c r="Q589" s="169">
        <v>0</v>
      </c>
      <c r="R589" s="169">
        <v>0</v>
      </c>
      <c r="S589" s="169">
        <v>0</v>
      </c>
      <c r="T589" s="169">
        <v>0</v>
      </c>
      <c r="U589" s="169">
        <v>21</v>
      </c>
      <c r="V589" s="169">
        <v>0</v>
      </c>
      <c r="W589" s="170">
        <v>11</v>
      </c>
      <c r="X589" s="696">
        <v>5</v>
      </c>
      <c r="Y589" s="697"/>
    </row>
    <row r="590" spans="1:25" ht="15" customHeight="1">
      <c r="A590" s="702" t="s">
        <v>307</v>
      </c>
      <c r="B590" s="703" t="s">
        <v>308</v>
      </c>
      <c r="C590" s="166" t="s">
        <v>396</v>
      </c>
      <c r="D590" s="62">
        <v>9416</v>
      </c>
      <c r="E590" s="62">
        <v>9670</v>
      </c>
      <c r="F590" s="62">
        <v>9671</v>
      </c>
      <c r="G590" s="62">
        <v>9513</v>
      </c>
      <c r="H590" s="153">
        <v>9312</v>
      </c>
      <c r="I590" s="153">
        <v>11300</v>
      </c>
      <c r="J590" s="62">
        <v>11194</v>
      </c>
      <c r="K590" s="62">
        <v>10864</v>
      </c>
      <c r="L590" s="62">
        <v>10051</v>
      </c>
      <c r="M590" s="62">
        <v>9506</v>
      </c>
      <c r="N590" s="62">
        <v>9020</v>
      </c>
      <c r="O590" s="62">
        <v>8528</v>
      </c>
      <c r="P590" s="62">
        <v>8471</v>
      </c>
      <c r="Q590" s="62">
        <v>8486</v>
      </c>
      <c r="R590" s="62">
        <v>8390</v>
      </c>
      <c r="S590" s="62">
        <v>8484</v>
      </c>
      <c r="T590" s="62">
        <v>8798</v>
      </c>
      <c r="U590" s="62">
        <v>8642</v>
      </c>
      <c r="V590" s="62">
        <v>8455</v>
      </c>
      <c r="W590" s="167">
        <v>8466</v>
      </c>
      <c r="X590" s="692">
        <v>8600</v>
      </c>
      <c r="Y590" s="693"/>
    </row>
    <row r="591" spans="1:25" ht="15" customHeight="1">
      <c r="A591" s="702"/>
      <c r="B591" s="703"/>
      <c r="C591" s="166" t="s">
        <v>397</v>
      </c>
      <c r="D591" s="62">
        <v>3469</v>
      </c>
      <c r="E591" s="62">
        <v>3440</v>
      </c>
      <c r="F591" s="62">
        <v>3449</v>
      </c>
      <c r="G591" s="62">
        <v>3464</v>
      </c>
      <c r="H591" s="153">
        <v>0</v>
      </c>
      <c r="I591" s="153">
        <v>0</v>
      </c>
      <c r="J591" s="62">
        <v>4007</v>
      </c>
      <c r="K591" s="62">
        <v>3859</v>
      </c>
      <c r="L591" s="62">
        <v>3313</v>
      </c>
      <c r="M591" s="62">
        <v>2501</v>
      </c>
      <c r="N591" s="62">
        <v>1981</v>
      </c>
      <c r="O591" s="62">
        <v>1783</v>
      </c>
      <c r="P591" s="62">
        <v>1688</v>
      </c>
      <c r="Q591" s="62">
        <v>1636</v>
      </c>
      <c r="R591" s="62">
        <v>1557</v>
      </c>
      <c r="S591" s="62">
        <v>1427</v>
      </c>
      <c r="T591" s="62">
        <v>1323</v>
      </c>
      <c r="U591" s="62">
        <v>1133</v>
      </c>
      <c r="V591" s="62">
        <v>1115</v>
      </c>
      <c r="W591" s="167">
        <v>1096</v>
      </c>
      <c r="X591" s="692">
        <v>1074</v>
      </c>
      <c r="Y591" s="693"/>
    </row>
    <row r="592" spans="1:25" ht="15" customHeight="1">
      <c r="A592" s="702"/>
      <c r="B592" s="703"/>
      <c r="C592" s="166" t="s">
        <v>398</v>
      </c>
      <c r="D592" s="62">
        <v>4974</v>
      </c>
      <c r="E592" s="62">
        <v>5271</v>
      </c>
      <c r="F592" s="62">
        <v>5552</v>
      </c>
      <c r="G592" s="62">
        <v>5393</v>
      </c>
      <c r="H592" s="153">
        <v>0</v>
      </c>
      <c r="I592" s="153">
        <v>0</v>
      </c>
      <c r="J592" s="62">
        <v>6368</v>
      </c>
      <c r="K592" s="62">
        <v>6131</v>
      </c>
      <c r="L592" s="62">
        <v>5853</v>
      </c>
      <c r="M592" s="62">
        <v>5892</v>
      </c>
      <c r="N592" s="62">
        <v>5838</v>
      </c>
      <c r="O592" s="62">
        <v>5448</v>
      </c>
      <c r="P592" s="62">
        <v>5358</v>
      </c>
      <c r="Q592" s="62">
        <v>5332</v>
      </c>
      <c r="R592" s="62">
        <v>5205</v>
      </c>
      <c r="S592" s="62">
        <v>5212</v>
      </c>
      <c r="T592" s="62">
        <v>5294</v>
      </c>
      <c r="U592" s="62">
        <v>5049</v>
      </c>
      <c r="V592" s="62">
        <v>4752</v>
      </c>
      <c r="W592" s="167">
        <v>4504</v>
      </c>
      <c r="X592" s="692">
        <v>4322</v>
      </c>
      <c r="Y592" s="693"/>
    </row>
    <row r="593" spans="1:25" ht="15" customHeight="1">
      <c r="A593" s="702"/>
      <c r="B593" s="703"/>
      <c r="C593" s="166" t="s">
        <v>399</v>
      </c>
      <c r="D593" s="62">
        <v>973</v>
      </c>
      <c r="E593" s="62">
        <v>959</v>
      </c>
      <c r="F593" s="62">
        <v>670</v>
      </c>
      <c r="G593" s="62">
        <v>656</v>
      </c>
      <c r="H593" s="153">
        <v>0</v>
      </c>
      <c r="I593" s="153">
        <v>0</v>
      </c>
      <c r="J593" s="62">
        <v>814</v>
      </c>
      <c r="K593" s="62">
        <v>874</v>
      </c>
      <c r="L593" s="62">
        <v>885</v>
      </c>
      <c r="M593" s="62">
        <v>1113</v>
      </c>
      <c r="N593" s="62">
        <v>1201</v>
      </c>
      <c r="O593" s="62">
        <v>1297</v>
      </c>
      <c r="P593" s="62">
        <v>1425</v>
      </c>
      <c r="Q593" s="62">
        <v>1517</v>
      </c>
      <c r="R593" s="62">
        <v>1628</v>
      </c>
      <c r="S593" s="62">
        <v>1845</v>
      </c>
      <c r="T593" s="62">
        <v>2181</v>
      </c>
      <c r="U593" s="62">
        <v>2384</v>
      </c>
      <c r="V593" s="62">
        <v>2588</v>
      </c>
      <c r="W593" s="167">
        <v>2839</v>
      </c>
      <c r="X593" s="692">
        <v>3129</v>
      </c>
      <c r="Y593" s="693"/>
    </row>
    <row r="594" spans="1:25" ht="15" customHeight="1">
      <c r="A594" s="702"/>
      <c r="B594" s="703"/>
      <c r="C594" s="166" t="s">
        <v>400</v>
      </c>
      <c r="D594" s="62">
        <v>0</v>
      </c>
      <c r="E594" s="62">
        <v>0</v>
      </c>
      <c r="F594" s="62">
        <v>0</v>
      </c>
      <c r="G594" s="62">
        <v>0</v>
      </c>
      <c r="H594" s="153">
        <v>0</v>
      </c>
      <c r="I594" s="153">
        <v>0</v>
      </c>
      <c r="J594" s="62">
        <v>5</v>
      </c>
      <c r="K594" s="62">
        <v>0</v>
      </c>
      <c r="L594" s="62">
        <v>0</v>
      </c>
      <c r="M594" s="62">
        <v>0</v>
      </c>
      <c r="N594" s="62">
        <v>0</v>
      </c>
      <c r="O594" s="62">
        <v>0</v>
      </c>
      <c r="P594" s="62">
        <v>0</v>
      </c>
      <c r="Q594" s="62">
        <v>1</v>
      </c>
      <c r="R594" s="62">
        <v>0</v>
      </c>
      <c r="S594" s="62">
        <v>0</v>
      </c>
      <c r="T594" s="62">
        <v>0</v>
      </c>
      <c r="U594" s="62">
        <v>76</v>
      </c>
      <c r="V594" s="62">
        <v>0</v>
      </c>
      <c r="W594" s="167">
        <v>27</v>
      </c>
      <c r="X594" s="692">
        <v>75</v>
      </c>
      <c r="Y594" s="693"/>
    </row>
    <row r="595" spans="1:25" ht="6.75" customHeight="1">
      <c r="A595" s="694"/>
      <c r="B595" s="695"/>
      <c r="C595" s="708"/>
      <c r="D595" s="171"/>
      <c r="E595" s="171"/>
      <c r="F595" s="171"/>
      <c r="G595" s="171"/>
      <c r="H595" s="171"/>
      <c r="I595" s="171"/>
      <c r="J595" s="171"/>
      <c r="K595" s="171"/>
      <c r="L595" s="171"/>
      <c r="M595" s="171"/>
      <c r="N595" s="171"/>
      <c r="O595" s="171"/>
      <c r="P595" s="171"/>
      <c r="Q595" s="171"/>
      <c r="R595" s="171"/>
      <c r="S595" s="172"/>
      <c r="T595" s="171"/>
      <c r="U595" s="172"/>
      <c r="V595" s="172"/>
      <c r="W595" s="173"/>
      <c r="X595" s="696"/>
      <c r="Y595" s="697"/>
    </row>
    <row r="596" spans="1:25" ht="14.25" customHeight="1">
      <c r="A596" s="151" t="s">
        <v>309</v>
      </c>
      <c r="B596" s="151"/>
      <c r="C596" s="151"/>
      <c r="D596" s="174"/>
      <c r="E596" s="174"/>
      <c r="F596" s="174"/>
      <c r="G596" s="174"/>
      <c r="H596" s="174"/>
      <c r="I596" s="174"/>
      <c r="J596" s="174"/>
      <c r="K596" s="174"/>
      <c r="L596" s="174"/>
      <c r="M596" s="174"/>
      <c r="N596" s="174"/>
      <c r="O596" s="174"/>
      <c r="P596" s="174"/>
      <c r="Q596" s="174"/>
      <c r="R596" s="174"/>
      <c r="S596" s="175"/>
      <c r="T596" s="174"/>
      <c r="U596" s="174"/>
      <c r="V596" s="174"/>
      <c r="W596" s="174"/>
      <c r="Y596" s="709"/>
    </row>
    <row r="597" spans="1:25" ht="14.25" customHeight="1">
      <c r="A597" s="151"/>
      <c r="B597" s="151"/>
      <c r="C597" s="151"/>
      <c r="D597" s="174"/>
      <c r="E597" s="174"/>
      <c r="F597" s="174"/>
      <c r="G597" s="174"/>
      <c r="H597" s="174"/>
      <c r="I597" s="174"/>
      <c r="J597" s="174"/>
      <c r="K597" s="174"/>
      <c r="L597" s="174"/>
      <c r="M597" s="174"/>
      <c r="N597" s="174"/>
      <c r="O597" s="174"/>
      <c r="P597" s="174"/>
      <c r="Q597" s="174"/>
      <c r="R597" s="174"/>
      <c r="S597" s="175"/>
      <c r="T597" s="174"/>
      <c r="U597" s="174"/>
      <c r="V597" s="174"/>
      <c r="W597" s="174"/>
      <c r="Y597" s="709"/>
    </row>
    <row r="598" spans="1:25" ht="14.25" customHeight="1">
      <c r="C598" s="66" t="s">
        <v>818</v>
      </c>
      <c r="D598" s="176"/>
      <c r="E598" s="176"/>
      <c r="F598" s="176"/>
      <c r="G598" s="176"/>
      <c r="H598" s="176"/>
      <c r="I598" s="176"/>
      <c r="J598" s="176"/>
      <c r="K598" s="176"/>
      <c r="L598" s="176"/>
      <c r="M598" s="176"/>
      <c r="N598" s="176"/>
      <c r="O598" s="176"/>
      <c r="P598" s="176"/>
      <c r="Q598" s="176"/>
      <c r="R598" s="176"/>
      <c r="S598" s="177"/>
      <c r="T598" s="176"/>
      <c r="U598" s="176"/>
      <c r="V598" s="176"/>
      <c r="W598" s="176"/>
    </row>
    <row r="599" spans="1:25" ht="14.25" customHeight="1">
      <c r="C599" s="166" t="s">
        <v>396</v>
      </c>
      <c r="D599" s="281">
        <f>D104+D109+D114+D119+D124</f>
        <v>168570</v>
      </c>
      <c r="E599" s="281">
        <f t="shared" ref="E599:Y603" si="0">E104+E109+E114+E119+E124</f>
        <v>182433</v>
      </c>
      <c r="F599" s="281">
        <f t="shared" si="0"/>
        <v>190212</v>
      </c>
      <c r="G599" s="281">
        <f t="shared" si="0"/>
        <v>203985</v>
      </c>
      <c r="H599" s="281">
        <f t="shared" si="0"/>
        <v>225060</v>
      </c>
      <c r="I599" s="281">
        <f t="shared" si="0"/>
        <v>267575</v>
      </c>
      <c r="J599" s="281">
        <f t="shared" si="0"/>
        <v>285721</v>
      </c>
      <c r="K599" s="281">
        <f t="shared" si="0"/>
        <v>298858</v>
      </c>
      <c r="L599" s="281">
        <f t="shared" si="0"/>
        <v>313039</v>
      </c>
      <c r="M599" s="281">
        <f t="shared" si="0"/>
        <v>364824</v>
      </c>
      <c r="N599" s="281">
        <f t="shared" si="0"/>
        <v>450061</v>
      </c>
      <c r="O599" s="281">
        <f t="shared" si="0"/>
        <v>538741</v>
      </c>
      <c r="P599" s="281">
        <f t="shared" si="0"/>
        <v>606701</v>
      </c>
      <c r="Q599" s="281">
        <f t="shared" si="0"/>
        <v>641444</v>
      </c>
      <c r="R599" s="281">
        <f t="shared" si="0"/>
        <v>665214</v>
      </c>
      <c r="S599" s="281">
        <f t="shared" si="0"/>
        <v>710765</v>
      </c>
      <c r="T599" s="281">
        <f t="shared" si="0"/>
        <v>721127</v>
      </c>
      <c r="U599" s="281">
        <f t="shared" si="0"/>
        <v>718429</v>
      </c>
      <c r="V599" s="281">
        <f t="shared" si="0"/>
        <v>716006</v>
      </c>
      <c r="W599" s="281">
        <f t="shared" si="0"/>
        <v>716633</v>
      </c>
      <c r="X599" s="281">
        <f t="shared" si="0"/>
        <v>716073</v>
      </c>
      <c r="Y599" s="281">
        <f t="shared" si="0"/>
        <v>716073</v>
      </c>
    </row>
    <row r="600" spans="1:25" ht="14.25" customHeight="1">
      <c r="C600" s="166" t="s">
        <v>397</v>
      </c>
      <c r="D600" s="281">
        <f t="shared" ref="D600:S603" si="1">D105+D110+D115+D120+D125</f>
        <v>62864</v>
      </c>
      <c r="E600" s="281">
        <f t="shared" si="1"/>
        <v>66514</v>
      </c>
      <c r="F600" s="281">
        <f t="shared" si="1"/>
        <v>68503</v>
      </c>
      <c r="G600" s="281">
        <f t="shared" si="1"/>
        <v>73160</v>
      </c>
      <c r="H600" s="281">
        <f t="shared" si="1"/>
        <v>0</v>
      </c>
      <c r="I600" s="281">
        <f t="shared" si="1"/>
        <v>0</v>
      </c>
      <c r="J600" s="281">
        <f t="shared" si="1"/>
        <v>96200</v>
      </c>
      <c r="K600" s="281">
        <f t="shared" si="1"/>
        <v>96308</v>
      </c>
      <c r="L600" s="281">
        <f t="shared" si="1"/>
        <v>89074</v>
      </c>
      <c r="M600" s="281">
        <f t="shared" si="1"/>
        <v>89526</v>
      </c>
      <c r="N600" s="281">
        <f t="shared" si="1"/>
        <v>111116</v>
      </c>
      <c r="O600" s="281">
        <f t="shared" si="1"/>
        <v>144391</v>
      </c>
      <c r="P600" s="281">
        <f t="shared" si="1"/>
        <v>162309</v>
      </c>
      <c r="Q600" s="281">
        <f t="shared" si="1"/>
        <v>156187</v>
      </c>
      <c r="R600" s="281">
        <f t="shared" si="1"/>
        <v>132357</v>
      </c>
      <c r="S600" s="281">
        <f t="shared" si="1"/>
        <v>121961</v>
      </c>
      <c r="T600" s="281">
        <f t="shared" si="0"/>
        <v>115383</v>
      </c>
      <c r="U600" s="281">
        <f t="shared" si="0"/>
        <v>108001</v>
      </c>
      <c r="V600" s="281">
        <f t="shared" si="0"/>
        <v>101950</v>
      </c>
      <c r="W600" s="281">
        <f t="shared" si="0"/>
        <v>97618</v>
      </c>
      <c r="X600" s="281">
        <f t="shared" si="0"/>
        <v>93800</v>
      </c>
      <c r="Y600" s="281">
        <f t="shared" si="0"/>
        <v>93899</v>
      </c>
    </row>
    <row r="601" spans="1:25" ht="14.25" customHeight="1">
      <c r="C601" s="166" t="s">
        <v>398</v>
      </c>
      <c r="D601" s="281">
        <f t="shared" si="1"/>
        <v>92180</v>
      </c>
      <c r="E601" s="281">
        <f t="shared" si="0"/>
        <v>102640</v>
      </c>
      <c r="F601" s="281">
        <f t="shared" si="0"/>
        <v>112810</v>
      </c>
      <c r="G601" s="281">
        <f t="shared" si="0"/>
        <v>121575</v>
      </c>
      <c r="H601" s="281">
        <f t="shared" si="0"/>
        <v>0</v>
      </c>
      <c r="I601" s="281">
        <f t="shared" si="0"/>
        <v>0</v>
      </c>
      <c r="J601" s="281">
        <f t="shared" si="0"/>
        <v>176626</v>
      </c>
      <c r="K601" s="281">
        <f t="shared" si="0"/>
        <v>186969</v>
      </c>
      <c r="L601" s="281">
        <f t="shared" si="0"/>
        <v>205934</v>
      </c>
      <c r="M601" s="281">
        <f t="shared" si="0"/>
        <v>253433</v>
      </c>
      <c r="N601" s="281">
        <f t="shared" si="0"/>
        <v>311428</v>
      </c>
      <c r="O601" s="281">
        <f t="shared" si="0"/>
        <v>359323</v>
      </c>
      <c r="P601" s="281">
        <f t="shared" si="0"/>
        <v>399441</v>
      </c>
      <c r="Q601" s="281">
        <f t="shared" si="0"/>
        <v>432333</v>
      </c>
      <c r="R601" s="281">
        <f t="shared" si="0"/>
        <v>467018</v>
      </c>
      <c r="S601" s="281">
        <f t="shared" si="0"/>
        <v>504735</v>
      </c>
      <c r="T601" s="281">
        <f t="shared" si="0"/>
        <v>502916</v>
      </c>
      <c r="U601" s="281">
        <f t="shared" si="0"/>
        <v>481655</v>
      </c>
      <c r="V601" s="281">
        <f t="shared" si="0"/>
        <v>458452</v>
      </c>
      <c r="W601" s="281">
        <f t="shared" si="0"/>
        <v>434914</v>
      </c>
      <c r="X601" s="281">
        <f t="shared" si="0"/>
        <v>415810</v>
      </c>
      <c r="Y601" s="281">
        <f t="shared" si="0"/>
        <v>422283</v>
      </c>
    </row>
    <row r="602" spans="1:25" ht="14.25" customHeight="1">
      <c r="C602" s="166" t="s">
        <v>399</v>
      </c>
      <c r="D602" s="281">
        <f t="shared" si="1"/>
        <v>13526</v>
      </c>
      <c r="E602" s="281">
        <f t="shared" si="0"/>
        <v>13279</v>
      </c>
      <c r="F602" s="281">
        <f t="shared" si="0"/>
        <v>8899</v>
      </c>
      <c r="G602" s="281">
        <f t="shared" si="0"/>
        <v>9250</v>
      </c>
      <c r="H602" s="281">
        <f t="shared" si="0"/>
        <v>0</v>
      </c>
      <c r="I602" s="281">
        <f t="shared" si="0"/>
        <v>0</v>
      </c>
      <c r="J602" s="281">
        <f t="shared" si="0"/>
        <v>12878</v>
      </c>
      <c r="K602" s="281">
        <f t="shared" si="0"/>
        <v>15578</v>
      </c>
      <c r="L602" s="281">
        <f t="shared" si="0"/>
        <v>18031</v>
      </c>
      <c r="M602" s="281">
        <f t="shared" si="0"/>
        <v>21865</v>
      </c>
      <c r="N602" s="281">
        <f t="shared" si="0"/>
        <v>27517</v>
      </c>
      <c r="O602" s="281">
        <f t="shared" si="0"/>
        <v>34858</v>
      </c>
      <c r="P602" s="281">
        <f t="shared" si="0"/>
        <v>44492</v>
      </c>
      <c r="Q602" s="281">
        <f t="shared" si="0"/>
        <v>52897</v>
      </c>
      <c r="R602" s="281">
        <f t="shared" si="0"/>
        <v>64002</v>
      </c>
      <c r="S602" s="281">
        <f t="shared" si="0"/>
        <v>83645</v>
      </c>
      <c r="T602" s="281">
        <f t="shared" si="0"/>
        <v>102321</v>
      </c>
      <c r="U602" s="281">
        <f t="shared" si="0"/>
        <v>124313</v>
      </c>
      <c r="V602" s="281">
        <f t="shared" si="0"/>
        <v>151157</v>
      </c>
      <c r="W602" s="281">
        <f t="shared" si="0"/>
        <v>182348</v>
      </c>
      <c r="X602" s="281">
        <f t="shared" si="0"/>
        <v>196421</v>
      </c>
      <c r="Y602" s="281">
        <f t="shared" si="0"/>
        <v>199891</v>
      </c>
    </row>
    <row r="603" spans="1:25" ht="14.25" customHeight="1">
      <c r="C603" s="166" t="s">
        <v>400</v>
      </c>
      <c r="D603" s="281">
        <f t="shared" si="1"/>
        <v>0</v>
      </c>
      <c r="E603" s="281">
        <f t="shared" si="0"/>
        <v>0</v>
      </c>
      <c r="F603" s="281">
        <f t="shared" si="0"/>
        <v>0</v>
      </c>
      <c r="G603" s="281">
        <f t="shared" si="0"/>
        <v>0</v>
      </c>
      <c r="H603" s="281">
        <f t="shared" si="0"/>
        <v>0</v>
      </c>
      <c r="I603" s="281">
        <f t="shared" si="0"/>
        <v>0</v>
      </c>
      <c r="J603" s="281">
        <f t="shared" si="0"/>
        <v>17</v>
      </c>
      <c r="K603" s="281">
        <f t="shared" si="0"/>
        <v>3</v>
      </c>
      <c r="L603" s="281">
        <f t="shared" si="0"/>
        <v>0</v>
      </c>
      <c r="M603" s="281">
        <f t="shared" si="0"/>
        <v>0</v>
      </c>
      <c r="N603" s="281">
        <f t="shared" si="0"/>
        <v>0</v>
      </c>
      <c r="O603" s="281">
        <f t="shared" si="0"/>
        <v>169</v>
      </c>
      <c r="P603" s="281">
        <f t="shared" si="0"/>
        <v>459</v>
      </c>
      <c r="Q603" s="281">
        <f t="shared" si="0"/>
        <v>27</v>
      </c>
      <c r="R603" s="281">
        <f t="shared" si="0"/>
        <v>1837</v>
      </c>
      <c r="S603" s="281">
        <f t="shared" si="0"/>
        <v>424</v>
      </c>
      <c r="T603" s="281">
        <f t="shared" si="0"/>
        <v>507</v>
      </c>
      <c r="U603" s="281">
        <f t="shared" si="0"/>
        <v>4460</v>
      </c>
      <c r="V603" s="281">
        <f t="shared" si="0"/>
        <v>4447</v>
      </c>
      <c r="W603" s="281">
        <f t="shared" si="0"/>
        <v>1753</v>
      </c>
      <c r="X603" s="281">
        <f t="shared" si="0"/>
        <v>10042</v>
      </c>
      <c r="Y603" s="281">
        <f t="shared" si="0"/>
        <v>0</v>
      </c>
    </row>
  </sheetData>
  <mergeCells count="23">
    <mergeCell ref="W3:W4"/>
    <mergeCell ref="O3:O4"/>
    <mergeCell ref="P3:P4"/>
    <mergeCell ref="Q3:Q4"/>
    <mergeCell ref="R3:R4"/>
    <mergeCell ref="S3:S4"/>
    <mergeCell ref="T3:T4"/>
    <mergeCell ref="X3:X4"/>
    <mergeCell ref="Y3:Y4"/>
    <mergeCell ref="N3:N4"/>
    <mergeCell ref="A3:B5"/>
    <mergeCell ref="D3:D4"/>
    <mergeCell ref="E3:E4"/>
    <mergeCell ref="F3:F4"/>
    <mergeCell ref="G3:G4"/>
    <mergeCell ref="H3:H4"/>
    <mergeCell ref="I3:I4"/>
    <mergeCell ref="J3:J4"/>
    <mergeCell ref="K3:K4"/>
    <mergeCell ref="L3:L4"/>
    <mergeCell ref="M3:M4"/>
    <mergeCell ref="U3:U4"/>
    <mergeCell ref="V3:V4"/>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26B6-62B5-4B78-813B-87C793646718}">
  <dimension ref="A1:X482"/>
  <sheetViews>
    <sheetView workbookViewId="0">
      <pane xSplit="3" ySplit="5" topLeftCell="S6" activePane="bottomRight" state="frozen"/>
      <selection pane="topRight" activeCell="D1" sqref="D1"/>
      <selection pane="bottomLeft" activeCell="A6" sqref="A6"/>
      <selection pane="bottomRight" activeCell="Z15" sqref="Z15"/>
    </sheetView>
  </sheetViews>
  <sheetFormatPr defaultColWidth="10.58203125" defaultRowHeight="14.25" customHeight="1"/>
  <cols>
    <col min="1" max="1" width="4.5" style="66" customWidth="1"/>
    <col min="2" max="3" width="10.33203125" style="66" customWidth="1"/>
    <col min="4" max="7" width="10.25" style="66" customWidth="1"/>
    <col min="8" max="9" width="10.25" style="66" hidden="1" customWidth="1"/>
    <col min="10" max="20" width="10.25" style="66" customWidth="1"/>
    <col min="21" max="21" width="10.5" style="66" customWidth="1"/>
    <col min="22" max="23" width="10.25" style="66" customWidth="1"/>
    <col min="24" max="247" width="10.58203125" style="66"/>
    <col min="248" max="248" width="6.25" style="66" customWidth="1"/>
    <col min="249" max="249" width="10.25" style="66" bestFit="1" customWidth="1"/>
    <col min="250" max="266" width="10.25" style="66" customWidth="1"/>
    <col min="267" max="267" width="10.5" style="66" customWidth="1"/>
    <col min="268" max="268" width="10.25" style="66" customWidth="1"/>
    <col min="269" max="269" width="9.5" style="66" customWidth="1"/>
    <col min="270" max="270" width="3.5" style="66" customWidth="1"/>
    <col min="271" max="271" width="8.33203125" style="66" customWidth="1"/>
    <col min="272" max="503" width="10.58203125" style="66"/>
    <col min="504" max="504" width="6.25" style="66" customWidth="1"/>
    <col min="505" max="505" width="10.25" style="66" bestFit="1" customWidth="1"/>
    <col min="506" max="522" width="10.25" style="66" customWidth="1"/>
    <col min="523" max="523" width="10.5" style="66" customWidth="1"/>
    <col min="524" max="524" width="10.25" style="66" customWidth="1"/>
    <col min="525" max="525" width="9.5" style="66" customWidth="1"/>
    <col min="526" max="526" width="3.5" style="66" customWidth="1"/>
    <col min="527" max="527" width="8.33203125" style="66" customWidth="1"/>
    <col min="528" max="759" width="10.58203125" style="66"/>
    <col min="760" max="760" width="6.25" style="66" customWidth="1"/>
    <col min="761" max="761" width="10.25" style="66" bestFit="1" customWidth="1"/>
    <col min="762" max="778" width="10.25" style="66" customWidth="1"/>
    <col min="779" max="779" width="10.5" style="66" customWidth="1"/>
    <col min="780" max="780" width="10.25" style="66" customWidth="1"/>
    <col min="781" max="781" width="9.5" style="66" customWidth="1"/>
    <col min="782" max="782" width="3.5" style="66" customWidth="1"/>
    <col min="783" max="783" width="8.33203125" style="66" customWidth="1"/>
    <col min="784" max="1015" width="10.58203125" style="66"/>
    <col min="1016" max="1016" width="6.25" style="66" customWidth="1"/>
    <col min="1017" max="1017" width="10.25" style="66" bestFit="1" customWidth="1"/>
    <col min="1018" max="1034" width="10.25" style="66" customWidth="1"/>
    <col min="1035" max="1035" width="10.5" style="66" customWidth="1"/>
    <col min="1036" max="1036" width="10.25" style="66" customWidth="1"/>
    <col min="1037" max="1037" width="9.5" style="66" customWidth="1"/>
    <col min="1038" max="1038" width="3.5" style="66" customWidth="1"/>
    <col min="1039" max="1039" width="8.33203125" style="66" customWidth="1"/>
    <col min="1040" max="1271" width="10.58203125" style="66"/>
    <col min="1272" max="1272" width="6.25" style="66" customWidth="1"/>
    <col min="1273" max="1273" width="10.25" style="66" bestFit="1" customWidth="1"/>
    <col min="1274" max="1290" width="10.25" style="66" customWidth="1"/>
    <col min="1291" max="1291" width="10.5" style="66" customWidth="1"/>
    <col min="1292" max="1292" width="10.25" style="66" customWidth="1"/>
    <col min="1293" max="1293" width="9.5" style="66" customWidth="1"/>
    <col min="1294" max="1294" width="3.5" style="66" customWidth="1"/>
    <col min="1295" max="1295" width="8.33203125" style="66" customWidth="1"/>
    <col min="1296" max="1527" width="10.58203125" style="66"/>
    <col min="1528" max="1528" width="6.25" style="66" customWidth="1"/>
    <col min="1529" max="1529" width="10.25" style="66" bestFit="1" customWidth="1"/>
    <col min="1530" max="1546" width="10.25" style="66" customWidth="1"/>
    <col min="1547" max="1547" width="10.5" style="66" customWidth="1"/>
    <col min="1548" max="1548" width="10.25" style="66" customWidth="1"/>
    <col min="1549" max="1549" width="9.5" style="66" customWidth="1"/>
    <col min="1550" max="1550" width="3.5" style="66" customWidth="1"/>
    <col min="1551" max="1551" width="8.33203125" style="66" customWidth="1"/>
    <col min="1552" max="1783" width="10.58203125" style="66"/>
    <col min="1784" max="1784" width="6.25" style="66" customWidth="1"/>
    <col min="1785" max="1785" width="10.25" style="66" bestFit="1" customWidth="1"/>
    <col min="1786" max="1802" width="10.25" style="66" customWidth="1"/>
    <col min="1803" max="1803" width="10.5" style="66" customWidth="1"/>
    <col min="1804" max="1804" width="10.25" style="66" customWidth="1"/>
    <col min="1805" max="1805" width="9.5" style="66" customWidth="1"/>
    <col min="1806" max="1806" width="3.5" style="66" customWidth="1"/>
    <col min="1807" max="1807" width="8.33203125" style="66" customWidth="1"/>
    <col min="1808" max="2039" width="10.58203125" style="66"/>
    <col min="2040" max="2040" width="6.25" style="66" customWidth="1"/>
    <col min="2041" max="2041" width="10.25" style="66" bestFit="1" customWidth="1"/>
    <col min="2042" max="2058" width="10.25" style="66" customWidth="1"/>
    <col min="2059" max="2059" width="10.5" style="66" customWidth="1"/>
    <col min="2060" max="2060" width="10.25" style="66" customWidth="1"/>
    <col min="2061" max="2061" width="9.5" style="66" customWidth="1"/>
    <col min="2062" max="2062" width="3.5" style="66" customWidth="1"/>
    <col min="2063" max="2063" width="8.33203125" style="66" customWidth="1"/>
    <col min="2064" max="2295" width="10.58203125" style="66"/>
    <col min="2296" max="2296" width="6.25" style="66" customWidth="1"/>
    <col min="2297" max="2297" width="10.25" style="66" bestFit="1" customWidth="1"/>
    <col min="2298" max="2314" width="10.25" style="66" customWidth="1"/>
    <col min="2315" max="2315" width="10.5" style="66" customWidth="1"/>
    <col min="2316" max="2316" width="10.25" style="66" customWidth="1"/>
    <col min="2317" max="2317" width="9.5" style="66" customWidth="1"/>
    <col min="2318" max="2318" width="3.5" style="66" customWidth="1"/>
    <col min="2319" max="2319" width="8.33203125" style="66" customWidth="1"/>
    <col min="2320" max="2551" width="10.58203125" style="66"/>
    <col min="2552" max="2552" width="6.25" style="66" customWidth="1"/>
    <col min="2553" max="2553" width="10.25" style="66" bestFit="1" customWidth="1"/>
    <col min="2554" max="2570" width="10.25" style="66" customWidth="1"/>
    <col min="2571" max="2571" width="10.5" style="66" customWidth="1"/>
    <col min="2572" max="2572" width="10.25" style="66" customWidth="1"/>
    <col min="2573" max="2573" width="9.5" style="66" customWidth="1"/>
    <col min="2574" max="2574" width="3.5" style="66" customWidth="1"/>
    <col min="2575" max="2575" width="8.33203125" style="66" customWidth="1"/>
    <col min="2576" max="2807" width="10.58203125" style="66"/>
    <col min="2808" max="2808" width="6.25" style="66" customWidth="1"/>
    <col min="2809" max="2809" width="10.25" style="66" bestFit="1" customWidth="1"/>
    <col min="2810" max="2826" width="10.25" style="66" customWidth="1"/>
    <col min="2827" max="2827" width="10.5" style="66" customWidth="1"/>
    <col min="2828" max="2828" width="10.25" style="66" customWidth="1"/>
    <col min="2829" max="2829" width="9.5" style="66" customWidth="1"/>
    <col min="2830" max="2830" width="3.5" style="66" customWidth="1"/>
    <col min="2831" max="2831" width="8.33203125" style="66" customWidth="1"/>
    <col min="2832" max="3063" width="10.58203125" style="66"/>
    <col min="3064" max="3064" width="6.25" style="66" customWidth="1"/>
    <col min="3065" max="3065" width="10.25" style="66" bestFit="1" customWidth="1"/>
    <col min="3066" max="3082" width="10.25" style="66" customWidth="1"/>
    <col min="3083" max="3083" width="10.5" style="66" customWidth="1"/>
    <col min="3084" max="3084" width="10.25" style="66" customWidth="1"/>
    <col min="3085" max="3085" width="9.5" style="66" customWidth="1"/>
    <col min="3086" max="3086" width="3.5" style="66" customWidth="1"/>
    <col min="3087" max="3087" width="8.33203125" style="66" customWidth="1"/>
    <col min="3088" max="3319" width="10.58203125" style="66"/>
    <col min="3320" max="3320" width="6.25" style="66" customWidth="1"/>
    <col min="3321" max="3321" width="10.25" style="66" bestFit="1" customWidth="1"/>
    <col min="3322" max="3338" width="10.25" style="66" customWidth="1"/>
    <col min="3339" max="3339" width="10.5" style="66" customWidth="1"/>
    <col min="3340" max="3340" width="10.25" style="66" customWidth="1"/>
    <col min="3341" max="3341" width="9.5" style="66" customWidth="1"/>
    <col min="3342" max="3342" width="3.5" style="66" customWidth="1"/>
    <col min="3343" max="3343" width="8.33203125" style="66" customWidth="1"/>
    <col min="3344" max="3575" width="10.58203125" style="66"/>
    <col min="3576" max="3576" width="6.25" style="66" customWidth="1"/>
    <col min="3577" max="3577" width="10.25" style="66" bestFit="1" customWidth="1"/>
    <col min="3578" max="3594" width="10.25" style="66" customWidth="1"/>
    <col min="3595" max="3595" width="10.5" style="66" customWidth="1"/>
    <col min="3596" max="3596" width="10.25" style="66" customWidth="1"/>
    <col min="3597" max="3597" width="9.5" style="66" customWidth="1"/>
    <col min="3598" max="3598" width="3.5" style="66" customWidth="1"/>
    <col min="3599" max="3599" width="8.33203125" style="66" customWidth="1"/>
    <col min="3600" max="3831" width="10.58203125" style="66"/>
    <col min="3832" max="3832" width="6.25" style="66" customWidth="1"/>
    <col min="3833" max="3833" width="10.25" style="66" bestFit="1" customWidth="1"/>
    <col min="3834" max="3850" width="10.25" style="66" customWidth="1"/>
    <col min="3851" max="3851" width="10.5" style="66" customWidth="1"/>
    <col min="3852" max="3852" width="10.25" style="66" customWidth="1"/>
    <col min="3853" max="3853" width="9.5" style="66" customWidth="1"/>
    <col min="3854" max="3854" width="3.5" style="66" customWidth="1"/>
    <col min="3855" max="3855" width="8.33203125" style="66" customWidth="1"/>
    <col min="3856" max="4087" width="10.58203125" style="66"/>
    <col min="4088" max="4088" width="6.25" style="66" customWidth="1"/>
    <col min="4089" max="4089" width="10.25" style="66" bestFit="1" customWidth="1"/>
    <col min="4090" max="4106" width="10.25" style="66" customWidth="1"/>
    <col min="4107" max="4107" width="10.5" style="66" customWidth="1"/>
    <col min="4108" max="4108" width="10.25" style="66" customWidth="1"/>
    <col min="4109" max="4109" width="9.5" style="66" customWidth="1"/>
    <col min="4110" max="4110" width="3.5" style="66" customWidth="1"/>
    <col min="4111" max="4111" width="8.33203125" style="66" customWidth="1"/>
    <col min="4112" max="4343" width="10.58203125" style="66"/>
    <col min="4344" max="4344" width="6.25" style="66" customWidth="1"/>
    <col min="4345" max="4345" width="10.25" style="66" bestFit="1" customWidth="1"/>
    <col min="4346" max="4362" width="10.25" style="66" customWidth="1"/>
    <col min="4363" max="4363" width="10.5" style="66" customWidth="1"/>
    <col min="4364" max="4364" width="10.25" style="66" customWidth="1"/>
    <col min="4365" max="4365" width="9.5" style="66" customWidth="1"/>
    <col min="4366" max="4366" width="3.5" style="66" customWidth="1"/>
    <col min="4367" max="4367" width="8.33203125" style="66" customWidth="1"/>
    <col min="4368" max="4599" width="10.58203125" style="66"/>
    <col min="4600" max="4600" width="6.25" style="66" customWidth="1"/>
    <col min="4601" max="4601" width="10.25" style="66" bestFit="1" customWidth="1"/>
    <col min="4602" max="4618" width="10.25" style="66" customWidth="1"/>
    <col min="4619" max="4619" width="10.5" style="66" customWidth="1"/>
    <col min="4620" max="4620" width="10.25" style="66" customWidth="1"/>
    <col min="4621" max="4621" width="9.5" style="66" customWidth="1"/>
    <col min="4622" max="4622" width="3.5" style="66" customWidth="1"/>
    <col min="4623" max="4623" width="8.33203125" style="66" customWidth="1"/>
    <col min="4624" max="4855" width="10.58203125" style="66"/>
    <col min="4856" max="4856" width="6.25" style="66" customWidth="1"/>
    <col min="4857" max="4857" width="10.25" style="66" bestFit="1" customWidth="1"/>
    <col min="4858" max="4874" width="10.25" style="66" customWidth="1"/>
    <col min="4875" max="4875" width="10.5" style="66" customWidth="1"/>
    <col min="4876" max="4876" width="10.25" style="66" customWidth="1"/>
    <col min="4877" max="4877" width="9.5" style="66" customWidth="1"/>
    <col min="4878" max="4878" width="3.5" style="66" customWidth="1"/>
    <col min="4879" max="4879" width="8.33203125" style="66" customWidth="1"/>
    <col min="4880" max="5111" width="10.58203125" style="66"/>
    <col min="5112" max="5112" width="6.25" style="66" customWidth="1"/>
    <col min="5113" max="5113" width="10.25" style="66" bestFit="1" customWidth="1"/>
    <col min="5114" max="5130" width="10.25" style="66" customWidth="1"/>
    <col min="5131" max="5131" width="10.5" style="66" customWidth="1"/>
    <col min="5132" max="5132" width="10.25" style="66" customWidth="1"/>
    <col min="5133" max="5133" width="9.5" style="66" customWidth="1"/>
    <col min="5134" max="5134" width="3.5" style="66" customWidth="1"/>
    <col min="5135" max="5135" width="8.33203125" style="66" customWidth="1"/>
    <col min="5136" max="5367" width="10.58203125" style="66"/>
    <col min="5368" max="5368" width="6.25" style="66" customWidth="1"/>
    <col min="5369" max="5369" width="10.25" style="66" bestFit="1" customWidth="1"/>
    <col min="5370" max="5386" width="10.25" style="66" customWidth="1"/>
    <col min="5387" max="5387" width="10.5" style="66" customWidth="1"/>
    <col min="5388" max="5388" width="10.25" style="66" customWidth="1"/>
    <col min="5389" max="5389" width="9.5" style="66" customWidth="1"/>
    <col min="5390" max="5390" width="3.5" style="66" customWidth="1"/>
    <col min="5391" max="5391" width="8.33203125" style="66" customWidth="1"/>
    <col min="5392" max="5623" width="10.58203125" style="66"/>
    <col min="5624" max="5624" width="6.25" style="66" customWidth="1"/>
    <col min="5625" max="5625" width="10.25" style="66" bestFit="1" customWidth="1"/>
    <col min="5626" max="5642" width="10.25" style="66" customWidth="1"/>
    <col min="5643" max="5643" width="10.5" style="66" customWidth="1"/>
    <col min="5644" max="5644" width="10.25" style="66" customWidth="1"/>
    <col min="5645" max="5645" width="9.5" style="66" customWidth="1"/>
    <col min="5646" max="5646" width="3.5" style="66" customWidth="1"/>
    <col min="5647" max="5647" width="8.33203125" style="66" customWidth="1"/>
    <col min="5648" max="5879" width="10.58203125" style="66"/>
    <col min="5880" max="5880" width="6.25" style="66" customWidth="1"/>
    <col min="5881" max="5881" width="10.25" style="66" bestFit="1" customWidth="1"/>
    <col min="5882" max="5898" width="10.25" style="66" customWidth="1"/>
    <col min="5899" max="5899" width="10.5" style="66" customWidth="1"/>
    <col min="5900" max="5900" width="10.25" style="66" customWidth="1"/>
    <col min="5901" max="5901" width="9.5" style="66" customWidth="1"/>
    <col min="5902" max="5902" width="3.5" style="66" customWidth="1"/>
    <col min="5903" max="5903" width="8.33203125" style="66" customWidth="1"/>
    <col min="5904" max="6135" width="10.58203125" style="66"/>
    <col min="6136" max="6136" width="6.25" style="66" customWidth="1"/>
    <col min="6137" max="6137" width="10.25" style="66" bestFit="1" customWidth="1"/>
    <col min="6138" max="6154" width="10.25" style="66" customWidth="1"/>
    <col min="6155" max="6155" width="10.5" style="66" customWidth="1"/>
    <col min="6156" max="6156" width="10.25" style="66" customWidth="1"/>
    <col min="6157" max="6157" width="9.5" style="66" customWidth="1"/>
    <col min="6158" max="6158" width="3.5" style="66" customWidth="1"/>
    <col min="6159" max="6159" width="8.33203125" style="66" customWidth="1"/>
    <col min="6160" max="6391" width="10.58203125" style="66"/>
    <col min="6392" max="6392" width="6.25" style="66" customWidth="1"/>
    <col min="6393" max="6393" width="10.25" style="66" bestFit="1" customWidth="1"/>
    <col min="6394" max="6410" width="10.25" style="66" customWidth="1"/>
    <col min="6411" max="6411" width="10.5" style="66" customWidth="1"/>
    <col min="6412" max="6412" width="10.25" style="66" customWidth="1"/>
    <col min="6413" max="6413" width="9.5" style="66" customWidth="1"/>
    <col min="6414" max="6414" width="3.5" style="66" customWidth="1"/>
    <col min="6415" max="6415" width="8.33203125" style="66" customWidth="1"/>
    <col min="6416" max="6647" width="10.58203125" style="66"/>
    <col min="6648" max="6648" width="6.25" style="66" customWidth="1"/>
    <col min="6649" max="6649" width="10.25" style="66" bestFit="1" customWidth="1"/>
    <col min="6650" max="6666" width="10.25" style="66" customWidth="1"/>
    <col min="6667" max="6667" width="10.5" style="66" customWidth="1"/>
    <col min="6668" max="6668" width="10.25" style="66" customWidth="1"/>
    <col min="6669" max="6669" width="9.5" style="66" customWidth="1"/>
    <col min="6670" max="6670" width="3.5" style="66" customWidth="1"/>
    <col min="6671" max="6671" width="8.33203125" style="66" customWidth="1"/>
    <col min="6672" max="6903" width="10.58203125" style="66"/>
    <col min="6904" max="6904" width="6.25" style="66" customWidth="1"/>
    <col min="6905" max="6905" width="10.25" style="66" bestFit="1" customWidth="1"/>
    <col min="6906" max="6922" width="10.25" style="66" customWidth="1"/>
    <col min="6923" max="6923" width="10.5" style="66" customWidth="1"/>
    <col min="6924" max="6924" width="10.25" style="66" customWidth="1"/>
    <col min="6925" max="6925" width="9.5" style="66" customWidth="1"/>
    <col min="6926" max="6926" width="3.5" style="66" customWidth="1"/>
    <col min="6927" max="6927" width="8.33203125" style="66" customWidth="1"/>
    <col min="6928" max="7159" width="10.58203125" style="66"/>
    <col min="7160" max="7160" width="6.25" style="66" customWidth="1"/>
    <col min="7161" max="7161" width="10.25" style="66" bestFit="1" customWidth="1"/>
    <col min="7162" max="7178" width="10.25" style="66" customWidth="1"/>
    <col min="7179" max="7179" width="10.5" style="66" customWidth="1"/>
    <col min="7180" max="7180" width="10.25" style="66" customWidth="1"/>
    <col min="7181" max="7181" width="9.5" style="66" customWidth="1"/>
    <col min="7182" max="7182" width="3.5" style="66" customWidth="1"/>
    <col min="7183" max="7183" width="8.33203125" style="66" customWidth="1"/>
    <col min="7184" max="7415" width="10.58203125" style="66"/>
    <col min="7416" max="7416" width="6.25" style="66" customWidth="1"/>
    <col min="7417" max="7417" width="10.25" style="66" bestFit="1" customWidth="1"/>
    <col min="7418" max="7434" width="10.25" style="66" customWidth="1"/>
    <col min="7435" max="7435" width="10.5" style="66" customWidth="1"/>
    <col min="7436" max="7436" width="10.25" style="66" customWidth="1"/>
    <col min="7437" max="7437" width="9.5" style="66" customWidth="1"/>
    <col min="7438" max="7438" width="3.5" style="66" customWidth="1"/>
    <col min="7439" max="7439" width="8.33203125" style="66" customWidth="1"/>
    <col min="7440" max="7671" width="10.58203125" style="66"/>
    <col min="7672" max="7672" width="6.25" style="66" customWidth="1"/>
    <col min="7673" max="7673" width="10.25" style="66" bestFit="1" customWidth="1"/>
    <col min="7674" max="7690" width="10.25" style="66" customWidth="1"/>
    <col min="7691" max="7691" width="10.5" style="66" customWidth="1"/>
    <col min="7692" max="7692" width="10.25" style="66" customWidth="1"/>
    <col min="7693" max="7693" width="9.5" style="66" customWidth="1"/>
    <col min="7694" max="7694" width="3.5" style="66" customWidth="1"/>
    <col min="7695" max="7695" width="8.33203125" style="66" customWidth="1"/>
    <col min="7696" max="7927" width="10.58203125" style="66"/>
    <col min="7928" max="7928" width="6.25" style="66" customWidth="1"/>
    <col min="7929" max="7929" width="10.25" style="66" bestFit="1" customWidth="1"/>
    <col min="7930" max="7946" width="10.25" style="66" customWidth="1"/>
    <col min="7947" max="7947" width="10.5" style="66" customWidth="1"/>
    <col min="7948" max="7948" width="10.25" style="66" customWidth="1"/>
    <col min="7949" max="7949" width="9.5" style="66" customWidth="1"/>
    <col min="7950" max="7950" width="3.5" style="66" customWidth="1"/>
    <col min="7951" max="7951" width="8.33203125" style="66" customWidth="1"/>
    <col min="7952" max="8183" width="10.58203125" style="66"/>
    <col min="8184" max="8184" width="6.25" style="66" customWidth="1"/>
    <col min="8185" max="8185" width="10.25" style="66" bestFit="1" customWidth="1"/>
    <col min="8186" max="8202" width="10.25" style="66" customWidth="1"/>
    <col min="8203" max="8203" width="10.5" style="66" customWidth="1"/>
    <col min="8204" max="8204" width="10.25" style="66" customWidth="1"/>
    <col min="8205" max="8205" width="9.5" style="66" customWidth="1"/>
    <col min="8206" max="8206" width="3.5" style="66" customWidth="1"/>
    <col min="8207" max="8207" width="8.33203125" style="66" customWidth="1"/>
    <col min="8208" max="8439" width="10.58203125" style="66"/>
    <col min="8440" max="8440" width="6.25" style="66" customWidth="1"/>
    <col min="8441" max="8441" width="10.25" style="66" bestFit="1" customWidth="1"/>
    <col min="8442" max="8458" width="10.25" style="66" customWidth="1"/>
    <col min="8459" max="8459" width="10.5" style="66" customWidth="1"/>
    <col min="8460" max="8460" width="10.25" style="66" customWidth="1"/>
    <col min="8461" max="8461" width="9.5" style="66" customWidth="1"/>
    <col min="8462" max="8462" width="3.5" style="66" customWidth="1"/>
    <col min="8463" max="8463" width="8.33203125" style="66" customWidth="1"/>
    <col min="8464" max="8695" width="10.58203125" style="66"/>
    <col min="8696" max="8696" width="6.25" style="66" customWidth="1"/>
    <col min="8697" max="8697" width="10.25" style="66" bestFit="1" customWidth="1"/>
    <col min="8698" max="8714" width="10.25" style="66" customWidth="1"/>
    <col min="8715" max="8715" width="10.5" style="66" customWidth="1"/>
    <col min="8716" max="8716" width="10.25" style="66" customWidth="1"/>
    <col min="8717" max="8717" width="9.5" style="66" customWidth="1"/>
    <col min="8718" max="8718" width="3.5" style="66" customWidth="1"/>
    <col min="8719" max="8719" width="8.33203125" style="66" customWidth="1"/>
    <col min="8720" max="8951" width="10.58203125" style="66"/>
    <col min="8952" max="8952" width="6.25" style="66" customWidth="1"/>
    <col min="8953" max="8953" width="10.25" style="66" bestFit="1" customWidth="1"/>
    <col min="8954" max="8970" width="10.25" style="66" customWidth="1"/>
    <col min="8971" max="8971" width="10.5" style="66" customWidth="1"/>
    <col min="8972" max="8972" width="10.25" style="66" customWidth="1"/>
    <col min="8973" max="8973" width="9.5" style="66" customWidth="1"/>
    <col min="8974" max="8974" width="3.5" style="66" customWidth="1"/>
    <col min="8975" max="8975" width="8.33203125" style="66" customWidth="1"/>
    <col min="8976" max="9207" width="10.58203125" style="66"/>
    <col min="9208" max="9208" width="6.25" style="66" customWidth="1"/>
    <col min="9209" max="9209" width="10.25" style="66" bestFit="1" customWidth="1"/>
    <col min="9210" max="9226" width="10.25" style="66" customWidth="1"/>
    <col min="9227" max="9227" width="10.5" style="66" customWidth="1"/>
    <col min="9228" max="9228" width="10.25" style="66" customWidth="1"/>
    <col min="9229" max="9229" width="9.5" style="66" customWidth="1"/>
    <col min="9230" max="9230" width="3.5" style="66" customWidth="1"/>
    <col min="9231" max="9231" width="8.33203125" style="66" customWidth="1"/>
    <col min="9232" max="9463" width="10.58203125" style="66"/>
    <col min="9464" max="9464" width="6.25" style="66" customWidth="1"/>
    <col min="9465" max="9465" width="10.25" style="66" bestFit="1" customWidth="1"/>
    <col min="9466" max="9482" width="10.25" style="66" customWidth="1"/>
    <col min="9483" max="9483" width="10.5" style="66" customWidth="1"/>
    <col min="9484" max="9484" width="10.25" style="66" customWidth="1"/>
    <col min="9485" max="9485" width="9.5" style="66" customWidth="1"/>
    <col min="9486" max="9486" width="3.5" style="66" customWidth="1"/>
    <col min="9487" max="9487" width="8.33203125" style="66" customWidth="1"/>
    <col min="9488" max="9719" width="10.58203125" style="66"/>
    <col min="9720" max="9720" width="6.25" style="66" customWidth="1"/>
    <col min="9721" max="9721" width="10.25" style="66" bestFit="1" customWidth="1"/>
    <col min="9722" max="9738" width="10.25" style="66" customWidth="1"/>
    <col min="9739" max="9739" width="10.5" style="66" customWidth="1"/>
    <col min="9740" max="9740" width="10.25" style="66" customWidth="1"/>
    <col min="9741" max="9741" width="9.5" style="66" customWidth="1"/>
    <col min="9742" max="9742" width="3.5" style="66" customWidth="1"/>
    <col min="9743" max="9743" width="8.33203125" style="66" customWidth="1"/>
    <col min="9744" max="9975" width="10.58203125" style="66"/>
    <col min="9976" max="9976" width="6.25" style="66" customWidth="1"/>
    <col min="9977" max="9977" width="10.25" style="66" bestFit="1" customWidth="1"/>
    <col min="9978" max="9994" width="10.25" style="66" customWidth="1"/>
    <col min="9995" max="9995" width="10.5" style="66" customWidth="1"/>
    <col min="9996" max="9996" width="10.25" style="66" customWidth="1"/>
    <col min="9997" max="9997" width="9.5" style="66" customWidth="1"/>
    <col min="9998" max="9998" width="3.5" style="66" customWidth="1"/>
    <col min="9999" max="9999" width="8.33203125" style="66" customWidth="1"/>
    <col min="10000" max="10231" width="10.58203125" style="66"/>
    <col min="10232" max="10232" width="6.25" style="66" customWidth="1"/>
    <col min="10233" max="10233" width="10.25" style="66" bestFit="1" customWidth="1"/>
    <col min="10234" max="10250" width="10.25" style="66" customWidth="1"/>
    <col min="10251" max="10251" width="10.5" style="66" customWidth="1"/>
    <col min="10252" max="10252" width="10.25" style="66" customWidth="1"/>
    <col min="10253" max="10253" width="9.5" style="66" customWidth="1"/>
    <col min="10254" max="10254" width="3.5" style="66" customWidth="1"/>
    <col min="10255" max="10255" width="8.33203125" style="66" customWidth="1"/>
    <col min="10256" max="10487" width="10.58203125" style="66"/>
    <col min="10488" max="10488" width="6.25" style="66" customWidth="1"/>
    <col min="10489" max="10489" width="10.25" style="66" bestFit="1" customWidth="1"/>
    <col min="10490" max="10506" width="10.25" style="66" customWidth="1"/>
    <col min="10507" max="10507" width="10.5" style="66" customWidth="1"/>
    <col min="10508" max="10508" width="10.25" style="66" customWidth="1"/>
    <col min="10509" max="10509" width="9.5" style="66" customWidth="1"/>
    <col min="10510" max="10510" width="3.5" style="66" customWidth="1"/>
    <col min="10511" max="10511" width="8.33203125" style="66" customWidth="1"/>
    <col min="10512" max="10743" width="10.58203125" style="66"/>
    <col min="10744" max="10744" width="6.25" style="66" customWidth="1"/>
    <col min="10745" max="10745" width="10.25" style="66" bestFit="1" customWidth="1"/>
    <col min="10746" max="10762" width="10.25" style="66" customWidth="1"/>
    <col min="10763" max="10763" width="10.5" style="66" customWidth="1"/>
    <col min="10764" max="10764" width="10.25" style="66" customWidth="1"/>
    <col min="10765" max="10765" width="9.5" style="66" customWidth="1"/>
    <col min="10766" max="10766" width="3.5" style="66" customWidth="1"/>
    <col min="10767" max="10767" width="8.33203125" style="66" customWidth="1"/>
    <col min="10768" max="10999" width="10.58203125" style="66"/>
    <col min="11000" max="11000" width="6.25" style="66" customWidth="1"/>
    <col min="11001" max="11001" width="10.25" style="66" bestFit="1" customWidth="1"/>
    <col min="11002" max="11018" width="10.25" style="66" customWidth="1"/>
    <col min="11019" max="11019" width="10.5" style="66" customWidth="1"/>
    <col min="11020" max="11020" width="10.25" style="66" customWidth="1"/>
    <col min="11021" max="11021" width="9.5" style="66" customWidth="1"/>
    <col min="11022" max="11022" width="3.5" style="66" customWidth="1"/>
    <col min="11023" max="11023" width="8.33203125" style="66" customWidth="1"/>
    <col min="11024" max="11255" width="10.58203125" style="66"/>
    <col min="11256" max="11256" width="6.25" style="66" customWidth="1"/>
    <col min="11257" max="11257" width="10.25" style="66" bestFit="1" customWidth="1"/>
    <col min="11258" max="11274" width="10.25" style="66" customWidth="1"/>
    <col min="11275" max="11275" width="10.5" style="66" customWidth="1"/>
    <col min="11276" max="11276" width="10.25" style="66" customWidth="1"/>
    <col min="11277" max="11277" width="9.5" style="66" customWidth="1"/>
    <col min="11278" max="11278" width="3.5" style="66" customWidth="1"/>
    <col min="11279" max="11279" width="8.33203125" style="66" customWidth="1"/>
    <col min="11280" max="11511" width="10.58203125" style="66"/>
    <col min="11512" max="11512" width="6.25" style="66" customWidth="1"/>
    <col min="11513" max="11513" width="10.25" style="66" bestFit="1" customWidth="1"/>
    <col min="11514" max="11530" width="10.25" style="66" customWidth="1"/>
    <col min="11531" max="11531" width="10.5" style="66" customWidth="1"/>
    <col min="11532" max="11532" width="10.25" style="66" customWidth="1"/>
    <col min="11533" max="11533" width="9.5" style="66" customWidth="1"/>
    <col min="11534" max="11534" width="3.5" style="66" customWidth="1"/>
    <col min="11535" max="11535" width="8.33203125" style="66" customWidth="1"/>
    <col min="11536" max="11767" width="10.58203125" style="66"/>
    <col min="11768" max="11768" width="6.25" style="66" customWidth="1"/>
    <col min="11769" max="11769" width="10.25" style="66" bestFit="1" customWidth="1"/>
    <col min="11770" max="11786" width="10.25" style="66" customWidth="1"/>
    <col min="11787" max="11787" width="10.5" style="66" customWidth="1"/>
    <col min="11788" max="11788" width="10.25" style="66" customWidth="1"/>
    <col min="11789" max="11789" width="9.5" style="66" customWidth="1"/>
    <col min="11790" max="11790" width="3.5" style="66" customWidth="1"/>
    <col min="11791" max="11791" width="8.33203125" style="66" customWidth="1"/>
    <col min="11792" max="12023" width="10.58203125" style="66"/>
    <col min="12024" max="12024" width="6.25" style="66" customWidth="1"/>
    <col min="12025" max="12025" width="10.25" style="66" bestFit="1" customWidth="1"/>
    <col min="12026" max="12042" width="10.25" style="66" customWidth="1"/>
    <col min="12043" max="12043" width="10.5" style="66" customWidth="1"/>
    <col min="12044" max="12044" width="10.25" style="66" customWidth="1"/>
    <col min="12045" max="12045" width="9.5" style="66" customWidth="1"/>
    <col min="12046" max="12046" width="3.5" style="66" customWidth="1"/>
    <col min="12047" max="12047" width="8.33203125" style="66" customWidth="1"/>
    <col min="12048" max="12279" width="10.58203125" style="66"/>
    <col min="12280" max="12280" width="6.25" style="66" customWidth="1"/>
    <col min="12281" max="12281" width="10.25" style="66" bestFit="1" customWidth="1"/>
    <col min="12282" max="12298" width="10.25" style="66" customWidth="1"/>
    <col min="12299" max="12299" width="10.5" style="66" customWidth="1"/>
    <col min="12300" max="12300" width="10.25" style="66" customWidth="1"/>
    <col min="12301" max="12301" width="9.5" style="66" customWidth="1"/>
    <col min="12302" max="12302" width="3.5" style="66" customWidth="1"/>
    <col min="12303" max="12303" width="8.33203125" style="66" customWidth="1"/>
    <col min="12304" max="12535" width="10.58203125" style="66"/>
    <col min="12536" max="12536" width="6.25" style="66" customWidth="1"/>
    <col min="12537" max="12537" width="10.25" style="66" bestFit="1" customWidth="1"/>
    <col min="12538" max="12554" width="10.25" style="66" customWidth="1"/>
    <col min="12555" max="12555" width="10.5" style="66" customWidth="1"/>
    <col min="12556" max="12556" width="10.25" style="66" customWidth="1"/>
    <col min="12557" max="12557" width="9.5" style="66" customWidth="1"/>
    <col min="12558" max="12558" width="3.5" style="66" customWidth="1"/>
    <col min="12559" max="12559" width="8.33203125" style="66" customWidth="1"/>
    <col min="12560" max="12791" width="10.58203125" style="66"/>
    <col min="12792" max="12792" width="6.25" style="66" customWidth="1"/>
    <col min="12793" max="12793" width="10.25" style="66" bestFit="1" customWidth="1"/>
    <col min="12794" max="12810" width="10.25" style="66" customWidth="1"/>
    <col min="12811" max="12811" width="10.5" style="66" customWidth="1"/>
    <col min="12812" max="12812" width="10.25" style="66" customWidth="1"/>
    <col min="12813" max="12813" width="9.5" style="66" customWidth="1"/>
    <col min="12814" max="12814" width="3.5" style="66" customWidth="1"/>
    <col min="12815" max="12815" width="8.33203125" style="66" customWidth="1"/>
    <col min="12816" max="13047" width="10.58203125" style="66"/>
    <col min="13048" max="13048" width="6.25" style="66" customWidth="1"/>
    <col min="13049" max="13049" width="10.25" style="66" bestFit="1" customWidth="1"/>
    <col min="13050" max="13066" width="10.25" style="66" customWidth="1"/>
    <col min="13067" max="13067" width="10.5" style="66" customWidth="1"/>
    <col min="13068" max="13068" width="10.25" style="66" customWidth="1"/>
    <col min="13069" max="13069" width="9.5" style="66" customWidth="1"/>
    <col min="13070" max="13070" width="3.5" style="66" customWidth="1"/>
    <col min="13071" max="13071" width="8.33203125" style="66" customWidth="1"/>
    <col min="13072" max="13303" width="10.58203125" style="66"/>
    <col min="13304" max="13304" width="6.25" style="66" customWidth="1"/>
    <col min="13305" max="13305" width="10.25" style="66" bestFit="1" customWidth="1"/>
    <col min="13306" max="13322" width="10.25" style="66" customWidth="1"/>
    <col min="13323" max="13323" width="10.5" style="66" customWidth="1"/>
    <col min="13324" max="13324" width="10.25" style="66" customWidth="1"/>
    <col min="13325" max="13325" width="9.5" style="66" customWidth="1"/>
    <col min="13326" max="13326" width="3.5" style="66" customWidth="1"/>
    <col min="13327" max="13327" width="8.33203125" style="66" customWidth="1"/>
    <col min="13328" max="13559" width="10.58203125" style="66"/>
    <col min="13560" max="13560" width="6.25" style="66" customWidth="1"/>
    <col min="13561" max="13561" width="10.25" style="66" bestFit="1" customWidth="1"/>
    <col min="13562" max="13578" width="10.25" style="66" customWidth="1"/>
    <col min="13579" max="13579" width="10.5" style="66" customWidth="1"/>
    <col min="13580" max="13580" width="10.25" style="66" customWidth="1"/>
    <col min="13581" max="13581" width="9.5" style="66" customWidth="1"/>
    <col min="13582" max="13582" width="3.5" style="66" customWidth="1"/>
    <col min="13583" max="13583" width="8.33203125" style="66" customWidth="1"/>
    <col min="13584" max="13815" width="10.58203125" style="66"/>
    <col min="13816" max="13816" width="6.25" style="66" customWidth="1"/>
    <col min="13817" max="13817" width="10.25" style="66" bestFit="1" customWidth="1"/>
    <col min="13818" max="13834" width="10.25" style="66" customWidth="1"/>
    <col min="13835" max="13835" width="10.5" style="66" customWidth="1"/>
    <col min="13836" max="13836" width="10.25" style="66" customWidth="1"/>
    <col min="13837" max="13837" width="9.5" style="66" customWidth="1"/>
    <col min="13838" max="13838" width="3.5" style="66" customWidth="1"/>
    <col min="13839" max="13839" width="8.33203125" style="66" customWidth="1"/>
    <col min="13840" max="14071" width="10.58203125" style="66"/>
    <col min="14072" max="14072" width="6.25" style="66" customWidth="1"/>
    <col min="14073" max="14073" width="10.25" style="66" bestFit="1" customWidth="1"/>
    <col min="14074" max="14090" width="10.25" style="66" customWidth="1"/>
    <col min="14091" max="14091" width="10.5" style="66" customWidth="1"/>
    <col min="14092" max="14092" width="10.25" style="66" customWidth="1"/>
    <col min="14093" max="14093" width="9.5" style="66" customWidth="1"/>
    <col min="14094" max="14094" width="3.5" style="66" customWidth="1"/>
    <col min="14095" max="14095" width="8.33203125" style="66" customWidth="1"/>
    <col min="14096" max="14327" width="10.58203125" style="66"/>
    <col min="14328" max="14328" width="6.25" style="66" customWidth="1"/>
    <col min="14329" max="14329" width="10.25" style="66" bestFit="1" customWidth="1"/>
    <col min="14330" max="14346" width="10.25" style="66" customWidth="1"/>
    <col min="14347" max="14347" width="10.5" style="66" customWidth="1"/>
    <col min="14348" max="14348" width="10.25" style="66" customWidth="1"/>
    <col min="14349" max="14349" width="9.5" style="66" customWidth="1"/>
    <col min="14350" max="14350" width="3.5" style="66" customWidth="1"/>
    <col min="14351" max="14351" width="8.33203125" style="66" customWidth="1"/>
    <col min="14352" max="14583" width="10.58203125" style="66"/>
    <col min="14584" max="14584" width="6.25" style="66" customWidth="1"/>
    <col min="14585" max="14585" width="10.25" style="66" bestFit="1" customWidth="1"/>
    <col min="14586" max="14602" width="10.25" style="66" customWidth="1"/>
    <col min="14603" max="14603" width="10.5" style="66" customWidth="1"/>
    <col min="14604" max="14604" width="10.25" style="66" customWidth="1"/>
    <col min="14605" max="14605" width="9.5" style="66" customWidth="1"/>
    <col min="14606" max="14606" width="3.5" style="66" customWidth="1"/>
    <col min="14607" max="14607" width="8.33203125" style="66" customWidth="1"/>
    <col min="14608" max="14839" width="10.58203125" style="66"/>
    <col min="14840" max="14840" width="6.25" style="66" customWidth="1"/>
    <col min="14841" max="14841" width="10.25" style="66" bestFit="1" customWidth="1"/>
    <col min="14842" max="14858" width="10.25" style="66" customWidth="1"/>
    <col min="14859" max="14859" width="10.5" style="66" customWidth="1"/>
    <col min="14860" max="14860" width="10.25" style="66" customWidth="1"/>
    <col min="14861" max="14861" width="9.5" style="66" customWidth="1"/>
    <col min="14862" max="14862" width="3.5" style="66" customWidth="1"/>
    <col min="14863" max="14863" width="8.33203125" style="66" customWidth="1"/>
    <col min="14864" max="15095" width="10.58203125" style="66"/>
    <col min="15096" max="15096" width="6.25" style="66" customWidth="1"/>
    <col min="15097" max="15097" width="10.25" style="66" bestFit="1" customWidth="1"/>
    <col min="15098" max="15114" width="10.25" style="66" customWidth="1"/>
    <col min="15115" max="15115" width="10.5" style="66" customWidth="1"/>
    <col min="15116" max="15116" width="10.25" style="66" customWidth="1"/>
    <col min="15117" max="15117" width="9.5" style="66" customWidth="1"/>
    <col min="15118" max="15118" width="3.5" style="66" customWidth="1"/>
    <col min="15119" max="15119" width="8.33203125" style="66" customWidth="1"/>
    <col min="15120" max="15351" width="10.58203125" style="66"/>
    <col min="15352" max="15352" width="6.25" style="66" customWidth="1"/>
    <col min="15353" max="15353" width="10.25" style="66" bestFit="1" customWidth="1"/>
    <col min="15354" max="15370" width="10.25" style="66" customWidth="1"/>
    <col min="15371" max="15371" width="10.5" style="66" customWidth="1"/>
    <col min="15372" max="15372" width="10.25" style="66" customWidth="1"/>
    <col min="15373" max="15373" width="9.5" style="66" customWidth="1"/>
    <col min="15374" max="15374" width="3.5" style="66" customWidth="1"/>
    <col min="15375" max="15375" width="8.33203125" style="66" customWidth="1"/>
    <col min="15376" max="15607" width="10.58203125" style="66"/>
    <col min="15608" max="15608" width="6.25" style="66" customWidth="1"/>
    <col min="15609" max="15609" width="10.25" style="66" bestFit="1" customWidth="1"/>
    <col min="15610" max="15626" width="10.25" style="66" customWidth="1"/>
    <col min="15627" max="15627" width="10.5" style="66" customWidth="1"/>
    <col min="15628" max="15628" width="10.25" style="66" customWidth="1"/>
    <col min="15629" max="15629" width="9.5" style="66" customWidth="1"/>
    <col min="15630" max="15630" width="3.5" style="66" customWidth="1"/>
    <col min="15631" max="15631" width="8.33203125" style="66" customWidth="1"/>
    <col min="15632" max="15863" width="10.58203125" style="66"/>
    <col min="15864" max="15864" width="6.25" style="66" customWidth="1"/>
    <col min="15865" max="15865" width="10.25" style="66" bestFit="1" customWidth="1"/>
    <col min="15866" max="15882" width="10.25" style="66" customWidth="1"/>
    <col min="15883" max="15883" width="10.5" style="66" customWidth="1"/>
    <col min="15884" max="15884" width="10.25" style="66" customWidth="1"/>
    <col min="15885" max="15885" width="9.5" style="66" customWidth="1"/>
    <col min="15886" max="15886" width="3.5" style="66" customWidth="1"/>
    <col min="15887" max="15887" width="8.33203125" style="66" customWidth="1"/>
    <col min="15888" max="16119" width="10.58203125" style="66"/>
    <col min="16120" max="16120" width="6.25" style="66" customWidth="1"/>
    <col min="16121" max="16121" width="10.25" style="66" bestFit="1" customWidth="1"/>
    <col min="16122" max="16138" width="10.25" style="66" customWidth="1"/>
    <col min="16139" max="16139" width="10.5" style="66" customWidth="1"/>
    <col min="16140" max="16140" width="10.25" style="66" customWidth="1"/>
    <col min="16141" max="16141" width="9.5" style="66" customWidth="1"/>
    <col min="16142" max="16142" width="3.5" style="66" customWidth="1"/>
    <col min="16143" max="16143" width="8.33203125" style="66" customWidth="1"/>
    <col min="16144" max="16384" width="10.58203125" style="66"/>
  </cols>
  <sheetData>
    <row r="1" spans="1:24" ht="12.5">
      <c r="A1" s="90" t="s">
        <v>401</v>
      </c>
    </row>
    <row r="2" spans="1:24" ht="16.5" customHeight="1">
      <c r="A2" s="150" t="s">
        <v>57</v>
      </c>
      <c r="B2" s="151" t="s">
        <v>58</v>
      </c>
      <c r="C2" s="151"/>
      <c r="V2" s="66" t="s">
        <v>59</v>
      </c>
      <c r="W2" s="66" t="s">
        <v>402</v>
      </c>
    </row>
    <row r="3" spans="1:24" ht="12.5">
      <c r="A3" s="1647" t="s">
        <v>61</v>
      </c>
      <c r="B3" s="1648"/>
      <c r="C3" s="684"/>
      <c r="D3" s="1645" t="s">
        <v>62</v>
      </c>
      <c r="E3" s="1645" t="s">
        <v>63</v>
      </c>
      <c r="F3" s="1645" t="s">
        <v>64</v>
      </c>
      <c r="G3" s="1645" t="s">
        <v>65</v>
      </c>
      <c r="H3" s="1653" t="s">
        <v>66</v>
      </c>
      <c r="I3" s="1653" t="s">
        <v>67</v>
      </c>
      <c r="J3" s="1645" t="s">
        <v>68</v>
      </c>
      <c r="K3" s="1645" t="s">
        <v>69</v>
      </c>
      <c r="L3" s="1645" t="s">
        <v>70</v>
      </c>
      <c r="M3" s="1645" t="s">
        <v>71</v>
      </c>
      <c r="N3" s="1645" t="s">
        <v>72</v>
      </c>
      <c r="O3" s="1645" t="s">
        <v>73</v>
      </c>
      <c r="P3" s="1645" t="s">
        <v>74</v>
      </c>
      <c r="Q3" s="1645" t="s">
        <v>75</v>
      </c>
      <c r="R3" s="1645" t="s">
        <v>76</v>
      </c>
      <c r="S3" s="1655" t="s">
        <v>77</v>
      </c>
      <c r="T3" s="1645" t="s">
        <v>78</v>
      </c>
      <c r="U3" s="1645" t="s">
        <v>79</v>
      </c>
      <c r="V3" s="1645" t="s">
        <v>80</v>
      </c>
      <c r="W3" s="1645" t="s">
        <v>81</v>
      </c>
      <c r="X3" s="1645" t="s">
        <v>824</v>
      </c>
    </row>
    <row r="4" spans="1:24" ht="12.5">
      <c r="A4" s="1649"/>
      <c r="B4" s="1650"/>
      <c r="C4" s="685"/>
      <c r="D4" s="1646"/>
      <c r="E4" s="1646"/>
      <c r="F4" s="1646"/>
      <c r="G4" s="1646"/>
      <c r="H4" s="1654"/>
      <c r="I4" s="1654"/>
      <c r="J4" s="1646"/>
      <c r="K4" s="1646"/>
      <c r="L4" s="1646"/>
      <c r="M4" s="1646"/>
      <c r="N4" s="1646"/>
      <c r="O4" s="1646"/>
      <c r="P4" s="1646"/>
      <c r="Q4" s="1646"/>
      <c r="R4" s="1646"/>
      <c r="S4" s="1656"/>
      <c r="T4" s="1646"/>
      <c r="U4" s="1646"/>
      <c r="V4" s="1646"/>
      <c r="W4" s="1646"/>
      <c r="X4" s="1646"/>
    </row>
    <row r="5" spans="1:24" s="151" customFormat="1" ht="18" customHeight="1">
      <c r="A5" s="1651"/>
      <c r="B5" s="1652"/>
      <c r="C5" s="686"/>
      <c r="D5" s="710">
        <v>1920</v>
      </c>
      <c r="E5" s="711">
        <v>1925</v>
      </c>
      <c r="F5" s="711">
        <v>1930</v>
      </c>
      <c r="G5" s="711">
        <v>1935</v>
      </c>
      <c r="H5" s="712">
        <v>1940</v>
      </c>
      <c r="I5" s="712">
        <v>1947</v>
      </c>
      <c r="J5" s="711">
        <v>1950</v>
      </c>
      <c r="K5" s="711">
        <v>1955</v>
      </c>
      <c r="L5" s="711">
        <v>1960</v>
      </c>
      <c r="M5" s="711">
        <v>1965</v>
      </c>
      <c r="N5" s="711">
        <v>1970</v>
      </c>
      <c r="O5" s="711">
        <v>1975</v>
      </c>
      <c r="P5" s="711">
        <v>1980</v>
      </c>
      <c r="Q5" s="711">
        <v>1985</v>
      </c>
      <c r="R5" s="711">
        <v>1990</v>
      </c>
      <c r="S5" s="713">
        <v>1995</v>
      </c>
      <c r="T5" s="714">
        <v>2000</v>
      </c>
      <c r="U5" s="711">
        <v>2005</v>
      </c>
      <c r="V5" s="715">
        <v>2010</v>
      </c>
      <c r="W5" s="715">
        <v>2015</v>
      </c>
      <c r="X5" s="688">
        <v>2020</v>
      </c>
    </row>
    <row r="6" spans="1:24" ht="15" customHeight="1">
      <c r="A6" s="476"/>
      <c r="B6" s="477" t="s">
        <v>58</v>
      </c>
      <c r="C6" s="152" t="s">
        <v>396</v>
      </c>
      <c r="D6" s="179">
        <v>100</v>
      </c>
      <c r="E6" s="179">
        <v>100</v>
      </c>
      <c r="F6" s="179">
        <v>100</v>
      </c>
      <c r="G6" s="179">
        <v>100</v>
      </c>
      <c r="H6" s="180"/>
      <c r="I6" s="180"/>
      <c r="J6" s="179">
        <v>100</v>
      </c>
      <c r="K6" s="179">
        <v>100</v>
      </c>
      <c r="L6" s="179">
        <v>100</v>
      </c>
      <c r="M6" s="179">
        <v>100.00000000000001</v>
      </c>
      <c r="N6" s="179">
        <v>100</v>
      </c>
      <c r="O6" s="179">
        <v>100.00000000000001</v>
      </c>
      <c r="P6" s="179">
        <v>100</v>
      </c>
      <c r="Q6" s="179">
        <v>100</v>
      </c>
      <c r="R6" s="179">
        <v>99.999999999999986</v>
      </c>
      <c r="S6" s="179">
        <v>100</v>
      </c>
      <c r="T6" s="179">
        <v>100.00000000000001</v>
      </c>
      <c r="U6" s="179">
        <v>100</v>
      </c>
      <c r="V6" s="179">
        <v>100</v>
      </c>
      <c r="W6" s="181">
        <v>100.00000000000001</v>
      </c>
      <c r="X6" s="716">
        <v>100</v>
      </c>
    </row>
    <row r="7" spans="1:24" ht="15" customHeight="1">
      <c r="A7" s="476"/>
      <c r="B7" s="477"/>
      <c r="C7" s="152" t="s">
        <v>397</v>
      </c>
      <c r="D7" s="179">
        <v>34.684857409491038</v>
      </c>
      <c r="E7" s="179">
        <v>34.627034273362682</v>
      </c>
      <c r="F7" s="179">
        <v>34.258682157014285</v>
      </c>
      <c r="G7" s="179">
        <v>34.353015925993304</v>
      </c>
      <c r="H7" s="180"/>
      <c r="I7" s="180"/>
      <c r="J7" s="179">
        <v>33.323769808576486</v>
      </c>
      <c r="K7" s="179">
        <v>31.552038939692835</v>
      </c>
      <c r="L7" s="179">
        <v>27.87959551979759</v>
      </c>
      <c r="M7" s="179">
        <v>24.069755894740162</v>
      </c>
      <c r="N7" s="179">
        <v>23.499891172271724</v>
      </c>
      <c r="O7" s="179">
        <v>24.540616716922099</v>
      </c>
      <c r="P7" s="179">
        <v>23.898176254816299</v>
      </c>
      <c r="Q7" s="179">
        <v>21.779728318451564</v>
      </c>
      <c r="R7" s="179">
        <v>18.39927624135635</v>
      </c>
      <c r="S7" s="179">
        <v>16.300011149498474</v>
      </c>
      <c r="T7" s="179">
        <v>14.966289825467927</v>
      </c>
      <c r="U7" s="179">
        <v>14.253067007736551</v>
      </c>
      <c r="V7" s="179">
        <v>13.665388516082469</v>
      </c>
      <c r="W7" s="181">
        <v>12.925690777509729</v>
      </c>
      <c r="X7" s="716">
        <v>12.497702367257403</v>
      </c>
    </row>
    <row r="8" spans="1:24" ht="15" customHeight="1">
      <c r="A8" s="476"/>
      <c r="B8" s="477"/>
      <c r="C8" s="152" t="s">
        <v>398</v>
      </c>
      <c r="D8" s="179">
        <v>57.254070400901867</v>
      </c>
      <c r="E8" s="179">
        <v>57.758703538100434</v>
      </c>
      <c r="F8" s="179">
        <v>60.934240815071504</v>
      </c>
      <c r="G8" s="179">
        <v>61.107501480708393</v>
      </c>
      <c r="H8" s="180"/>
      <c r="I8" s="180"/>
      <c r="J8" s="179">
        <v>61.802637841599037</v>
      </c>
      <c r="K8" s="179">
        <v>63.081827572822824</v>
      </c>
      <c r="L8" s="179">
        <v>66.421894682542302</v>
      </c>
      <c r="M8" s="179">
        <v>69.768284692330113</v>
      </c>
      <c r="N8" s="179">
        <v>69.559020618998417</v>
      </c>
      <c r="O8" s="179">
        <v>67.528731370652622</v>
      </c>
      <c r="P8" s="179">
        <v>66.861774343771927</v>
      </c>
      <c r="Q8" s="179">
        <v>67.88329482584443</v>
      </c>
      <c r="R8" s="179">
        <v>69.674208356493821</v>
      </c>
      <c r="S8" s="179">
        <v>69.554720145736169</v>
      </c>
      <c r="T8" s="179">
        <v>68.0871245072383</v>
      </c>
      <c r="U8" s="179">
        <v>65.844255684637716</v>
      </c>
      <c r="V8" s="179">
        <v>63.270559671574389</v>
      </c>
      <c r="W8" s="181">
        <v>59.981249756570499</v>
      </c>
      <c r="X8" s="716">
        <v>58.226187769646486</v>
      </c>
    </row>
    <row r="9" spans="1:24" ht="15" customHeight="1">
      <c r="A9" s="694"/>
      <c r="B9" s="695"/>
      <c r="C9" s="155" t="s">
        <v>399</v>
      </c>
      <c r="D9" s="182">
        <v>8.0610721896070974</v>
      </c>
      <c r="E9" s="182">
        <v>7.6142621885368866</v>
      </c>
      <c r="F9" s="182">
        <v>4.8070770279142048</v>
      </c>
      <c r="G9" s="182">
        <v>4.5394825932983069</v>
      </c>
      <c r="H9" s="183"/>
      <c r="I9" s="183"/>
      <c r="J9" s="182">
        <v>4.8735923498244738</v>
      </c>
      <c r="K9" s="182">
        <v>5.3661334874843405</v>
      </c>
      <c r="L9" s="182">
        <v>5.6985097976601073</v>
      </c>
      <c r="M9" s="182">
        <v>6.1619594129297273</v>
      </c>
      <c r="N9" s="182">
        <v>6.9410882087298686</v>
      </c>
      <c r="O9" s="182">
        <v>7.9306519124252839</v>
      </c>
      <c r="P9" s="182">
        <v>9.240049401411774</v>
      </c>
      <c r="Q9" s="182">
        <v>10.336976855704005</v>
      </c>
      <c r="R9" s="182">
        <v>11.926515402149814</v>
      </c>
      <c r="S9" s="182">
        <v>14.145268704765353</v>
      </c>
      <c r="T9" s="182">
        <v>16.946585667293785</v>
      </c>
      <c r="U9" s="182">
        <v>19.902677307625741</v>
      </c>
      <c r="V9" s="182">
        <v>23.064051812343138</v>
      </c>
      <c r="W9" s="184">
        <v>27.093059465919779</v>
      </c>
      <c r="X9" s="717">
        <v>29.27610986309611</v>
      </c>
    </row>
    <row r="10" spans="1:24" ht="15" customHeight="1">
      <c r="A10" s="476" t="s">
        <v>84</v>
      </c>
      <c r="B10" s="477" t="s">
        <v>85</v>
      </c>
      <c r="C10" s="152" t="s">
        <v>396</v>
      </c>
      <c r="D10" s="179">
        <v>99.999999999999986</v>
      </c>
      <c r="E10" s="179">
        <v>100</v>
      </c>
      <c r="F10" s="179">
        <v>100</v>
      </c>
      <c r="G10" s="179">
        <v>100</v>
      </c>
      <c r="H10" s="180"/>
      <c r="I10" s="180"/>
      <c r="J10" s="179">
        <v>100.00000000000001</v>
      </c>
      <c r="K10" s="179">
        <v>100.00000000000001</v>
      </c>
      <c r="L10" s="179">
        <v>100</v>
      </c>
      <c r="M10" s="179">
        <v>100</v>
      </c>
      <c r="N10" s="179">
        <v>100</v>
      </c>
      <c r="O10" s="179">
        <v>100</v>
      </c>
      <c r="P10" s="179">
        <v>100</v>
      </c>
      <c r="Q10" s="179">
        <v>100</v>
      </c>
      <c r="R10" s="179">
        <v>100</v>
      </c>
      <c r="S10" s="179">
        <v>100</v>
      </c>
      <c r="T10" s="179">
        <v>100</v>
      </c>
      <c r="U10" s="179">
        <v>100</v>
      </c>
      <c r="V10" s="179">
        <v>100</v>
      </c>
      <c r="W10" s="181">
        <v>100</v>
      </c>
      <c r="X10" s="716">
        <v>100</v>
      </c>
    </row>
    <row r="11" spans="1:24" ht="13.5" customHeight="1">
      <c r="A11" s="476"/>
      <c r="B11" s="477"/>
      <c r="C11" s="152" t="s">
        <v>397</v>
      </c>
      <c r="D11" s="179">
        <v>30.320253330725727</v>
      </c>
      <c r="E11" s="179">
        <v>31.009330541581871</v>
      </c>
      <c r="F11" s="179">
        <v>31.077800213282984</v>
      </c>
      <c r="G11" s="179">
        <v>31.388340439286864</v>
      </c>
      <c r="H11" s="180"/>
      <c r="I11" s="180"/>
      <c r="J11" s="179">
        <v>30.649226919361066</v>
      </c>
      <c r="K11" s="179">
        <v>29.062149871482241</v>
      </c>
      <c r="L11" s="179">
        <v>25.476036795617706</v>
      </c>
      <c r="M11" s="179">
        <v>22.316692065026377</v>
      </c>
      <c r="N11" s="179">
        <v>22.211093016453553</v>
      </c>
      <c r="O11" s="179">
        <v>23.433138461221528</v>
      </c>
      <c r="P11" s="179">
        <v>22.590372060650381</v>
      </c>
      <c r="Q11" s="179">
        <v>20.541181510128183</v>
      </c>
      <c r="R11" s="179">
        <v>17.512986295690691</v>
      </c>
      <c r="S11" s="179">
        <v>15.701519018841346</v>
      </c>
      <c r="T11" s="179">
        <v>13.852760760865412</v>
      </c>
      <c r="U11" s="179">
        <v>13.127346600015388</v>
      </c>
      <c r="V11" s="179">
        <v>12.741513848406028</v>
      </c>
      <c r="W11" s="181">
        <v>12.188783769010811</v>
      </c>
      <c r="X11" s="716">
        <v>11.945644753824816</v>
      </c>
    </row>
    <row r="12" spans="1:24" ht="13.5" customHeight="1">
      <c r="A12" s="476"/>
      <c r="B12" s="477"/>
      <c r="C12" s="152" t="s">
        <v>398</v>
      </c>
      <c r="D12" s="179">
        <v>64.603219679210852</v>
      </c>
      <c r="E12" s="179">
        <v>64.038690352576708</v>
      </c>
      <c r="F12" s="179">
        <v>65.9141667103722</v>
      </c>
      <c r="G12" s="179">
        <v>65.650693314858799</v>
      </c>
      <c r="H12" s="180"/>
      <c r="I12" s="180"/>
      <c r="J12" s="179">
        <v>65.752972379621525</v>
      </c>
      <c r="K12" s="179">
        <v>66.750452473776804</v>
      </c>
      <c r="L12" s="179">
        <v>69.897669257776698</v>
      </c>
      <c r="M12" s="179">
        <v>72.254305802826536</v>
      </c>
      <c r="N12" s="179">
        <v>71.323709113422979</v>
      </c>
      <c r="O12" s="179">
        <v>68.974942281460471</v>
      </c>
      <c r="P12" s="179">
        <v>68.359720301078681</v>
      </c>
      <c r="Q12" s="179">
        <v>69.353472914683849</v>
      </c>
      <c r="R12" s="179">
        <v>70.941791120087601</v>
      </c>
      <c r="S12" s="179">
        <v>70.752297086315323</v>
      </c>
      <c r="T12" s="179">
        <v>69.230160916212455</v>
      </c>
      <c r="U12" s="179">
        <v>66.79433968344371</v>
      </c>
      <c r="V12" s="179">
        <v>64.109101128001356</v>
      </c>
      <c r="W12" s="181">
        <v>60.716520094463014</v>
      </c>
      <c r="X12" s="716">
        <v>58.82662620518073</v>
      </c>
    </row>
    <row r="13" spans="1:24" ht="15" customHeight="1">
      <c r="A13" s="694"/>
      <c r="B13" s="695"/>
      <c r="C13" s="155" t="s">
        <v>399</v>
      </c>
      <c r="D13" s="182">
        <v>5.0765269900634129</v>
      </c>
      <c r="E13" s="182">
        <v>4.9519791058414224</v>
      </c>
      <c r="F13" s="182">
        <v>3.0080330763448191</v>
      </c>
      <c r="G13" s="182">
        <v>2.9609662458543355</v>
      </c>
      <c r="H13" s="183"/>
      <c r="I13" s="183"/>
      <c r="J13" s="182">
        <v>3.5978007010174133</v>
      </c>
      <c r="K13" s="182">
        <v>4.1873976547409617</v>
      </c>
      <c r="L13" s="182">
        <v>4.6262939466055979</v>
      </c>
      <c r="M13" s="182">
        <v>5.4290021321470903</v>
      </c>
      <c r="N13" s="182">
        <v>6.4651978701234611</v>
      </c>
      <c r="O13" s="182">
        <v>7.5919192573180041</v>
      </c>
      <c r="P13" s="182">
        <v>9.0499076382709411</v>
      </c>
      <c r="Q13" s="182">
        <v>10.105345575187975</v>
      </c>
      <c r="R13" s="182">
        <v>11.545222584221703</v>
      </c>
      <c r="S13" s="182">
        <v>13.546183894843322</v>
      </c>
      <c r="T13" s="182">
        <v>16.917078322922134</v>
      </c>
      <c r="U13" s="182">
        <v>20.078313716540912</v>
      </c>
      <c r="V13" s="182">
        <v>23.149385023592611</v>
      </c>
      <c r="W13" s="184">
        <v>27.094696136526181</v>
      </c>
      <c r="X13" s="717">
        <v>29.227729040994451</v>
      </c>
    </row>
    <row r="14" spans="1:24" ht="15" customHeight="1">
      <c r="A14" s="476" t="s">
        <v>86</v>
      </c>
      <c r="B14" s="477" t="s">
        <v>87</v>
      </c>
      <c r="C14" s="152" t="s">
        <v>396</v>
      </c>
      <c r="D14" s="179">
        <v>100</v>
      </c>
      <c r="E14" s="179">
        <v>100.00000000000001</v>
      </c>
      <c r="F14" s="179">
        <v>100</v>
      </c>
      <c r="G14" s="179">
        <v>100.00000000000001</v>
      </c>
      <c r="H14" s="180"/>
      <c r="I14" s="180"/>
      <c r="J14" s="179">
        <v>100</v>
      </c>
      <c r="K14" s="179">
        <v>100.00000000000001</v>
      </c>
      <c r="L14" s="179">
        <v>100</v>
      </c>
      <c r="M14" s="179">
        <v>99.999999999999986</v>
      </c>
      <c r="N14" s="179">
        <v>99.999999999999986</v>
      </c>
      <c r="O14" s="179">
        <v>99.999999999999986</v>
      </c>
      <c r="P14" s="179">
        <v>100</v>
      </c>
      <c r="Q14" s="179">
        <v>100</v>
      </c>
      <c r="R14" s="179">
        <v>100</v>
      </c>
      <c r="S14" s="179">
        <v>100</v>
      </c>
      <c r="T14" s="179">
        <v>100</v>
      </c>
      <c r="U14" s="179">
        <v>100</v>
      </c>
      <c r="V14" s="179">
        <v>100</v>
      </c>
      <c r="W14" s="181">
        <v>100</v>
      </c>
      <c r="X14" s="716">
        <v>100</v>
      </c>
    </row>
    <row r="15" spans="1:24" ht="15" customHeight="1">
      <c r="A15" s="476"/>
      <c r="B15" s="477"/>
      <c r="C15" s="152" t="s">
        <v>397</v>
      </c>
      <c r="D15" s="179">
        <v>32.938320959451744</v>
      </c>
      <c r="E15" s="179">
        <v>32.098035475872592</v>
      </c>
      <c r="F15" s="179">
        <v>32.253014456065557</v>
      </c>
      <c r="G15" s="179">
        <v>32.394712741091084</v>
      </c>
      <c r="H15" s="180"/>
      <c r="I15" s="180"/>
      <c r="J15" s="179">
        <v>30.303211031060641</v>
      </c>
      <c r="K15" s="179">
        <v>28.430603372684395</v>
      </c>
      <c r="L15" s="179">
        <v>24.791165227240551</v>
      </c>
      <c r="M15" s="179">
        <v>21.578737831659517</v>
      </c>
      <c r="N15" s="179">
        <v>21.677041162567569</v>
      </c>
      <c r="O15" s="179">
        <v>22.923886256439829</v>
      </c>
      <c r="P15" s="179">
        <v>21.965886666336857</v>
      </c>
      <c r="Q15" s="179">
        <v>19.710672999761425</v>
      </c>
      <c r="R15" s="179">
        <v>16.868629192572854</v>
      </c>
      <c r="S15" s="179">
        <v>15.034909502118712</v>
      </c>
      <c r="T15" s="179">
        <v>13.891493987897205</v>
      </c>
      <c r="U15" s="179">
        <v>14.234351541888746</v>
      </c>
      <c r="V15" s="179">
        <v>14.145703082088732</v>
      </c>
      <c r="W15" s="181">
        <v>13.354258471356935</v>
      </c>
      <c r="X15" s="716">
        <v>13.272075302554908</v>
      </c>
    </row>
    <row r="16" spans="1:24" ht="15" customHeight="1">
      <c r="A16" s="476"/>
      <c r="B16" s="477"/>
      <c r="C16" s="152" t="s">
        <v>398</v>
      </c>
      <c r="D16" s="179">
        <v>61.0198933942509</v>
      </c>
      <c r="E16" s="179">
        <v>62.426091932099951</v>
      </c>
      <c r="F16" s="179">
        <v>64.46106188794883</v>
      </c>
      <c r="G16" s="179">
        <v>64.391650833139693</v>
      </c>
      <c r="H16" s="180"/>
      <c r="I16" s="180"/>
      <c r="J16" s="179">
        <v>65.954959683190992</v>
      </c>
      <c r="K16" s="179">
        <v>67.28293074643949</v>
      </c>
      <c r="L16" s="179">
        <v>70.664768959067629</v>
      </c>
      <c r="M16" s="179">
        <v>73.358718824647468</v>
      </c>
      <c r="N16" s="179">
        <v>72.489059977066901</v>
      </c>
      <c r="O16" s="179">
        <v>70.190461165180579</v>
      </c>
      <c r="P16" s="179">
        <v>69.672333899506938</v>
      </c>
      <c r="Q16" s="179">
        <v>70.854750905502414</v>
      </c>
      <c r="R16" s="179">
        <v>72.294125111026517</v>
      </c>
      <c r="S16" s="179">
        <v>71.895150787449097</v>
      </c>
      <c r="T16" s="179">
        <v>71.063840934692053</v>
      </c>
      <c r="U16" s="179">
        <v>68.663242946472394</v>
      </c>
      <c r="V16" s="179">
        <v>66.020604572744077</v>
      </c>
      <c r="W16" s="181">
        <v>63.082168363470593</v>
      </c>
      <c r="X16" s="716">
        <v>61.586234374221824</v>
      </c>
    </row>
    <row r="17" spans="1:24" ht="15" customHeight="1">
      <c r="A17" s="694"/>
      <c r="B17" s="695"/>
      <c r="C17" s="155" t="s">
        <v>399</v>
      </c>
      <c r="D17" s="182">
        <v>6.0417856462973543</v>
      </c>
      <c r="E17" s="182">
        <v>5.4758725920274651</v>
      </c>
      <c r="F17" s="182">
        <v>3.2859236559856106</v>
      </c>
      <c r="G17" s="182">
        <v>3.213636425769236</v>
      </c>
      <c r="H17" s="183"/>
      <c r="I17" s="183"/>
      <c r="J17" s="182">
        <v>3.7418292857483659</v>
      </c>
      <c r="K17" s="182">
        <v>4.286465880876122</v>
      </c>
      <c r="L17" s="182">
        <v>4.5440658136918106</v>
      </c>
      <c r="M17" s="182">
        <v>5.0625433436930107</v>
      </c>
      <c r="N17" s="182">
        <v>5.8338988603655251</v>
      </c>
      <c r="O17" s="182">
        <v>6.8856525783795837</v>
      </c>
      <c r="P17" s="182">
        <v>8.3617794341562099</v>
      </c>
      <c r="Q17" s="182">
        <v>9.4345760947361583</v>
      </c>
      <c r="R17" s="182">
        <v>10.837245696400625</v>
      </c>
      <c r="S17" s="182">
        <v>13.069939710432191</v>
      </c>
      <c r="T17" s="182">
        <v>15.044665077410734</v>
      </c>
      <c r="U17" s="182">
        <v>17.102405511638867</v>
      </c>
      <c r="V17" s="182">
        <v>19.833692345167194</v>
      </c>
      <c r="W17" s="184">
        <v>23.563573165172468</v>
      </c>
      <c r="X17" s="717">
        <v>25.141690323223269</v>
      </c>
    </row>
    <row r="18" spans="1:24" ht="15" customHeight="1">
      <c r="A18" s="476" t="s">
        <v>88</v>
      </c>
      <c r="B18" s="477" t="s">
        <v>89</v>
      </c>
      <c r="C18" s="152" t="s">
        <v>396</v>
      </c>
      <c r="D18" s="179">
        <v>100</v>
      </c>
      <c r="E18" s="179">
        <v>99.999999999999986</v>
      </c>
      <c r="F18" s="179">
        <v>100</v>
      </c>
      <c r="G18" s="179">
        <v>100</v>
      </c>
      <c r="H18" s="180"/>
      <c r="I18" s="180"/>
      <c r="J18" s="179">
        <v>100</v>
      </c>
      <c r="K18" s="179">
        <v>100</v>
      </c>
      <c r="L18" s="179">
        <v>100</v>
      </c>
      <c r="M18" s="179">
        <v>99.999999999999986</v>
      </c>
      <c r="N18" s="179">
        <v>100</v>
      </c>
      <c r="O18" s="179">
        <v>100.00000000000001</v>
      </c>
      <c r="P18" s="179">
        <v>99.999999999999986</v>
      </c>
      <c r="Q18" s="179">
        <v>99.999999999999986</v>
      </c>
      <c r="R18" s="179">
        <v>100</v>
      </c>
      <c r="S18" s="179">
        <v>100</v>
      </c>
      <c r="T18" s="179">
        <v>100</v>
      </c>
      <c r="U18" s="179">
        <v>100</v>
      </c>
      <c r="V18" s="179">
        <v>100</v>
      </c>
      <c r="W18" s="181">
        <v>99.999999999999986</v>
      </c>
      <c r="X18" s="716">
        <v>100</v>
      </c>
    </row>
    <row r="19" spans="1:24" ht="15" customHeight="1">
      <c r="A19" s="476"/>
      <c r="B19" s="477"/>
      <c r="C19" s="152" t="s">
        <v>397</v>
      </c>
      <c r="D19" s="179">
        <v>29.412680661919794</v>
      </c>
      <c r="E19" s="179">
        <v>30.337136862282893</v>
      </c>
      <c r="F19" s="179">
        <v>30.515208376769294</v>
      </c>
      <c r="G19" s="179">
        <v>33.424576574334729</v>
      </c>
      <c r="H19" s="180"/>
      <c r="I19" s="180"/>
      <c r="J19" s="179">
        <v>29.669591612441774</v>
      </c>
      <c r="K19" s="179">
        <v>28.140605605750078</v>
      </c>
      <c r="L19" s="179">
        <v>24.469266570373939</v>
      </c>
      <c r="M19" s="179">
        <v>21.38439019783748</v>
      </c>
      <c r="N19" s="179">
        <v>20.870382587677557</v>
      </c>
      <c r="O19" s="179">
        <v>20.791105924732683</v>
      </c>
      <c r="P19" s="179">
        <v>19.072695485435524</v>
      </c>
      <c r="Q19" s="179">
        <v>16.595789284537748</v>
      </c>
      <c r="R19" s="179">
        <v>13.745648135138088</v>
      </c>
      <c r="S19" s="179">
        <v>12.541084634346756</v>
      </c>
      <c r="T19" s="179">
        <v>11.304297309409597</v>
      </c>
      <c r="U19" s="179">
        <v>11.828570089589077</v>
      </c>
      <c r="V19" s="179">
        <v>12.428462057412279</v>
      </c>
      <c r="W19" s="181">
        <v>12.28080626065719</v>
      </c>
      <c r="X19" s="716">
        <v>12.616569116549476</v>
      </c>
    </row>
    <row r="20" spans="1:24" ht="15" customHeight="1">
      <c r="A20" s="476"/>
      <c r="B20" s="477"/>
      <c r="C20" s="152" t="s">
        <v>398</v>
      </c>
      <c r="D20" s="179">
        <v>65.908865705023857</v>
      </c>
      <c r="E20" s="179">
        <v>65.070134310766875</v>
      </c>
      <c r="F20" s="179">
        <v>66.703732017513374</v>
      </c>
      <c r="G20" s="179">
        <v>64.144516851486074</v>
      </c>
      <c r="H20" s="180"/>
      <c r="I20" s="180"/>
      <c r="J20" s="179">
        <v>67.252237321842884</v>
      </c>
      <c r="K20" s="179">
        <v>68.039719423837425</v>
      </c>
      <c r="L20" s="179">
        <v>71.099983951211684</v>
      </c>
      <c r="M20" s="179">
        <v>73.424146560271964</v>
      </c>
      <c r="N20" s="179">
        <v>72.630939800678419</v>
      </c>
      <c r="O20" s="179">
        <v>70.775885031519934</v>
      </c>
      <c r="P20" s="179">
        <v>70.200631644248929</v>
      </c>
      <c r="Q20" s="179">
        <v>71.014644664730014</v>
      </c>
      <c r="R20" s="179">
        <v>71.938082525408646</v>
      </c>
      <c r="S20" s="179">
        <v>71.864215283483972</v>
      </c>
      <c r="T20" s="179">
        <v>69.800156024366359</v>
      </c>
      <c r="U20" s="179">
        <v>67.154316600145279</v>
      </c>
      <c r="V20" s="179">
        <v>64.93712241231627</v>
      </c>
      <c r="W20" s="181">
        <v>62.758471768218669</v>
      </c>
      <c r="X20" s="716">
        <v>61.369367953804456</v>
      </c>
    </row>
    <row r="21" spans="1:24" ht="15" customHeight="1">
      <c r="A21" s="694"/>
      <c r="B21" s="695"/>
      <c r="C21" s="155" t="s">
        <v>399</v>
      </c>
      <c r="D21" s="182">
        <v>4.6784536330563533</v>
      </c>
      <c r="E21" s="182">
        <v>4.5927288269502258</v>
      </c>
      <c r="F21" s="182">
        <v>2.7810596057173305</v>
      </c>
      <c r="G21" s="182">
        <v>2.4309065741791995</v>
      </c>
      <c r="H21" s="183"/>
      <c r="I21" s="183"/>
      <c r="J21" s="182">
        <v>3.0781710657153325</v>
      </c>
      <c r="K21" s="182">
        <v>3.8196749704124935</v>
      </c>
      <c r="L21" s="182">
        <v>4.4307494784143797</v>
      </c>
      <c r="M21" s="182">
        <v>5.1914632418905517</v>
      </c>
      <c r="N21" s="182">
        <v>6.4986776116440241</v>
      </c>
      <c r="O21" s="182">
        <v>8.4330090437473846</v>
      </c>
      <c r="P21" s="182">
        <v>10.726672870315539</v>
      </c>
      <c r="Q21" s="182">
        <v>12.389566050732233</v>
      </c>
      <c r="R21" s="182">
        <v>14.316269339453266</v>
      </c>
      <c r="S21" s="182">
        <v>15.594700082169268</v>
      </c>
      <c r="T21" s="182">
        <v>18.895546666224046</v>
      </c>
      <c r="U21" s="182">
        <v>21.017113310265643</v>
      </c>
      <c r="V21" s="182">
        <v>22.634415530271447</v>
      </c>
      <c r="W21" s="184">
        <v>24.960721971124133</v>
      </c>
      <c r="X21" s="717">
        <v>26.014062929646069</v>
      </c>
    </row>
    <row r="22" spans="1:24" ht="15" customHeight="1">
      <c r="A22" s="476" t="s">
        <v>90</v>
      </c>
      <c r="B22" s="477" t="s">
        <v>91</v>
      </c>
      <c r="C22" s="152" t="s">
        <v>396</v>
      </c>
      <c r="D22" s="179">
        <v>100.00000000000001</v>
      </c>
      <c r="E22" s="179">
        <v>100</v>
      </c>
      <c r="F22" s="179">
        <v>100</v>
      </c>
      <c r="G22" s="179">
        <v>100</v>
      </c>
      <c r="H22" s="180"/>
      <c r="I22" s="180"/>
      <c r="J22" s="179">
        <v>100</v>
      </c>
      <c r="K22" s="179">
        <v>100</v>
      </c>
      <c r="L22" s="179">
        <v>100</v>
      </c>
      <c r="M22" s="179">
        <v>100</v>
      </c>
      <c r="N22" s="179">
        <v>100</v>
      </c>
      <c r="O22" s="179">
        <v>100.00000000000001</v>
      </c>
      <c r="P22" s="179">
        <v>100</v>
      </c>
      <c r="Q22" s="179">
        <v>100</v>
      </c>
      <c r="R22" s="179">
        <v>100</v>
      </c>
      <c r="S22" s="179">
        <v>99.999999999999986</v>
      </c>
      <c r="T22" s="179">
        <v>100</v>
      </c>
      <c r="U22" s="179">
        <v>100</v>
      </c>
      <c r="V22" s="179">
        <v>99.999999999999986</v>
      </c>
      <c r="W22" s="181">
        <v>100</v>
      </c>
      <c r="X22" s="716">
        <v>100</v>
      </c>
    </row>
    <row r="23" spans="1:24" ht="15" customHeight="1">
      <c r="A23" s="476"/>
      <c r="B23" s="477"/>
      <c r="C23" s="152" t="s">
        <v>397</v>
      </c>
      <c r="D23" s="179">
        <v>29.406896551724138</v>
      </c>
      <c r="E23" s="179">
        <v>30.332818959440665</v>
      </c>
      <c r="F23" s="179">
        <v>30.511080727669238</v>
      </c>
      <c r="G23" s="179">
        <v>27.691830811283001</v>
      </c>
      <c r="H23" s="180"/>
      <c r="I23" s="180"/>
      <c r="J23" s="179">
        <v>28.84707681544932</v>
      </c>
      <c r="K23" s="179">
        <v>27.632354448544483</v>
      </c>
      <c r="L23" s="179">
        <v>24.065640176353423</v>
      </c>
      <c r="M23" s="179">
        <v>20.508045508772952</v>
      </c>
      <c r="N23" s="179">
        <v>19.122248597324127</v>
      </c>
      <c r="O23" s="179">
        <v>18.592656269188261</v>
      </c>
      <c r="P23" s="179">
        <v>17.017456706844108</v>
      </c>
      <c r="Q23" s="179">
        <v>16.41104423233519</v>
      </c>
      <c r="R23" s="179">
        <v>13.954363967497899</v>
      </c>
      <c r="S23" s="179">
        <v>11.706291538297583</v>
      </c>
      <c r="T23" s="179">
        <v>9.6768811523274572</v>
      </c>
      <c r="U23" s="179">
        <v>9.2034315836620788</v>
      </c>
      <c r="V23" s="179">
        <v>8.8974521193995511</v>
      </c>
      <c r="W23" s="181">
        <v>8.8921791951404714</v>
      </c>
      <c r="X23" s="716">
        <v>9.9095584046695642</v>
      </c>
    </row>
    <row r="24" spans="1:24" ht="15" customHeight="1">
      <c r="A24" s="476"/>
      <c r="B24" s="477"/>
      <c r="C24" s="152" t="s">
        <v>398</v>
      </c>
      <c r="D24" s="179">
        <v>65.918542615484711</v>
      </c>
      <c r="E24" s="179">
        <v>65.076870320626384</v>
      </c>
      <c r="F24" s="179">
        <v>66.707982468470078</v>
      </c>
      <c r="G24" s="179">
        <v>69.572761051330673</v>
      </c>
      <c r="H24" s="180"/>
      <c r="I24" s="180"/>
      <c r="J24" s="179">
        <v>68.139850810617347</v>
      </c>
      <c r="K24" s="179">
        <v>68.880048175481761</v>
      </c>
      <c r="L24" s="179">
        <v>72.192444553857172</v>
      </c>
      <c r="M24" s="179">
        <v>74.733319754415575</v>
      </c>
      <c r="N24" s="179">
        <v>74.498273629693571</v>
      </c>
      <c r="O24" s="179">
        <v>72.771091735232716</v>
      </c>
      <c r="P24" s="179">
        <v>71.883633574746611</v>
      </c>
      <c r="Q24" s="179">
        <v>71.681735378312808</v>
      </c>
      <c r="R24" s="179">
        <v>72.336438778369299</v>
      </c>
      <c r="S24" s="179">
        <v>72.032978744017512</v>
      </c>
      <c r="T24" s="179">
        <v>70.28993567283986</v>
      </c>
      <c r="U24" s="179">
        <v>68.90988647521921</v>
      </c>
      <c r="V24" s="179">
        <v>67.524998151328163</v>
      </c>
      <c r="W24" s="181">
        <v>65.657555049354599</v>
      </c>
      <c r="X24" s="716">
        <v>65.829620207726947</v>
      </c>
    </row>
    <row r="25" spans="1:24" ht="15" customHeight="1">
      <c r="A25" s="694"/>
      <c r="B25" s="695"/>
      <c r="C25" s="155" t="s">
        <v>399</v>
      </c>
      <c r="D25" s="182">
        <v>4.6745608327911521</v>
      </c>
      <c r="E25" s="182">
        <v>4.5903107199329405</v>
      </c>
      <c r="F25" s="182">
        <v>2.7809368038606848</v>
      </c>
      <c r="G25" s="182">
        <v>2.7354081373863264</v>
      </c>
      <c r="H25" s="183"/>
      <c r="I25" s="183"/>
      <c r="J25" s="182">
        <v>3.0130723739333445</v>
      </c>
      <c r="K25" s="182">
        <v>3.4875973759737597</v>
      </c>
      <c r="L25" s="182">
        <v>3.7419152697894051</v>
      </c>
      <c r="M25" s="182">
        <v>4.7586347368114765</v>
      </c>
      <c r="N25" s="182">
        <v>6.3794777729823045</v>
      </c>
      <c r="O25" s="182">
        <v>8.6362519955790251</v>
      </c>
      <c r="P25" s="182">
        <v>11.098909718409287</v>
      </c>
      <c r="Q25" s="182">
        <v>11.907220389352004</v>
      </c>
      <c r="R25" s="182">
        <v>13.70919725413281</v>
      </c>
      <c r="S25" s="182">
        <v>16.260729717684899</v>
      </c>
      <c r="T25" s="182">
        <v>20.033183174832693</v>
      </c>
      <c r="U25" s="182">
        <v>21.886681941118709</v>
      </c>
      <c r="V25" s="182">
        <v>23.577549729272281</v>
      </c>
      <c r="W25" s="184">
        <v>25.450265755504937</v>
      </c>
      <c r="X25" s="717">
        <v>24.260821387603492</v>
      </c>
    </row>
    <row r="26" spans="1:24" ht="15" customHeight="1">
      <c r="A26" s="476" t="s">
        <v>92</v>
      </c>
      <c r="B26" s="477" t="s">
        <v>93</v>
      </c>
      <c r="C26" s="152" t="s">
        <v>396</v>
      </c>
      <c r="D26" s="179">
        <v>100</v>
      </c>
      <c r="E26" s="179">
        <v>99.999999999999986</v>
      </c>
      <c r="F26" s="179">
        <v>100</v>
      </c>
      <c r="G26" s="179">
        <v>100</v>
      </c>
      <c r="H26" s="180"/>
      <c r="I26" s="180"/>
      <c r="J26" s="179">
        <v>100</v>
      </c>
      <c r="K26" s="179">
        <v>99.999999999999986</v>
      </c>
      <c r="L26" s="179">
        <v>100</v>
      </c>
      <c r="M26" s="179">
        <v>100</v>
      </c>
      <c r="N26" s="179">
        <v>100</v>
      </c>
      <c r="O26" s="179">
        <v>100</v>
      </c>
      <c r="P26" s="179">
        <v>100</v>
      </c>
      <c r="Q26" s="179">
        <v>100</v>
      </c>
      <c r="R26" s="179">
        <v>100</v>
      </c>
      <c r="S26" s="179">
        <v>100</v>
      </c>
      <c r="T26" s="179">
        <v>100</v>
      </c>
      <c r="U26" s="179">
        <v>100</v>
      </c>
      <c r="V26" s="179">
        <v>100</v>
      </c>
      <c r="W26" s="181">
        <v>100</v>
      </c>
      <c r="X26" s="716">
        <v>100</v>
      </c>
    </row>
    <row r="27" spans="1:24" ht="15" customHeight="1">
      <c r="A27" s="476"/>
      <c r="B27" s="477"/>
      <c r="C27" s="152" t="s">
        <v>397</v>
      </c>
      <c r="D27" s="179">
        <v>30.282782183335645</v>
      </c>
      <c r="E27" s="179">
        <v>31.008153454888287</v>
      </c>
      <c r="F27" s="179">
        <v>31.046974750875656</v>
      </c>
      <c r="G27" s="179">
        <v>30.199908956192434</v>
      </c>
      <c r="H27" s="180"/>
      <c r="I27" s="180"/>
      <c r="J27" s="179">
        <v>30.436156763590393</v>
      </c>
      <c r="K27" s="179">
        <v>28.648174111296008</v>
      </c>
      <c r="L27" s="179">
        <v>25.167942227873613</v>
      </c>
      <c r="M27" s="179">
        <v>22.054814581174245</v>
      </c>
      <c r="N27" s="179">
        <v>22.099151359470117</v>
      </c>
      <c r="O27" s="179">
        <v>19.651963746223565</v>
      </c>
      <c r="P27" s="179">
        <v>17.595440628469202</v>
      </c>
      <c r="Q27" s="179">
        <v>15.258228566607093</v>
      </c>
      <c r="R27" s="179">
        <v>12.6039444115428</v>
      </c>
      <c r="S27" s="179">
        <v>11.448496442271683</v>
      </c>
      <c r="T27" s="179">
        <v>10.316888560388463</v>
      </c>
      <c r="U27" s="179">
        <v>10.331645928939775</v>
      </c>
      <c r="V27" s="179">
        <v>9.9695283518812925</v>
      </c>
      <c r="W27" s="181">
        <v>9.6266387991639757</v>
      </c>
      <c r="X27" s="716">
        <v>9.901040037929608</v>
      </c>
    </row>
    <row r="28" spans="1:24" ht="15" customHeight="1">
      <c r="A28" s="476"/>
      <c r="B28" s="477"/>
      <c r="C28" s="152" t="s">
        <v>398</v>
      </c>
      <c r="D28" s="179">
        <v>64.519219859050168</v>
      </c>
      <c r="E28" s="179">
        <v>63.88968102008392</v>
      </c>
      <c r="F28" s="179">
        <v>65.853391170897481</v>
      </c>
      <c r="G28" s="179">
        <v>66.393212393580441</v>
      </c>
      <c r="H28" s="180"/>
      <c r="I28" s="180"/>
      <c r="J28" s="179">
        <v>65.472138480988036</v>
      </c>
      <c r="K28" s="179">
        <v>66.894875456963533</v>
      </c>
      <c r="L28" s="179">
        <v>69.951536671385043</v>
      </c>
      <c r="M28" s="179">
        <v>72.129725589149729</v>
      </c>
      <c r="N28" s="179">
        <v>71.025745811197382</v>
      </c>
      <c r="O28" s="179">
        <v>70.882175226586114</v>
      </c>
      <c r="P28" s="179">
        <v>70.125085735700694</v>
      </c>
      <c r="Q28" s="179">
        <v>70.301221916253098</v>
      </c>
      <c r="R28" s="179">
        <v>70.549151002328358</v>
      </c>
      <c r="S28" s="179">
        <v>69.395439225093369</v>
      </c>
      <c r="T28" s="179">
        <v>66.44181020368066</v>
      </c>
      <c r="U28" s="179">
        <v>63.419595969153619</v>
      </c>
      <c r="V28" s="179">
        <v>61.63884472708002</v>
      </c>
      <c r="W28" s="181">
        <v>59.878396351890558</v>
      </c>
      <c r="X28" s="716">
        <v>60.564303800022188</v>
      </c>
    </row>
    <row r="29" spans="1:24" ht="15" customHeight="1">
      <c r="A29" s="694"/>
      <c r="B29" s="695"/>
      <c r="C29" s="155" t="s">
        <v>399</v>
      </c>
      <c r="D29" s="182">
        <v>5.1979979576141906</v>
      </c>
      <c r="E29" s="182">
        <v>5.1021655250277895</v>
      </c>
      <c r="F29" s="182">
        <v>3.0996340782268716</v>
      </c>
      <c r="G29" s="182">
        <v>3.4068786502271249</v>
      </c>
      <c r="H29" s="183"/>
      <c r="I29" s="183"/>
      <c r="J29" s="182">
        <v>4.0917047554215698</v>
      </c>
      <c r="K29" s="182">
        <v>4.4569504317404576</v>
      </c>
      <c r="L29" s="182">
        <v>4.8805211007413449</v>
      </c>
      <c r="M29" s="182">
        <v>5.8154598296760245</v>
      </c>
      <c r="N29" s="182">
        <v>6.8751028293324978</v>
      </c>
      <c r="O29" s="182">
        <v>9.4658610271903321</v>
      </c>
      <c r="P29" s="182">
        <v>12.279473635830099</v>
      </c>
      <c r="Q29" s="182">
        <v>14.440549517139811</v>
      </c>
      <c r="R29" s="182">
        <v>16.846904586128847</v>
      </c>
      <c r="S29" s="182">
        <v>19.156064332634944</v>
      </c>
      <c r="T29" s="182">
        <v>23.241301235930877</v>
      </c>
      <c r="U29" s="182">
        <v>26.24875810190661</v>
      </c>
      <c r="V29" s="182">
        <v>28.391626921038686</v>
      </c>
      <c r="W29" s="184">
        <v>30.494964848945465</v>
      </c>
      <c r="X29" s="717">
        <v>29.534656162048201</v>
      </c>
    </row>
    <row r="30" spans="1:24" ht="15" customHeight="1">
      <c r="A30" s="476" t="s">
        <v>94</v>
      </c>
      <c r="B30" s="477" t="s">
        <v>95</v>
      </c>
      <c r="C30" s="152" t="s">
        <v>396</v>
      </c>
      <c r="D30" s="179">
        <v>100</v>
      </c>
      <c r="E30" s="179">
        <v>100</v>
      </c>
      <c r="F30" s="179">
        <v>100</v>
      </c>
      <c r="G30" s="179">
        <v>100</v>
      </c>
      <c r="H30" s="180"/>
      <c r="I30" s="180"/>
      <c r="J30" s="179">
        <v>100</v>
      </c>
      <c r="K30" s="179">
        <v>100</v>
      </c>
      <c r="L30" s="179">
        <v>100</v>
      </c>
      <c r="M30" s="179">
        <v>100</v>
      </c>
      <c r="N30" s="179">
        <v>100</v>
      </c>
      <c r="O30" s="179">
        <v>100.00000000000001</v>
      </c>
      <c r="P30" s="179">
        <v>100</v>
      </c>
      <c r="Q30" s="179">
        <v>100</v>
      </c>
      <c r="R30" s="179">
        <v>100</v>
      </c>
      <c r="S30" s="179">
        <v>100</v>
      </c>
      <c r="T30" s="179">
        <v>100</v>
      </c>
      <c r="U30" s="179">
        <v>100</v>
      </c>
      <c r="V30" s="179">
        <v>100</v>
      </c>
      <c r="W30" s="181">
        <v>100</v>
      </c>
      <c r="X30" s="716">
        <v>100</v>
      </c>
    </row>
    <row r="31" spans="1:24" ht="15" customHeight="1">
      <c r="A31" s="476"/>
      <c r="B31" s="477"/>
      <c r="C31" s="152" t="s">
        <v>397</v>
      </c>
      <c r="D31" s="179">
        <v>30.281948541822612</v>
      </c>
      <c r="E31" s="179">
        <v>31.007615382530691</v>
      </c>
      <c r="F31" s="179">
        <v>31.046343449566709</v>
      </c>
      <c r="G31" s="179">
        <v>30.199806057325844</v>
      </c>
      <c r="H31" s="180"/>
      <c r="I31" s="180"/>
      <c r="J31" s="179">
        <v>30.43625934032757</v>
      </c>
      <c r="K31" s="179">
        <v>28.647700404240712</v>
      </c>
      <c r="L31" s="179">
        <v>25.167236924795755</v>
      </c>
      <c r="M31" s="179">
        <v>22.055814929444473</v>
      </c>
      <c r="N31" s="179">
        <v>22.10002100762453</v>
      </c>
      <c r="O31" s="179">
        <v>30.041064279974343</v>
      </c>
      <c r="P31" s="179">
        <v>28.464866841367542</v>
      </c>
      <c r="Q31" s="179">
        <v>24.244391138704671</v>
      </c>
      <c r="R31" s="179">
        <v>19.654319488914854</v>
      </c>
      <c r="S31" s="179">
        <v>17.008544412284166</v>
      </c>
      <c r="T31" s="179">
        <v>15.750875073292942</v>
      </c>
      <c r="U31" s="179">
        <v>14.587833492271185</v>
      </c>
      <c r="V31" s="179">
        <v>14.035738740529677</v>
      </c>
      <c r="W31" s="181">
        <v>12.982755048004973</v>
      </c>
      <c r="X31" s="716">
        <v>12.100395268504087</v>
      </c>
    </row>
    <row r="32" spans="1:24" ht="15" customHeight="1">
      <c r="A32" s="476"/>
      <c r="B32" s="477"/>
      <c r="C32" s="152" t="s">
        <v>398</v>
      </c>
      <c r="D32" s="179">
        <v>64.519395887455417</v>
      </c>
      <c r="E32" s="179">
        <v>63.890620342014692</v>
      </c>
      <c r="F32" s="179">
        <v>65.854369994044504</v>
      </c>
      <c r="G32" s="179">
        <v>66.392666260740143</v>
      </c>
      <c r="H32" s="180"/>
      <c r="I32" s="180"/>
      <c r="J32" s="179">
        <v>65.470978941806933</v>
      </c>
      <c r="K32" s="179">
        <v>66.894973686217682</v>
      </c>
      <c r="L32" s="179">
        <v>69.95321555757279</v>
      </c>
      <c r="M32" s="179">
        <v>72.127944185070561</v>
      </c>
      <c r="N32" s="179">
        <v>71.025542799945626</v>
      </c>
      <c r="O32" s="179">
        <v>64.429634107681309</v>
      </c>
      <c r="P32" s="179">
        <v>65.19897617161314</v>
      </c>
      <c r="Q32" s="179">
        <v>68.161986736277697</v>
      </c>
      <c r="R32" s="179">
        <v>70.980338598967109</v>
      </c>
      <c r="S32" s="179">
        <v>70.692969628064205</v>
      </c>
      <c r="T32" s="179">
        <v>69.048169009079444</v>
      </c>
      <c r="U32" s="179">
        <v>66.35514847752323</v>
      </c>
      <c r="V32" s="179">
        <v>62.77516400503611</v>
      </c>
      <c r="W32" s="181">
        <v>58.413188128842123</v>
      </c>
      <c r="X32" s="716">
        <v>55.815430617918516</v>
      </c>
    </row>
    <row r="33" spans="1:24" ht="15" customHeight="1">
      <c r="A33" s="694"/>
      <c r="B33" s="695"/>
      <c r="C33" s="155" t="s">
        <v>399</v>
      </c>
      <c r="D33" s="182">
        <v>5.1986555707219706</v>
      </c>
      <c r="E33" s="182">
        <v>5.1017642754546193</v>
      </c>
      <c r="F33" s="182">
        <v>3.0992865563887841</v>
      </c>
      <c r="G33" s="182">
        <v>3.4075276819340146</v>
      </c>
      <c r="H33" s="183"/>
      <c r="I33" s="183"/>
      <c r="J33" s="182">
        <v>4.0927617178654989</v>
      </c>
      <c r="K33" s="182">
        <v>4.4573259095416065</v>
      </c>
      <c r="L33" s="182">
        <v>4.8795475176314502</v>
      </c>
      <c r="M33" s="182">
        <v>5.8162408854849712</v>
      </c>
      <c r="N33" s="182">
        <v>6.8744361924298403</v>
      </c>
      <c r="O33" s="182">
        <v>5.5293016123443497</v>
      </c>
      <c r="P33" s="182">
        <v>6.3361569870193186</v>
      </c>
      <c r="Q33" s="182">
        <v>7.5936221250176379</v>
      </c>
      <c r="R33" s="182">
        <v>9.3653419121180388</v>
      </c>
      <c r="S33" s="182">
        <v>12.298485959651627</v>
      </c>
      <c r="T33" s="182">
        <v>15.200955917627617</v>
      </c>
      <c r="U33" s="182">
        <v>19.057018030205583</v>
      </c>
      <c r="V33" s="182">
        <v>23.189097254434209</v>
      </c>
      <c r="W33" s="184">
        <v>28.604056823152902</v>
      </c>
      <c r="X33" s="717">
        <v>32.084174113577404</v>
      </c>
    </row>
    <row r="34" spans="1:24" ht="15" customHeight="1">
      <c r="A34" s="476" t="s">
        <v>96</v>
      </c>
      <c r="B34" s="477" t="s">
        <v>97</v>
      </c>
      <c r="C34" s="152" t="s">
        <v>396</v>
      </c>
      <c r="D34" s="179">
        <v>99.999999999999986</v>
      </c>
      <c r="E34" s="179">
        <v>100</v>
      </c>
      <c r="F34" s="179">
        <v>100.00000000000001</v>
      </c>
      <c r="G34" s="179">
        <v>100</v>
      </c>
      <c r="H34" s="180"/>
      <c r="I34" s="180"/>
      <c r="J34" s="179">
        <v>100</v>
      </c>
      <c r="K34" s="179">
        <v>100</v>
      </c>
      <c r="L34" s="179">
        <v>100</v>
      </c>
      <c r="M34" s="179">
        <v>100</v>
      </c>
      <c r="N34" s="179">
        <v>100</v>
      </c>
      <c r="O34" s="179">
        <v>100</v>
      </c>
      <c r="P34" s="179">
        <v>100.00000000000001</v>
      </c>
      <c r="Q34" s="179">
        <v>100</v>
      </c>
      <c r="R34" s="179">
        <v>100</v>
      </c>
      <c r="S34" s="179">
        <v>100</v>
      </c>
      <c r="T34" s="179">
        <v>100</v>
      </c>
      <c r="U34" s="179">
        <v>100</v>
      </c>
      <c r="V34" s="179">
        <v>100</v>
      </c>
      <c r="W34" s="181">
        <v>100</v>
      </c>
      <c r="X34" s="716">
        <v>100</v>
      </c>
    </row>
    <row r="35" spans="1:24" ht="15" customHeight="1">
      <c r="A35" s="476"/>
      <c r="B35" s="477"/>
      <c r="C35" s="152" t="s">
        <v>397</v>
      </c>
      <c r="D35" s="179">
        <v>29.471885678782229</v>
      </c>
      <c r="E35" s="179">
        <v>30.398966011902225</v>
      </c>
      <c r="F35" s="179">
        <v>30.561193423990257</v>
      </c>
      <c r="G35" s="179">
        <v>33.857258606902469</v>
      </c>
      <c r="H35" s="180"/>
      <c r="I35" s="180"/>
      <c r="J35" s="179">
        <v>31.825337443510008</v>
      </c>
      <c r="K35" s="179">
        <v>30.423900729773163</v>
      </c>
      <c r="L35" s="179">
        <v>26.736450889106344</v>
      </c>
      <c r="M35" s="179">
        <v>23.32314726259068</v>
      </c>
      <c r="N35" s="179">
        <v>22.474199322137174</v>
      </c>
      <c r="O35" s="179">
        <v>21.899952081235767</v>
      </c>
      <c r="P35" s="179">
        <v>19.74351290691488</v>
      </c>
      <c r="Q35" s="179">
        <v>16.81743531755647</v>
      </c>
      <c r="R35" s="179">
        <v>13.700059520747757</v>
      </c>
      <c r="S35" s="179">
        <v>13.068827919862716</v>
      </c>
      <c r="T35" s="179">
        <v>11.587591240875913</v>
      </c>
      <c r="U35" s="179">
        <v>10.886999488510794</v>
      </c>
      <c r="V35" s="179">
        <v>10.717569932662929</v>
      </c>
      <c r="W35" s="181">
        <v>9.9882090107980623</v>
      </c>
      <c r="X35" s="716">
        <v>9.4072766611626708</v>
      </c>
    </row>
    <row r="36" spans="1:24" ht="15" customHeight="1">
      <c r="A36" s="476"/>
      <c r="B36" s="477"/>
      <c r="C36" s="152" t="s">
        <v>398</v>
      </c>
      <c r="D36" s="179">
        <v>65.824013668841246</v>
      </c>
      <c r="E36" s="179">
        <v>64.987146164443871</v>
      </c>
      <c r="F36" s="179">
        <v>66.645524660036543</v>
      </c>
      <c r="G36" s="179">
        <v>63.748537051649357</v>
      </c>
      <c r="H36" s="180"/>
      <c r="I36" s="180"/>
      <c r="J36" s="179">
        <v>64.915452069553766</v>
      </c>
      <c r="K36" s="179">
        <v>65.58790209974444</v>
      </c>
      <c r="L36" s="179">
        <v>68.638614595380005</v>
      </c>
      <c r="M36" s="179">
        <v>71.115724649513638</v>
      </c>
      <c r="N36" s="179">
        <v>70.559141627632428</v>
      </c>
      <c r="O36" s="179">
        <v>68.959409037801976</v>
      </c>
      <c r="P36" s="179">
        <v>68.546389672021874</v>
      </c>
      <c r="Q36" s="179">
        <v>69.318579543924827</v>
      </c>
      <c r="R36" s="179">
        <v>69.770808379933428</v>
      </c>
      <c r="S36" s="179">
        <v>69.695246759153974</v>
      </c>
      <c r="T36" s="179">
        <v>65.993765206812654</v>
      </c>
      <c r="U36" s="179">
        <v>62.49240004246326</v>
      </c>
      <c r="V36" s="179">
        <v>59.716413040253926</v>
      </c>
      <c r="W36" s="181">
        <v>57.095279467130034</v>
      </c>
      <c r="X36" s="716">
        <v>55.433581962079373</v>
      </c>
    </row>
    <row r="37" spans="1:24" ht="15" customHeight="1">
      <c r="A37" s="694"/>
      <c r="B37" s="695"/>
      <c r="C37" s="155" t="s">
        <v>399</v>
      </c>
      <c r="D37" s="182">
        <v>4.704100652376515</v>
      </c>
      <c r="E37" s="182">
        <v>4.613887823653898</v>
      </c>
      <c r="F37" s="182">
        <v>2.7932819159732092</v>
      </c>
      <c r="G37" s="182">
        <v>2.3942043414481735</v>
      </c>
      <c r="H37" s="183"/>
      <c r="I37" s="183"/>
      <c r="J37" s="182">
        <v>3.2592104869362224</v>
      </c>
      <c r="K37" s="182">
        <v>3.9881971704823882</v>
      </c>
      <c r="L37" s="182">
        <v>4.6249345155136456</v>
      </c>
      <c r="M37" s="182">
        <v>5.5611280878956819</v>
      </c>
      <c r="N37" s="182">
        <v>6.9666590502303976</v>
      </c>
      <c r="O37" s="182">
        <v>9.1406388809622516</v>
      </c>
      <c r="P37" s="182">
        <v>11.710097421063253</v>
      </c>
      <c r="Q37" s="182">
        <v>13.863985138518697</v>
      </c>
      <c r="R37" s="182">
        <v>16.529132099318819</v>
      </c>
      <c r="S37" s="182">
        <v>17.235925320983313</v>
      </c>
      <c r="T37" s="182">
        <v>22.418643552311433</v>
      </c>
      <c r="U37" s="182">
        <v>26.620600469025952</v>
      </c>
      <c r="V37" s="182">
        <v>29.566017027083149</v>
      </c>
      <c r="W37" s="184">
        <v>32.916511522071907</v>
      </c>
      <c r="X37" s="717">
        <v>35.159141376757958</v>
      </c>
    </row>
    <row r="38" spans="1:24" ht="15" customHeight="1">
      <c r="A38" s="476" t="s">
        <v>98</v>
      </c>
      <c r="B38" s="477" t="s">
        <v>99</v>
      </c>
      <c r="C38" s="152" t="s">
        <v>396</v>
      </c>
      <c r="D38" s="179">
        <v>100</v>
      </c>
      <c r="E38" s="179">
        <v>100</v>
      </c>
      <c r="F38" s="179">
        <v>99.999999999999986</v>
      </c>
      <c r="G38" s="179">
        <v>100</v>
      </c>
      <c r="H38" s="180"/>
      <c r="I38" s="180"/>
      <c r="J38" s="179">
        <v>100</v>
      </c>
      <c r="K38" s="179">
        <v>100</v>
      </c>
      <c r="L38" s="179">
        <v>100</v>
      </c>
      <c r="M38" s="179">
        <v>100</v>
      </c>
      <c r="N38" s="179">
        <v>100</v>
      </c>
      <c r="O38" s="179">
        <v>100</v>
      </c>
      <c r="P38" s="179">
        <v>100</v>
      </c>
      <c r="Q38" s="179">
        <v>100</v>
      </c>
      <c r="R38" s="179">
        <v>100</v>
      </c>
      <c r="S38" s="179">
        <v>100</v>
      </c>
      <c r="T38" s="179">
        <v>100</v>
      </c>
      <c r="U38" s="179">
        <v>99.999999999999986</v>
      </c>
      <c r="V38" s="179">
        <v>100</v>
      </c>
      <c r="W38" s="181">
        <v>100</v>
      </c>
      <c r="X38" s="716">
        <v>100</v>
      </c>
    </row>
    <row r="39" spans="1:24" ht="15" customHeight="1">
      <c r="A39" s="476"/>
      <c r="B39" s="477"/>
      <c r="C39" s="152" t="s">
        <v>397</v>
      </c>
      <c r="D39" s="179">
        <v>30.221568580176967</v>
      </c>
      <c r="E39" s="179">
        <v>31.127842587931447</v>
      </c>
      <c r="F39" s="179">
        <v>31.117451993522018</v>
      </c>
      <c r="G39" s="179">
        <v>34.107942635682292</v>
      </c>
      <c r="H39" s="180"/>
      <c r="I39" s="180"/>
      <c r="J39" s="179">
        <v>30.006996676578623</v>
      </c>
      <c r="K39" s="179">
        <v>28.768975096735787</v>
      </c>
      <c r="L39" s="179">
        <v>25.333729493410299</v>
      </c>
      <c r="M39" s="179">
        <v>22.448725440419967</v>
      </c>
      <c r="N39" s="179">
        <v>22.744951450262107</v>
      </c>
      <c r="O39" s="179">
        <v>24.606258948660258</v>
      </c>
      <c r="P39" s="179">
        <v>25.308352347591352</v>
      </c>
      <c r="Q39" s="179">
        <v>23.841609189085215</v>
      </c>
      <c r="R39" s="179">
        <v>19.725671244162221</v>
      </c>
      <c r="S39" s="179">
        <v>16.784710575223244</v>
      </c>
      <c r="T39" s="179">
        <v>13.670835130084807</v>
      </c>
      <c r="U39" s="179">
        <v>12.756640302553086</v>
      </c>
      <c r="V39" s="179">
        <v>12.081941554274886</v>
      </c>
      <c r="W39" s="181">
        <v>11.469353797248298</v>
      </c>
      <c r="X39" s="716">
        <v>11.251671904752492</v>
      </c>
    </row>
    <row r="40" spans="1:24" ht="15" customHeight="1">
      <c r="A40" s="476"/>
      <c r="B40" s="477"/>
      <c r="C40" s="152" t="s">
        <v>398</v>
      </c>
      <c r="D40" s="179">
        <v>64.746727101767249</v>
      </c>
      <c r="E40" s="179">
        <v>63.986955284641823</v>
      </c>
      <c r="F40" s="179">
        <v>65.946248168427545</v>
      </c>
      <c r="G40" s="179">
        <v>62.791609488335624</v>
      </c>
      <c r="H40" s="180"/>
      <c r="I40" s="180"/>
      <c r="J40" s="179">
        <v>66.102559617515013</v>
      </c>
      <c r="K40" s="179">
        <v>66.471128088103981</v>
      </c>
      <c r="L40" s="179">
        <v>69.382839194380182</v>
      </c>
      <c r="M40" s="179">
        <v>71.342766000249071</v>
      </c>
      <c r="N40" s="179">
        <v>70.084283412988725</v>
      </c>
      <c r="O40" s="179">
        <v>67.58814922038485</v>
      </c>
      <c r="P40" s="179">
        <v>66.784715750232991</v>
      </c>
      <c r="Q40" s="179">
        <v>67.8843670138221</v>
      </c>
      <c r="R40" s="179">
        <v>70.549245970395177</v>
      </c>
      <c r="S40" s="179">
        <v>71.354426363265489</v>
      </c>
      <c r="T40" s="179">
        <v>69.858272243783233</v>
      </c>
      <c r="U40" s="179">
        <v>66.314624765093981</v>
      </c>
      <c r="V40" s="179">
        <v>62.695123925806428</v>
      </c>
      <c r="W40" s="181">
        <v>58.004271593900555</v>
      </c>
      <c r="X40" s="716">
        <v>55.541499476191412</v>
      </c>
    </row>
    <row r="41" spans="1:24" ht="15" customHeight="1">
      <c r="A41" s="694"/>
      <c r="B41" s="695"/>
      <c r="C41" s="155" t="s">
        <v>399</v>
      </c>
      <c r="D41" s="182">
        <v>5.0317043180557901</v>
      </c>
      <c r="E41" s="182">
        <v>4.8852021274267328</v>
      </c>
      <c r="F41" s="182">
        <v>2.9362998380504357</v>
      </c>
      <c r="G41" s="182">
        <v>3.100447875982085</v>
      </c>
      <c r="H41" s="183"/>
      <c r="I41" s="183"/>
      <c r="J41" s="182">
        <v>3.8904437059063608</v>
      </c>
      <c r="K41" s="182">
        <v>4.7598968151602339</v>
      </c>
      <c r="L41" s="182">
        <v>5.2834313122095118</v>
      </c>
      <c r="M41" s="182">
        <v>6.2085085593309639</v>
      </c>
      <c r="N41" s="182">
        <v>7.1707651367491705</v>
      </c>
      <c r="O41" s="182">
        <v>7.8055918309548904</v>
      </c>
      <c r="P41" s="182">
        <v>7.9069319021756597</v>
      </c>
      <c r="Q41" s="182">
        <v>8.2740237970926866</v>
      </c>
      <c r="R41" s="182">
        <v>9.7250827854426021</v>
      </c>
      <c r="S41" s="182">
        <v>11.860863061511266</v>
      </c>
      <c r="T41" s="182">
        <v>16.470892626131953</v>
      </c>
      <c r="U41" s="182">
        <v>20.928734932352924</v>
      </c>
      <c r="V41" s="182">
        <v>25.222934519918681</v>
      </c>
      <c r="W41" s="184">
        <v>30.526374608851143</v>
      </c>
      <c r="X41" s="717">
        <v>33.20682861905609</v>
      </c>
    </row>
    <row r="42" spans="1:24" ht="15" customHeight="1">
      <c r="A42" s="476" t="s">
        <v>100</v>
      </c>
      <c r="B42" s="477" t="s">
        <v>101</v>
      </c>
      <c r="C42" s="152" t="s">
        <v>396</v>
      </c>
      <c r="D42" s="179">
        <v>100</v>
      </c>
      <c r="E42" s="179">
        <v>100</v>
      </c>
      <c r="F42" s="179">
        <v>100</v>
      </c>
      <c r="G42" s="179">
        <v>100</v>
      </c>
      <c r="H42" s="180"/>
      <c r="I42" s="180"/>
      <c r="J42" s="179">
        <v>100.00000000000001</v>
      </c>
      <c r="K42" s="179">
        <v>100</v>
      </c>
      <c r="L42" s="179">
        <v>99.999999999999986</v>
      </c>
      <c r="M42" s="179">
        <v>100</v>
      </c>
      <c r="N42" s="179">
        <v>100</v>
      </c>
      <c r="O42" s="179">
        <v>100</v>
      </c>
      <c r="P42" s="179">
        <v>100.00000000000001</v>
      </c>
      <c r="Q42" s="179">
        <v>100</v>
      </c>
      <c r="R42" s="179">
        <v>100</v>
      </c>
      <c r="S42" s="179">
        <v>99.999999999999986</v>
      </c>
      <c r="T42" s="179">
        <v>100</v>
      </c>
      <c r="U42" s="179">
        <v>100</v>
      </c>
      <c r="V42" s="179">
        <v>100</v>
      </c>
      <c r="W42" s="181">
        <v>100</v>
      </c>
      <c r="X42" s="716">
        <v>100</v>
      </c>
    </row>
    <row r="43" spans="1:24" ht="15" customHeight="1">
      <c r="A43" s="476"/>
      <c r="B43" s="477"/>
      <c r="C43" s="152" t="s">
        <v>397</v>
      </c>
      <c r="D43" s="179">
        <v>35.941342155854606</v>
      </c>
      <c r="E43" s="179">
        <v>35.654697134566561</v>
      </c>
      <c r="F43" s="179">
        <v>35.003255657938873</v>
      </c>
      <c r="G43" s="179">
        <v>36.375957879372365</v>
      </c>
      <c r="H43" s="180"/>
      <c r="I43" s="180"/>
      <c r="J43" s="179">
        <v>33.489059118546258</v>
      </c>
      <c r="K43" s="179">
        <v>31.966901274491157</v>
      </c>
      <c r="L43" s="179">
        <v>28.491407439634543</v>
      </c>
      <c r="M43" s="179">
        <v>25.175918686473807</v>
      </c>
      <c r="N43" s="179">
        <v>25.568778523619855</v>
      </c>
      <c r="O43" s="179">
        <v>27.112463562449481</v>
      </c>
      <c r="P43" s="179">
        <v>26.060119435941186</v>
      </c>
      <c r="Q43" s="179">
        <v>22.903836198432675</v>
      </c>
      <c r="R43" s="179">
        <v>19.356442432969896</v>
      </c>
      <c r="S43" s="179">
        <v>16.283680499152389</v>
      </c>
      <c r="T43" s="179">
        <v>14.210859116254184</v>
      </c>
      <c r="U43" s="179">
        <v>13.376594679666114</v>
      </c>
      <c r="V43" s="179">
        <v>13.060843853064938</v>
      </c>
      <c r="W43" s="181">
        <v>13.2552790173437</v>
      </c>
      <c r="X43" s="716">
        <v>13.32771496353743</v>
      </c>
    </row>
    <row r="44" spans="1:24" ht="15" customHeight="1">
      <c r="A44" s="476"/>
      <c r="B44" s="477"/>
      <c r="C44" s="152" t="s">
        <v>398</v>
      </c>
      <c r="D44" s="179">
        <v>57.03715294854026</v>
      </c>
      <c r="E44" s="179">
        <v>57.472956538436918</v>
      </c>
      <c r="F44" s="179">
        <v>60.632189577948346</v>
      </c>
      <c r="G44" s="179">
        <v>59.415454656032253</v>
      </c>
      <c r="H44" s="180"/>
      <c r="I44" s="180"/>
      <c r="J44" s="179">
        <v>62.126573002187037</v>
      </c>
      <c r="K44" s="179">
        <v>62.976348994990808</v>
      </c>
      <c r="L44" s="179">
        <v>66.180842578493213</v>
      </c>
      <c r="M44" s="179">
        <v>69.363293333786586</v>
      </c>
      <c r="N44" s="179">
        <v>68.837567210480728</v>
      </c>
      <c r="O44" s="179">
        <v>67.065940536843527</v>
      </c>
      <c r="P44" s="179">
        <v>66.952041618574469</v>
      </c>
      <c r="Q44" s="179">
        <v>69.314429033006661</v>
      </c>
      <c r="R44" s="179">
        <v>71.088767743262707</v>
      </c>
      <c r="S44" s="179">
        <v>70.786006739223694</v>
      </c>
      <c r="T44" s="179">
        <v>68.289328811280953</v>
      </c>
      <c r="U44" s="179">
        <v>65.053460381595741</v>
      </c>
      <c r="V44" s="179">
        <v>62.097577618560216</v>
      </c>
      <c r="W44" s="181">
        <v>58.101853981690212</v>
      </c>
      <c r="X44" s="716">
        <v>55.919991816016243</v>
      </c>
    </row>
    <row r="45" spans="1:24" ht="15" customHeight="1">
      <c r="A45" s="694"/>
      <c r="B45" s="695"/>
      <c r="C45" s="155" t="s">
        <v>399</v>
      </c>
      <c r="D45" s="182">
        <v>7.0215048956051325</v>
      </c>
      <c r="E45" s="182">
        <v>6.8723463269965217</v>
      </c>
      <c r="F45" s="182">
        <v>4.3645547641127838</v>
      </c>
      <c r="G45" s="182">
        <v>4.2085874645953885</v>
      </c>
      <c r="H45" s="183"/>
      <c r="I45" s="183"/>
      <c r="J45" s="182">
        <v>4.3843678792667147</v>
      </c>
      <c r="K45" s="182">
        <v>5.0567497305180398</v>
      </c>
      <c r="L45" s="182">
        <v>5.3277499818722349</v>
      </c>
      <c r="M45" s="182">
        <v>5.4607879797396066</v>
      </c>
      <c r="N45" s="182">
        <v>5.5936542658994224</v>
      </c>
      <c r="O45" s="182">
        <v>5.8215959007069893</v>
      </c>
      <c r="P45" s="182">
        <v>6.9878389454843512</v>
      </c>
      <c r="Q45" s="182">
        <v>7.7817347685606659</v>
      </c>
      <c r="R45" s="182">
        <v>9.5547898237674005</v>
      </c>
      <c r="S45" s="182">
        <v>12.930312761623911</v>
      </c>
      <c r="T45" s="182">
        <v>17.499812072464856</v>
      </c>
      <c r="U45" s="182">
        <v>21.569944938738146</v>
      </c>
      <c r="V45" s="182">
        <v>24.841578528374843</v>
      </c>
      <c r="W45" s="184">
        <v>28.642867000966092</v>
      </c>
      <c r="X45" s="717">
        <v>30.752293220446319</v>
      </c>
    </row>
    <row r="46" spans="1:24" ht="15" customHeight="1">
      <c r="A46" s="476" t="s">
        <v>102</v>
      </c>
      <c r="B46" s="477" t="s">
        <v>103</v>
      </c>
      <c r="C46" s="152" t="s">
        <v>396</v>
      </c>
      <c r="D46" s="180"/>
      <c r="E46" s="180"/>
      <c r="F46" s="180"/>
      <c r="G46" s="180"/>
      <c r="H46" s="180"/>
      <c r="I46" s="180"/>
      <c r="J46" s="180"/>
      <c r="K46" s="180"/>
      <c r="L46" s="180"/>
      <c r="M46" s="180"/>
      <c r="N46" s="180"/>
      <c r="O46" s="180"/>
      <c r="P46" s="180"/>
      <c r="Q46" s="179">
        <v>99.999999999999986</v>
      </c>
      <c r="R46" s="179">
        <v>100.00000000000001</v>
      </c>
      <c r="S46" s="179">
        <v>100</v>
      </c>
      <c r="T46" s="179">
        <v>100.00000000000001</v>
      </c>
      <c r="U46" s="179">
        <v>100</v>
      </c>
      <c r="V46" s="179">
        <v>100</v>
      </c>
      <c r="W46" s="181">
        <v>100</v>
      </c>
      <c r="X46" s="716">
        <v>100</v>
      </c>
    </row>
    <row r="47" spans="1:24" ht="15" customHeight="1">
      <c r="A47" s="476"/>
      <c r="B47" s="477"/>
      <c r="C47" s="152" t="s">
        <v>397</v>
      </c>
      <c r="D47" s="180"/>
      <c r="E47" s="180"/>
      <c r="F47" s="180"/>
      <c r="G47" s="180"/>
      <c r="H47" s="180"/>
      <c r="I47" s="180"/>
      <c r="J47" s="180"/>
      <c r="K47" s="180"/>
      <c r="L47" s="180"/>
      <c r="M47" s="180"/>
      <c r="N47" s="180"/>
      <c r="O47" s="180"/>
      <c r="P47" s="180"/>
      <c r="Q47" s="179">
        <v>26.211111712980518</v>
      </c>
      <c r="R47" s="179">
        <v>23.013106525376465</v>
      </c>
      <c r="S47" s="179">
        <v>19.609777189260765</v>
      </c>
      <c r="T47" s="179">
        <v>17.629531534514154</v>
      </c>
      <c r="U47" s="179">
        <v>15.595198947714566</v>
      </c>
      <c r="V47" s="179">
        <v>14.599274826285727</v>
      </c>
      <c r="W47" s="181">
        <v>13.704858723766494</v>
      </c>
      <c r="X47" s="716">
        <v>12.489748198300383</v>
      </c>
    </row>
    <row r="48" spans="1:24" ht="15" customHeight="1">
      <c r="A48" s="476"/>
      <c r="B48" s="477"/>
      <c r="C48" s="152" t="s">
        <v>398</v>
      </c>
      <c r="D48" s="180"/>
      <c r="E48" s="180"/>
      <c r="F48" s="180"/>
      <c r="G48" s="180"/>
      <c r="H48" s="180"/>
      <c r="I48" s="180"/>
      <c r="J48" s="180"/>
      <c r="K48" s="180"/>
      <c r="L48" s="180"/>
      <c r="M48" s="180"/>
      <c r="N48" s="180"/>
      <c r="O48" s="180"/>
      <c r="P48" s="180"/>
      <c r="Q48" s="179">
        <v>65.676290558474619</v>
      </c>
      <c r="R48" s="179">
        <v>69.018404907975466</v>
      </c>
      <c r="S48" s="179">
        <v>69.469929332918966</v>
      </c>
      <c r="T48" s="179">
        <v>70.291469827970417</v>
      </c>
      <c r="U48" s="179">
        <v>69.643209470568891</v>
      </c>
      <c r="V48" s="179">
        <v>67.181240879748088</v>
      </c>
      <c r="W48" s="181">
        <v>62.847051697606645</v>
      </c>
      <c r="X48" s="716">
        <v>59.097492452928954</v>
      </c>
    </row>
    <row r="49" spans="1:24" ht="15" customHeight="1">
      <c r="A49" s="694"/>
      <c r="B49" s="695"/>
      <c r="C49" s="155" t="s">
        <v>399</v>
      </c>
      <c r="D49" s="183"/>
      <c r="E49" s="183"/>
      <c r="F49" s="183"/>
      <c r="G49" s="183"/>
      <c r="H49" s="183"/>
      <c r="I49" s="183"/>
      <c r="J49" s="183"/>
      <c r="K49" s="183"/>
      <c r="L49" s="183"/>
      <c r="M49" s="183"/>
      <c r="N49" s="183"/>
      <c r="O49" s="183"/>
      <c r="P49" s="183"/>
      <c r="Q49" s="182">
        <v>8.1125977285448592</v>
      </c>
      <c r="R49" s="182">
        <v>7.9684885666480758</v>
      </c>
      <c r="S49" s="182">
        <v>10.920293477820266</v>
      </c>
      <c r="T49" s="182">
        <v>12.07899863751544</v>
      </c>
      <c r="U49" s="182">
        <v>14.761591581716541</v>
      </c>
      <c r="V49" s="182">
        <v>18.219484293966183</v>
      </c>
      <c r="W49" s="184">
        <v>23.448089578626856</v>
      </c>
      <c r="X49" s="717">
        <v>28.412759348770656</v>
      </c>
    </row>
    <row r="50" spans="1:24" ht="15" customHeight="1">
      <c r="A50" s="480" t="s">
        <v>105</v>
      </c>
      <c r="B50" s="69"/>
      <c r="W50" s="69"/>
      <c r="X50" s="718"/>
    </row>
    <row r="51" spans="1:24" ht="15" customHeight="1">
      <c r="A51" s="476" t="s">
        <v>106</v>
      </c>
      <c r="B51" s="477" t="s">
        <v>107</v>
      </c>
      <c r="C51" s="152" t="s">
        <v>396</v>
      </c>
      <c r="D51" s="179">
        <v>100</v>
      </c>
      <c r="E51" s="179">
        <v>100</v>
      </c>
      <c r="F51" s="179">
        <v>100.00000000000001</v>
      </c>
      <c r="G51" s="179">
        <v>100.00000000000001</v>
      </c>
      <c r="H51" s="180"/>
      <c r="I51" s="180"/>
      <c r="J51" s="179">
        <v>100</v>
      </c>
      <c r="K51" s="179">
        <v>100</v>
      </c>
      <c r="L51" s="179">
        <v>100.00000000000001</v>
      </c>
      <c r="M51" s="179">
        <v>100</v>
      </c>
      <c r="N51" s="179">
        <v>100</v>
      </c>
      <c r="O51" s="179">
        <v>100</v>
      </c>
      <c r="P51" s="179">
        <v>100.00000000000001</v>
      </c>
      <c r="Q51" s="179">
        <v>100</v>
      </c>
      <c r="R51" s="179">
        <v>100</v>
      </c>
      <c r="S51" s="179">
        <v>100</v>
      </c>
      <c r="T51" s="179">
        <v>100</v>
      </c>
      <c r="U51" s="179">
        <v>99.999999999999986</v>
      </c>
      <c r="V51" s="179">
        <v>100</v>
      </c>
      <c r="W51" s="181">
        <v>100</v>
      </c>
      <c r="X51" s="716">
        <v>100</v>
      </c>
    </row>
    <row r="52" spans="1:24" ht="15" customHeight="1">
      <c r="A52" s="476"/>
      <c r="B52" s="477"/>
      <c r="C52" s="152" t="s">
        <v>397</v>
      </c>
      <c r="D52" s="179">
        <v>32.460612565645725</v>
      </c>
      <c r="E52" s="179">
        <v>31.832209165569303</v>
      </c>
      <c r="F52" s="179">
        <v>32.656200889977008</v>
      </c>
      <c r="G52" s="179">
        <v>33.141097133215062</v>
      </c>
      <c r="H52" s="180"/>
      <c r="I52" s="180"/>
      <c r="J52" s="179">
        <v>33.406225466121292</v>
      </c>
      <c r="K52" s="179">
        <v>31.719084260996954</v>
      </c>
      <c r="L52" s="179">
        <v>26.908964476468068</v>
      </c>
      <c r="M52" s="179">
        <v>23.429282757077317</v>
      </c>
      <c r="N52" s="179">
        <v>23.914928047159453</v>
      </c>
      <c r="O52" s="179">
        <v>24.878991448729042</v>
      </c>
      <c r="P52" s="179">
        <v>23.547638082924347</v>
      </c>
      <c r="Q52" s="179">
        <v>20.577808276819439</v>
      </c>
      <c r="R52" s="179">
        <v>16.582799219519266</v>
      </c>
      <c r="S52" s="179">
        <v>14.475605385757436</v>
      </c>
      <c r="T52" s="179">
        <v>13.533739354816548</v>
      </c>
      <c r="U52" s="179">
        <v>13.113465966757975</v>
      </c>
      <c r="V52" s="179">
        <v>12.006225549244407</v>
      </c>
      <c r="W52" s="181">
        <v>11.457305302976527</v>
      </c>
      <c r="X52" s="716">
        <v>11.577507136703771</v>
      </c>
    </row>
    <row r="53" spans="1:24" ht="15" customHeight="1">
      <c r="A53" s="476"/>
      <c r="B53" s="477"/>
      <c r="C53" s="152" t="s">
        <v>398</v>
      </c>
      <c r="D53" s="179">
        <v>62.105007602765106</v>
      </c>
      <c r="E53" s="179">
        <v>63.572943577165489</v>
      </c>
      <c r="F53" s="179">
        <v>64.606044565019602</v>
      </c>
      <c r="G53" s="179">
        <v>64.389688588913103</v>
      </c>
      <c r="H53" s="180"/>
      <c r="I53" s="180"/>
      <c r="J53" s="179">
        <v>63.830923710615842</v>
      </c>
      <c r="K53" s="179">
        <v>65.116168050578679</v>
      </c>
      <c r="L53" s="179">
        <v>69.75395404577668</v>
      </c>
      <c r="M53" s="179">
        <v>72.922960725075527</v>
      </c>
      <c r="N53" s="179">
        <v>71.718957695197361</v>
      </c>
      <c r="O53" s="179">
        <v>69.416188744004586</v>
      </c>
      <c r="P53" s="179">
        <v>69.021570735103424</v>
      </c>
      <c r="Q53" s="179">
        <v>70.539760940821154</v>
      </c>
      <c r="R53" s="179">
        <v>72.823322600716438</v>
      </c>
      <c r="S53" s="179">
        <v>72.738237853888293</v>
      </c>
      <c r="T53" s="179">
        <v>70.187904796048272</v>
      </c>
      <c r="U53" s="179">
        <v>66.953978457072381</v>
      </c>
      <c r="V53" s="179">
        <v>64.376320646958362</v>
      </c>
      <c r="W53" s="181">
        <v>60.800472617278466</v>
      </c>
      <c r="X53" s="716">
        <v>59.438185165791111</v>
      </c>
    </row>
    <row r="54" spans="1:24" ht="15" customHeight="1">
      <c r="A54" s="694"/>
      <c r="B54" s="695"/>
      <c r="C54" s="155" t="s">
        <v>399</v>
      </c>
      <c r="D54" s="182">
        <v>5.4343798315891689</v>
      </c>
      <c r="E54" s="182">
        <v>4.5948472572652062</v>
      </c>
      <c r="F54" s="182">
        <v>2.7377545450033911</v>
      </c>
      <c r="G54" s="182">
        <v>2.4692142778718411</v>
      </c>
      <c r="H54" s="183"/>
      <c r="I54" s="183"/>
      <c r="J54" s="182">
        <v>2.762850823262867</v>
      </c>
      <c r="K54" s="182">
        <v>3.1647476884243693</v>
      </c>
      <c r="L54" s="182">
        <v>3.3370814777552562</v>
      </c>
      <c r="M54" s="182">
        <v>3.6477565178471525</v>
      </c>
      <c r="N54" s="182">
        <v>4.3661142576431828</v>
      </c>
      <c r="O54" s="182">
        <v>5.7048198072663796</v>
      </c>
      <c r="P54" s="182">
        <v>7.4307911819722365</v>
      </c>
      <c r="Q54" s="182">
        <v>8.8824307823594069</v>
      </c>
      <c r="R54" s="182">
        <v>10.593878179764285</v>
      </c>
      <c r="S54" s="182">
        <v>12.786156760354272</v>
      </c>
      <c r="T54" s="182">
        <v>16.278355849135181</v>
      </c>
      <c r="U54" s="182">
        <v>19.932555576169637</v>
      </c>
      <c r="V54" s="182">
        <v>23.617453803797229</v>
      </c>
      <c r="W54" s="184">
        <v>27.742222079745005</v>
      </c>
      <c r="X54" s="717">
        <v>28.984307697505109</v>
      </c>
    </row>
    <row r="55" spans="1:24" ht="15" customHeight="1">
      <c r="A55" s="476" t="s">
        <v>108</v>
      </c>
      <c r="B55" s="477" t="s">
        <v>109</v>
      </c>
      <c r="C55" s="152" t="s">
        <v>396</v>
      </c>
      <c r="D55" s="179">
        <v>100.00000000000001</v>
      </c>
      <c r="E55" s="179">
        <v>100</v>
      </c>
      <c r="F55" s="179">
        <v>100</v>
      </c>
      <c r="G55" s="179">
        <v>100</v>
      </c>
      <c r="H55" s="180"/>
      <c r="I55" s="180"/>
      <c r="J55" s="179">
        <v>100</v>
      </c>
      <c r="K55" s="179">
        <v>100</v>
      </c>
      <c r="L55" s="179">
        <v>100</v>
      </c>
      <c r="M55" s="179">
        <v>99.999999999999986</v>
      </c>
      <c r="N55" s="179">
        <v>100</v>
      </c>
      <c r="O55" s="179">
        <v>100</v>
      </c>
      <c r="P55" s="179">
        <v>100</v>
      </c>
      <c r="Q55" s="179">
        <v>100.00000000000001</v>
      </c>
      <c r="R55" s="179">
        <v>100</v>
      </c>
      <c r="S55" s="179">
        <v>100.00000000000001</v>
      </c>
      <c r="T55" s="179">
        <v>100</v>
      </c>
      <c r="U55" s="179">
        <v>100.00000000000001</v>
      </c>
      <c r="V55" s="179">
        <v>100</v>
      </c>
      <c r="W55" s="181">
        <v>100</v>
      </c>
      <c r="X55" s="716">
        <v>100</v>
      </c>
    </row>
    <row r="56" spans="1:24" ht="15" customHeight="1">
      <c r="A56" s="476"/>
      <c r="B56" s="477"/>
      <c r="C56" s="152" t="s">
        <v>397</v>
      </c>
      <c r="D56" s="179">
        <v>33.998443476676989</v>
      </c>
      <c r="E56" s="179">
        <v>32.206432311144354</v>
      </c>
      <c r="F56" s="179">
        <v>32.641732641732638</v>
      </c>
      <c r="G56" s="179">
        <v>32.726394553650834</v>
      </c>
      <c r="H56" s="180"/>
      <c r="I56" s="180"/>
      <c r="J56" s="179">
        <v>32.290820230250475</v>
      </c>
      <c r="K56" s="179">
        <v>29.58313145419481</v>
      </c>
      <c r="L56" s="179">
        <v>25.600979359690378</v>
      </c>
      <c r="M56" s="179">
        <v>22.593667288101933</v>
      </c>
      <c r="N56" s="179">
        <v>23.070578156868049</v>
      </c>
      <c r="O56" s="179">
        <v>23.957659644067331</v>
      </c>
      <c r="P56" s="179">
        <v>23.273357161154959</v>
      </c>
      <c r="Q56" s="179">
        <v>21.145035448359401</v>
      </c>
      <c r="R56" s="179">
        <v>17.756844606457161</v>
      </c>
      <c r="S56" s="179">
        <v>15.333222280596098</v>
      </c>
      <c r="T56" s="179">
        <v>14.460036328530707</v>
      </c>
      <c r="U56" s="179">
        <v>14.880837884626608</v>
      </c>
      <c r="V56" s="179">
        <v>15.051031096288725</v>
      </c>
      <c r="W56" s="181">
        <v>14.089872150815516</v>
      </c>
      <c r="X56" s="716">
        <v>13.692058319509465</v>
      </c>
    </row>
    <row r="57" spans="1:24" ht="15" customHeight="1">
      <c r="A57" s="476"/>
      <c r="B57" s="477"/>
      <c r="C57" s="152" t="s">
        <v>398</v>
      </c>
      <c r="D57" s="179">
        <v>59.642993161232638</v>
      </c>
      <c r="E57" s="179">
        <v>62.27748691099476</v>
      </c>
      <c r="F57" s="179">
        <v>64.082264082264089</v>
      </c>
      <c r="G57" s="179">
        <v>64.081235241804407</v>
      </c>
      <c r="H57" s="180"/>
      <c r="I57" s="180"/>
      <c r="J57" s="179">
        <v>64.070368151649774</v>
      </c>
      <c r="K57" s="179">
        <v>66.338909947653917</v>
      </c>
      <c r="L57" s="179">
        <v>70.134471864319153</v>
      </c>
      <c r="M57" s="179">
        <v>72.960748804799181</v>
      </c>
      <c r="N57" s="179">
        <v>71.641961261712851</v>
      </c>
      <c r="O57" s="179">
        <v>69.637599914100718</v>
      </c>
      <c r="P57" s="179">
        <v>68.980567720214196</v>
      </c>
      <c r="Q57" s="179">
        <v>70.136211953875573</v>
      </c>
      <c r="R57" s="179">
        <v>71.95503441986834</v>
      </c>
      <c r="S57" s="179">
        <v>72.258684537614855</v>
      </c>
      <c r="T57" s="179">
        <v>70.948613888113627</v>
      </c>
      <c r="U57" s="179">
        <v>68.259889472194075</v>
      </c>
      <c r="V57" s="179">
        <v>65.592555660764717</v>
      </c>
      <c r="W57" s="181">
        <v>62.605554002462661</v>
      </c>
      <c r="X57" s="716">
        <v>61.868888603160485</v>
      </c>
    </row>
    <row r="58" spans="1:24" ht="15" customHeight="1">
      <c r="A58" s="694"/>
      <c r="B58" s="695"/>
      <c r="C58" s="155" t="s">
        <v>399</v>
      </c>
      <c r="D58" s="182">
        <v>6.3585633620903774</v>
      </c>
      <c r="E58" s="182">
        <v>5.516080777860882</v>
      </c>
      <c r="F58" s="182">
        <v>3.276003276003276</v>
      </c>
      <c r="G58" s="182">
        <v>3.1923702045447575</v>
      </c>
      <c r="H58" s="183"/>
      <c r="I58" s="183"/>
      <c r="J58" s="182">
        <v>3.6388116180997514</v>
      </c>
      <c r="K58" s="182">
        <v>4.0779585981512625</v>
      </c>
      <c r="L58" s="182">
        <v>4.2645487759904803</v>
      </c>
      <c r="M58" s="182">
        <v>4.445583907098885</v>
      </c>
      <c r="N58" s="182">
        <v>5.2874605814190954</v>
      </c>
      <c r="O58" s="182">
        <v>6.4047404418319518</v>
      </c>
      <c r="P58" s="182">
        <v>7.7460751186308352</v>
      </c>
      <c r="Q58" s="182">
        <v>8.7187525977650306</v>
      </c>
      <c r="R58" s="182">
        <v>10.2881209736745</v>
      </c>
      <c r="S58" s="182">
        <v>12.408093181789059</v>
      </c>
      <c r="T58" s="182">
        <v>14.591349783355675</v>
      </c>
      <c r="U58" s="182">
        <v>16.859272643179327</v>
      </c>
      <c r="V58" s="182">
        <v>19.356413242946562</v>
      </c>
      <c r="W58" s="184">
        <v>23.304573846721823</v>
      </c>
      <c r="X58" s="717">
        <v>24.439053077330051</v>
      </c>
    </row>
    <row r="59" spans="1:24" ht="15" customHeight="1">
      <c r="A59" s="476" t="s">
        <v>110</v>
      </c>
      <c r="B59" s="477" t="s">
        <v>111</v>
      </c>
      <c r="C59" s="152" t="s">
        <v>396</v>
      </c>
      <c r="D59" s="179">
        <v>100</v>
      </c>
      <c r="E59" s="179">
        <v>100</v>
      </c>
      <c r="F59" s="179">
        <v>100</v>
      </c>
      <c r="G59" s="179">
        <v>99.999999999999986</v>
      </c>
      <c r="H59" s="180"/>
      <c r="I59" s="180"/>
      <c r="J59" s="179">
        <v>100</v>
      </c>
      <c r="K59" s="179">
        <v>100</v>
      </c>
      <c r="L59" s="179">
        <v>99.999999999999986</v>
      </c>
      <c r="M59" s="179">
        <v>100</v>
      </c>
      <c r="N59" s="179">
        <v>100.00000000000001</v>
      </c>
      <c r="O59" s="179">
        <v>100</v>
      </c>
      <c r="P59" s="179">
        <v>100</v>
      </c>
      <c r="Q59" s="179">
        <v>100</v>
      </c>
      <c r="R59" s="179">
        <v>100.00000000000001</v>
      </c>
      <c r="S59" s="179">
        <v>99.999999999999986</v>
      </c>
      <c r="T59" s="179">
        <v>100</v>
      </c>
      <c r="U59" s="179">
        <v>100</v>
      </c>
      <c r="V59" s="179">
        <v>99.999999999999986</v>
      </c>
      <c r="W59" s="181">
        <v>100</v>
      </c>
      <c r="X59" s="716">
        <v>100</v>
      </c>
    </row>
    <row r="60" spans="1:24" ht="15" customHeight="1">
      <c r="A60" s="476"/>
      <c r="B60" s="477"/>
      <c r="C60" s="152" t="s">
        <v>397</v>
      </c>
      <c r="D60" s="179">
        <v>32.589005470361407</v>
      </c>
      <c r="E60" s="179">
        <v>31.45908591173237</v>
      </c>
      <c r="F60" s="179">
        <v>31.590621039290241</v>
      </c>
      <c r="G60" s="179">
        <v>31.28180616863947</v>
      </c>
      <c r="H60" s="180"/>
      <c r="I60" s="180"/>
      <c r="J60" s="179">
        <v>28.392819724802681</v>
      </c>
      <c r="K60" s="179">
        <v>27.178178963893252</v>
      </c>
      <c r="L60" s="179">
        <v>23.935144609991234</v>
      </c>
      <c r="M60" s="179">
        <v>21.038056808291795</v>
      </c>
      <c r="N60" s="179">
        <v>21.41306492993882</v>
      </c>
      <c r="O60" s="179">
        <v>22.505937463095879</v>
      </c>
      <c r="P60" s="179">
        <v>22.030684153861213</v>
      </c>
      <c r="Q60" s="179">
        <v>20.714343174322259</v>
      </c>
      <c r="R60" s="179">
        <v>17.222916499466873</v>
      </c>
      <c r="S60" s="179">
        <v>14.405082890627085</v>
      </c>
      <c r="T60" s="179">
        <v>12.636220246630343</v>
      </c>
      <c r="U60" s="179">
        <v>12.965604165975655</v>
      </c>
      <c r="V60" s="179">
        <v>13.582370330556301</v>
      </c>
      <c r="W60" s="181">
        <v>13.233817170766777</v>
      </c>
      <c r="X60" s="716">
        <v>12.437837955221612</v>
      </c>
    </row>
    <row r="61" spans="1:24" ht="15" customHeight="1">
      <c r="A61" s="476"/>
      <c r="B61" s="477"/>
      <c r="C61" s="152" t="s">
        <v>398</v>
      </c>
      <c r="D61" s="179">
        <v>61.698502376468475</v>
      </c>
      <c r="E61" s="179">
        <v>63.190408879116276</v>
      </c>
      <c r="F61" s="179">
        <v>65.437966483593854</v>
      </c>
      <c r="G61" s="179">
        <v>65.861613293221239</v>
      </c>
      <c r="H61" s="180"/>
      <c r="I61" s="180"/>
      <c r="J61" s="179">
        <v>67.949523876044793</v>
      </c>
      <c r="K61" s="179">
        <v>68.47527472527473</v>
      </c>
      <c r="L61" s="179">
        <v>70.809815950920239</v>
      </c>
      <c r="M61" s="179">
        <v>72.74784397499802</v>
      </c>
      <c r="N61" s="179">
        <v>71.23262567312301</v>
      </c>
      <c r="O61" s="179">
        <v>68.969046463108995</v>
      </c>
      <c r="P61" s="179">
        <v>68.501027698933143</v>
      </c>
      <c r="Q61" s="179">
        <v>69.035935506854983</v>
      </c>
      <c r="R61" s="179">
        <v>70.651563270313346</v>
      </c>
      <c r="S61" s="179">
        <v>70.522437865399496</v>
      </c>
      <c r="T61" s="179">
        <v>68.929834623840932</v>
      </c>
      <c r="U61" s="179">
        <v>66.666666666666657</v>
      </c>
      <c r="V61" s="179">
        <v>63.230314431604405</v>
      </c>
      <c r="W61" s="181">
        <v>59.339683479400783</v>
      </c>
      <c r="X61" s="716">
        <v>57.535451367022084</v>
      </c>
    </row>
    <row r="62" spans="1:24" ht="15" customHeight="1">
      <c r="A62" s="694"/>
      <c r="B62" s="695"/>
      <c r="C62" s="155" t="s">
        <v>399</v>
      </c>
      <c r="D62" s="182">
        <v>5.7124921531701194</v>
      </c>
      <c r="E62" s="182">
        <v>5.3505052091513532</v>
      </c>
      <c r="F62" s="182">
        <v>2.9714124771158992</v>
      </c>
      <c r="G62" s="182">
        <v>2.8565805381392866</v>
      </c>
      <c r="H62" s="183"/>
      <c r="I62" s="183"/>
      <c r="J62" s="182">
        <v>3.6576563991525228</v>
      </c>
      <c r="K62" s="182">
        <v>4.346546310832025</v>
      </c>
      <c r="L62" s="182">
        <v>5.2550394390885184</v>
      </c>
      <c r="M62" s="182">
        <v>6.2140992167101823</v>
      </c>
      <c r="N62" s="182">
        <v>7.3543093969381719</v>
      </c>
      <c r="O62" s="182">
        <v>8.5250160737951219</v>
      </c>
      <c r="P62" s="182">
        <v>9.4682881472056373</v>
      </c>
      <c r="Q62" s="182">
        <v>10.249721318822759</v>
      </c>
      <c r="R62" s="182">
        <v>12.125520230219786</v>
      </c>
      <c r="S62" s="182">
        <v>15.07247924397341</v>
      </c>
      <c r="T62" s="182">
        <v>18.433945129528727</v>
      </c>
      <c r="U62" s="182">
        <v>20.36772916735768</v>
      </c>
      <c r="V62" s="182">
        <v>23.187315237839289</v>
      </c>
      <c r="W62" s="184">
        <v>27.426499349832433</v>
      </c>
      <c r="X62" s="717">
        <v>30.026710677756302</v>
      </c>
    </row>
    <row r="63" spans="1:24" ht="15" customHeight="1">
      <c r="A63" s="480" t="s">
        <v>112</v>
      </c>
      <c r="B63" s="69"/>
      <c r="W63" s="69"/>
      <c r="X63" s="718"/>
    </row>
    <row r="64" spans="1:24" ht="15" customHeight="1">
      <c r="A64" s="476" t="s">
        <v>113</v>
      </c>
      <c r="B64" s="477" t="s">
        <v>114</v>
      </c>
      <c r="C64" s="152" t="s">
        <v>396</v>
      </c>
      <c r="D64" s="179">
        <v>100</v>
      </c>
      <c r="E64" s="179">
        <v>100</v>
      </c>
      <c r="F64" s="179">
        <v>100.00000000000001</v>
      </c>
      <c r="G64" s="179">
        <v>99.999999999999986</v>
      </c>
      <c r="H64" s="180"/>
      <c r="I64" s="180"/>
      <c r="J64" s="179">
        <v>100.00000000000001</v>
      </c>
      <c r="K64" s="179">
        <v>99.999999999999986</v>
      </c>
      <c r="L64" s="179">
        <v>100</v>
      </c>
      <c r="M64" s="179">
        <v>100.00000000000001</v>
      </c>
      <c r="N64" s="179">
        <v>100</v>
      </c>
      <c r="O64" s="179">
        <v>100.00000000000001</v>
      </c>
      <c r="P64" s="179">
        <v>100.00000000000001</v>
      </c>
      <c r="Q64" s="179">
        <v>100</v>
      </c>
      <c r="R64" s="179">
        <v>100</v>
      </c>
      <c r="S64" s="179">
        <v>100</v>
      </c>
      <c r="T64" s="179">
        <v>100</v>
      </c>
      <c r="U64" s="179">
        <v>100</v>
      </c>
      <c r="V64" s="179">
        <v>100</v>
      </c>
      <c r="W64" s="181">
        <v>100</v>
      </c>
      <c r="X64" s="716">
        <v>100</v>
      </c>
    </row>
    <row r="65" spans="1:24" ht="15" customHeight="1">
      <c r="A65" s="476"/>
      <c r="B65" s="477"/>
      <c r="C65" s="152" t="s">
        <v>397</v>
      </c>
      <c r="D65" s="179">
        <v>35.979570310331425</v>
      </c>
      <c r="E65" s="179">
        <v>34.483269173822926</v>
      </c>
      <c r="F65" s="179">
        <v>33.305599467509779</v>
      </c>
      <c r="G65" s="179">
        <v>32.921523168291678</v>
      </c>
      <c r="H65" s="180"/>
      <c r="I65" s="180"/>
      <c r="J65" s="179">
        <v>33.220248341327277</v>
      </c>
      <c r="K65" s="179">
        <v>30.857325099301271</v>
      </c>
      <c r="L65" s="179">
        <v>26.069053264704184</v>
      </c>
      <c r="M65" s="179">
        <v>23.504695996045477</v>
      </c>
      <c r="N65" s="179">
        <v>25.059994927258185</v>
      </c>
      <c r="O65" s="179">
        <v>27.389220442303891</v>
      </c>
      <c r="P65" s="179">
        <v>26.314105083489608</v>
      </c>
      <c r="Q65" s="179">
        <v>22.901807951043555</v>
      </c>
      <c r="R65" s="179">
        <v>18.563196146733755</v>
      </c>
      <c r="S65" s="179">
        <v>16.19669346920362</v>
      </c>
      <c r="T65" s="179">
        <v>15.828805761985054</v>
      </c>
      <c r="U65" s="179">
        <v>15.574051916974458</v>
      </c>
      <c r="V65" s="179">
        <v>15.124026815505648</v>
      </c>
      <c r="W65" s="181">
        <v>14.149270162276768</v>
      </c>
      <c r="X65" s="716">
        <v>13.707528314457029</v>
      </c>
    </row>
    <row r="66" spans="1:24" ht="15" customHeight="1">
      <c r="A66" s="476"/>
      <c r="B66" s="477"/>
      <c r="C66" s="152" t="s">
        <v>398</v>
      </c>
      <c r="D66" s="179">
        <v>55.987342474879256</v>
      </c>
      <c r="E66" s="179">
        <v>58.296318231171654</v>
      </c>
      <c r="F66" s="179">
        <v>62.334636825027047</v>
      </c>
      <c r="G66" s="179">
        <v>63.207037825134179</v>
      </c>
      <c r="H66" s="180"/>
      <c r="I66" s="180"/>
      <c r="J66" s="179">
        <v>63.078028644484185</v>
      </c>
      <c r="K66" s="179">
        <v>65.199617291467334</v>
      </c>
      <c r="L66" s="179">
        <v>69.934648082817645</v>
      </c>
      <c r="M66" s="179">
        <v>72.653649695172192</v>
      </c>
      <c r="N66" s="179">
        <v>70.812874358590818</v>
      </c>
      <c r="O66" s="179">
        <v>67.742179411114606</v>
      </c>
      <c r="P66" s="179">
        <v>67.586156558453965</v>
      </c>
      <c r="Q66" s="179">
        <v>69.898682489203196</v>
      </c>
      <c r="R66" s="179">
        <v>72.963166043091206</v>
      </c>
      <c r="S66" s="179">
        <v>73.407637396173342</v>
      </c>
      <c r="T66" s="179">
        <v>71.042278149003934</v>
      </c>
      <c r="U66" s="179">
        <v>67.930603964001463</v>
      </c>
      <c r="V66" s="179">
        <v>64.838321275879309</v>
      </c>
      <c r="W66" s="181">
        <v>61.750795074614693</v>
      </c>
      <c r="X66" s="716">
        <v>60.311812327135449</v>
      </c>
    </row>
    <row r="67" spans="1:24" ht="15" customHeight="1">
      <c r="A67" s="694"/>
      <c r="B67" s="695"/>
      <c r="C67" s="155" t="s">
        <v>399</v>
      </c>
      <c r="D67" s="182">
        <v>8.0330872147893189</v>
      </c>
      <c r="E67" s="182">
        <v>7.2204125950054294</v>
      </c>
      <c r="F67" s="182">
        <v>4.3597637074631832</v>
      </c>
      <c r="G67" s="182">
        <v>3.8714390065741422</v>
      </c>
      <c r="H67" s="183"/>
      <c r="I67" s="183"/>
      <c r="J67" s="182">
        <v>3.7017230141885453</v>
      </c>
      <c r="K67" s="182">
        <v>3.9430576092313938</v>
      </c>
      <c r="L67" s="182">
        <v>3.9962986524781674</v>
      </c>
      <c r="M67" s="182">
        <v>3.8416543087823363</v>
      </c>
      <c r="N67" s="182">
        <v>4.1271307141509981</v>
      </c>
      <c r="O67" s="182">
        <v>4.8686001465815103</v>
      </c>
      <c r="P67" s="182">
        <v>6.0997383580564382</v>
      </c>
      <c r="Q67" s="182">
        <v>7.1995095597532472</v>
      </c>
      <c r="R67" s="182">
        <v>8.4736378101750311</v>
      </c>
      <c r="S67" s="182">
        <v>10.39566913462304</v>
      </c>
      <c r="T67" s="182">
        <v>13.12891608901101</v>
      </c>
      <c r="U67" s="182">
        <v>16.495344119024086</v>
      </c>
      <c r="V67" s="182">
        <v>20.037651908615043</v>
      </c>
      <c r="W67" s="184">
        <v>24.099934763108539</v>
      </c>
      <c r="X67" s="717">
        <v>25.980659358407525</v>
      </c>
    </row>
    <row r="68" spans="1:24" ht="15" customHeight="1">
      <c r="A68" s="476" t="s">
        <v>115</v>
      </c>
      <c r="B68" s="477" t="s">
        <v>116</v>
      </c>
      <c r="C68" s="152" t="s">
        <v>396</v>
      </c>
      <c r="D68" s="179">
        <v>99.999999999999986</v>
      </c>
      <c r="E68" s="179">
        <v>100</v>
      </c>
      <c r="F68" s="179">
        <v>100.00000000000001</v>
      </c>
      <c r="G68" s="179">
        <v>100</v>
      </c>
      <c r="H68" s="180"/>
      <c r="I68" s="180"/>
      <c r="J68" s="179">
        <v>100</v>
      </c>
      <c r="K68" s="179">
        <v>100</v>
      </c>
      <c r="L68" s="179">
        <v>100</v>
      </c>
      <c r="M68" s="179">
        <v>100</v>
      </c>
      <c r="N68" s="179">
        <v>100.00000000000001</v>
      </c>
      <c r="O68" s="179">
        <v>100</v>
      </c>
      <c r="P68" s="179">
        <v>100.00000000000001</v>
      </c>
      <c r="Q68" s="179">
        <v>100</v>
      </c>
      <c r="R68" s="179">
        <v>100</v>
      </c>
      <c r="S68" s="179">
        <v>100</v>
      </c>
      <c r="T68" s="179">
        <v>100</v>
      </c>
      <c r="U68" s="179">
        <v>100</v>
      </c>
      <c r="V68" s="179">
        <v>100</v>
      </c>
      <c r="W68" s="181">
        <v>100</v>
      </c>
      <c r="X68" s="716">
        <v>100</v>
      </c>
    </row>
    <row r="69" spans="1:24" ht="15" customHeight="1">
      <c r="A69" s="476"/>
      <c r="B69" s="477"/>
      <c r="C69" s="152" t="s">
        <v>397</v>
      </c>
      <c r="D69" s="179">
        <v>36.123819143247573</v>
      </c>
      <c r="E69" s="179">
        <v>34.838081574093053</v>
      </c>
      <c r="F69" s="179">
        <v>33.301213262669179</v>
      </c>
      <c r="G69" s="179">
        <v>33.770343580470161</v>
      </c>
      <c r="H69" s="180"/>
      <c r="I69" s="180"/>
      <c r="J69" s="179">
        <v>32.893975704487232</v>
      </c>
      <c r="K69" s="179">
        <v>30.298464108057075</v>
      </c>
      <c r="L69" s="179">
        <v>26.071197605690994</v>
      </c>
      <c r="M69" s="179">
        <v>22.991495966595981</v>
      </c>
      <c r="N69" s="179">
        <v>24.021261371767352</v>
      </c>
      <c r="O69" s="179">
        <v>25.804209568094873</v>
      </c>
      <c r="P69" s="179">
        <v>25.316531555090656</v>
      </c>
      <c r="Q69" s="179">
        <v>22.644249337006617</v>
      </c>
      <c r="R69" s="179">
        <v>18.636736520247595</v>
      </c>
      <c r="S69" s="179">
        <v>15.974688671649236</v>
      </c>
      <c r="T69" s="179">
        <v>14.993391562836594</v>
      </c>
      <c r="U69" s="179">
        <v>14.733393977818821</v>
      </c>
      <c r="V69" s="179">
        <v>14.282923363822039</v>
      </c>
      <c r="W69" s="181">
        <v>13.471415607985481</v>
      </c>
      <c r="X69" s="716">
        <v>13.107798680016163</v>
      </c>
    </row>
    <row r="70" spans="1:24" ht="15" customHeight="1">
      <c r="A70" s="476"/>
      <c r="B70" s="477"/>
      <c r="C70" s="152" t="s">
        <v>398</v>
      </c>
      <c r="D70" s="179">
        <v>55.397777909809278</v>
      </c>
      <c r="E70" s="179">
        <v>57.588645214183231</v>
      </c>
      <c r="F70" s="179">
        <v>62.279357014585436</v>
      </c>
      <c r="G70" s="179">
        <v>61.727697408077155</v>
      </c>
      <c r="H70" s="180"/>
      <c r="I70" s="180"/>
      <c r="J70" s="179">
        <v>62.903892240310725</v>
      </c>
      <c r="K70" s="179">
        <v>64.946806579281798</v>
      </c>
      <c r="L70" s="179">
        <v>68.82134424207787</v>
      </c>
      <c r="M70" s="179">
        <v>71.859082263952956</v>
      </c>
      <c r="N70" s="179">
        <v>70.488052272780891</v>
      </c>
      <c r="O70" s="179">
        <v>68.161912142795629</v>
      </c>
      <c r="P70" s="179">
        <v>67.461536785216182</v>
      </c>
      <c r="Q70" s="179">
        <v>68.941012899405237</v>
      </c>
      <c r="R70" s="179">
        <v>71.218335943520515</v>
      </c>
      <c r="S70" s="179">
        <v>71.501538735125152</v>
      </c>
      <c r="T70" s="179">
        <v>69.695259328244134</v>
      </c>
      <c r="U70" s="179">
        <v>66.374470509321796</v>
      </c>
      <c r="V70" s="179">
        <v>63.315424917858095</v>
      </c>
      <c r="W70" s="181">
        <v>59.426497277676951</v>
      </c>
      <c r="X70" s="716">
        <v>58.297490234813452</v>
      </c>
    </row>
    <row r="71" spans="1:24" ht="15" customHeight="1">
      <c r="A71" s="694"/>
      <c r="B71" s="695"/>
      <c r="C71" s="155" t="s">
        <v>399</v>
      </c>
      <c r="D71" s="182">
        <v>8.4784029469431399</v>
      </c>
      <c r="E71" s="182">
        <v>7.5732732117237136</v>
      </c>
      <c r="F71" s="182">
        <v>4.4194297227453907</v>
      </c>
      <c r="G71" s="182">
        <v>4.5019590114526826</v>
      </c>
      <c r="H71" s="183"/>
      <c r="I71" s="183"/>
      <c r="J71" s="182">
        <v>4.2021320552020489</v>
      </c>
      <c r="K71" s="182">
        <v>4.754729312661123</v>
      </c>
      <c r="L71" s="182">
        <v>5.1074581522311293</v>
      </c>
      <c r="M71" s="182">
        <v>5.149421769451064</v>
      </c>
      <c r="N71" s="182">
        <v>5.4906863554517651</v>
      </c>
      <c r="O71" s="182">
        <v>6.0338782891094951</v>
      </c>
      <c r="P71" s="182">
        <v>7.2219316596931664</v>
      </c>
      <c r="Q71" s="182">
        <v>8.4147377635881462</v>
      </c>
      <c r="R71" s="182">
        <v>10.144927536231885</v>
      </c>
      <c r="S71" s="182">
        <v>12.523772593225612</v>
      </c>
      <c r="T71" s="182">
        <v>15.311349108919273</v>
      </c>
      <c r="U71" s="182">
        <v>18.892135512859387</v>
      </c>
      <c r="V71" s="182">
        <v>22.401651718319865</v>
      </c>
      <c r="W71" s="184">
        <v>27.102087114337571</v>
      </c>
      <c r="X71" s="717">
        <v>28.594711085170388</v>
      </c>
    </row>
    <row r="72" spans="1:24" ht="15" customHeight="1">
      <c r="A72" s="476" t="s">
        <v>117</v>
      </c>
      <c r="B72" s="477" t="s">
        <v>118</v>
      </c>
      <c r="C72" s="152" t="s">
        <v>396</v>
      </c>
      <c r="D72" s="179">
        <v>100</v>
      </c>
      <c r="E72" s="179">
        <v>100</v>
      </c>
      <c r="F72" s="179">
        <v>100</v>
      </c>
      <c r="G72" s="179">
        <v>100</v>
      </c>
      <c r="H72" s="180"/>
      <c r="I72" s="180"/>
      <c r="J72" s="179">
        <v>100</v>
      </c>
      <c r="K72" s="179">
        <v>100</v>
      </c>
      <c r="L72" s="179">
        <v>100</v>
      </c>
      <c r="M72" s="179">
        <v>100</v>
      </c>
      <c r="N72" s="179">
        <v>99.999999999999986</v>
      </c>
      <c r="O72" s="179">
        <v>100</v>
      </c>
      <c r="P72" s="179">
        <v>100</v>
      </c>
      <c r="Q72" s="179">
        <v>100</v>
      </c>
      <c r="R72" s="179">
        <v>100.00000000000001</v>
      </c>
      <c r="S72" s="179">
        <v>100</v>
      </c>
      <c r="T72" s="179">
        <v>100</v>
      </c>
      <c r="U72" s="179">
        <v>100</v>
      </c>
      <c r="V72" s="179">
        <v>100.00000000000001</v>
      </c>
      <c r="W72" s="181">
        <v>100</v>
      </c>
      <c r="X72" s="716">
        <v>100</v>
      </c>
    </row>
    <row r="73" spans="1:24" ht="15" customHeight="1">
      <c r="A73" s="476"/>
      <c r="B73" s="477"/>
      <c r="C73" s="152" t="s">
        <v>397</v>
      </c>
      <c r="D73" s="179">
        <v>36.456168016629633</v>
      </c>
      <c r="E73" s="179">
        <v>34.417648158534305</v>
      </c>
      <c r="F73" s="179">
        <v>35.119431891542931</v>
      </c>
      <c r="G73" s="179">
        <v>35.126263963153157</v>
      </c>
      <c r="H73" s="180"/>
      <c r="I73" s="180"/>
      <c r="J73" s="179">
        <v>34.054186889475943</v>
      </c>
      <c r="K73" s="179">
        <v>31.352750440866945</v>
      </c>
      <c r="L73" s="179">
        <v>27.128065655119766</v>
      </c>
      <c r="M73" s="179">
        <v>24.498221337423715</v>
      </c>
      <c r="N73" s="179">
        <v>26.246743259839082</v>
      </c>
      <c r="O73" s="179">
        <v>28.627095213409365</v>
      </c>
      <c r="P73" s="179">
        <v>26.446732960016021</v>
      </c>
      <c r="Q73" s="179">
        <v>21.899352793554353</v>
      </c>
      <c r="R73" s="179">
        <v>17.02136709722242</v>
      </c>
      <c r="S73" s="179">
        <v>14.272461681181895</v>
      </c>
      <c r="T73" s="179">
        <v>13.680429945215819</v>
      </c>
      <c r="U73" s="179">
        <v>13.813418749642508</v>
      </c>
      <c r="V73" s="179">
        <v>13.90074279755088</v>
      </c>
      <c r="W73" s="181">
        <v>13.027916506594956</v>
      </c>
      <c r="X73" s="716">
        <v>12.083702900693144</v>
      </c>
    </row>
    <row r="74" spans="1:24" ht="15" customHeight="1">
      <c r="A74" s="476"/>
      <c r="B74" s="477"/>
      <c r="C74" s="152" t="s">
        <v>398</v>
      </c>
      <c r="D74" s="179">
        <v>55.924306501326072</v>
      </c>
      <c r="E74" s="179">
        <v>58.820963419953884</v>
      </c>
      <c r="F74" s="179">
        <v>60.355654674570104</v>
      </c>
      <c r="G74" s="179">
        <v>60.543173275451323</v>
      </c>
      <c r="H74" s="180"/>
      <c r="I74" s="180"/>
      <c r="J74" s="179">
        <v>61.255145297044912</v>
      </c>
      <c r="K74" s="179">
        <v>63.547414528699022</v>
      </c>
      <c r="L74" s="179">
        <v>67.814199828227885</v>
      </c>
      <c r="M74" s="179">
        <v>70.648803890212463</v>
      </c>
      <c r="N74" s="179">
        <v>68.750215203094328</v>
      </c>
      <c r="O74" s="179">
        <v>65.721444617245552</v>
      </c>
      <c r="P74" s="179">
        <v>66.90287844593189</v>
      </c>
      <c r="Q74" s="179">
        <v>70.011300430003374</v>
      </c>
      <c r="R74" s="179">
        <v>72.996923251428498</v>
      </c>
      <c r="S74" s="179">
        <v>72.588372125223259</v>
      </c>
      <c r="T74" s="179">
        <v>70.004033989615735</v>
      </c>
      <c r="U74" s="179">
        <v>65.128664671077303</v>
      </c>
      <c r="V74" s="179">
        <v>60.252973429472625</v>
      </c>
      <c r="W74" s="181">
        <v>56.863234729158663</v>
      </c>
      <c r="X74" s="716">
        <v>55.599356131533128</v>
      </c>
    </row>
    <row r="75" spans="1:24" ht="15" customHeight="1">
      <c r="A75" s="694"/>
      <c r="B75" s="695"/>
      <c r="C75" s="155" t="s">
        <v>399</v>
      </c>
      <c r="D75" s="182">
        <v>7.6195254820442981</v>
      </c>
      <c r="E75" s="182">
        <v>6.7613884215118087</v>
      </c>
      <c r="F75" s="182">
        <v>4.5249134338869652</v>
      </c>
      <c r="G75" s="182">
        <v>4.3305627613955213</v>
      </c>
      <c r="H75" s="183"/>
      <c r="I75" s="183"/>
      <c r="J75" s="182">
        <v>4.6906678134791422</v>
      </c>
      <c r="K75" s="182">
        <v>5.0998350304340407</v>
      </c>
      <c r="L75" s="182">
        <v>5.057734516652352</v>
      </c>
      <c r="M75" s="182">
        <v>4.8529747723638268</v>
      </c>
      <c r="N75" s="182">
        <v>5.0030415370665811</v>
      </c>
      <c r="O75" s="182">
        <v>5.6514601693450839</v>
      </c>
      <c r="P75" s="182">
        <v>6.6503885940520844</v>
      </c>
      <c r="Q75" s="182">
        <v>8.0893467764422731</v>
      </c>
      <c r="R75" s="182">
        <v>9.9817096513490906</v>
      </c>
      <c r="S75" s="182">
        <v>13.139166193594839</v>
      </c>
      <c r="T75" s="182">
        <v>16.315536065168452</v>
      </c>
      <c r="U75" s="182">
        <v>21.057916579280189</v>
      </c>
      <c r="V75" s="182">
        <v>25.846283772976502</v>
      </c>
      <c r="W75" s="184">
        <v>30.108848764246382</v>
      </c>
      <c r="X75" s="717">
        <v>32.316940967773725</v>
      </c>
    </row>
    <row r="76" spans="1:24" ht="15" customHeight="1">
      <c r="A76" s="476" t="s">
        <v>119</v>
      </c>
      <c r="B76" s="477" t="s">
        <v>120</v>
      </c>
      <c r="C76" s="152" t="s">
        <v>396</v>
      </c>
      <c r="D76" s="179">
        <v>100</v>
      </c>
      <c r="E76" s="179">
        <v>99.999999999999986</v>
      </c>
      <c r="F76" s="179">
        <v>100.00000000000001</v>
      </c>
      <c r="G76" s="179">
        <v>100</v>
      </c>
      <c r="H76" s="180"/>
      <c r="I76" s="180"/>
      <c r="J76" s="179">
        <v>100</v>
      </c>
      <c r="K76" s="179">
        <v>100</v>
      </c>
      <c r="L76" s="179">
        <v>100</v>
      </c>
      <c r="M76" s="179">
        <v>100</v>
      </c>
      <c r="N76" s="179">
        <v>100</v>
      </c>
      <c r="O76" s="179">
        <v>100</v>
      </c>
      <c r="P76" s="179">
        <v>100</v>
      </c>
      <c r="Q76" s="179">
        <v>100</v>
      </c>
      <c r="R76" s="179">
        <v>100</v>
      </c>
      <c r="S76" s="179">
        <v>100</v>
      </c>
      <c r="T76" s="179">
        <v>100</v>
      </c>
      <c r="U76" s="179">
        <v>100</v>
      </c>
      <c r="V76" s="179">
        <v>100</v>
      </c>
      <c r="W76" s="181">
        <v>100.00000000000001</v>
      </c>
      <c r="X76" s="716">
        <v>100</v>
      </c>
    </row>
    <row r="77" spans="1:24" ht="15" customHeight="1">
      <c r="A77" s="476"/>
      <c r="B77" s="477"/>
      <c r="C77" s="152" t="s">
        <v>397</v>
      </c>
      <c r="D77" s="179">
        <v>36.932024718284261</v>
      </c>
      <c r="E77" s="179">
        <v>37.26504182030758</v>
      </c>
      <c r="F77" s="179">
        <v>36.715859311870034</v>
      </c>
      <c r="G77" s="179">
        <v>37.381526796484579</v>
      </c>
      <c r="H77" s="180"/>
      <c r="I77" s="180"/>
      <c r="J77" s="179">
        <v>32.285456187895214</v>
      </c>
      <c r="K77" s="179">
        <v>30.673953723230461</v>
      </c>
      <c r="L77" s="179">
        <v>28.581529758976881</v>
      </c>
      <c r="M77" s="179">
        <v>24.605609793894313</v>
      </c>
      <c r="N77" s="179">
        <v>21.746751284375947</v>
      </c>
      <c r="O77" s="179">
        <v>22.072544737812315</v>
      </c>
      <c r="P77" s="179">
        <v>22.571107886884391</v>
      </c>
      <c r="Q77" s="179">
        <v>23.040082522841143</v>
      </c>
      <c r="R77" s="179">
        <v>24.329225761450825</v>
      </c>
      <c r="S77" s="179">
        <v>23.836291093470763</v>
      </c>
      <c r="T77" s="179">
        <v>21.193850674598195</v>
      </c>
      <c r="U77" s="179">
        <v>17.057815921452285</v>
      </c>
      <c r="V77" s="179">
        <v>14.089093701996926</v>
      </c>
      <c r="W77" s="181">
        <v>13.001990191200512</v>
      </c>
      <c r="X77" s="716">
        <v>12.827942745704087</v>
      </c>
    </row>
    <row r="78" spans="1:24" ht="15" customHeight="1">
      <c r="A78" s="476"/>
      <c r="B78" s="477"/>
      <c r="C78" s="152" t="s">
        <v>398</v>
      </c>
      <c r="D78" s="179">
        <v>52.662668120683385</v>
      </c>
      <c r="E78" s="179">
        <v>52.783523698174292</v>
      </c>
      <c r="F78" s="179">
        <v>56.751584230000432</v>
      </c>
      <c r="G78" s="179">
        <v>55.846114078924693</v>
      </c>
      <c r="H78" s="180"/>
      <c r="I78" s="180"/>
      <c r="J78" s="179">
        <v>62.177055103884371</v>
      </c>
      <c r="K78" s="179">
        <v>63.251848991594137</v>
      </c>
      <c r="L78" s="179">
        <v>64.433718642400393</v>
      </c>
      <c r="M78" s="179">
        <v>67.249341391600808</v>
      </c>
      <c r="N78" s="179">
        <v>68.981565427621632</v>
      </c>
      <c r="O78" s="179">
        <v>67.454127789909535</v>
      </c>
      <c r="P78" s="179">
        <v>65.928440417202765</v>
      </c>
      <c r="Q78" s="179">
        <v>65.006385696040866</v>
      </c>
      <c r="R78" s="179">
        <v>65.113539486941022</v>
      </c>
      <c r="S78" s="179">
        <v>65.795270354515608</v>
      </c>
      <c r="T78" s="179">
        <v>67.08444571858594</v>
      </c>
      <c r="U78" s="179">
        <v>68.723069859433494</v>
      </c>
      <c r="V78" s="179">
        <v>68.98222514812376</v>
      </c>
      <c r="W78" s="181">
        <v>65.71717961475585</v>
      </c>
      <c r="X78" s="716">
        <v>60.630312396511755</v>
      </c>
    </row>
    <row r="79" spans="1:24" ht="15" customHeight="1">
      <c r="A79" s="694"/>
      <c r="B79" s="695"/>
      <c r="C79" s="155" t="s">
        <v>399</v>
      </c>
      <c r="D79" s="182">
        <v>10.405307161032352</v>
      </c>
      <c r="E79" s="182">
        <v>9.9514344815181222</v>
      </c>
      <c r="F79" s="182">
        <v>6.5325564581295463</v>
      </c>
      <c r="G79" s="182">
        <v>6.7723591245907295</v>
      </c>
      <c r="H79" s="183"/>
      <c r="I79" s="183"/>
      <c r="J79" s="182">
        <v>5.5374887082204154</v>
      </c>
      <c r="K79" s="182">
        <v>6.0741972851753943</v>
      </c>
      <c r="L79" s="182">
        <v>6.9847515986227249</v>
      </c>
      <c r="M79" s="182">
        <v>8.1450488145048805</v>
      </c>
      <c r="N79" s="182">
        <v>9.2716832880024178</v>
      </c>
      <c r="O79" s="182">
        <v>10.473327472278154</v>
      </c>
      <c r="P79" s="182">
        <v>11.500451695912837</v>
      </c>
      <c r="Q79" s="182">
        <v>11.953531781117988</v>
      </c>
      <c r="R79" s="182">
        <v>10.557234751608153</v>
      </c>
      <c r="S79" s="182">
        <v>10.368438552013632</v>
      </c>
      <c r="T79" s="182">
        <v>11.72170360681586</v>
      </c>
      <c r="U79" s="182">
        <v>14.219114219114218</v>
      </c>
      <c r="V79" s="182">
        <v>16.928681149879306</v>
      </c>
      <c r="W79" s="184">
        <v>21.280830194043642</v>
      </c>
      <c r="X79" s="717">
        <v>26.541744857784156</v>
      </c>
    </row>
    <row r="80" spans="1:24" ht="15" customHeight="1">
      <c r="A80" s="481" t="s">
        <v>121</v>
      </c>
      <c r="B80" s="482" t="s">
        <v>122</v>
      </c>
      <c r="C80" s="152" t="s">
        <v>396</v>
      </c>
      <c r="D80" s="179">
        <v>100</v>
      </c>
      <c r="E80" s="179">
        <v>100</v>
      </c>
      <c r="F80" s="179">
        <v>100</v>
      </c>
      <c r="G80" s="179">
        <v>100</v>
      </c>
      <c r="H80" s="180"/>
      <c r="I80" s="180"/>
      <c r="J80" s="179">
        <v>100.00000000000001</v>
      </c>
      <c r="K80" s="179">
        <v>99.999999999999986</v>
      </c>
      <c r="L80" s="179">
        <v>100</v>
      </c>
      <c r="M80" s="179">
        <v>100</v>
      </c>
      <c r="N80" s="179">
        <v>100</v>
      </c>
      <c r="O80" s="179">
        <v>100</v>
      </c>
      <c r="P80" s="179">
        <v>99.999999999999986</v>
      </c>
      <c r="Q80" s="179">
        <v>100</v>
      </c>
      <c r="R80" s="179">
        <v>99.999999999999986</v>
      </c>
      <c r="S80" s="179">
        <v>100</v>
      </c>
      <c r="T80" s="179">
        <v>100</v>
      </c>
      <c r="U80" s="179">
        <v>100.00000000000001</v>
      </c>
      <c r="V80" s="179">
        <v>100.00000000000001</v>
      </c>
      <c r="W80" s="181">
        <v>100</v>
      </c>
      <c r="X80" s="716">
        <v>100</v>
      </c>
    </row>
    <row r="81" spans="1:24" ht="15" customHeight="1">
      <c r="A81" s="481"/>
      <c r="B81" s="482"/>
      <c r="C81" s="152" t="s">
        <v>397</v>
      </c>
      <c r="D81" s="179">
        <v>38.75770792600391</v>
      </c>
      <c r="E81" s="179">
        <v>38.42243105838854</v>
      </c>
      <c r="F81" s="179">
        <v>38.655717761557177</v>
      </c>
      <c r="G81" s="179">
        <v>39.671072855825393</v>
      </c>
      <c r="H81" s="180"/>
      <c r="I81" s="180"/>
      <c r="J81" s="179">
        <v>35.252355750613141</v>
      </c>
      <c r="K81" s="179">
        <v>33.153745072273324</v>
      </c>
      <c r="L81" s="179">
        <v>30.899972137085541</v>
      </c>
      <c r="M81" s="179">
        <v>25.504404660414892</v>
      </c>
      <c r="N81" s="179">
        <v>22.198521046643911</v>
      </c>
      <c r="O81" s="179">
        <v>23.035264483627206</v>
      </c>
      <c r="P81" s="179">
        <v>25.030366128752384</v>
      </c>
      <c r="Q81" s="179">
        <v>23.901593901593902</v>
      </c>
      <c r="R81" s="179">
        <v>23.019411163741061</v>
      </c>
      <c r="S81" s="179">
        <v>20.818282344268336</v>
      </c>
      <c r="T81" s="179">
        <v>18.062143397264041</v>
      </c>
      <c r="U81" s="179">
        <v>15.769128232471342</v>
      </c>
      <c r="V81" s="179">
        <v>16.055725407381725</v>
      </c>
      <c r="W81" s="181">
        <v>15.084487399863782</v>
      </c>
      <c r="X81" s="716">
        <v>12.938123483418712</v>
      </c>
    </row>
    <row r="82" spans="1:24" ht="15" customHeight="1">
      <c r="A82" s="481"/>
      <c r="B82" s="482"/>
      <c r="C82" s="152" t="s">
        <v>398</v>
      </c>
      <c r="D82" s="179">
        <v>51.060309821025719</v>
      </c>
      <c r="E82" s="179">
        <v>51.070713295331991</v>
      </c>
      <c r="F82" s="179">
        <v>54.212287104622867</v>
      </c>
      <c r="G82" s="179">
        <v>53.10482631417154</v>
      </c>
      <c r="H82" s="180"/>
      <c r="I82" s="180"/>
      <c r="J82" s="179">
        <v>57.222150509874794</v>
      </c>
      <c r="K82" s="179">
        <v>59.40867279894875</v>
      </c>
      <c r="L82" s="179">
        <v>60.866536639732516</v>
      </c>
      <c r="M82" s="179">
        <v>64.592213697073035</v>
      </c>
      <c r="N82" s="179">
        <v>66.624004550625713</v>
      </c>
      <c r="O82" s="179">
        <v>65.302267002518889</v>
      </c>
      <c r="P82" s="179">
        <v>63.031407253166748</v>
      </c>
      <c r="Q82" s="179">
        <v>63.59667359667359</v>
      </c>
      <c r="R82" s="179">
        <v>65.338534410699353</v>
      </c>
      <c r="S82" s="179">
        <v>66.358274972355318</v>
      </c>
      <c r="T82" s="179">
        <v>67.051625764762491</v>
      </c>
      <c r="U82" s="179">
        <v>66.918821647560662</v>
      </c>
      <c r="V82" s="179">
        <v>63.198537523245193</v>
      </c>
      <c r="W82" s="181">
        <v>58.661174715402332</v>
      </c>
      <c r="X82" s="716">
        <v>55.345106497708272</v>
      </c>
    </row>
    <row r="83" spans="1:24" ht="15" customHeight="1">
      <c r="A83" s="700"/>
      <c r="B83" s="701"/>
      <c r="C83" s="155" t="s">
        <v>399</v>
      </c>
      <c r="D83" s="182">
        <v>10.181982252970371</v>
      </c>
      <c r="E83" s="182">
        <v>10.506855646279464</v>
      </c>
      <c r="F83" s="182">
        <v>7.1319951338199514</v>
      </c>
      <c r="G83" s="182">
        <v>7.2241008300030742</v>
      </c>
      <c r="H83" s="183"/>
      <c r="I83" s="183"/>
      <c r="J83" s="182">
        <v>7.5254937395120693</v>
      </c>
      <c r="K83" s="182">
        <v>7.4375821287779242</v>
      </c>
      <c r="L83" s="182">
        <v>8.2334912231819448</v>
      </c>
      <c r="M83" s="182">
        <v>9.9033816425120769</v>
      </c>
      <c r="N83" s="182">
        <v>11.177474402730375</v>
      </c>
      <c r="O83" s="182">
        <v>11.662468513853904</v>
      </c>
      <c r="P83" s="182">
        <v>11.938226618080861</v>
      </c>
      <c r="Q83" s="182">
        <v>12.501732501732501</v>
      </c>
      <c r="R83" s="182">
        <v>11.64205442555958</v>
      </c>
      <c r="S83" s="182">
        <v>12.823442683376335</v>
      </c>
      <c r="T83" s="182">
        <v>14.886230837973466</v>
      </c>
      <c r="U83" s="182">
        <v>17.31205011996801</v>
      </c>
      <c r="V83" s="182">
        <v>20.745737069373089</v>
      </c>
      <c r="W83" s="184">
        <v>26.254337884733893</v>
      </c>
      <c r="X83" s="717">
        <v>31.716770018873014</v>
      </c>
    </row>
    <row r="84" spans="1:24" ht="15" customHeight="1">
      <c r="A84" s="480" t="s">
        <v>123</v>
      </c>
      <c r="B84" s="69"/>
      <c r="W84" s="69"/>
      <c r="X84" s="718"/>
    </row>
    <row r="85" spans="1:24" ht="15" customHeight="1">
      <c r="A85" s="476" t="s">
        <v>124</v>
      </c>
      <c r="B85" s="477" t="s">
        <v>125</v>
      </c>
      <c r="C85" s="152" t="s">
        <v>396</v>
      </c>
      <c r="D85" s="179">
        <v>100</v>
      </c>
      <c r="E85" s="179">
        <v>100</v>
      </c>
      <c r="F85" s="179">
        <v>100</v>
      </c>
      <c r="G85" s="179">
        <v>100</v>
      </c>
      <c r="H85" s="180"/>
      <c r="I85" s="180"/>
      <c r="J85" s="179">
        <v>100.00000000000001</v>
      </c>
      <c r="K85" s="179">
        <v>99.999999999999986</v>
      </c>
      <c r="L85" s="179">
        <v>100</v>
      </c>
      <c r="M85" s="179">
        <v>100</v>
      </c>
      <c r="N85" s="179">
        <v>100</v>
      </c>
      <c r="O85" s="179">
        <v>100</v>
      </c>
      <c r="P85" s="179">
        <v>100.00000000000001</v>
      </c>
      <c r="Q85" s="179">
        <v>100</v>
      </c>
      <c r="R85" s="179">
        <v>100</v>
      </c>
      <c r="S85" s="179">
        <v>100</v>
      </c>
      <c r="T85" s="179">
        <v>100.00000000000001</v>
      </c>
      <c r="U85" s="179">
        <v>100</v>
      </c>
      <c r="V85" s="179">
        <v>100</v>
      </c>
      <c r="W85" s="181">
        <v>100</v>
      </c>
      <c r="X85" s="716">
        <v>100</v>
      </c>
    </row>
    <row r="86" spans="1:24" ht="15" customHeight="1">
      <c r="A86" s="476"/>
      <c r="B86" s="477"/>
      <c r="C86" s="152" t="s">
        <v>397</v>
      </c>
      <c r="D86" s="179">
        <v>35.93962446001067</v>
      </c>
      <c r="E86" s="179">
        <v>35.468421217926569</v>
      </c>
      <c r="F86" s="179">
        <v>34.86320825235461</v>
      </c>
      <c r="G86" s="179">
        <v>35.000069044561357</v>
      </c>
      <c r="H86" s="180"/>
      <c r="I86" s="180"/>
      <c r="J86" s="179">
        <v>34.203291799064587</v>
      </c>
      <c r="K86" s="179">
        <v>32.596689678116938</v>
      </c>
      <c r="L86" s="179">
        <v>28.118933908488675</v>
      </c>
      <c r="M86" s="179">
        <v>24.257770581922923</v>
      </c>
      <c r="N86" s="179">
        <v>25.184328116149707</v>
      </c>
      <c r="O86" s="179">
        <v>26.587631104922266</v>
      </c>
      <c r="P86" s="179">
        <v>25.804904889168366</v>
      </c>
      <c r="Q86" s="179">
        <v>23.0382477139472</v>
      </c>
      <c r="R86" s="179">
        <v>18.888876542249584</v>
      </c>
      <c r="S86" s="179">
        <v>16.628583551572191</v>
      </c>
      <c r="T86" s="179">
        <v>15.76498936827411</v>
      </c>
      <c r="U86" s="179">
        <v>15.03126835504267</v>
      </c>
      <c r="V86" s="179">
        <v>14.02664177128764</v>
      </c>
      <c r="W86" s="181">
        <v>13.570059352352054</v>
      </c>
      <c r="X86" s="716">
        <v>13.791427901209746</v>
      </c>
    </row>
    <row r="87" spans="1:24" ht="15" customHeight="1">
      <c r="A87" s="476"/>
      <c r="B87" s="477"/>
      <c r="C87" s="152" t="s">
        <v>398</v>
      </c>
      <c r="D87" s="179">
        <v>56.614976851453456</v>
      </c>
      <c r="E87" s="179">
        <v>57.831098269526713</v>
      </c>
      <c r="F87" s="179">
        <v>60.950814770518761</v>
      </c>
      <c r="G87" s="179">
        <v>60.815830537028603</v>
      </c>
      <c r="H87" s="180"/>
      <c r="I87" s="180"/>
      <c r="J87" s="179">
        <v>61.979185261880112</v>
      </c>
      <c r="K87" s="179">
        <v>62.840389253929963</v>
      </c>
      <c r="L87" s="179">
        <v>66.804806655368978</v>
      </c>
      <c r="M87" s="179">
        <v>70.578157651975829</v>
      </c>
      <c r="N87" s="179">
        <v>69.508764965312906</v>
      </c>
      <c r="O87" s="179">
        <v>67.353543612214736</v>
      </c>
      <c r="P87" s="179">
        <v>66.893570193365832</v>
      </c>
      <c r="Q87" s="179">
        <v>68.466521858006502</v>
      </c>
      <c r="R87" s="179">
        <v>71.054415343415599</v>
      </c>
      <c r="S87" s="179">
        <v>71.197340094390484</v>
      </c>
      <c r="T87" s="179">
        <v>69.535583004256111</v>
      </c>
      <c r="U87" s="179">
        <v>67.048681891994605</v>
      </c>
      <c r="V87" s="179">
        <v>64.422366825978514</v>
      </c>
      <c r="W87" s="181">
        <v>61.096019599602272</v>
      </c>
      <c r="X87" s="716">
        <v>59.528165946181431</v>
      </c>
    </row>
    <row r="88" spans="1:24" ht="15" customHeight="1">
      <c r="A88" s="694"/>
      <c r="B88" s="695"/>
      <c r="C88" s="155" t="s">
        <v>399</v>
      </c>
      <c r="D88" s="182">
        <v>7.4453986885358763</v>
      </c>
      <c r="E88" s="182">
        <v>6.7004805125467168</v>
      </c>
      <c r="F88" s="182">
        <v>4.185976977126626</v>
      </c>
      <c r="G88" s="182">
        <v>4.1841004184100417</v>
      </c>
      <c r="H88" s="183"/>
      <c r="I88" s="183"/>
      <c r="J88" s="182">
        <v>3.817522939055304</v>
      </c>
      <c r="K88" s="182">
        <v>4.5629210679530896</v>
      </c>
      <c r="L88" s="182">
        <v>5.076259436142351</v>
      </c>
      <c r="M88" s="182">
        <v>5.1640717661012481</v>
      </c>
      <c r="N88" s="182">
        <v>5.3069069185373809</v>
      </c>
      <c r="O88" s="182">
        <v>6.0588252828629949</v>
      </c>
      <c r="P88" s="182">
        <v>7.301524917465807</v>
      </c>
      <c r="Q88" s="182">
        <v>8.4952304280462982</v>
      </c>
      <c r="R88" s="182">
        <v>10.056708114334818</v>
      </c>
      <c r="S88" s="182">
        <v>12.174076354037332</v>
      </c>
      <c r="T88" s="182">
        <v>14.699427627469785</v>
      </c>
      <c r="U88" s="182">
        <v>17.920049752962719</v>
      </c>
      <c r="V88" s="182">
        <v>21.550991402733846</v>
      </c>
      <c r="W88" s="184">
        <v>25.333921048045678</v>
      </c>
      <c r="X88" s="717">
        <v>26.680406152608825</v>
      </c>
    </row>
    <row r="89" spans="1:24" ht="15" customHeight="1">
      <c r="A89" s="476" t="s">
        <v>126</v>
      </c>
      <c r="B89" s="477" t="s">
        <v>127</v>
      </c>
      <c r="C89" s="152" t="s">
        <v>396</v>
      </c>
      <c r="D89" s="179">
        <v>99.999999999999986</v>
      </c>
      <c r="E89" s="179">
        <v>100</v>
      </c>
      <c r="F89" s="179">
        <v>100</v>
      </c>
      <c r="G89" s="179">
        <v>99.999999999999986</v>
      </c>
      <c r="H89" s="180"/>
      <c r="I89" s="180"/>
      <c r="J89" s="179">
        <v>100</v>
      </c>
      <c r="K89" s="179">
        <v>100</v>
      </c>
      <c r="L89" s="179">
        <v>99.999999999999986</v>
      </c>
      <c r="M89" s="179">
        <v>100</v>
      </c>
      <c r="N89" s="179">
        <v>100.00000000000001</v>
      </c>
      <c r="O89" s="179">
        <v>100</v>
      </c>
      <c r="P89" s="179">
        <v>100</v>
      </c>
      <c r="Q89" s="179">
        <v>99.999999999999986</v>
      </c>
      <c r="R89" s="179">
        <v>100.00000000000001</v>
      </c>
      <c r="S89" s="179">
        <v>100</v>
      </c>
      <c r="T89" s="179">
        <v>100</v>
      </c>
      <c r="U89" s="179">
        <v>100</v>
      </c>
      <c r="V89" s="179">
        <v>100.00000000000001</v>
      </c>
      <c r="W89" s="181">
        <v>100</v>
      </c>
      <c r="X89" s="716">
        <v>100</v>
      </c>
    </row>
    <row r="90" spans="1:24" ht="15" customHeight="1">
      <c r="A90" s="476"/>
      <c r="B90" s="477"/>
      <c r="C90" s="152" t="s">
        <v>397</v>
      </c>
      <c r="D90" s="179">
        <v>37.665094721830592</v>
      </c>
      <c r="E90" s="179">
        <v>36.612198673353824</v>
      </c>
      <c r="F90" s="179">
        <v>36.565902198370438</v>
      </c>
      <c r="G90" s="179">
        <v>36.717799205595604</v>
      </c>
      <c r="H90" s="180"/>
      <c r="I90" s="180"/>
      <c r="J90" s="179">
        <v>32.661522633744852</v>
      </c>
      <c r="K90" s="179">
        <v>30.901072967810965</v>
      </c>
      <c r="L90" s="179">
        <v>27.891730622018962</v>
      </c>
      <c r="M90" s="179">
        <v>24.038537264064264</v>
      </c>
      <c r="N90" s="179">
        <v>24.028102377016474</v>
      </c>
      <c r="O90" s="179">
        <v>27.321542583669395</v>
      </c>
      <c r="P90" s="179">
        <v>27.459120682342963</v>
      </c>
      <c r="Q90" s="179">
        <v>25.042342869460782</v>
      </c>
      <c r="R90" s="179">
        <v>20.541009146647905</v>
      </c>
      <c r="S90" s="179">
        <v>17.476146009860546</v>
      </c>
      <c r="T90" s="179">
        <v>16.330337332180061</v>
      </c>
      <c r="U90" s="179">
        <v>15.354159497509862</v>
      </c>
      <c r="V90" s="179">
        <v>14.734010422724392</v>
      </c>
      <c r="W90" s="181">
        <v>13.769210868693079</v>
      </c>
      <c r="X90" s="716">
        <v>12.783507560201604</v>
      </c>
    </row>
    <row r="91" spans="1:24" ht="15" customHeight="1">
      <c r="A91" s="476"/>
      <c r="B91" s="477"/>
      <c r="C91" s="152" t="s">
        <v>398</v>
      </c>
      <c r="D91" s="179">
        <v>53.888537767190101</v>
      </c>
      <c r="E91" s="179">
        <v>55.907399508758516</v>
      </c>
      <c r="F91" s="179">
        <v>58.615292161055443</v>
      </c>
      <c r="G91" s="179">
        <v>58.569269656159307</v>
      </c>
      <c r="H91" s="180"/>
      <c r="I91" s="180"/>
      <c r="J91" s="179">
        <v>62.334362139917701</v>
      </c>
      <c r="K91" s="179">
        <v>63.462096137115886</v>
      </c>
      <c r="L91" s="179">
        <v>65.770310322491994</v>
      </c>
      <c r="M91" s="179">
        <v>69.05380691115603</v>
      </c>
      <c r="N91" s="179">
        <v>69.070996978851966</v>
      </c>
      <c r="O91" s="179">
        <v>66.007279632853297</v>
      </c>
      <c r="P91" s="179">
        <v>65.315960605061036</v>
      </c>
      <c r="Q91" s="179">
        <v>67.009955523489836</v>
      </c>
      <c r="R91" s="179">
        <v>70.171625288973772</v>
      </c>
      <c r="S91" s="179">
        <v>71.111982138808514</v>
      </c>
      <c r="T91" s="179">
        <v>70.031213568500618</v>
      </c>
      <c r="U91" s="179">
        <v>67.793815680505816</v>
      </c>
      <c r="V91" s="179">
        <v>64.60138144244803</v>
      </c>
      <c r="W91" s="181">
        <v>61.175954497564774</v>
      </c>
      <c r="X91" s="716">
        <v>59.086631199054196</v>
      </c>
    </row>
    <row r="92" spans="1:24" ht="15" customHeight="1">
      <c r="A92" s="694"/>
      <c r="B92" s="695"/>
      <c r="C92" s="155" t="s">
        <v>399</v>
      </c>
      <c r="D92" s="182">
        <v>8.4463675109793055</v>
      </c>
      <c r="E92" s="182">
        <v>7.4804018178876621</v>
      </c>
      <c r="F92" s="182">
        <v>4.8188056405741193</v>
      </c>
      <c r="G92" s="182">
        <v>4.7129311382450885</v>
      </c>
      <c r="H92" s="183"/>
      <c r="I92" s="183"/>
      <c r="J92" s="182">
        <v>5.0041152263374489</v>
      </c>
      <c r="K92" s="182">
        <v>5.6368308950731478</v>
      </c>
      <c r="L92" s="182">
        <v>6.3379590554890379</v>
      </c>
      <c r="M92" s="182">
        <v>6.907655824779706</v>
      </c>
      <c r="N92" s="182">
        <v>6.9009006441315623</v>
      </c>
      <c r="O92" s="182">
        <v>6.6711777834773072</v>
      </c>
      <c r="P92" s="182">
        <v>7.2249187125960139</v>
      </c>
      <c r="Q92" s="182">
        <v>7.9477016070493729</v>
      </c>
      <c r="R92" s="182">
        <v>9.2873655643783284</v>
      </c>
      <c r="S92" s="182">
        <v>11.411871851330943</v>
      </c>
      <c r="T92" s="182">
        <v>13.638449099319319</v>
      </c>
      <c r="U92" s="182">
        <v>16.852024821984323</v>
      </c>
      <c r="V92" s="182">
        <v>20.664608134827585</v>
      </c>
      <c r="W92" s="184">
        <v>25.054834633742139</v>
      </c>
      <c r="X92" s="717">
        <v>28.129861240744198</v>
      </c>
    </row>
    <row r="93" spans="1:24" ht="15" customHeight="1">
      <c r="A93" s="476" t="s">
        <v>128</v>
      </c>
      <c r="B93" s="477" t="s">
        <v>129</v>
      </c>
      <c r="C93" s="152" t="s">
        <v>396</v>
      </c>
      <c r="D93" s="179">
        <v>100.00000000000001</v>
      </c>
      <c r="E93" s="179">
        <v>100</v>
      </c>
      <c r="F93" s="179">
        <v>100</v>
      </c>
      <c r="G93" s="179">
        <v>100</v>
      </c>
      <c r="H93" s="180"/>
      <c r="I93" s="180"/>
      <c r="J93" s="179">
        <v>99.999999999999986</v>
      </c>
      <c r="K93" s="179">
        <v>100.00000000000001</v>
      </c>
      <c r="L93" s="179">
        <v>100</v>
      </c>
      <c r="M93" s="179">
        <v>100</v>
      </c>
      <c r="N93" s="179">
        <v>100</v>
      </c>
      <c r="O93" s="179">
        <v>100.00000000000001</v>
      </c>
      <c r="P93" s="179">
        <v>100</v>
      </c>
      <c r="Q93" s="179">
        <v>100</v>
      </c>
      <c r="R93" s="179">
        <v>100</v>
      </c>
      <c r="S93" s="179">
        <v>100</v>
      </c>
      <c r="T93" s="179">
        <v>100</v>
      </c>
      <c r="U93" s="179">
        <v>100</v>
      </c>
      <c r="V93" s="179">
        <v>100</v>
      </c>
      <c r="W93" s="181">
        <v>100</v>
      </c>
      <c r="X93" s="716">
        <v>100</v>
      </c>
    </row>
    <row r="94" spans="1:24" ht="15" customHeight="1">
      <c r="A94" s="476"/>
      <c r="B94" s="477"/>
      <c r="C94" s="152" t="s">
        <v>397</v>
      </c>
      <c r="D94" s="179">
        <v>37.133269096587703</v>
      </c>
      <c r="E94" s="179">
        <v>36.459024683164252</v>
      </c>
      <c r="F94" s="179">
        <v>35.747868605817452</v>
      </c>
      <c r="G94" s="179">
        <v>34.684883208461876</v>
      </c>
      <c r="H94" s="180"/>
      <c r="I94" s="180"/>
      <c r="J94" s="179">
        <v>34.284393899817154</v>
      </c>
      <c r="K94" s="179">
        <v>33.263577868611996</v>
      </c>
      <c r="L94" s="179">
        <v>29.06002053579763</v>
      </c>
      <c r="M94" s="179">
        <v>25.383606557377046</v>
      </c>
      <c r="N94" s="179">
        <v>24.712626995645863</v>
      </c>
      <c r="O94" s="179">
        <v>26.468680263635889</v>
      </c>
      <c r="P94" s="179">
        <v>27.169118077251614</v>
      </c>
      <c r="Q94" s="179">
        <v>25.334120786578296</v>
      </c>
      <c r="R94" s="179">
        <v>21.010963547812654</v>
      </c>
      <c r="S94" s="179">
        <v>17.847228624402035</v>
      </c>
      <c r="T94" s="179">
        <v>16.154150856856941</v>
      </c>
      <c r="U94" s="179">
        <v>15.073459465172814</v>
      </c>
      <c r="V94" s="179">
        <v>14.340700935077674</v>
      </c>
      <c r="W94" s="181">
        <v>13.363502235141263</v>
      </c>
      <c r="X94" s="716">
        <v>12.825989595893478</v>
      </c>
    </row>
    <row r="95" spans="1:24" ht="15" customHeight="1">
      <c r="A95" s="476"/>
      <c r="B95" s="477"/>
      <c r="C95" s="152" t="s">
        <v>398</v>
      </c>
      <c r="D95" s="179">
        <v>55.032062996311929</v>
      </c>
      <c r="E95" s="179">
        <v>56.21503745140798</v>
      </c>
      <c r="F95" s="179">
        <v>59.302908726178536</v>
      </c>
      <c r="G95" s="179">
        <v>60.814235345967383</v>
      </c>
      <c r="H95" s="180"/>
      <c r="I95" s="180"/>
      <c r="J95" s="179">
        <v>61.160561795495184</v>
      </c>
      <c r="K95" s="179">
        <v>61.428487610256013</v>
      </c>
      <c r="L95" s="179">
        <v>65.128348735181547</v>
      </c>
      <c r="M95" s="179">
        <v>68.642622950819671</v>
      </c>
      <c r="N95" s="179">
        <v>68.98838896952104</v>
      </c>
      <c r="O95" s="179">
        <v>66.761378379781007</v>
      </c>
      <c r="P95" s="179">
        <v>65.214542305847118</v>
      </c>
      <c r="Q95" s="179">
        <v>66.283876894809367</v>
      </c>
      <c r="R95" s="179">
        <v>69.385740951318425</v>
      </c>
      <c r="S95" s="179">
        <v>70.361492681028039</v>
      </c>
      <c r="T95" s="179">
        <v>69.517991910936914</v>
      </c>
      <c r="U95" s="179">
        <v>67.315294366346052</v>
      </c>
      <c r="V95" s="179">
        <v>64.27192954397637</v>
      </c>
      <c r="W95" s="181">
        <v>60.247517121402304</v>
      </c>
      <c r="X95" s="716">
        <v>57.780686946635896</v>
      </c>
    </row>
    <row r="96" spans="1:24" ht="15" customHeight="1">
      <c r="A96" s="694"/>
      <c r="B96" s="695"/>
      <c r="C96" s="155" t="s">
        <v>399</v>
      </c>
      <c r="D96" s="182">
        <v>7.8346679071003757</v>
      </c>
      <c r="E96" s="182">
        <v>7.3259378654277674</v>
      </c>
      <c r="F96" s="182">
        <v>4.9492226680040119</v>
      </c>
      <c r="G96" s="182">
        <v>4.5008814455707364</v>
      </c>
      <c r="H96" s="183"/>
      <c r="I96" s="183"/>
      <c r="J96" s="182">
        <v>4.555044304687657</v>
      </c>
      <c r="K96" s="182">
        <v>5.3079345211319939</v>
      </c>
      <c r="L96" s="182">
        <v>5.8116307290208153</v>
      </c>
      <c r="M96" s="182">
        <v>5.9737704918032781</v>
      </c>
      <c r="N96" s="182">
        <v>6.298984034833091</v>
      </c>
      <c r="O96" s="182">
        <v>6.7699413565831135</v>
      </c>
      <c r="P96" s="182">
        <v>7.6163396169012767</v>
      </c>
      <c r="Q96" s="182">
        <v>8.3820023186123311</v>
      </c>
      <c r="R96" s="182">
        <v>9.6032955008689296</v>
      </c>
      <c r="S96" s="182">
        <v>11.791278694569927</v>
      </c>
      <c r="T96" s="182">
        <v>14.327857232206146</v>
      </c>
      <c r="U96" s="182">
        <v>17.611246168481134</v>
      </c>
      <c r="V96" s="182">
        <v>21.387369520945953</v>
      </c>
      <c r="W96" s="184">
        <v>26.388980643456435</v>
      </c>
      <c r="X96" s="717">
        <v>29.393323457470633</v>
      </c>
    </row>
    <row r="97" spans="1:24" ht="15" customHeight="1">
      <c r="A97" s="476" t="s">
        <v>130</v>
      </c>
      <c r="B97" s="477" t="s">
        <v>131</v>
      </c>
      <c r="C97" s="152" t="s">
        <v>396</v>
      </c>
      <c r="D97" s="179">
        <v>99.999999999999986</v>
      </c>
      <c r="E97" s="179">
        <v>100.00000000000001</v>
      </c>
      <c r="F97" s="179">
        <v>100</v>
      </c>
      <c r="G97" s="179">
        <v>99.999999999999986</v>
      </c>
      <c r="H97" s="180"/>
      <c r="I97" s="180"/>
      <c r="J97" s="179">
        <v>99.999999999999986</v>
      </c>
      <c r="K97" s="179">
        <v>100</v>
      </c>
      <c r="L97" s="179">
        <v>100</v>
      </c>
      <c r="M97" s="179">
        <v>100</v>
      </c>
      <c r="N97" s="179">
        <v>100</v>
      </c>
      <c r="O97" s="179">
        <v>100</v>
      </c>
      <c r="P97" s="179">
        <v>100</v>
      </c>
      <c r="Q97" s="179">
        <v>100</v>
      </c>
      <c r="R97" s="179">
        <v>100</v>
      </c>
      <c r="S97" s="179">
        <v>100.00000000000001</v>
      </c>
      <c r="T97" s="179">
        <v>100</v>
      </c>
      <c r="U97" s="179">
        <v>100</v>
      </c>
      <c r="V97" s="179">
        <v>99.999999999999986</v>
      </c>
      <c r="W97" s="181">
        <v>100</v>
      </c>
      <c r="X97" s="716">
        <v>100</v>
      </c>
    </row>
    <row r="98" spans="1:24" ht="15" customHeight="1">
      <c r="A98" s="476"/>
      <c r="B98" s="477"/>
      <c r="C98" s="152" t="s">
        <v>397</v>
      </c>
      <c r="D98" s="179">
        <v>40.553532410779312</v>
      </c>
      <c r="E98" s="179">
        <v>39.406168924762177</v>
      </c>
      <c r="F98" s="179">
        <v>38.569843251491193</v>
      </c>
      <c r="G98" s="179">
        <v>37.930565935185811</v>
      </c>
      <c r="H98" s="180"/>
      <c r="I98" s="180"/>
      <c r="J98" s="179">
        <v>34.099133676938258</v>
      </c>
      <c r="K98" s="179">
        <v>33.580127689253715</v>
      </c>
      <c r="L98" s="179">
        <v>31.395411605937923</v>
      </c>
      <c r="M98" s="179">
        <v>26.593015341117336</v>
      </c>
      <c r="N98" s="179">
        <v>24.219489120151373</v>
      </c>
      <c r="O98" s="179">
        <v>25.006404235334301</v>
      </c>
      <c r="P98" s="179">
        <v>26.95135644174001</v>
      </c>
      <c r="Q98" s="179">
        <v>25.389634538016836</v>
      </c>
      <c r="R98" s="179">
        <v>20.511061007090809</v>
      </c>
      <c r="S98" s="179">
        <v>16.942346304618034</v>
      </c>
      <c r="T98" s="179">
        <v>15.162015358681401</v>
      </c>
      <c r="U98" s="179">
        <v>14.30360329336631</v>
      </c>
      <c r="V98" s="179">
        <v>13.538610349830726</v>
      </c>
      <c r="W98" s="181">
        <v>13.260203258590094</v>
      </c>
      <c r="X98" s="716">
        <v>12.669563198567213</v>
      </c>
    </row>
    <row r="99" spans="1:24" ht="15" customHeight="1">
      <c r="A99" s="476"/>
      <c r="B99" s="477"/>
      <c r="C99" s="152" t="s">
        <v>398</v>
      </c>
      <c r="D99" s="179">
        <v>50.779315367807719</v>
      </c>
      <c r="E99" s="179">
        <v>52.089939463822432</v>
      </c>
      <c r="F99" s="179">
        <v>55.964766264391727</v>
      </c>
      <c r="G99" s="179">
        <v>56.858482233847404</v>
      </c>
      <c r="H99" s="180"/>
      <c r="I99" s="180"/>
      <c r="J99" s="179">
        <v>60.203969733523408</v>
      </c>
      <c r="K99" s="179">
        <v>59.810075647835184</v>
      </c>
      <c r="L99" s="179">
        <v>61.425101214574894</v>
      </c>
      <c r="M99" s="179">
        <v>65.804492381800088</v>
      </c>
      <c r="N99" s="179">
        <v>67.568590350047302</v>
      </c>
      <c r="O99" s="179">
        <v>66.172828964221679</v>
      </c>
      <c r="P99" s="179">
        <v>63.921185120793943</v>
      </c>
      <c r="Q99" s="179">
        <v>64.944724297643603</v>
      </c>
      <c r="R99" s="179">
        <v>68.679541221448886</v>
      </c>
      <c r="S99" s="179">
        <v>70.067246709373109</v>
      </c>
      <c r="T99" s="179">
        <v>69.747767996503711</v>
      </c>
      <c r="U99" s="179">
        <v>67.658015840716274</v>
      </c>
      <c r="V99" s="179">
        <v>63.253264549411568</v>
      </c>
      <c r="W99" s="181">
        <v>57.786739796741415</v>
      </c>
      <c r="X99" s="716">
        <v>55.105966634605821</v>
      </c>
    </row>
    <row r="100" spans="1:24" ht="15" customHeight="1">
      <c r="A100" s="694"/>
      <c r="B100" s="695"/>
      <c r="C100" s="155" t="s">
        <v>399</v>
      </c>
      <c r="D100" s="182">
        <v>8.6671522214129642</v>
      </c>
      <c r="E100" s="182">
        <v>8.5038916114153924</v>
      </c>
      <c r="F100" s="182">
        <v>5.4653904841170764</v>
      </c>
      <c r="G100" s="182">
        <v>5.2109518309667777</v>
      </c>
      <c r="H100" s="183"/>
      <c r="I100" s="183"/>
      <c r="J100" s="182">
        <v>5.6968965895383263</v>
      </c>
      <c r="K100" s="182">
        <v>6.6097966629111005</v>
      </c>
      <c r="L100" s="182">
        <v>7.1794871794871788</v>
      </c>
      <c r="M100" s="182">
        <v>7.60249227708257</v>
      </c>
      <c r="N100" s="182">
        <v>8.2119205298013238</v>
      </c>
      <c r="O100" s="182">
        <v>8.8207668004440265</v>
      </c>
      <c r="P100" s="182">
        <v>9.1274584374660428</v>
      </c>
      <c r="Q100" s="182">
        <v>9.665641164339565</v>
      </c>
      <c r="R100" s="182">
        <v>10.809397771460315</v>
      </c>
      <c r="S100" s="182">
        <v>12.990406986008859</v>
      </c>
      <c r="T100" s="182">
        <v>15.090216644814886</v>
      </c>
      <c r="U100" s="182">
        <v>18.038380865917418</v>
      </c>
      <c r="V100" s="182">
        <v>23.208125100757698</v>
      </c>
      <c r="W100" s="184">
        <v>28.953056944668493</v>
      </c>
      <c r="X100" s="717">
        <v>32.224470166826968</v>
      </c>
    </row>
    <row r="101" spans="1:24" ht="15" customHeight="1">
      <c r="A101" s="476" t="s">
        <v>132</v>
      </c>
      <c r="B101" s="477" t="s">
        <v>133</v>
      </c>
      <c r="C101" s="152" t="s">
        <v>396</v>
      </c>
      <c r="D101" s="179">
        <v>100</v>
      </c>
      <c r="E101" s="179">
        <v>100.00000000000001</v>
      </c>
      <c r="F101" s="179">
        <v>100</v>
      </c>
      <c r="G101" s="179">
        <v>100</v>
      </c>
      <c r="H101" s="180"/>
      <c r="I101" s="180"/>
      <c r="J101" s="179">
        <v>100</v>
      </c>
      <c r="K101" s="179">
        <v>100</v>
      </c>
      <c r="L101" s="179">
        <v>100.00000000000001</v>
      </c>
      <c r="M101" s="179">
        <v>100.00000000000001</v>
      </c>
      <c r="N101" s="179">
        <v>99.999999999999986</v>
      </c>
      <c r="O101" s="179">
        <v>100</v>
      </c>
      <c r="P101" s="179">
        <v>100</v>
      </c>
      <c r="Q101" s="179">
        <v>100.00000000000001</v>
      </c>
      <c r="R101" s="179">
        <v>100</v>
      </c>
      <c r="S101" s="179">
        <v>99.999999999999986</v>
      </c>
      <c r="T101" s="179">
        <v>100.00000000000001</v>
      </c>
      <c r="U101" s="179">
        <v>100</v>
      </c>
      <c r="V101" s="179">
        <v>100</v>
      </c>
      <c r="W101" s="181">
        <v>100</v>
      </c>
      <c r="X101" s="716">
        <v>100</v>
      </c>
    </row>
    <row r="102" spans="1:24" ht="15" customHeight="1">
      <c r="A102" s="476"/>
      <c r="B102" s="477"/>
      <c r="C102" s="152" t="s">
        <v>397</v>
      </c>
      <c r="D102" s="179">
        <v>40.462193391445368</v>
      </c>
      <c r="E102" s="179">
        <v>38.718291054739652</v>
      </c>
      <c r="F102" s="179">
        <v>37.690471819350101</v>
      </c>
      <c r="G102" s="179">
        <v>37.837837837837839</v>
      </c>
      <c r="H102" s="180"/>
      <c r="I102" s="180"/>
      <c r="J102" s="179">
        <v>33.695780640586221</v>
      </c>
      <c r="K102" s="179">
        <v>33.303208314505198</v>
      </c>
      <c r="L102" s="179">
        <v>29.972929074174338</v>
      </c>
      <c r="M102" s="179">
        <v>25.570076611086073</v>
      </c>
      <c r="N102" s="179">
        <v>24.595913388228119</v>
      </c>
      <c r="O102" s="179">
        <v>28.161264505802318</v>
      </c>
      <c r="P102" s="179">
        <v>29.107910413995931</v>
      </c>
      <c r="Q102" s="179">
        <v>26.61894680243304</v>
      </c>
      <c r="R102" s="179">
        <v>20.944125190740557</v>
      </c>
      <c r="S102" s="179">
        <v>17.663698895274393</v>
      </c>
      <c r="T102" s="179">
        <v>16.043018398364588</v>
      </c>
      <c r="U102" s="179">
        <v>15.094058372834867</v>
      </c>
      <c r="V102" s="179">
        <v>14.369306870965795</v>
      </c>
      <c r="W102" s="181">
        <v>14.64102335796753</v>
      </c>
      <c r="X102" s="716">
        <v>14.389679126695334</v>
      </c>
    </row>
    <row r="103" spans="1:24" ht="15" customHeight="1">
      <c r="A103" s="476"/>
      <c r="B103" s="477"/>
      <c r="C103" s="152" t="s">
        <v>398</v>
      </c>
      <c r="D103" s="179">
        <v>50.61828501925806</v>
      </c>
      <c r="E103" s="179">
        <v>53.118443639137901</v>
      </c>
      <c r="F103" s="179">
        <v>57.095648981090505</v>
      </c>
      <c r="G103" s="179">
        <v>57.051282051282051</v>
      </c>
      <c r="H103" s="180"/>
      <c r="I103" s="180"/>
      <c r="J103" s="179">
        <v>61.210258834653118</v>
      </c>
      <c r="K103" s="179">
        <v>60.946678716674199</v>
      </c>
      <c r="L103" s="179">
        <v>64.179750947482404</v>
      </c>
      <c r="M103" s="179">
        <v>68.607480847228487</v>
      </c>
      <c r="N103" s="179">
        <v>69.350411710887457</v>
      </c>
      <c r="O103" s="179">
        <v>66.231492597038809</v>
      </c>
      <c r="P103" s="179">
        <v>65.036573410753334</v>
      </c>
      <c r="Q103" s="179">
        <v>66.871660449642107</v>
      </c>
      <c r="R103" s="179">
        <v>71.215220285055679</v>
      </c>
      <c r="S103" s="179">
        <v>72.340172110889426</v>
      </c>
      <c r="T103" s="179">
        <v>70.897401712440384</v>
      </c>
      <c r="U103" s="179">
        <v>68.631309065975017</v>
      </c>
      <c r="V103" s="179">
        <v>64.649816010134515</v>
      </c>
      <c r="W103" s="181">
        <v>60.306295076128571</v>
      </c>
      <c r="X103" s="716">
        <v>58.063934081135535</v>
      </c>
    </row>
    <row r="104" spans="1:24" ht="15" customHeight="1">
      <c r="A104" s="694"/>
      <c r="B104" s="695"/>
      <c r="C104" s="155" t="s">
        <v>399</v>
      </c>
      <c r="D104" s="182">
        <v>8.9195215892965738</v>
      </c>
      <c r="E104" s="182">
        <v>8.1632653061224492</v>
      </c>
      <c r="F104" s="182">
        <v>5.2138791995593898</v>
      </c>
      <c r="G104" s="182">
        <v>5.1108801108801112</v>
      </c>
      <c r="H104" s="183"/>
      <c r="I104" s="183"/>
      <c r="J104" s="182">
        <v>5.0939605247606661</v>
      </c>
      <c r="K104" s="182">
        <v>5.7501129688206056</v>
      </c>
      <c r="L104" s="182">
        <v>5.8473199783432595</v>
      </c>
      <c r="M104" s="182">
        <v>5.8224425416854437</v>
      </c>
      <c r="N104" s="182">
        <v>6.053674900884416</v>
      </c>
      <c r="O104" s="182">
        <v>5.6072428971588639</v>
      </c>
      <c r="P104" s="182">
        <v>5.8555161752507345</v>
      </c>
      <c r="Q104" s="182">
        <v>6.5093927479248581</v>
      </c>
      <c r="R104" s="182">
        <v>7.8406545242037593</v>
      </c>
      <c r="S104" s="182">
        <v>9.9961289938361677</v>
      </c>
      <c r="T104" s="182">
        <v>13.059579889195033</v>
      </c>
      <c r="U104" s="182">
        <v>16.274632561190113</v>
      </c>
      <c r="V104" s="182">
        <v>20.980877118899681</v>
      </c>
      <c r="W104" s="184">
        <v>25.052681565903896</v>
      </c>
      <c r="X104" s="717">
        <v>27.546386792169127</v>
      </c>
    </row>
    <row r="105" spans="1:24" ht="15" customHeight="1">
      <c r="A105" s="483" t="s">
        <v>134</v>
      </c>
      <c r="B105" s="69"/>
      <c r="W105" s="69"/>
      <c r="X105" s="718"/>
    </row>
    <row r="106" spans="1:24" ht="15" customHeight="1">
      <c r="A106" s="476" t="s">
        <v>135</v>
      </c>
      <c r="B106" s="477" t="s">
        <v>136</v>
      </c>
      <c r="C106" s="152" t="s">
        <v>396</v>
      </c>
      <c r="D106" s="179">
        <v>100.00000000000001</v>
      </c>
      <c r="E106" s="179">
        <v>100</v>
      </c>
      <c r="F106" s="179">
        <v>99.999999999999986</v>
      </c>
      <c r="G106" s="179">
        <v>100</v>
      </c>
      <c r="H106" s="180"/>
      <c r="I106" s="180"/>
      <c r="J106" s="179">
        <v>100</v>
      </c>
      <c r="K106" s="179">
        <v>100</v>
      </c>
      <c r="L106" s="179">
        <v>100</v>
      </c>
      <c r="M106" s="179">
        <v>100</v>
      </c>
      <c r="N106" s="179">
        <v>99.999999999999986</v>
      </c>
      <c r="O106" s="179">
        <v>100</v>
      </c>
      <c r="P106" s="179">
        <v>100</v>
      </c>
      <c r="Q106" s="179">
        <v>100.00000000000001</v>
      </c>
      <c r="R106" s="179">
        <v>100.00000000000001</v>
      </c>
      <c r="S106" s="179">
        <v>100</v>
      </c>
      <c r="T106" s="179">
        <v>100</v>
      </c>
      <c r="U106" s="179">
        <v>100</v>
      </c>
      <c r="V106" s="179">
        <v>100</v>
      </c>
      <c r="W106" s="181">
        <v>100</v>
      </c>
      <c r="X106" s="716">
        <v>100</v>
      </c>
    </row>
    <row r="107" spans="1:24" ht="15" customHeight="1">
      <c r="A107" s="476"/>
      <c r="B107" s="477"/>
      <c r="C107" s="152" t="s">
        <v>397</v>
      </c>
      <c r="D107" s="179">
        <v>37.394577595654454</v>
      </c>
      <c r="E107" s="179">
        <v>36.852447302608077</v>
      </c>
      <c r="F107" s="179">
        <v>35.644683504833182</v>
      </c>
      <c r="G107" s="179">
        <v>34.801762114537446</v>
      </c>
      <c r="H107" s="180"/>
      <c r="I107" s="180"/>
      <c r="J107" s="179">
        <v>30.718200851584371</v>
      </c>
      <c r="K107" s="179">
        <v>27.416062651003912</v>
      </c>
      <c r="L107" s="179">
        <v>24.292107165888261</v>
      </c>
      <c r="M107" s="179">
        <v>23.75363544481343</v>
      </c>
      <c r="N107" s="179">
        <v>24.242885736663474</v>
      </c>
      <c r="O107" s="179">
        <v>25.266349068860976</v>
      </c>
      <c r="P107" s="179">
        <v>24.047003018542476</v>
      </c>
      <c r="Q107" s="179">
        <v>21.838810808505194</v>
      </c>
      <c r="R107" s="179">
        <v>18.504976200778884</v>
      </c>
      <c r="S107" s="179">
        <v>16.666306998424655</v>
      </c>
      <c r="T107" s="179">
        <v>15.806056362681604</v>
      </c>
      <c r="U107" s="179">
        <v>14.941639553138723</v>
      </c>
      <c r="V107" s="179">
        <v>13.974095202468906</v>
      </c>
      <c r="W107" s="181">
        <v>12.86053863307766</v>
      </c>
      <c r="X107" s="716">
        <v>11.934995035794534</v>
      </c>
    </row>
    <row r="108" spans="1:24" ht="15" customHeight="1">
      <c r="A108" s="476"/>
      <c r="B108" s="477"/>
      <c r="C108" s="152" t="s">
        <v>398</v>
      </c>
      <c r="D108" s="179">
        <v>52.227569447753375</v>
      </c>
      <c r="E108" s="179">
        <v>53.434262236513042</v>
      </c>
      <c r="F108" s="179">
        <v>58.520424072341747</v>
      </c>
      <c r="G108" s="179">
        <v>60.056495275246327</v>
      </c>
      <c r="H108" s="180"/>
      <c r="I108" s="180"/>
      <c r="J108" s="179">
        <v>64.499282504881322</v>
      </c>
      <c r="K108" s="179">
        <v>67.680996417562284</v>
      </c>
      <c r="L108" s="179">
        <v>70.670079924960433</v>
      </c>
      <c r="M108" s="179">
        <v>70.151193250964297</v>
      </c>
      <c r="N108" s="179">
        <v>68.225132712557652</v>
      </c>
      <c r="O108" s="179">
        <v>65.686444348202684</v>
      </c>
      <c r="P108" s="179">
        <v>65.301854247520481</v>
      </c>
      <c r="Q108" s="179">
        <v>65.960033270063349</v>
      </c>
      <c r="R108" s="179">
        <v>66.867157074859378</v>
      </c>
      <c r="S108" s="179">
        <v>65.862448477524325</v>
      </c>
      <c r="T108" s="179">
        <v>63.611500087519687</v>
      </c>
      <c r="U108" s="179">
        <v>61.124889081022047</v>
      </c>
      <c r="V108" s="179">
        <v>58.592069578228745</v>
      </c>
      <c r="W108" s="181">
        <v>56.134976842208438</v>
      </c>
      <c r="X108" s="716">
        <v>54.167319851596382</v>
      </c>
    </row>
    <row r="109" spans="1:24" ht="15" customHeight="1">
      <c r="A109" s="694"/>
      <c r="B109" s="695"/>
      <c r="C109" s="155" t="s">
        <v>399</v>
      </c>
      <c r="D109" s="182">
        <v>10.377852956592177</v>
      </c>
      <c r="E109" s="182">
        <v>9.7132904608788859</v>
      </c>
      <c r="F109" s="182">
        <v>5.83489242282507</v>
      </c>
      <c r="G109" s="182">
        <v>5.1417426102162285</v>
      </c>
      <c r="H109" s="183"/>
      <c r="I109" s="183"/>
      <c r="J109" s="182">
        <v>4.7825166435343105</v>
      </c>
      <c r="K109" s="182">
        <v>4.9029409314338075</v>
      </c>
      <c r="L109" s="182">
        <v>5.0378129091513104</v>
      </c>
      <c r="M109" s="182">
        <v>6.0951713042222728</v>
      </c>
      <c r="N109" s="182">
        <v>7.5319815507788697</v>
      </c>
      <c r="O109" s="182">
        <v>9.0472065829363366</v>
      </c>
      <c r="P109" s="182">
        <v>10.651142733937041</v>
      </c>
      <c r="Q109" s="182">
        <v>12.201155921431466</v>
      </c>
      <c r="R109" s="182">
        <v>14.627866724361748</v>
      </c>
      <c r="S109" s="182">
        <v>17.471244524051016</v>
      </c>
      <c r="T109" s="182">
        <v>20.582443549798704</v>
      </c>
      <c r="U109" s="182">
        <v>23.933471365839228</v>
      </c>
      <c r="V109" s="182">
        <v>27.433835219302349</v>
      </c>
      <c r="W109" s="184">
        <v>31.004484524713899</v>
      </c>
      <c r="X109" s="717">
        <v>33.897685112609082</v>
      </c>
    </row>
    <row r="110" spans="1:24" ht="15" customHeight="1">
      <c r="A110" s="702" t="s">
        <v>137</v>
      </c>
      <c r="B110" s="703" t="s">
        <v>138</v>
      </c>
      <c r="C110" s="166" t="s">
        <v>396</v>
      </c>
      <c r="D110" s="185">
        <v>100</v>
      </c>
      <c r="E110" s="185">
        <v>100</v>
      </c>
      <c r="F110" s="185">
        <v>100</v>
      </c>
      <c r="G110" s="185">
        <v>100.00000000000001</v>
      </c>
      <c r="H110" s="185"/>
      <c r="I110" s="185"/>
      <c r="J110" s="185">
        <v>100</v>
      </c>
      <c r="K110" s="185">
        <v>100</v>
      </c>
      <c r="L110" s="185">
        <v>100</v>
      </c>
      <c r="M110" s="185">
        <v>100</v>
      </c>
      <c r="N110" s="185">
        <v>100</v>
      </c>
      <c r="O110" s="185">
        <v>100</v>
      </c>
      <c r="P110" s="185">
        <v>100</v>
      </c>
      <c r="Q110" s="185">
        <v>100</v>
      </c>
      <c r="R110" s="185">
        <v>100</v>
      </c>
      <c r="S110" s="185">
        <v>99.999999999999986</v>
      </c>
      <c r="T110" s="185">
        <v>100</v>
      </c>
      <c r="U110" s="185">
        <v>100</v>
      </c>
      <c r="V110" s="185">
        <v>100</v>
      </c>
      <c r="W110" s="186">
        <v>100</v>
      </c>
      <c r="X110" s="716">
        <v>100</v>
      </c>
    </row>
    <row r="111" spans="1:24" ht="15" customHeight="1">
      <c r="A111" s="702"/>
      <c r="B111" s="703"/>
      <c r="C111" s="166" t="s">
        <v>397</v>
      </c>
      <c r="D111" s="185">
        <v>36.901608631048518</v>
      </c>
      <c r="E111" s="185">
        <v>36.124501577099331</v>
      </c>
      <c r="F111" s="185">
        <v>34.757546645092788</v>
      </c>
      <c r="G111" s="185">
        <v>34.014443500424804</v>
      </c>
      <c r="H111" s="185"/>
      <c r="I111" s="185"/>
      <c r="J111" s="185">
        <v>29.943997199859997</v>
      </c>
      <c r="K111" s="185">
        <v>26.649635968833824</v>
      </c>
      <c r="L111" s="185">
        <v>23.668260807803399</v>
      </c>
      <c r="M111" s="185">
        <v>23.462908085763377</v>
      </c>
      <c r="N111" s="185">
        <v>24.366004112405758</v>
      </c>
      <c r="O111" s="185">
        <v>25.43693906471422</v>
      </c>
      <c r="P111" s="185">
        <v>24.141712137430488</v>
      </c>
      <c r="Q111" s="185">
        <v>21.88031983492391</v>
      </c>
      <c r="R111" s="185">
        <v>18.488098352079518</v>
      </c>
      <c r="S111" s="185">
        <v>16.501555270930808</v>
      </c>
      <c r="T111" s="185">
        <v>15.728134767176988</v>
      </c>
      <c r="U111" s="185">
        <v>14.956157282302984</v>
      </c>
      <c r="V111" s="185">
        <v>14.243750882643694</v>
      </c>
      <c r="W111" s="186">
        <v>13.122198631752772</v>
      </c>
      <c r="X111" s="716">
        <v>12.29106133033399</v>
      </c>
    </row>
    <row r="112" spans="1:24" ht="15" customHeight="1">
      <c r="A112" s="702"/>
      <c r="B112" s="703"/>
      <c r="C112" s="166" t="s">
        <v>398</v>
      </c>
      <c r="D112" s="185">
        <v>52.962077653595195</v>
      </c>
      <c r="E112" s="185">
        <v>54.549782776885081</v>
      </c>
      <c r="F112" s="185">
        <v>59.574252920058655</v>
      </c>
      <c r="G112" s="185">
        <v>61.049277824978766</v>
      </c>
      <c r="H112" s="185"/>
      <c r="I112" s="185"/>
      <c r="J112" s="185">
        <v>65.534943413837354</v>
      </c>
      <c r="K112" s="185">
        <v>68.757184825648238</v>
      </c>
      <c r="L112" s="185">
        <v>71.594298972489227</v>
      </c>
      <c r="M112" s="185">
        <v>70.747316781632094</v>
      </c>
      <c r="N112" s="185">
        <v>68.321294880582059</v>
      </c>
      <c r="O112" s="185">
        <v>65.756048916181172</v>
      </c>
      <c r="P112" s="185">
        <v>65.493564472756702</v>
      </c>
      <c r="Q112" s="185">
        <v>66.247098271859684</v>
      </c>
      <c r="R112" s="185">
        <v>67.224692649751503</v>
      </c>
      <c r="S112" s="185">
        <v>66.46888151188017</v>
      </c>
      <c r="T112" s="185">
        <v>63.945542194204585</v>
      </c>
      <c r="U112" s="185">
        <v>61.247449401643415</v>
      </c>
      <c r="V112" s="185">
        <v>58.50868521395283</v>
      </c>
      <c r="W112" s="186">
        <v>56.345836282142017</v>
      </c>
      <c r="X112" s="716">
        <v>54.713031524354051</v>
      </c>
    </row>
    <row r="113" spans="1:24" ht="15" customHeight="1">
      <c r="A113" s="704"/>
      <c r="B113" s="705"/>
      <c r="C113" s="168" t="s">
        <v>399</v>
      </c>
      <c r="D113" s="187">
        <v>10.136313715356289</v>
      </c>
      <c r="E113" s="187">
        <v>9.3257156460155919</v>
      </c>
      <c r="F113" s="187">
        <v>5.6682004348485613</v>
      </c>
      <c r="G113" s="187">
        <v>4.9362786745964318</v>
      </c>
      <c r="H113" s="187"/>
      <c r="I113" s="187"/>
      <c r="J113" s="187">
        <v>4.5210593863026487</v>
      </c>
      <c r="K113" s="187">
        <v>4.5931792055179468</v>
      </c>
      <c r="L113" s="187">
        <v>4.7374402197073726</v>
      </c>
      <c r="M113" s="187">
        <v>5.789775132604527</v>
      </c>
      <c r="N113" s="187">
        <v>7.312701007012179</v>
      </c>
      <c r="O113" s="187">
        <v>8.8070120191046026</v>
      </c>
      <c r="P113" s="187">
        <v>10.364723389812807</v>
      </c>
      <c r="Q113" s="187">
        <v>11.872581893216406</v>
      </c>
      <c r="R113" s="187">
        <v>14.287208998168976</v>
      </c>
      <c r="S113" s="187">
        <v>17.029563217189011</v>
      </c>
      <c r="T113" s="187">
        <v>20.326323038618423</v>
      </c>
      <c r="U113" s="187">
        <v>23.796393316053603</v>
      </c>
      <c r="V113" s="187">
        <v>27.247563903403478</v>
      </c>
      <c r="W113" s="188">
        <v>30.531965086105213</v>
      </c>
      <c r="X113" s="717">
        <v>32.995907145311968</v>
      </c>
    </row>
    <row r="114" spans="1:24" ht="15" customHeight="1">
      <c r="A114" s="702" t="s">
        <v>139</v>
      </c>
      <c r="B114" s="703" t="s">
        <v>140</v>
      </c>
      <c r="C114" s="166" t="s">
        <v>396</v>
      </c>
      <c r="D114" s="185">
        <v>100</v>
      </c>
      <c r="E114" s="185">
        <v>99.999999999999986</v>
      </c>
      <c r="F114" s="185">
        <v>99.999999999999986</v>
      </c>
      <c r="G114" s="185">
        <v>100</v>
      </c>
      <c r="H114" s="185"/>
      <c r="I114" s="185"/>
      <c r="J114" s="185">
        <v>100</v>
      </c>
      <c r="K114" s="185">
        <v>100</v>
      </c>
      <c r="L114" s="185">
        <v>100</v>
      </c>
      <c r="M114" s="185">
        <v>100</v>
      </c>
      <c r="N114" s="185">
        <v>100.00000000000001</v>
      </c>
      <c r="O114" s="185">
        <v>100</v>
      </c>
      <c r="P114" s="185">
        <v>100</v>
      </c>
      <c r="Q114" s="185">
        <v>100</v>
      </c>
      <c r="R114" s="185">
        <v>100</v>
      </c>
      <c r="S114" s="185">
        <v>99.999999999999986</v>
      </c>
      <c r="T114" s="185">
        <v>100</v>
      </c>
      <c r="U114" s="185">
        <v>100</v>
      </c>
      <c r="V114" s="185">
        <v>100</v>
      </c>
      <c r="W114" s="186">
        <v>100</v>
      </c>
      <c r="X114" s="716">
        <v>100</v>
      </c>
    </row>
    <row r="115" spans="1:24" ht="15" customHeight="1">
      <c r="A115" s="702"/>
      <c r="B115" s="703"/>
      <c r="C115" s="166" t="s">
        <v>397</v>
      </c>
      <c r="D115" s="185">
        <v>38.77995642701525</v>
      </c>
      <c r="E115" s="185">
        <v>39.040973340490247</v>
      </c>
      <c r="F115" s="185">
        <v>38.629018540568119</v>
      </c>
      <c r="G115" s="185">
        <v>37.792480232370501</v>
      </c>
      <c r="H115" s="185"/>
      <c r="I115" s="185"/>
      <c r="J115" s="185">
        <v>33.945288753799389</v>
      </c>
      <c r="K115" s="185">
        <v>30.799594000225554</v>
      </c>
      <c r="L115" s="185">
        <v>27.241186345831004</v>
      </c>
      <c r="M115" s="185">
        <v>25.156174915905815</v>
      </c>
      <c r="N115" s="185">
        <v>23.661270236612701</v>
      </c>
      <c r="O115" s="185">
        <v>24.461233589298985</v>
      </c>
      <c r="P115" s="185">
        <v>23.597870496471462</v>
      </c>
      <c r="Q115" s="185">
        <v>21.640596132528636</v>
      </c>
      <c r="R115" s="185">
        <v>18.585732165206508</v>
      </c>
      <c r="S115" s="185">
        <v>17.44617668893838</v>
      </c>
      <c r="T115" s="185">
        <v>16.176100628930818</v>
      </c>
      <c r="U115" s="185">
        <v>14.87312947299935</v>
      </c>
      <c r="V115" s="185">
        <v>12.678159359305008</v>
      </c>
      <c r="W115" s="186">
        <v>11.573604060913706</v>
      </c>
      <c r="X115" s="716">
        <v>10.116483165789054</v>
      </c>
    </row>
    <row r="116" spans="1:24" ht="15" customHeight="1">
      <c r="A116" s="702"/>
      <c r="B116" s="703"/>
      <c r="C116" s="166" t="s">
        <v>398</v>
      </c>
      <c r="D116" s="185">
        <v>50.16339869281046</v>
      </c>
      <c r="E116" s="185">
        <v>50.080515297906601</v>
      </c>
      <c r="F116" s="185">
        <v>54.975335941486648</v>
      </c>
      <c r="G116" s="185">
        <v>56.285299338389535</v>
      </c>
      <c r="H116" s="185"/>
      <c r="I116" s="185"/>
      <c r="J116" s="185">
        <v>60.182370820668694</v>
      </c>
      <c r="K116" s="185">
        <v>62.929965038908307</v>
      </c>
      <c r="L116" s="185">
        <v>66.301063234471187</v>
      </c>
      <c r="M116" s="185">
        <v>67.275348390197024</v>
      </c>
      <c r="N116" s="185">
        <v>67.770859277708595</v>
      </c>
      <c r="O116" s="185">
        <v>65.357939063661135</v>
      </c>
      <c r="P116" s="185">
        <v>64.392720069332682</v>
      </c>
      <c r="Q116" s="185">
        <v>64.589235127478744</v>
      </c>
      <c r="R116" s="185">
        <v>65.156445556946181</v>
      </c>
      <c r="S116" s="185">
        <v>62.991833704528574</v>
      </c>
      <c r="T116" s="185">
        <v>62.025157232704395</v>
      </c>
      <c r="U116" s="185">
        <v>60.546519193233571</v>
      </c>
      <c r="V116" s="185">
        <v>58.992805755395686</v>
      </c>
      <c r="W116" s="186">
        <v>55.097897026831035</v>
      </c>
      <c r="X116" s="716">
        <v>51.380245731610017</v>
      </c>
    </row>
    <row r="117" spans="1:24" ht="15" customHeight="1">
      <c r="A117" s="704"/>
      <c r="B117" s="705"/>
      <c r="C117" s="168" t="s">
        <v>399</v>
      </c>
      <c r="D117" s="187">
        <v>11.056644880174291</v>
      </c>
      <c r="E117" s="187">
        <v>10.878511361603149</v>
      </c>
      <c r="F117" s="187">
        <v>6.3956455179452281</v>
      </c>
      <c r="G117" s="187">
        <v>5.922220429239955</v>
      </c>
      <c r="H117" s="187"/>
      <c r="I117" s="187"/>
      <c r="J117" s="187">
        <v>5.8723404255319149</v>
      </c>
      <c r="K117" s="187">
        <v>6.2704409608661331</v>
      </c>
      <c r="L117" s="187">
        <v>6.4577504196978177</v>
      </c>
      <c r="M117" s="187">
        <v>7.568476693897165</v>
      </c>
      <c r="N117" s="187">
        <v>8.5678704856787054</v>
      </c>
      <c r="O117" s="187">
        <v>10.18082734703988</v>
      </c>
      <c r="P117" s="187">
        <v>12.009409434195865</v>
      </c>
      <c r="Q117" s="187">
        <v>13.770168739992611</v>
      </c>
      <c r="R117" s="187">
        <v>16.257822277847307</v>
      </c>
      <c r="S117" s="187">
        <v>19.561989606533036</v>
      </c>
      <c r="T117" s="187">
        <v>21.79874213836478</v>
      </c>
      <c r="U117" s="187">
        <v>24.580351333767076</v>
      </c>
      <c r="V117" s="187">
        <v>28.329034885299308</v>
      </c>
      <c r="W117" s="188">
        <v>33.328498912255256</v>
      </c>
      <c r="X117" s="717">
        <v>38.503271102600927</v>
      </c>
    </row>
    <row r="118" spans="1:24" ht="15" customHeight="1">
      <c r="A118" s="476" t="s">
        <v>141</v>
      </c>
      <c r="B118" s="477" t="s">
        <v>142</v>
      </c>
      <c r="C118" s="152" t="s">
        <v>396</v>
      </c>
      <c r="D118" s="179">
        <v>100</v>
      </c>
      <c r="E118" s="179">
        <v>100</v>
      </c>
      <c r="F118" s="179">
        <v>100</v>
      </c>
      <c r="G118" s="179">
        <v>100.00000000000001</v>
      </c>
      <c r="H118" s="180"/>
      <c r="I118" s="180"/>
      <c r="J118" s="179">
        <v>100</v>
      </c>
      <c r="K118" s="179">
        <v>100</v>
      </c>
      <c r="L118" s="179">
        <v>100</v>
      </c>
      <c r="M118" s="179">
        <v>100</v>
      </c>
      <c r="N118" s="179">
        <v>100</v>
      </c>
      <c r="O118" s="179">
        <v>100</v>
      </c>
      <c r="P118" s="179">
        <v>100</v>
      </c>
      <c r="Q118" s="179">
        <v>100</v>
      </c>
      <c r="R118" s="179">
        <v>100</v>
      </c>
      <c r="S118" s="179">
        <v>100.00000000000001</v>
      </c>
      <c r="T118" s="179">
        <v>100</v>
      </c>
      <c r="U118" s="179">
        <v>100</v>
      </c>
      <c r="V118" s="179">
        <v>100</v>
      </c>
      <c r="W118" s="181">
        <v>100</v>
      </c>
      <c r="X118" s="716">
        <v>100</v>
      </c>
    </row>
    <row r="119" spans="1:24" ht="15" customHeight="1">
      <c r="A119" s="476"/>
      <c r="B119" s="477"/>
      <c r="C119" s="152" t="s">
        <v>397</v>
      </c>
      <c r="D119" s="179">
        <v>38.161336345262157</v>
      </c>
      <c r="E119" s="179">
        <v>37.363626138792036</v>
      </c>
      <c r="F119" s="179">
        <v>36.435237632842423</v>
      </c>
      <c r="G119" s="179">
        <v>36.636821788548147</v>
      </c>
      <c r="H119" s="180"/>
      <c r="I119" s="180"/>
      <c r="J119" s="179">
        <v>33.95482700369142</v>
      </c>
      <c r="K119" s="179">
        <v>32.987147595356554</v>
      </c>
      <c r="L119" s="179">
        <v>30.196336747269559</v>
      </c>
      <c r="M119" s="179">
        <v>25.783927347498288</v>
      </c>
      <c r="N119" s="179">
        <v>23.211265309449573</v>
      </c>
      <c r="O119" s="179">
        <v>25.543563517710915</v>
      </c>
      <c r="P119" s="179">
        <v>26.57445368277201</v>
      </c>
      <c r="Q119" s="179">
        <v>24.047630572631785</v>
      </c>
      <c r="R119" s="179">
        <v>19.4530388705146</v>
      </c>
      <c r="S119" s="179">
        <v>16.144870609981517</v>
      </c>
      <c r="T119" s="179">
        <v>14.425243304763896</v>
      </c>
      <c r="U119" s="179">
        <v>13.307096881260296</v>
      </c>
      <c r="V119" s="179">
        <v>12.593397636190733</v>
      </c>
      <c r="W119" s="181">
        <v>11.662215769141019</v>
      </c>
      <c r="X119" s="716">
        <v>10.988130682652638</v>
      </c>
    </row>
    <row r="120" spans="1:24" ht="15" customHeight="1">
      <c r="A120" s="476"/>
      <c r="B120" s="477"/>
      <c r="C120" s="152" t="s">
        <v>398</v>
      </c>
      <c r="D120" s="179">
        <v>52.143026988467476</v>
      </c>
      <c r="E120" s="179">
        <v>53.748172309076594</v>
      </c>
      <c r="F120" s="179">
        <v>57.62798726870583</v>
      </c>
      <c r="G120" s="179">
        <v>57.551469011366073</v>
      </c>
      <c r="H120" s="180"/>
      <c r="I120" s="180"/>
      <c r="J120" s="179">
        <v>60.497612046132353</v>
      </c>
      <c r="K120" s="179">
        <v>60.437396351575458</v>
      </c>
      <c r="L120" s="179">
        <v>62.436785516977601</v>
      </c>
      <c r="M120" s="179">
        <v>65.941997943797119</v>
      </c>
      <c r="N120" s="179">
        <v>67.551099427360356</v>
      </c>
      <c r="O120" s="179">
        <v>65.425281586295611</v>
      </c>
      <c r="P120" s="179">
        <v>64.160823530914328</v>
      </c>
      <c r="Q120" s="179">
        <v>65.329880439517879</v>
      </c>
      <c r="R120" s="179">
        <v>68.182841969249736</v>
      </c>
      <c r="S120" s="179">
        <v>68.848197781885403</v>
      </c>
      <c r="T120" s="179">
        <v>67.654983392562656</v>
      </c>
      <c r="U120" s="179">
        <v>65.233935112196392</v>
      </c>
      <c r="V120" s="179">
        <v>61.147818354719597</v>
      </c>
      <c r="W120" s="181">
        <v>56.537633851020253</v>
      </c>
      <c r="X120" s="716">
        <v>53.753721678527079</v>
      </c>
    </row>
    <row r="121" spans="1:24" ht="15" customHeight="1">
      <c r="A121" s="694"/>
      <c r="B121" s="695"/>
      <c r="C121" s="155" t="s">
        <v>399</v>
      </c>
      <c r="D121" s="182">
        <v>9.6956366662703601</v>
      </c>
      <c r="E121" s="182">
        <v>8.8882015521313686</v>
      </c>
      <c r="F121" s="182">
        <v>5.9367750984517453</v>
      </c>
      <c r="G121" s="182">
        <v>5.8117092000857813</v>
      </c>
      <c r="H121" s="183"/>
      <c r="I121" s="183"/>
      <c r="J121" s="182">
        <v>5.5475609501762291</v>
      </c>
      <c r="K121" s="182">
        <v>6.5754560530679935</v>
      </c>
      <c r="L121" s="182">
        <v>7.366877735752837</v>
      </c>
      <c r="M121" s="182">
        <v>8.2740747087045907</v>
      </c>
      <c r="N121" s="182">
        <v>9.2376352631900716</v>
      </c>
      <c r="O121" s="182">
        <v>9.031154895993474</v>
      </c>
      <c r="P121" s="182">
        <v>9.2647227863136514</v>
      </c>
      <c r="Q121" s="182">
        <v>10.622488987850332</v>
      </c>
      <c r="R121" s="182">
        <v>12.364119160235665</v>
      </c>
      <c r="S121" s="182">
        <v>15.006931608133087</v>
      </c>
      <c r="T121" s="182">
        <v>17.919773302673452</v>
      </c>
      <c r="U121" s="182">
        <v>21.458968006543309</v>
      </c>
      <c r="V121" s="182">
        <v>26.258784009089673</v>
      </c>
      <c r="W121" s="184">
        <v>31.800150379838733</v>
      </c>
      <c r="X121" s="717">
        <v>35.258147638820276</v>
      </c>
    </row>
    <row r="122" spans="1:24" ht="15" customHeight="1">
      <c r="A122" s="702" t="s">
        <v>143</v>
      </c>
      <c r="B122" s="703" t="s">
        <v>144</v>
      </c>
      <c r="C122" s="166" t="s">
        <v>396</v>
      </c>
      <c r="D122" s="185">
        <v>100.00000000000001</v>
      </c>
      <c r="E122" s="185">
        <v>100</v>
      </c>
      <c r="F122" s="185">
        <v>100.00000000000001</v>
      </c>
      <c r="G122" s="185">
        <v>100.00000000000001</v>
      </c>
      <c r="H122" s="185"/>
      <c r="I122" s="185"/>
      <c r="J122" s="185">
        <v>100</v>
      </c>
      <c r="K122" s="185">
        <v>100</v>
      </c>
      <c r="L122" s="185">
        <v>100</v>
      </c>
      <c r="M122" s="185">
        <v>99.999999999999986</v>
      </c>
      <c r="N122" s="185">
        <v>100</v>
      </c>
      <c r="O122" s="185">
        <v>100</v>
      </c>
      <c r="P122" s="185">
        <v>100</v>
      </c>
      <c r="Q122" s="185">
        <v>100</v>
      </c>
      <c r="R122" s="185">
        <v>100</v>
      </c>
      <c r="S122" s="185">
        <v>100</v>
      </c>
      <c r="T122" s="185">
        <v>100</v>
      </c>
      <c r="U122" s="185">
        <v>100</v>
      </c>
      <c r="V122" s="185">
        <v>100</v>
      </c>
      <c r="W122" s="186">
        <v>100</v>
      </c>
      <c r="X122" s="716">
        <v>100</v>
      </c>
    </row>
    <row r="123" spans="1:24" ht="15" customHeight="1">
      <c r="A123" s="702"/>
      <c r="B123" s="703"/>
      <c r="C123" s="166" t="s">
        <v>397</v>
      </c>
      <c r="D123" s="185">
        <v>38.439479029752661</v>
      </c>
      <c r="E123" s="185">
        <v>37.119164846555364</v>
      </c>
      <c r="F123" s="185">
        <v>36.154708520179376</v>
      </c>
      <c r="G123" s="185">
        <v>36.493135601968142</v>
      </c>
      <c r="H123" s="185"/>
      <c r="I123" s="185"/>
      <c r="J123" s="185">
        <v>34.382478410155031</v>
      </c>
      <c r="K123" s="185">
        <v>33.257022327399937</v>
      </c>
      <c r="L123" s="185">
        <v>30.28434037215137</v>
      </c>
      <c r="M123" s="185">
        <v>25.77447978828291</v>
      </c>
      <c r="N123" s="185">
        <v>23.598011880227908</v>
      </c>
      <c r="O123" s="185">
        <v>26.376702373903214</v>
      </c>
      <c r="P123" s="185">
        <v>27.307303314767594</v>
      </c>
      <c r="Q123" s="185">
        <v>24.491794919961894</v>
      </c>
      <c r="R123" s="185">
        <v>19.617080863203906</v>
      </c>
      <c r="S123" s="185">
        <v>16.242641543019161</v>
      </c>
      <c r="T123" s="185">
        <v>14.02225091625256</v>
      </c>
      <c r="U123" s="185">
        <v>12.955638126439997</v>
      </c>
      <c r="V123" s="185">
        <v>12.63623178396298</v>
      </c>
      <c r="W123" s="186">
        <v>11.976762578548524</v>
      </c>
      <c r="X123" s="716">
        <v>11.339888011992416</v>
      </c>
    </row>
    <row r="124" spans="1:24" ht="15" customHeight="1">
      <c r="A124" s="702"/>
      <c r="B124" s="703"/>
      <c r="C124" s="166" t="s">
        <v>398</v>
      </c>
      <c r="D124" s="185">
        <v>52.570996136535634</v>
      </c>
      <c r="E124" s="185">
        <v>54.795839040461999</v>
      </c>
      <c r="F124" s="185">
        <v>58.453615470852014</v>
      </c>
      <c r="G124" s="185">
        <v>58.163300416336924</v>
      </c>
      <c r="H124" s="185"/>
      <c r="I124" s="185"/>
      <c r="J124" s="185">
        <v>60.373530329830402</v>
      </c>
      <c r="K124" s="185">
        <v>60.546352505401792</v>
      </c>
      <c r="L124" s="185">
        <v>62.782249634120845</v>
      </c>
      <c r="M124" s="185">
        <v>66.45477660733745</v>
      </c>
      <c r="N124" s="185">
        <v>67.726997211783242</v>
      </c>
      <c r="O124" s="185">
        <v>65.211462202364928</v>
      </c>
      <c r="P124" s="185">
        <v>64.140111964217041</v>
      </c>
      <c r="Q124" s="185">
        <v>65.72114804030754</v>
      </c>
      <c r="R124" s="185">
        <v>69.001347938178057</v>
      </c>
      <c r="S124" s="185">
        <v>69.716850389696248</v>
      </c>
      <c r="T124" s="185">
        <v>68.698725724198198</v>
      </c>
      <c r="U124" s="185">
        <v>65.927524072076395</v>
      </c>
      <c r="V124" s="185">
        <v>61.277712549209198</v>
      </c>
      <c r="W124" s="186">
        <v>56.303294364637701</v>
      </c>
      <c r="X124" s="716">
        <v>53.658715812060024</v>
      </c>
    </row>
    <row r="125" spans="1:24" ht="15" customHeight="1">
      <c r="A125" s="704"/>
      <c r="B125" s="705"/>
      <c r="C125" s="168" t="s">
        <v>399</v>
      </c>
      <c r="D125" s="187">
        <v>8.9895248337117142</v>
      </c>
      <c r="E125" s="187">
        <v>8.0849961129826386</v>
      </c>
      <c r="F125" s="187">
        <v>5.3916760089686102</v>
      </c>
      <c r="G125" s="187">
        <v>5.3435639816949383</v>
      </c>
      <c r="H125" s="187"/>
      <c r="I125" s="187"/>
      <c r="J125" s="187">
        <v>5.2439912600145666</v>
      </c>
      <c r="K125" s="187">
        <v>6.1966251671982713</v>
      </c>
      <c r="L125" s="187">
        <v>6.9334099937277864</v>
      </c>
      <c r="M125" s="187">
        <v>7.7707436043796374</v>
      </c>
      <c r="N125" s="187">
        <v>8.6749909079888479</v>
      </c>
      <c r="O125" s="187">
        <v>8.4118354237318549</v>
      </c>
      <c r="P125" s="187">
        <v>8.5525847210153696</v>
      </c>
      <c r="Q125" s="187">
        <v>9.7870570397305681</v>
      </c>
      <c r="R125" s="187">
        <v>11.381571198618037</v>
      </c>
      <c r="S125" s="187">
        <v>14.040508067284584</v>
      </c>
      <c r="T125" s="187">
        <v>17.279023359549242</v>
      </c>
      <c r="U125" s="187">
        <v>21.116837801483612</v>
      </c>
      <c r="V125" s="187">
        <v>26.086055666827818</v>
      </c>
      <c r="W125" s="188">
        <v>31.719943056813772</v>
      </c>
      <c r="X125" s="717">
        <v>35.001396175947562</v>
      </c>
    </row>
    <row r="126" spans="1:24" ht="15" customHeight="1">
      <c r="A126" s="702" t="s">
        <v>145</v>
      </c>
      <c r="B126" s="703" t="s">
        <v>146</v>
      </c>
      <c r="C126" s="166" t="s">
        <v>396</v>
      </c>
      <c r="D126" s="185">
        <v>100</v>
      </c>
      <c r="E126" s="185">
        <v>100</v>
      </c>
      <c r="F126" s="185">
        <v>99.999999999999986</v>
      </c>
      <c r="G126" s="185">
        <v>100</v>
      </c>
      <c r="H126" s="185"/>
      <c r="I126" s="185"/>
      <c r="J126" s="185">
        <v>100</v>
      </c>
      <c r="K126" s="185">
        <v>100</v>
      </c>
      <c r="L126" s="185">
        <v>100</v>
      </c>
      <c r="M126" s="185">
        <v>100</v>
      </c>
      <c r="N126" s="185">
        <v>100</v>
      </c>
      <c r="O126" s="185">
        <v>100</v>
      </c>
      <c r="P126" s="185">
        <v>100</v>
      </c>
      <c r="Q126" s="185">
        <v>100</v>
      </c>
      <c r="R126" s="185">
        <v>100</v>
      </c>
      <c r="S126" s="185">
        <v>100</v>
      </c>
      <c r="T126" s="185">
        <v>100.00000000000001</v>
      </c>
      <c r="U126" s="185">
        <v>100</v>
      </c>
      <c r="V126" s="185">
        <v>99.999999999999986</v>
      </c>
      <c r="W126" s="186">
        <v>100</v>
      </c>
      <c r="X126" s="716">
        <v>100</v>
      </c>
    </row>
    <row r="127" spans="1:24" ht="15" customHeight="1">
      <c r="A127" s="702"/>
      <c r="B127" s="703"/>
      <c r="C127" s="166" t="s">
        <v>397</v>
      </c>
      <c r="D127" s="185">
        <v>37.34332903830385</v>
      </c>
      <c r="E127" s="185">
        <v>38.135890539118236</v>
      </c>
      <c r="F127" s="185">
        <v>37.373974208675264</v>
      </c>
      <c r="G127" s="185">
        <v>37.143550539983011</v>
      </c>
      <c r="H127" s="185"/>
      <c r="I127" s="185"/>
      <c r="J127" s="185">
        <v>32.225144660704892</v>
      </c>
      <c r="K127" s="185">
        <v>31.866723622383596</v>
      </c>
      <c r="L127" s="185">
        <v>29.813593998636051</v>
      </c>
      <c r="M127" s="185">
        <v>25.82862754726246</v>
      </c>
      <c r="N127" s="185">
        <v>21.173013033478149</v>
      </c>
      <c r="O127" s="185">
        <v>19.750467872738614</v>
      </c>
      <c r="P127" s="185">
        <v>20.219861660079054</v>
      </c>
      <c r="Q127" s="185">
        <v>19.965470464915526</v>
      </c>
      <c r="R127" s="185">
        <v>17.875125881168177</v>
      </c>
      <c r="S127" s="185">
        <v>15.17258819066886</v>
      </c>
      <c r="T127" s="185">
        <v>17.700052994170644</v>
      </c>
      <c r="U127" s="185">
        <v>16.15268492559845</v>
      </c>
      <c r="V127" s="185">
        <v>12.231809701492537</v>
      </c>
      <c r="W127" s="186">
        <v>8.7820934825543127</v>
      </c>
      <c r="X127" s="716">
        <v>7.4970828471411899</v>
      </c>
    </row>
    <row r="128" spans="1:24" ht="15" customHeight="1">
      <c r="A128" s="702"/>
      <c r="B128" s="703"/>
      <c r="C128" s="166" t="s">
        <v>398</v>
      </c>
      <c r="D128" s="185">
        <v>50.884385615555814</v>
      </c>
      <c r="E128" s="185">
        <v>50.438545199391882</v>
      </c>
      <c r="F128" s="185">
        <v>54.865181711606091</v>
      </c>
      <c r="G128" s="185">
        <v>55.393762892852806</v>
      </c>
      <c r="H128" s="185"/>
      <c r="I128" s="185"/>
      <c r="J128" s="185">
        <v>60.999473961073114</v>
      </c>
      <c r="K128" s="185">
        <v>59.985049124305853</v>
      </c>
      <c r="L128" s="185">
        <v>60.934303250738807</v>
      </c>
      <c r="M128" s="185">
        <v>63.515835993125457</v>
      </c>
      <c r="N128" s="185">
        <v>66.624073600817795</v>
      </c>
      <c r="O128" s="185">
        <v>66.912039925140363</v>
      </c>
      <c r="P128" s="185">
        <v>64.340415019762844</v>
      </c>
      <c r="Q128" s="185">
        <v>61.733875940313233</v>
      </c>
      <c r="R128" s="185">
        <v>60.309667673716014</v>
      </c>
      <c r="S128" s="185">
        <v>60.209887469970923</v>
      </c>
      <c r="T128" s="185">
        <v>59.173290937996825</v>
      </c>
      <c r="U128" s="185">
        <v>59.618287686003882</v>
      </c>
      <c r="V128" s="185">
        <v>60.051305970149251</v>
      </c>
      <c r="W128" s="186">
        <v>58.683344305464125</v>
      </c>
      <c r="X128" s="716">
        <v>54.696616102683784</v>
      </c>
    </row>
    <row r="129" spans="1:24" ht="15" customHeight="1">
      <c r="A129" s="704"/>
      <c r="B129" s="705"/>
      <c r="C129" s="168" t="s">
        <v>399</v>
      </c>
      <c r="D129" s="187">
        <v>11.772285346140331</v>
      </c>
      <c r="E129" s="187">
        <v>11.425564261489885</v>
      </c>
      <c r="F129" s="187">
        <v>7.7608440797186402</v>
      </c>
      <c r="G129" s="187">
        <v>7.4626865671641784</v>
      </c>
      <c r="H129" s="187"/>
      <c r="I129" s="187"/>
      <c r="J129" s="187">
        <v>6.7753813782219883</v>
      </c>
      <c r="K129" s="187">
        <v>8.1482272533105515</v>
      </c>
      <c r="L129" s="187">
        <v>9.2521027506251414</v>
      </c>
      <c r="M129" s="187">
        <v>10.65553645961208</v>
      </c>
      <c r="N129" s="187">
        <v>12.202913365704063</v>
      </c>
      <c r="O129" s="187">
        <v>13.337492202121023</v>
      </c>
      <c r="P129" s="187">
        <v>15.439723320158102</v>
      </c>
      <c r="Q129" s="187">
        <v>18.300653594771241</v>
      </c>
      <c r="R129" s="187">
        <v>21.815206445115813</v>
      </c>
      <c r="S129" s="187">
        <v>24.617524339360223</v>
      </c>
      <c r="T129" s="187">
        <v>23.126656067832538</v>
      </c>
      <c r="U129" s="187">
        <v>24.229027388397668</v>
      </c>
      <c r="V129" s="187">
        <v>27.716884328358208</v>
      </c>
      <c r="W129" s="188">
        <v>32.534562211981566</v>
      </c>
      <c r="X129" s="717">
        <v>37.80630105017503</v>
      </c>
    </row>
    <row r="130" spans="1:24" ht="15" customHeight="1">
      <c r="A130" s="476" t="s">
        <v>147</v>
      </c>
      <c r="B130" s="477" t="s">
        <v>148</v>
      </c>
      <c r="C130" s="152" t="s">
        <v>396</v>
      </c>
      <c r="D130" s="179">
        <v>100</v>
      </c>
      <c r="E130" s="179">
        <v>100</v>
      </c>
      <c r="F130" s="179">
        <v>99.999999999999986</v>
      </c>
      <c r="G130" s="179">
        <v>100</v>
      </c>
      <c r="H130" s="180"/>
      <c r="I130" s="180"/>
      <c r="J130" s="179">
        <v>100</v>
      </c>
      <c r="K130" s="179">
        <v>100</v>
      </c>
      <c r="L130" s="179">
        <v>100</v>
      </c>
      <c r="M130" s="179">
        <v>100</v>
      </c>
      <c r="N130" s="179">
        <v>99.999999999999986</v>
      </c>
      <c r="O130" s="179">
        <v>100</v>
      </c>
      <c r="P130" s="179">
        <v>100</v>
      </c>
      <c r="Q130" s="179">
        <v>100</v>
      </c>
      <c r="R130" s="179">
        <v>100</v>
      </c>
      <c r="S130" s="179">
        <v>100</v>
      </c>
      <c r="T130" s="179">
        <v>100</v>
      </c>
      <c r="U130" s="179">
        <v>100</v>
      </c>
      <c r="V130" s="179">
        <v>100</v>
      </c>
      <c r="W130" s="181">
        <v>100</v>
      </c>
      <c r="X130" s="716">
        <v>100</v>
      </c>
    </row>
    <row r="131" spans="1:24" ht="15" customHeight="1">
      <c r="A131" s="476"/>
      <c r="B131" s="477"/>
      <c r="C131" s="152" t="s">
        <v>397</v>
      </c>
      <c r="D131" s="179">
        <v>39.086273542232092</v>
      </c>
      <c r="E131" s="179">
        <v>37.883255907897393</v>
      </c>
      <c r="F131" s="179">
        <v>37.137653077042323</v>
      </c>
      <c r="G131" s="179">
        <v>36.987077760145091</v>
      </c>
      <c r="H131" s="180"/>
      <c r="I131" s="180"/>
      <c r="J131" s="179">
        <v>34.653908566952047</v>
      </c>
      <c r="K131" s="179">
        <v>33.249597247631272</v>
      </c>
      <c r="L131" s="179">
        <v>30.239661007621827</v>
      </c>
      <c r="M131" s="179">
        <v>25.913612208747789</v>
      </c>
      <c r="N131" s="179">
        <v>23.918879408872233</v>
      </c>
      <c r="O131" s="179">
        <v>24.856431617085253</v>
      </c>
      <c r="P131" s="179">
        <v>24.886400146876579</v>
      </c>
      <c r="Q131" s="179">
        <v>23.245162280028929</v>
      </c>
      <c r="R131" s="179">
        <v>19.366204841551209</v>
      </c>
      <c r="S131" s="179">
        <v>17.302028456464928</v>
      </c>
      <c r="T131" s="179">
        <v>16.456950962938986</v>
      </c>
      <c r="U131" s="179">
        <v>15.904476651858404</v>
      </c>
      <c r="V131" s="179">
        <v>15.381826969550508</v>
      </c>
      <c r="W131" s="181">
        <v>14.567238173931004</v>
      </c>
      <c r="X131" s="716">
        <v>13.379730501554798</v>
      </c>
    </row>
    <row r="132" spans="1:24" ht="15" customHeight="1">
      <c r="A132" s="476"/>
      <c r="B132" s="477"/>
      <c r="C132" s="152" t="s">
        <v>398</v>
      </c>
      <c r="D132" s="179">
        <v>51.685993913973192</v>
      </c>
      <c r="E132" s="179">
        <v>53.270046455261564</v>
      </c>
      <c r="F132" s="179">
        <v>57.196558673073937</v>
      </c>
      <c r="G132" s="179">
        <v>57.417063402100808</v>
      </c>
      <c r="H132" s="180"/>
      <c r="I132" s="180"/>
      <c r="J132" s="179">
        <v>60.161714509540602</v>
      </c>
      <c r="K132" s="179">
        <v>60.988995986128934</v>
      </c>
      <c r="L132" s="179">
        <v>63.002503920975151</v>
      </c>
      <c r="M132" s="179">
        <v>66.237907071808138</v>
      </c>
      <c r="N132" s="179">
        <v>67.259389203412795</v>
      </c>
      <c r="O132" s="179">
        <v>65.546052793729828</v>
      </c>
      <c r="P132" s="179">
        <v>64.5889750768807</v>
      </c>
      <c r="Q132" s="179">
        <v>65.164033223028213</v>
      </c>
      <c r="R132" s="179">
        <v>67.209691802422952</v>
      </c>
      <c r="S132" s="179">
        <v>67.42647363836231</v>
      </c>
      <c r="T132" s="179">
        <v>66.159572746399093</v>
      </c>
      <c r="U132" s="179">
        <v>64.399863308340201</v>
      </c>
      <c r="V132" s="179">
        <v>62.214032543902043</v>
      </c>
      <c r="W132" s="181">
        <v>59.307994216071059</v>
      </c>
      <c r="X132" s="716">
        <v>57.335053836227864</v>
      </c>
    </row>
    <row r="133" spans="1:24" ht="15" customHeight="1">
      <c r="A133" s="694"/>
      <c r="B133" s="695"/>
      <c r="C133" s="155" t="s">
        <v>399</v>
      </c>
      <c r="D133" s="182">
        <v>9.2277325437947191</v>
      </c>
      <c r="E133" s="182">
        <v>8.846697636841041</v>
      </c>
      <c r="F133" s="182">
        <v>5.6657882498837386</v>
      </c>
      <c r="G133" s="182">
        <v>5.5958588377540996</v>
      </c>
      <c r="H133" s="183"/>
      <c r="I133" s="183"/>
      <c r="J133" s="182">
        <v>5.184376923507358</v>
      </c>
      <c r="K133" s="182">
        <v>5.7614067662397943</v>
      </c>
      <c r="L133" s="182">
        <v>6.7578350714030204</v>
      </c>
      <c r="M133" s="182">
        <v>7.8484807194440664</v>
      </c>
      <c r="N133" s="182">
        <v>8.8217313877149621</v>
      </c>
      <c r="O133" s="182">
        <v>9.5975155891849262</v>
      </c>
      <c r="P133" s="182">
        <v>10.524624776242714</v>
      </c>
      <c r="Q133" s="182">
        <v>11.590804496942868</v>
      </c>
      <c r="R133" s="182">
        <v>13.424103356025837</v>
      </c>
      <c r="S133" s="182">
        <v>15.271497905172771</v>
      </c>
      <c r="T133" s="182">
        <v>17.383476290661921</v>
      </c>
      <c r="U133" s="182">
        <v>19.695660039801393</v>
      </c>
      <c r="V133" s="182">
        <v>22.404140486547448</v>
      </c>
      <c r="W133" s="184">
        <v>26.124767609997935</v>
      </c>
      <c r="X133" s="717">
        <v>29.285215662217333</v>
      </c>
    </row>
    <row r="134" spans="1:24" ht="15" customHeight="1">
      <c r="A134" s="476" t="s">
        <v>149</v>
      </c>
      <c r="B134" s="477" t="s">
        <v>150</v>
      </c>
      <c r="C134" s="152" t="s">
        <v>396</v>
      </c>
      <c r="D134" s="179">
        <v>100</v>
      </c>
      <c r="E134" s="179">
        <v>100</v>
      </c>
      <c r="F134" s="179">
        <v>100</v>
      </c>
      <c r="G134" s="179">
        <v>100</v>
      </c>
      <c r="H134" s="180"/>
      <c r="I134" s="180"/>
      <c r="J134" s="179">
        <v>99.999999999999986</v>
      </c>
      <c r="K134" s="179">
        <v>100</v>
      </c>
      <c r="L134" s="179">
        <v>100.00000000000001</v>
      </c>
      <c r="M134" s="179">
        <v>100</v>
      </c>
      <c r="N134" s="179">
        <v>100</v>
      </c>
      <c r="O134" s="179">
        <v>100</v>
      </c>
      <c r="P134" s="179">
        <v>100</v>
      </c>
      <c r="Q134" s="179">
        <v>99.999999999999986</v>
      </c>
      <c r="R134" s="179">
        <v>100</v>
      </c>
      <c r="S134" s="179">
        <v>100</v>
      </c>
      <c r="T134" s="179">
        <v>100</v>
      </c>
      <c r="U134" s="179">
        <v>100</v>
      </c>
      <c r="V134" s="179">
        <v>100</v>
      </c>
      <c r="W134" s="181">
        <v>100</v>
      </c>
      <c r="X134" s="716">
        <v>100</v>
      </c>
    </row>
    <row r="135" spans="1:24" ht="15" customHeight="1">
      <c r="A135" s="476"/>
      <c r="B135" s="477"/>
      <c r="C135" s="152" t="s">
        <v>397</v>
      </c>
      <c r="D135" s="179">
        <v>38.353288757580465</v>
      </c>
      <c r="E135" s="179">
        <v>38.851612903225806</v>
      </c>
      <c r="F135" s="179">
        <v>37.940656921225774</v>
      </c>
      <c r="G135" s="179">
        <v>37.458168348448076</v>
      </c>
      <c r="H135" s="180"/>
      <c r="I135" s="180"/>
      <c r="J135" s="179">
        <v>34.054381886182149</v>
      </c>
      <c r="K135" s="179">
        <v>32.664468393115655</v>
      </c>
      <c r="L135" s="179">
        <v>30.056465044481456</v>
      </c>
      <c r="M135" s="179">
        <v>26.078931541508531</v>
      </c>
      <c r="N135" s="179">
        <v>23.646440832195889</v>
      </c>
      <c r="O135" s="179">
        <v>23.430553617352125</v>
      </c>
      <c r="P135" s="179">
        <v>23.284558578676226</v>
      </c>
      <c r="Q135" s="179">
        <v>22.465311762335194</v>
      </c>
      <c r="R135" s="179">
        <v>19.739687934497141</v>
      </c>
      <c r="S135" s="179">
        <v>17.568560708621821</v>
      </c>
      <c r="T135" s="179">
        <v>15.761975579211022</v>
      </c>
      <c r="U135" s="179">
        <v>14.227872702243097</v>
      </c>
      <c r="V135" s="179">
        <v>12.842048225413166</v>
      </c>
      <c r="W135" s="181">
        <v>11.586110231948275</v>
      </c>
      <c r="X135" s="716">
        <v>10.818445025068851</v>
      </c>
    </row>
    <row r="136" spans="1:24" ht="15" customHeight="1">
      <c r="A136" s="476"/>
      <c r="B136" s="477"/>
      <c r="C136" s="152" t="s">
        <v>398</v>
      </c>
      <c r="D136" s="179">
        <v>51.044420256051417</v>
      </c>
      <c r="E136" s="179">
        <v>50.939354838709683</v>
      </c>
      <c r="F136" s="179">
        <v>55.17779882747498</v>
      </c>
      <c r="G136" s="179">
        <v>55.792566100395966</v>
      </c>
      <c r="H136" s="180"/>
      <c r="I136" s="180"/>
      <c r="J136" s="179">
        <v>59.357121196805821</v>
      </c>
      <c r="K136" s="179">
        <v>59.90630529194145</v>
      </c>
      <c r="L136" s="179">
        <v>61.707356704716254</v>
      </c>
      <c r="M136" s="179">
        <v>64.941205748771239</v>
      </c>
      <c r="N136" s="179">
        <v>66.358522562766268</v>
      </c>
      <c r="O136" s="179">
        <v>65.911764119535093</v>
      </c>
      <c r="P136" s="179">
        <v>64.788153023447137</v>
      </c>
      <c r="Q136" s="179">
        <v>64.590170226649008</v>
      </c>
      <c r="R136" s="179">
        <v>65.257608527730568</v>
      </c>
      <c r="S136" s="179">
        <v>64.582446911383599</v>
      </c>
      <c r="T136" s="179">
        <v>64.167188478396994</v>
      </c>
      <c r="U136" s="179">
        <v>63.013199449348122</v>
      </c>
      <c r="V136" s="179">
        <v>61.390492466081739</v>
      </c>
      <c r="W136" s="181">
        <v>57.92602975087037</v>
      </c>
      <c r="X136" s="716">
        <v>55.365675682037519</v>
      </c>
    </row>
    <row r="137" spans="1:24" ht="15" customHeight="1">
      <c r="A137" s="694"/>
      <c r="B137" s="695"/>
      <c r="C137" s="155" t="s">
        <v>399</v>
      </c>
      <c r="D137" s="182">
        <v>10.602290986368113</v>
      </c>
      <c r="E137" s="182">
        <v>10.209032258064516</v>
      </c>
      <c r="F137" s="182">
        <v>6.8815442512992497</v>
      </c>
      <c r="G137" s="182">
        <v>6.7492655511559585</v>
      </c>
      <c r="H137" s="183"/>
      <c r="I137" s="183"/>
      <c r="J137" s="182">
        <v>6.5884969170120282</v>
      </c>
      <c r="K137" s="182">
        <v>7.4292263149428983</v>
      </c>
      <c r="L137" s="182">
        <v>8.2361782508022916</v>
      </c>
      <c r="M137" s="182">
        <v>8.9798627097202353</v>
      </c>
      <c r="N137" s="182">
        <v>9.9950366050378463</v>
      </c>
      <c r="O137" s="182">
        <v>10.657682263112775</v>
      </c>
      <c r="P137" s="182">
        <v>11.927288397876632</v>
      </c>
      <c r="Q137" s="182">
        <v>12.944518011015793</v>
      </c>
      <c r="R137" s="182">
        <v>15.002703537772286</v>
      </c>
      <c r="S137" s="182">
        <v>17.848992379994584</v>
      </c>
      <c r="T137" s="182">
        <v>20.070835942391984</v>
      </c>
      <c r="U137" s="182">
        <v>22.758927848408778</v>
      </c>
      <c r="V137" s="182">
        <v>25.767459308505096</v>
      </c>
      <c r="W137" s="184">
        <v>30.487860017181355</v>
      </c>
      <c r="X137" s="717">
        <v>33.815879292893634</v>
      </c>
    </row>
    <row r="138" spans="1:24" ht="15" customHeight="1">
      <c r="A138" s="476">
        <v>801</v>
      </c>
      <c r="B138" s="477" t="s">
        <v>151</v>
      </c>
      <c r="C138" s="152" t="s">
        <v>396</v>
      </c>
      <c r="D138" s="179">
        <v>100</v>
      </c>
      <c r="E138" s="179">
        <v>100.00000000000001</v>
      </c>
      <c r="F138" s="179">
        <v>100</v>
      </c>
      <c r="G138" s="179">
        <v>100</v>
      </c>
      <c r="H138" s="180"/>
      <c r="I138" s="180"/>
      <c r="J138" s="179">
        <v>99.999999999999986</v>
      </c>
      <c r="K138" s="179">
        <v>100</v>
      </c>
      <c r="L138" s="179">
        <v>100</v>
      </c>
      <c r="M138" s="179">
        <v>100</v>
      </c>
      <c r="N138" s="179">
        <v>100</v>
      </c>
      <c r="O138" s="179">
        <v>100</v>
      </c>
      <c r="P138" s="179">
        <v>100</v>
      </c>
      <c r="Q138" s="179">
        <v>99.999999999999986</v>
      </c>
      <c r="R138" s="179">
        <v>100</v>
      </c>
      <c r="S138" s="179">
        <v>100</v>
      </c>
      <c r="T138" s="179">
        <v>99.999999999999986</v>
      </c>
      <c r="U138" s="179">
        <v>100</v>
      </c>
      <c r="V138" s="179">
        <v>100</v>
      </c>
      <c r="W138" s="181">
        <v>100</v>
      </c>
      <c r="X138" s="716">
        <v>100</v>
      </c>
    </row>
    <row r="139" spans="1:24" ht="15" customHeight="1">
      <c r="A139" s="476"/>
      <c r="B139" s="477"/>
      <c r="C139" s="152" t="s">
        <v>397</v>
      </c>
      <c r="D139" s="179">
        <v>37.288261792189417</v>
      </c>
      <c r="E139" s="179">
        <v>37.00186970707923</v>
      </c>
      <c r="F139" s="179">
        <v>36.707317073170728</v>
      </c>
      <c r="G139" s="179">
        <v>37.265072654279322</v>
      </c>
      <c r="H139" s="180"/>
      <c r="I139" s="180"/>
      <c r="J139" s="179">
        <v>33.027997128499642</v>
      </c>
      <c r="K139" s="179">
        <v>31.641953087054652</v>
      </c>
      <c r="L139" s="179">
        <v>29.086918349429325</v>
      </c>
      <c r="M139" s="179">
        <v>25.540017670535903</v>
      </c>
      <c r="N139" s="179">
        <v>22.912065694111792</v>
      </c>
      <c r="O139" s="179">
        <v>22.283933475269215</v>
      </c>
      <c r="P139" s="179">
        <v>22.275711159737419</v>
      </c>
      <c r="Q139" s="179">
        <v>21.448980713226</v>
      </c>
      <c r="R139" s="179">
        <v>19.680656457429571</v>
      </c>
      <c r="S139" s="179">
        <v>17.978008705935636</v>
      </c>
      <c r="T139" s="179">
        <v>16.298227063712591</v>
      </c>
      <c r="U139" s="179">
        <v>15.710554076455519</v>
      </c>
      <c r="V139" s="179">
        <v>14.447126751449691</v>
      </c>
      <c r="W139" s="181">
        <v>13.528135829863622</v>
      </c>
      <c r="X139" s="716">
        <v>12.8877139979859</v>
      </c>
    </row>
    <row r="140" spans="1:24" ht="15" customHeight="1">
      <c r="A140" s="476"/>
      <c r="B140" s="477"/>
      <c r="C140" s="152" t="s">
        <v>398</v>
      </c>
      <c r="D140" s="179">
        <v>51.591526748817984</v>
      </c>
      <c r="E140" s="179">
        <v>52.197822341166557</v>
      </c>
      <c r="F140" s="179">
        <v>55.889526542324241</v>
      </c>
      <c r="G140" s="179">
        <v>55.807013180800794</v>
      </c>
      <c r="H140" s="180"/>
      <c r="I140" s="180"/>
      <c r="J140" s="179">
        <v>60.399138549892314</v>
      </c>
      <c r="K140" s="179">
        <v>61.321105111282534</v>
      </c>
      <c r="L140" s="179">
        <v>63.239683933274804</v>
      </c>
      <c r="M140" s="179">
        <v>65.213417420711082</v>
      </c>
      <c r="N140" s="179">
        <v>66.191794457059316</v>
      </c>
      <c r="O140" s="179">
        <v>65.623746490172479</v>
      </c>
      <c r="P140" s="179">
        <v>64.831509846827132</v>
      </c>
      <c r="Q140" s="179">
        <v>65.206879498873562</v>
      </c>
      <c r="R140" s="179">
        <v>65.690168818272099</v>
      </c>
      <c r="S140" s="179">
        <v>65.59897340412148</v>
      </c>
      <c r="T140" s="179">
        <v>65.387168957631488</v>
      </c>
      <c r="U140" s="179">
        <v>63.934796805143925</v>
      </c>
      <c r="V140" s="179">
        <v>63.500161767999799</v>
      </c>
      <c r="W140" s="181">
        <v>61.138397865815655</v>
      </c>
      <c r="X140" s="716">
        <v>60.030211480362539</v>
      </c>
    </row>
    <row r="141" spans="1:24" ht="15" customHeight="1">
      <c r="A141" s="694"/>
      <c r="B141" s="695"/>
      <c r="C141" s="155" t="s">
        <v>399</v>
      </c>
      <c r="D141" s="182">
        <v>11.120211458992593</v>
      </c>
      <c r="E141" s="182">
        <v>10.800307951754224</v>
      </c>
      <c r="F141" s="182">
        <v>7.4031563845050217</v>
      </c>
      <c r="G141" s="182">
        <v>6.9279141649198852</v>
      </c>
      <c r="H141" s="183"/>
      <c r="I141" s="183"/>
      <c r="J141" s="182">
        <v>6.5728643216080407</v>
      </c>
      <c r="K141" s="182">
        <v>7.0369418016628087</v>
      </c>
      <c r="L141" s="182">
        <v>7.6733977172958738</v>
      </c>
      <c r="M141" s="182">
        <v>9.24656490875301</v>
      </c>
      <c r="N141" s="182">
        <v>10.896139848828891</v>
      </c>
      <c r="O141" s="182">
        <v>12.092320034558302</v>
      </c>
      <c r="P141" s="182">
        <v>12.892778993435449</v>
      </c>
      <c r="Q141" s="182">
        <v>13.344139787900433</v>
      </c>
      <c r="R141" s="182">
        <v>14.629174724298332</v>
      </c>
      <c r="S141" s="182">
        <v>16.423017889942884</v>
      </c>
      <c r="T141" s="182">
        <v>18.314603978655914</v>
      </c>
      <c r="U141" s="182">
        <v>20.354649118400562</v>
      </c>
      <c r="V141" s="182">
        <v>22.052711480550506</v>
      </c>
      <c r="W141" s="184">
        <v>25.33346630432073</v>
      </c>
      <c r="X141" s="717">
        <v>27.08207452165156</v>
      </c>
    </row>
    <row r="142" spans="1:24" ht="15" customHeight="1">
      <c r="A142" s="702" t="s">
        <v>152</v>
      </c>
      <c r="B142" s="703" t="s">
        <v>153</v>
      </c>
      <c r="C142" s="166" t="s">
        <v>396</v>
      </c>
      <c r="D142" s="185">
        <v>100.00000000000001</v>
      </c>
      <c r="E142" s="185">
        <v>100</v>
      </c>
      <c r="F142" s="185">
        <v>100</v>
      </c>
      <c r="G142" s="185">
        <v>99.999999999999986</v>
      </c>
      <c r="H142" s="185"/>
      <c r="I142" s="185"/>
      <c r="J142" s="185">
        <v>100</v>
      </c>
      <c r="K142" s="185">
        <v>100</v>
      </c>
      <c r="L142" s="185">
        <v>100</v>
      </c>
      <c r="M142" s="185">
        <v>100.00000000000001</v>
      </c>
      <c r="N142" s="185">
        <v>100</v>
      </c>
      <c r="O142" s="185">
        <v>100</v>
      </c>
      <c r="P142" s="185">
        <v>99.999999999999986</v>
      </c>
      <c r="Q142" s="185">
        <v>100.00000000000001</v>
      </c>
      <c r="R142" s="185">
        <v>100</v>
      </c>
      <c r="S142" s="185">
        <v>100</v>
      </c>
      <c r="T142" s="185">
        <v>100</v>
      </c>
      <c r="U142" s="185">
        <v>99.999999999999986</v>
      </c>
      <c r="V142" s="185">
        <v>99.999999999999986</v>
      </c>
      <c r="W142" s="186">
        <v>100</v>
      </c>
      <c r="X142" s="716">
        <v>100</v>
      </c>
    </row>
    <row r="143" spans="1:24" ht="15" customHeight="1">
      <c r="A143" s="702"/>
      <c r="B143" s="703"/>
      <c r="C143" s="166" t="s">
        <v>397</v>
      </c>
      <c r="D143" s="185">
        <v>36.830434481324929</v>
      </c>
      <c r="E143" s="185">
        <v>36.902890726440233</v>
      </c>
      <c r="F143" s="185">
        <v>36.613119143239622</v>
      </c>
      <c r="G143" s="185">
        <v>37.438489160792656</v>
      </c>
      <c r="H143" s="185"/>
      <c r="I143" s="185"/>
      <c r="J143" s="185">
        <v>33.402353966870095</v>
      </c>
      <c r="K143" s="185">
        <v>32.676759455206465</v>
      </c>
      <c r="L143" s="185">
        <v>30.435266614716689</v>
      </c>
      <c r="M143" s="185">
        <v>25.72086330935252</v>
      </c>
      <c r="N143" s="185">
        <v>22.720084343700581</v>
      </c>
      <c r="O143" s="185">
        <v>21.995094031071137</v>
      </c>
      <c r="P143" s="185">
        <v>22.602355580482332</v>
      </c>
      <c r="Q143" s="185">
        <v>21.800731261425959</v>
      </c>
      <c r="R143" s="185">
        <v>20.427519137258678</v>
      </c>
      <c r="S143" s="185">
        <v>18.804576231613353</v>
      </c>
      <c r="T143" s="185">
        <v>16.265564021557331</v>
      </c>
      <c r="U143" s="185">
        <v>15.42348996549881</v>
      </c>
      <c r="V143" s="185">
        <v>13.964071856287424</v>
      </c>
      <c r="W143" s="186">
        <v>12.834487160602936</v>
      </c>
      <c r="X143" s="716">
        <v>12.403332834406026</v>
      </c>
    </row>
    <row r="144" spans="1:24" ht="15" customHeight="1">
      <c r="A144" s="702"/>
      <c r="B144" s="703"/>
      <c r="C144" s="166" t="s">
        <v>398</v>
      </c>
      <c r="D144" s="185">
        <v>52.234772365047469</v>
      </c>
      <c r="E144" s="185">
        <v>52.361101619626872</v>
      </c>
      <c r="F144" s="185">
        <v>56.084337349397593</v>
      </c>
      <c r="G144" s="185">
        <v>55.439553132065434</v>
      </c>
      <c r="H144" s="185"/>
      <c r="I144" s="185"/>
      <c r="J144" s="185">
        <v>60.146033129904097</v>
      </c>
      <c r="K144" s="185">
        <v>60.285419718921261</v>
      </c>
      <c r="L144" s="185">
        <v>61.84459534676612</v>
      </c>
      <c r="M144" s="185">
        <v>65.00143884892087</v>
      </c>
      <c r="N144" s="185">
        <v>66.502665026650263</v>
      </c>
      <c r="O144" s="185">
        <v>66.201378343651442</v>
      </c>
      <c r="P144" s="185">
        <v>64.817722938867078</v>
      </c>
      <c r="Q144" s="185">
        <v>65.742433475523057</v>
      </c>
      <c r="R144" s="185">
        <v>65.861056280390926</v>
      </c>
      <c r="S144" s="185">
        <v>65.790333878122809</v>
      </c>
      <c r="T144" s="185">
        <v>66.507154803939784</v>
      </c>
      <c r="U144" s="185">
        <v>65.114922979736619</v>
      </c>
      <c r="V144" s="185">
        <v>65.164071856287421</v>
      </c>
      <c r="W144" s="186">
        <v>62.542347915746056</v>
      </c>
      <c r="X144" s="716">
        <v>60.759367360175617</v>
      </c>
    </row>
    <row r="145" spans="1:24" ht="15" customHeight="1">
      <c r="A145" s="704"/>
      <c r="B145" s="705"/>
      <c r="C145" s="168" t="s">
        <v>399</v>
      </c>
      <c r="D145" s="187">
        <v>10.934793153627608</v>
      </c>
      <c r="E145" s="187">
        <v>10.736007653932891</v>
      </c>
      <c r="F145" s="187">
        <v>7.3025435073627838</v>
      </c>
      <c r="G145" s="187">
        <v>7.1219577071419069</v>
      </c>
      <c r="H145" s="187"/>
      <c r="I145" s="187"/>
      <c r="J145" s="187">
        <v>6.4516129032258061</v>
      </c>
      <c r="K145" s="187">
        <v>7.0378208258722665</v>
      </c>
      <c r="L145" s="187">
        <v>7.7201380385171987</v>
      </c>
      <c r="M145" s="187">
        <v>9.2776978417266189</v>
      </c>
      <c r="N145" s="187">
        <v>10.777250629649153</v>
      </c>
      <c r="O145" s="187">
        <v>11.803527625277422</v>
      </c>
      <c r="P145" s="187">
        <v>12.579921480650588</v>
      </c>
      <c r="Q145" s="187">
        <v>12.456835263050985</v>
      </c>
      <c r="R145" s="187">
        <v>13.711424582350393</v>
      </c>
      <c r="S145" s="187">
        <v>15.405089890263834</v>
      </c>
      <c r="T145" s="187">
        <v>17.227281174502881</v>
      </c>
      <c r="U145" s="187">
        <v>19.461587054764564</v>
      </c>
      <c r="V145" s="187">
        <v>20.87185628742515</v>
      </c>
      <c r="W145" s="188">
        <v>24.623164923651004</v>
      </c>
      <c r="X145" s="717">
        <v>26.83729980541835</v>
      </c>
    </row>
    <row r="146" spans="1:24" ht="15" customHeight="1">
      <c r="A146" s="702" t="s">
        <v>154</v>
      </c>
      <c r="B146" s="703" t="s">
        <v>155</v>
      </c>
      <c r="C146" s="166" t="s">
        <v>396</v>
      </c>
      <c r="D146" s="185">
        <v>100</v>
      </c>
      <c r="E146" s="185">
        <v>100</v>
      </c>
      <c r="F146" s="185">
        <v>100</v>
      </c>
      <c r="G146" s="185">
        <v>100</v>
      </c>
      <c r="H146" s="185"/>
      <c r="I146" s="185"/>
      <c r="J146" s="185">
        <v>100</v>
      </c>
      <c r="K146" s="185">
        <v>99.999999999999986</v>
      </c>
      <c r="L146" s="185">
        <v>100</v>
      </c>
      <c r="M146" s="185">
        <v>100</v>
      </c>
      <c r="N146" s="185">
        <v>100</v>
      </c>
      <c r="O146" s="185">
        <v>99.999999999999986</v>
      </c>
      <c r="P146" s="185">
        <v>100.00000000000001</v>
      </c>
      <c r="Q146" s="185">
        <v>99.999999999999986</v>
      </c>
      <c r="R146" s="185">
        <v>99.999999999999986</v>
      </c>
      <c r="S146" s="185">
        <v>100.00000000000001</v>
      </c>
      <c r="T146" s="185">
        <v>100</v>
      </c>
      <c r="U146" s="185">
        <v>100.00000000000001</v>
      </c>
      <c r="V146" s="185">
        <v>100</v>
      </c>
      <c r="W146" s="186">
        <v>100</v>
      </c>
      <c r="X146" s="716">
        <v>100</v>
      </c>
    </row>
    <row r="147" spans="1:24" ht="15" customHeight="1">
      <c r="A147" s="702"/>
      <c r="B147" s="703"/>
      <c r="C147" s="166" t="s">
        <v>397</v>
      </c>
      <c r="D147" s="185">
        <v>38.128861429832305</v>
      </c>
      <c r="E147" s="185">
        <v>37.417677642980934</v>
      </c>
      <c r="F147" s="185">
        <v>36.692678067408266</v>
      </c>
      <c r="G147" s="185">
        <v>36.569424517774593</v>
      </c>
      <c r="H147" s="185"/>
      <c r="I147" s="185"/>
      <c r="J147" s="185">
        <v>33.437312537492502</v>
      </c>
      <c r="K147" s="185">
        <v>29.624542124542124</v>
      </c>
      <c r="L147" s="185">
        <v>26.161170459823502</v>
      </c>
      <c r="M147" s="185">
        <v>24.377581120943955</v>
      </c>
      <c r="N147" s="185">
        <v>23.146928511555505</v>
      </c>
      <c r="O147" s="185">
        <v>23.450425608440234</v>
      </c>
      <c r="P147" s="185">
        <v>22.122554847076621</v>
      </c>
      <c r="Q147" s="185">
        <v>21.244080929832112</v>
      </c>
      <c r="R147" s="185">
        <v>18.885815883050178</v>
      </c>
      <c r="S147" s="185">
        <v>17.222581539314426</v>
      </c>
      <c r="T147" s="185">
        <v>17.212213482195722</v>
      </c>
      <c r="U147" s="185">
        <v>17.753259779338016</v>
      </c>
      <c r="V147" s="185">
        <v>16.222961730449249</v>
      </c>
      <c r="W147" s="186">
        <v>15.184259333924683</v>
      </c>
      <c r="X147" s="716">
        <v>13.540231747832429</v>
      </c>
    </row>
    <row r="148" spans="1:24" ht="15" customHeight="1">
      <c r="A148" s="702"/>
      <c r="B148" s="703"/>
      <c r="C148" s="166" t="s">
        <v>398</v>
      </c>
      <c r="D148" s="185">
        <v>50.503089143865843</v>
      </c>
      <c r="E148" s="185">
        <v>52.045060658578855</v>
      </c>
      <c r="F148" s="185">
        <v>56.284243732359286</v>
      </c>
      <c r="G148" s="185">
        <v>57.213454487486047</v>
      </c>
      <c r="H148" s="185"/>
      <c r="I148" s="185"/>
      <c r="J148" s="185">
        <v>60.191961607678465</v>
      </c>
      <c r="K148" s="185">
        <v>63.850732600732599</v>
      </c>
      <c r="L148" s="185">
        <v>66.929865304226666</v>
      </c>
      <c r="M148" s="185">
        <v>67.504424778761063</v>
      </c>
      <c r="N148" s="185">
        <v>66.79439588073285</v>
      </c>
      <c r="O148" s="185">
        <v>65.339887303680612</v>
      </c>
      <c r="P148" s="185">
        <v>65.97860153463742</v>
      </c>
      <c r="Q148" s="185">
        <v>65.60482135170038</v>
      </c>
      <c r="R148" s="185">
        <v>67.285657842749899</v>
      </c>
      <c r="S148" s="185">
        <v>67.633742954818445</v>
      </c>
      <c r="T148" s="185">
        <v>66.243762158504609</v>
      </c>
      <c r="U148" s="185">
        <v>63.557338682714814</v>
      </c>
      <c r="V148" s="185">
        <v>62.853577371048253</v>
      </c>
      <c r="W148" s="186">
        <v>61.164422224014189</v>
      </c>
      <c r="X148" s="716">
        <v>61.089052750992622</v>
      </c>
    </row>
    <row r="149" spans="1:24" ht="15" customHeight="1">
      <c r="A149" s="704"/>
      <c r="B149" s="705"/>
      <c r="C149" s="168" t="s">
        <v>399</v>
      </c>
      <c r="D149" s="187">
        <v>11.368049426301853</v>
      </c>
      <c r="E149" s="187">
        <v>10.537261698440208</v>
      </c>
      <c r="F149" s="187">
        <v>7.0230782002324421</v>
      </c>
      <c r="G149" s="187">
        <v>6.2171209947393589</v>
      </c>
      <c r="H149" s="187"/>
      <c r="I149" s="187"/>
      <c r="J149" s="187">
        <v>6.3707258548290344</v>
      </c>
      <c r="K149" s="187">
        <v>6.5247252747252755</v>
      </c>
      <c r="L149" s="187">
        <v>6.9089642359498367</v>
      </c>
      <c r="M149" s="187">
        <v>8.117994100294986</v>
      </c>
      <c r="N149" s="187">
        <v>10.058675607711651</v>
      </c>
      <c r="O149" s="187">
        <v>11.209687087879152</v>
      </c>
      <c r="P149" s="187">
        <v>11.898843618285962</v>
      </c>
      <c r="Q149" s="187">
        <v>13.151097718467501</v>
      </c>
      <c r="R149" s="187">
        <v>13.82852627419992</v>
      </c>
      <c r="S149" s="187">
        <v>15.143675505867135</v>
      </c>
      <c r="T149" s="187">
        <v>16.544024359299669</v>
      </c>
      <c r="U149" s="187">
        <v>18.689401537947177</v>
      </c>
      <c r="V149" s="187">
        <v>20.923460898502498</v>
      </c>
      <c r="W149" s="188">
        <v>23.651318442061122</v>
      </c>
      <c r="X149" s="717">
        <v>25.370715501174946</v>
      </c>
    </row>
    <row r="150" spans="1:24" ht="15" customHeight="1">
      <c r="A150" s="702" t="s">
        <v>156</v>
      </c>
      <c r="B150" s="703" t="s">
        <v>157</v>
      </c>
      <c r="C150" s="166" t="s">
        <v>396</v>
      </c>
      <c r="D150" s="185">
        <v>100</v>
      </c>
      <c r="E150" s="185">
        <v>100</v>
      </c>
      <c r="F150" s="185">
        <v>100</v>
      </c>
      <c r="G150" s="185">
        <v>100</v>
      </c>
      <c r="H150" s="185"/>
      <c r="I150" s="185"/>
      <c r="J150" s="185">
        <v>100</v>
      </c>
      <c r="K150" s="185">
        <v>100</v>
      </c>
      <c r="L150" s="185">
        <v>100</v>
      </c>
      <c r="M150" s="185">
        <v>100.00000000000001</v>
      </c>
      <c r="N150" s="185">
        <v>100</v>
      </c>
      <c r="O150" s="185">
        <v>100</v>
      </c>
      <c r="P150" s="185">
        <v>100</v>
      </c>
      <c r="Q150" s="185">
        <v>100</v>
      </c>
      <c r="R150" s="185">
        <v>100</v>
      </c>
      <c r="S150" s="185">
        <v>100</v>
      </c>
      <c r="T150" s="185">
        <v>100</v>
      </c>
      <c r="U150" s="185">
        <v>100</v>
      </c>
      <c r="V150" s="185">
        <v>100</v>
      </c>
      <c r="W150" s="186">
        <v>100</v>
      </c>
      <c r="X150" s="716">
        <v>100</v>
      </c>
    </row>
    <row r="151" spans="1:24" ht="15" customHeight="1">
      <c r="A151" s="702"/>
      <c r="B151" s="703"/>
      <c r="C151" s="166" t="s">
        <v>397</v>
      </c>
      <c r="D151" s="185">
        <v>37.560975609756099</v>
      </c>
      <c r="E151" s="185">
        <v>36.863543788187378</v>
      </c>
      <c r="F151" s="185">
        <v>36.923521757987565</v>
      </c>
      <c r="G151" s="185">
        <v>37.521942656524281</v>
      </c>
      <c r="H151" s="185"/>
      <c r="I151" s="185"/>
      <c r="J151" s="185">
        <v>31.764561317276975</v>
      </c>
      <c r="K151" s="185">
        <v>31.457376212353243</v>
      </c>
      <c r="L151" s="185">
        <v>29.214963119072706</v>
      </c>
      <c r="M151" s="185">
        <v>26.502222859601321</v>
      </c>
      <c r="N151" s="185">
        <v>23.107806691449813</v>
      </c>
      <c r="O151" s="185">
        <v>21.595162683558883</v>
      </c>
      <c r="P151" s="185">
        <v>21.662958843159068</v>
      </c>
      <c r="Q151" s="185">
        <v>20.771513353115729</v>
      </c>
      <c r="R151" s="185">
        <v>18.667752001085333</v>
      </c>
      <c r="S151" s="185">
        <v>16.708860759493671</v>
      </c>
      <c r="T151" s="185">
        <v>14.918032786885247</v>
      </c>
      <c r="U151" s="185">
        <v>13.161875945537066</v>
      </c>
      <c r="V151" s="185">
        <v>12.901454844908042</v>
      </c>
      <c r="W151" s="186">
        <v>12.65495164146574</v>
      </c>
      <c r="X151" s="716">
        <v>13.113413304252999</v>
      </c>
    </row>
    <row r="152" spans="1:24" ht="15" customHeight="1">
      <c r="A152" s="702"/>
      <c r="B152" s="703"/>
      <c r="C152" s="166" t="s">
        <v>398</v>
      </c>
      <c r="D152" s="185">
        <v>51.130820399113084</v>
      </c>
      <c r="E152" s="185">
        <v>51.978469595577536</v>
      </c>
      <c r="F152" s="185">
        <v>55.125054214254732</v>
      </c>
      <c r="G152" s="185">
        <v>55.324751316559393</v>
      </c>
      <c r="H152" s="185"/>
      <c r="I152" s="185"/>
      <c r="J152" s="185">
        <v>61.182108626198087</v>
      </c>
      <c r="K152" s="185">
        <v>60.936702399183254</v>
      </c>
      <c r="L152" s="185">
        <v>62.355110642781874</v>
      </c>
      <c r="M152" s="185">
        <v>62.957120321239067</v>
      </c>
      <c r="N152" s="185">
        <v>64.654275092936814</v>
      </c>
      <c r="O152" s="185">
        <v>64.540742873596315</v>
      </c>
      <c r="P152" s="185">
        <v>63.389877641824242</v>
      </c>
      <c r="Q152" s="185">
        <v>63.285675748583756</v>
      </c>
      <c r="R152" s="185">
        <v>63.017229683896346</v>
      </c>
      <c r="S152" s="185">
        <v>62.118587608261159</v>
      </c>
      <c r="T152" s="185">
        <v>60.710382513661202</v>
      </c>
      <c r="U152" s="185">
        <v>61.215788749828079</v>
      </c>
      <c r="V152" s="185">
        <v>59.799615701345047</v>
      </c>
      <c r="W152" s="186">
        <v>57.199291649639015</v>
      </c>
      <c r="X152" s="716">
        <v>56.256815703380589</v>
      </c>
    </row>
    <row r="153" spans="1:24" ht="15" customHeight="1">
      <c r="A153" s="704"/>
      <c r="B153" s="705"/>
      <c r="C153" s="168" t="s">
        <v>399</v>
      </c>
      <c r="D153" s="187">
        <v>11.308203991130821</v>
      </c>
      <c r="E153" s="187">
        <v>11.157986616235089</v>
      </c>
      <c r="F153" s="187">
        <v>7.9514240277576986</v>
      </c>
      <c r="G153" s="187">
        <v>7.1533060269163258</v>
      </c>
      <c r="H153" s="187"/>
      <c r="I153" s="187"/>
      <c r="J153" s="187">
        <v>7.0533300565249455</v>
      </c>
      <c r="K153" s="187">
        <v>7.6059213884635017</v>
      </c>
      <c r="L153" s="187">
        <v>8.4299262381454163</v>
      </c>
      <c r="M153" s="187">
        <v>10.540656819159617</v>
      </c>
      <c r="N153" s="187">
        <v>12.237918215613384</v>
      </c>
      <c r="O153" s="187">
        <v>13.864094442844802</v>
      </c>
      <c r="P153" s="187">
        <v>14.947163515016685</v>
      </c>
      <c r="Q153" s="187">
        <v>15.942810898300513</v>
      </c>
      <c r="R153" s="187">
        <v>18.315018315018314</v>
      </c>
      <c r="S153" s="187">
        <v>21.17255163224517</v>
      </c>
      <c r="T153" s="187">
        <v>24.371584699453553</v>
      </c>
      <c r="U153" s="187">
        <v>25.622335304634852</v>
      </c>
      <c r="V153" s="187">
        <v>27.298929453746911</v>
      </c>
      <c r="W153" s="188">
        <v>30.145756708895245</v>
      </c>
      <c r="X153" s="717">
        <v>30.62977099236641</v>
      </c>
    </row>
    <row r="154" spans="1:24" ht="15" customHeight="1">
      <c r="A154" s="476">
        <v>903</v>
      </c>
      <c r="B154" s="477" t="s">
        <v>158</v>
      </c>
      <c r="C154" s="152" t="s">
        <v>396</v>
      </c>
      <c r="D154" s="179">
        <v>100</v>
      </c>
      <c r="E154" s="179">
        <v>100</v>
      </c>
      <c r="F154" s="179">
        <v>100</v>
      </c>
      <c r="G154" s="179">
        <v>100</v>
      </c>
      <c r="H154" s="180"/>
      <c r="I154" s="180"/>
      <c r="J154" s="179">
        <v>100</v>
      </c>
      <c r="K154" s="179">
        <v>100</v>
      </c>
      <c r="L154" s="179">
        <v>100</v>
      </c>
      <c r="M154" s="179">
        <v>100</v>
      </c>
      <c r="N154" s="179">
        <v>100</v>
      </c>
      <c r="O154" s="179">
        <v>100</v>
      </c>
      <c r="P154" s="179">
        <v>100</v>
      </c>
      <c r="Q154" s="179">
        <v>100</v>
      </c>
      <c r="R154" s="179">
        <v>100</v>
      </c>
      <c r="S154" s="179">
        <v>100.00000000000001</v>
      </c>
      <c r="T154" s="179">
        <v>100</v>
      </c>
      <c r="U154" s="179">
        <v>100</v>
      </c>
      <c r="V154" s="179">
        <v>100.00000000000001</v>
      </c>
      <c r="W154" s="181">
        <v>100</v>
      </c>
      <c r="X154" s="716">
        <v>100</v>
      </c>
    </row>
    <row r="155" spans="1:24" ht="15" customHeight="1">
      <c r="A155" s="476"/>
      <c r="B155" s="477"/>
      <c r="C155" s="152" t="s">
        <v>397</v>
      </c>
      <c r="D155" s="179">
        <v>36.523828594313173</v>
      </c>
      <c r="E155" s="179">
        <v>37.093407991855429</v>
      </c>
      <c r="F155" s="179">
        <v>36.309462652830575</v>
      </c>
      <c r="G155" s="179">
        <v>35.715727841712095</v>
      </c>
      <c r="H155" s="180"/>
      <c r="I155" s="180"/>
      <c r="J155" s="179">
        <v>31.499229526064571</v>
      </c>
      <c r="K155" s="179">
        <v>28.943859649122807</v>
      </c>
      <c r="L155" s="179">
        <v>26.690391459074732</v>
      </c>
      <c r="M155" s="179">
        <v>24.612267452569533</v>
      </c>
      <c r="N155" s="179">
        <v>24.02024199071608</v>
      </c>
      <c r="O155" s="179">
        <v>24.108639341764437</v>
      </c>
      <c r="P155" s="179">
        <v>23.153860892891359</v>
      </c>
      <c r="Q155" s="179">
        <v>21.414110546621338</v>
      </c>
      <c r="R155" s="179">
        <v>18.760924451349776</v>
      </c>
      <c r="S155" s="179">
        <v>17.602201257861637</v>
      </c>
      <c r="T155" s="179">
        <v>16.254096095384739</v>
      </c>
      <c r="U155" s="179">
        <v>15.400757077024357</v>
      </c>
      <c r="V155" s="179">
        <v>13.932652354570637</v>
      </c>
      <c r="W155" s="181">
        <v>12.177853299348627</v>
      </c>
      <c r="X155" s="716">
        <v>10.232875275359278</v>
      </c>
    </row>
    <row r="156" spans="1:24" ht="15" customHeight="1">
      <c r="A156" s="476"/>
      <c r="B156" s="477"/>
      <c r="C156" s="152" t="s">
        <v>398</v>
      </c>
      <c r="D156" s="179">
        <v>52.332799359231075</v>
      </c>
      <c r="E156" s="179">
        <v>51.870705013998474</v>
      </c>
      <c r="F156" s="179">
        <v>56.30329805815267</v>
      </c>
      <c r="G156" s="179">
        <v>57.051282051282051</v>
      </c>
      <c r="H156" s="180"/>
      <c r="I156" s="180"/>
      <c r="J156" s="179">
        <v>61.852144172586165</v>
      </c>
      <c r="K156" s="179">
        <v>63.92280701754386</v>
      </c>
      <c r="L156" s="179">
        <v>65.407159305003134</v>
      </c>
      <c r="M156" s="179">
        <v>66.502118253822061</v>
      </c>
      <c r="N156" s="179">
        <v>65.542957156989573</v>
      </c>
      <c r="O156" s="179">
        <v>64.181776626542742</v>
      </c>
      <c r="P156" s="179">
        <v>63.571565433991182</v>
      </c>
      <c r="Q156" s="179">
        <v>64.123916115970815</v>
      </c>
      <c r="R156" s="179">
        <v>64.249368809477573</v>
      </c>
      <c r="S156" s="179">
        <v>62.256289308176108</v>
      </c>
      <c r="T156" s="179">
        <v>60.866990406253699</v>
      </c>
      <c r="U156" s="179">
        <v>58.977946017116523</v>
      </c>
      <c r="V156" s="179">
        <v>56.847299168975077</v>
      </c>
      <c r="W156" s="181">
        <v>53.832719720570189</v>
      </c>
      <c r="X156" s="716">
        <v>51.44760306304417</v>
      </c>
    </row>
    <row r="157" spans="1:24" ht="15" customHeight="1">
      <c r="A157" s="694"/>
      <c r="B157" s="695"/>
      <c r="C157" s="155" t="s">
        <v>399</v>
      </c>
      <c r="D157" s="182">
        <v>11.143372046455747</v>
      </c>
      <c r="E157" s="182">
        <v>11.035886994146093</v>
      </c>
      <c r="F157" s="182">
        <v>7.3872392890167475</v>
      </c>
      <c r="G157" s="182">
        <v>7.232990107005854</v>
      </c>
      <c r="H157" s="183"/>
      <c r="I157" s="183"/>
      <c r="J157" s="182">
        <v>6.6486263013492684</v>
      </c>
      <c r="K157" s="182">
        <v>7.1333333333333329</v>
      </c>
      <c r="L157" s="182">
        <v>7.902449235922127</v>
      </c>
      <c r="M157" s="182">
        <v>8.8856142936083984</v>
      </c>
      <c r="N157" s="182">
        <v>10.436800852294347</v>
      </c>
      <c r="O157" s="182">
        <v>11.709584031692824</v>
      </c>
      <c r="P157" s="182">
        <v>13.274573673117454</v>
      </c>
      <c r="Q157" s="182">
        <v>14.461973337407846</v>
      </c>
      <c r="R157" s="182">
        <v>16.989706739172654</v>
      </c>
      <c r="S157" s="182">
        <v>20.141509433962266</v>
      </c>
      <c r="T157" s="182">
        <v>22.878913498361563</v>
      </c>
      <c r="U157" s="182">
        <v>25.621296905859118</v>
      </c>
      <c r="V157" s="182">
        <v>29.220048476454291</v>
      </c>
      <c r="W157" s="184">
        <v>33.989426980081184</v>
      </c>
      <c r="X157" s="717">
        <v>38.319521661596561</v>
      </c>
    </row>
    <row r="158" spans="1:24" ht="15" customHeight="1">
      <c r="A158" s="702" t="s">
        <v>159</v>
      </c>
      <c r="B158" s="703" t="s">
        <v>160</v>
      </c>
      <c r="C158" s="166" t="s">
        <v>396</v>
      </c>
      <c r="D158" s="185">
        <v>100</v>
      </c>
      <c r="E158" s="185">
        <v>100</v>
      </c>
      <c r="F158" s="185">
        <v>100</v>
      </c>
      <c r="G158" s="185">
        <v>100</v>
      </c>
      <c r="H158" s="185"/>
      <c r="I158" s="185"/>
      <c r="J158" s="185">
        <v>100</v>
      </c>
      <c r="K158" s="185">
        <v>100</v>
      </c>
      <c r="L158" s="185">
        <v>100.00000000000001</v>
      </c>
      <c r="M158" s="185">
        <v>100</v>
      </c>
      <c r="N158" s="185">
        <v>100</v>
      </c>
      <c r="O158" s="185">
        <v>100</v>
      </c>
      <c r="P158" s="185">
        <v>99.999999999999986</v>
      </c>
      <c r="Q158" s="185">
        <v>100</v>
      </c>
      <c r="R158" s="185">
        <v>99.999999999999986</v>
      </c>
      <c r="S158" s="185">
        <v>100</v>
      </c>
      <c r="T158" s="185">
        <v>100</v>
      </c>
      <c r="U158" s="185">
        <v>100</v>
      </c>
      <c r="V158" s="185">
        <v>100</v>
      </c>
      <c r="W158" s="186">
        <v>100</v>
      </c>
      <c r="X158" s="716">
        <v>100</v>
      </c>
    </row>
    <row r="159" spans="1:24" ht="15" customHeight="1">
      <c r="A159" s="702"/>
      <c r="B159" s="703"/>
      <c r="C159" s="166" t="s">
        <v>397</v>
      </c>
      <c r="D159" s="185">
        <v>35.845539280958718</v>
      </c>
      <c r="E159" s="185">
        <v>35.803606686850067</v>
      </c>
      <c r="F159" s="185">
        <v>35.721570627231003</v>
      </c>
      <c r="G159" s="185">
        <v>35.625842834375383</v>
      </c>
      <c r="H159" s="185"/>
      <c r="I159" s="185"/>
      <c r="J159" s="185">
        <v>29.603789836347978</v>
      </c>
      <c r="K159" s="185">
        <v>27.3750200932326</v>
      </c>
      <c r="L159" s="185">
        <v>25.236544129052273</v>
      </c>
      <c r="M159" s="185">
        <v>24.38113789465141</v>
      </c>
      <c r="N159" s="185">
        <v>24.48520216756982</v>
      </c>
      <c r="O159" s="185">
        <v>25.333997178657373</v>
      </c>
      <c r="P159" s="185">
        <v>24.043897572331225</v>
      </c>
      <c r="Q159" s="185">
        <v>21.897508071860251</v>
      </c>
      <c r="R159" s="185">
        <v>18.769152196118487</v>
      </c>
      <c r="S159" s="185">
        <v>17.37049068216789</v>
      </c>
      <c r="T159" s="185">
        <v>16.198870443265445</v>
      </c>
      <c r="U159" s="185">
        <v>15.396233120113717</v>
      </c>
      <c r="V159" s="185">
        <v>13.470593666328131</v>
      </c>
      <c r="W159" s="186">
        <v>11.54662087079503</v>
      </c>
      <c r="X159" s="716">
        <v>10.194011438824717</v>
      </c>
    </row>
    <row r="160" spans="1:24" ht="15" customHeight="1">
      <c r="A160" s="702"/>
      <c r="B160" s="703"/>
      <c r="C160" s="166" t="s">
        <v>398</v>
      </c>
      <c r="D160" s="185">
        <v>53.102529960053261</v>
      </c>
      <c r="E160" s="185">
        <v>53.350006581545351</v>
      </c>
      <c r="F160" s="185">
        <v>57.139214686384499</v>
      </c>
      <c r="G160" s="185">
        <v>57.680519798945696</v>
      </c>
      <c r="H160" s="185"/>
      <c r="I160" s="185"/>
      <c r="J160" s="185">
        <v>64.504737295434964</v>
      </c>
      <c r="K160" s="185">
        <v>66.613084713068645</v>
      </c>
      <c r="L160" s="185">
        <v>68.256553435706536</v>
      </c>
      <c r="M160" s="185">
        <v>68.005843681519366</v>
      </c>
      <c r="N160" s="185">
        <v>66.527719883284703</v>
      </c>
      <c r="O160" s="185">
        <v>64.359804165629413</v>
      </c>
      <c r="P160" s="185">
        <v>64.092118390422343</v>
      </c>
      <c r="Q160" s="185">
        <v>64.997102409139828</v>
      </c>
      <c r="R160" s="185">
        <v>65.840994211780725</v>
      </c>
      <c r="S160" s="185">
        <v>63.814327235424862</v>
      </c>
      <c r="T160" s="185">
        <v>61.689200753037824</v>
      </c>
      <c r="U160" s="185">
        <v>59.728144989339015</v>
      </c>
      <c r="V160" s="185">
        <v>57.750900193887908</v>
      </c>
      <c r="W160" s="186">
        <v>54.965147994746943</v>
      </c>
      <c r="X160" s="716">
        <v>52.405517550745763</v>
      </c>
    </row>
    <row r="161" spans="1:24" ht="15" customHeight="1">
      <c r="A161" s="704"/>
      <c r="B161" s="705"/>
      <c r="C161" s="168" t="s">
        <v>399</v>
      </c>
      <c r="D161" s="187">
        <v>11.051930758988016</v>
      </c>
      <c r="E161" s="187">
        <v>10.84638673160458</v>
      </c>
      <c r="F161" s="187">
        <v>7.1392146863844967</v>
      </c>
      <c r="G161" s="187">
        <v>6.6936373666789253</v>
      </c>
      <c r="H161" s="187"/>
      <c r="I161" s="187"/>
      <c r="J161" s="187">
        <v>5.8914728682170541</v>
      </c>
      <c r="K161" s="187">
        <v>6.0118951936987619</v>
      </c>
      <c r="L161" s="187">
        <v>6.5069024352411979</v>
      </c>
      <c r="M161" s="187">
        <v>7.6130184238292351</v>
      </c>
      <c r="N161" s="187">
        <v>8.987077949145478</v>
      </c>
      <c r="O161" s="187">
        <v>10.306198655713219</v>
      </c>
      <c r="P161" s="187">
        <v>11.863984037246425</v>
      </c>
      <c r="Q161" s="187">
        <v>13.105389518999916</v>
      </c>
      <c r="R161" s="187">
        <v>15.389853592100783</v>
      </c>
      <c r="S161" s="187">
        <v>18.815182082407251</v>
      </c>
      <c r="T161" s="187">
        <v>22.111928803696731</v>
      </c>
      <c r="U161" s="187">
        <v>24.875621890547265</v>
      </c>
      <c r="V161" s="187">
        <v>28.778506139783953</v>
      </c>
      <c r="W161" s="188">
        <v>33.488231134458026</v>
      </c>
      <c r="X161" s="717">
        <v>37.400471010429513</v>
      </c>
    </row>
    <row r="162" spans="1:24" ht="15" customHeight="1">
      <c r="A162" s="702" t="s">
        <v>161</v>
      </c>
      <c r="B162" s="703" t="s">
        <v>162</v>
      </c>
      <c r="C162" s="166" t="s">
        <v>396</v>
      </c>
      <c r="D162" s="185">
        <v>100</v>
      </c>
      <c r="E162" s="185">
        <v>100</v>
      </c>
      <c r="F162" s="185">
        <v>100</v>
      </c>
      <c r="G162" s="185">
        <v>100</v>
      </c>
      <c r="H162" s="185"/>
      <c r="I162" s="185"/>
      <c r="J162" s="185">
        <v>100.00000000000001</v>
      </c>
      <c r="K162" s="185">
        <v>100.00000000000001</v>
      </c>
      <c r="L162" s="185">
        <v>100</v>
      </c>
      <c r="M162" s="185">
        <v>100</v>
      </c>
      <c r="N162" s="185">
        <v>100</v>
      </c>
      <c r="O162" s="185">
        <v>100</v>
      </c>
      <c r="P162" s="185">
        <v>100</v>
      </c>
      <c r="Q162" s="185">
        <v>100</v>
      </c>
      <c r="R162" s="185">
        <v>100</v>
      </c>
      <c r="S162" s="185">
        <v>100</v>
      </c>
      <c r="T162" s="185">
        <v>100</v>
      </c>
      <c r="U162" s="185">
        <v>100</v>
      </c>
      <c r="V162" s="185">
        <v>99.999999999999986</v>
      </c>
      <c r="W162" s="186">
        <v>100</v>
      </c>
      <c r="X162" s="716">
        <v>100</v>
      </c>
    </row>
    <row r="163" spans="1:24" ht="15" customHeight="1">
      <c r="A163" s="702"/>
      <c r="B163" s="703"/>
      <c r="C163" s="166" t="s">
        <v>397</v>
      </c>
      <c r="D163" s="185">
        <v>37.679911428219953</v>
      </c>
      <c r="E163" s="185">
        <v>38.217054263565892</v>
      </c>
      <c r="F163" s="185">
        <v>36.894137031443087</v>
      </c>
      <c r="G163" s="185">
        <v>36.025641025641022</v>
      </c>
      <c r="H163" s="185"/>
      <c r="I163" s="185"/>
      <c r="J163" s="185">
        <v>34.626420291518421</v>
      </c>
      <c r="K163" s="185">
        <v>32.772435897435898</v>
      </c>
      <c r="L163" s="185">
        <v>28.840308627542672</v>
      </c>
      <c r="M163" s="185">
        <v>24.150132693036774</v>
      </c>
      <c r="N163" s="185">
        <v>21.98443579766537</v>
      </c>
      <c r="O163" s="185">
        <v>22.3046875</v>
      </c>
      <c r="P163" s="185">
        <v>22.553854139631458</v>
      </c>
      <c r="Q163" s="185">
        <v>21.545818792813755</v>
      </c>
      <c r="R163" s="185">
        <v>19.447700924840433</v>
      </c>
      <c r="S163" s="185">
        <v>17.91064740502943</v>
      </c>
      <c r="T163" s="185">
        <v>16.216216216216218</v>
      </c>
      <c r="U163" s="185">
        <v>15.144364242087729</v>
      </c>
      <c r="V163" s="185">
        <v>13.833157338965151</v>
      </c>
      <c r="W163" s="186">
        <v>12.50412950115626</v>
      </c>
      <c r="X163" s="716">
        <v>10.293313900528329</v>
      </c>
    </row>
    <row r="164" spans="1:24" ht="15" customHeight="1">
      <c r="A164" s="702"/>
      <c r="B164" s="703"/>
      <c r="C164" s="166" t="s">
        <v>398</v>
      </c>
      <c r="D164" s="185">
        <v>51.716078238405707</v>
      </c>
      <c r="E164" s="185">
        <v>51.124031007751938</v>
      </c>
      <c r="F164" s="185">
        <v>55.814911437594397</v>
      </c>
      <c r="G164" s="185">
        <v>56.35327635327635</v>
      </c>
      <c r="H164" s="185"/>
      <c r="I164" s="185"/>
      <c r="J164" s="185">
        <v>57.442901411683692</v>
      </c>
      <c r="K164" s="185">
        <v>58.298992673992679</v>
      </c>
      <c r="L164" s="185">
        <v>61.257891045125092</v>
      </c>
      <c r="M164" s="185">
        <v>64.880576266902565</v>
      </c>
      <c r="N164" s="185">
        <v>65.706874189364456</v>
      </c>
      <c r="O164" s="185">
        <v>63.971354166666671</v>
      </c>
      <c r="P164" s="185">
        <v>62.081494939008564</v>
      </c>
      <c r="Q164" s="185">
        <v>61.677652837016929</v>
      </c>
      <c r="R164" s="185">
        <v>61.273935130910516</v>
      </c>
      <c r="S164" s="185">
        <v>59.363295880149813</v>
      </c>
      <c r="T164" s="185">
        <v>59.472905741562457</v>
      </c>
      <c r="U164" s="185">
        <v>58.495280399777904</v>
      </c>
      <c r="V164" s="185">
        <v>56.252828480917181</v>
      </c>
      <c r="W164" s="186">
        <v>52.279484638255703</v>
      </c>
      <c r="X164" s="716">
        <v>50.045545636728008</v>
      </c>
    </row>
    <row r="165" spans="1:24" ht="15" customHeight="1">
      <c r="A165" s="704"/>
      <c r="B165" s="705"/>
      <c r="C165" s="168" t="s">
        <v>399</v>
      </c>
      <c r="D165" s="187">
        <v>10.604010333374339</v>
      </c>
      <c r="E165" s="187">
        <v>10.65891472868217</v>
      </c>
      <c r="F165" s="187">
        <v>7.2909515309625155</v>
      </c>
      <c r="G165" s="187">
        <v>7.6210826210826212</v>
      </c>
      <c r="H165" s="187"/>
      <c r="I165" s="187"/>
      <c r="J165" s="187">
        <v>7.9306782967978879</v>
      </c>
      <c r="K165" s="187">
        <v>8.9285714285714288</v>
      </c>
      <c r="L165" s="187">
        <v>9.9018003273322428</v>
      </c>
      <c r="M165" s="187">
        <v>10.969291040060659</v>
      </c>
      <c r="N165" s="187">
        <v>12.308690012970169</v>
      </c>
      <c r="O165" s="187">
        <v>13.723958333333334</v>
      </c>
      <c r="P165" s="187">
        <v>15.36465092135998</v>
      </c>
      <c r="Q165" s="187">
        <v>16.776528370169316</v>
      </c>
      <c r="R165" s="187">
        <v>19.278363944249055</v>
      </c>
      <c r="S165" s="187">
        <v>22.726056714820761</v>
      </c>
      <c r="T165" s="187">
        <v>24.310878042221326</v>
      </c>
      <c r="U165" s="187">
        <v>26.36035535813437</v>
      </c>
      <c r="V165" s="187">
        <v>29.914014180117665</v>
      </c>
      <c r="W165" s="188">
        <v>35.216385860588041</v>
      </c>
      <c r="X165" s="717">
        <v>39.661140462743674</v>
      </c>
    </row>
    <row r="166" spans="1:24" ht="15" customHeight="1">
      <c r="A166" s="702" t="s">
        <v>163</v>
      </c>
      <c r="B166" s="703" t="s">
        <v>164</v>
      </c>
      <c r="C166" s="166" t="s">
        <v>396</v>
      </c>
      <c r="D166" s="185">
        <v>100</v>
      </c>
      <c r="E166" s="185">
        <v>100</v>
      </c>
      <c r="F166" s="185">
        <v>100</v>
      </c>
      <c r="G166" s="185">
        <v>100</v>
      </c>
      <c r="H166" s="185"/>
      <c r="I166" s="185"/>
      <c r="J166" s="185">
        <v>100</v>
      </c>
      <c r="K166" s="185">
        <v>100</v>
      </c>
      <c r="L166" s="185">
        <v>100</v>
      </c>
      <c r="M166" s="185">
        <v>100</v>
      </c>
      <c r="N166" s="185">
        <v>100.00000000000001</v>
      </c>
      <c r="O166" s="185">
        <v>100</v>
      </c>
      <c r="P166" s="185">
        <v>100</v>
      </c>
      <c r="Q166" s="185">
        <v>100</v>
      </c>
      <c r="R166" s="185">
        <v>100</v>
      </c>
      <c r="S166" s="185">
        <v>100</v>
      </c>
      <c r="T166" s="185">
        <v>100</v>
      </c>
      <c r="U166" s="185">
        <v>100</v>
      </c>
      <c r="V166" s="185">
        <v>100</v>
      </c>
      <c r="W166" s="186">
        <v>100</v>
      </c>
      <c r="X166" s="716">
        <v>100</v>
      </c>
    </row>
    <row r="167" spans="1:24" ht="15" customHeight="1">
      <c r="A167" s="702"/>
      <c r="B167" s="703"/>
      <c r="C167" s="166" t="s">
        <v>397</v>
      </c>
      <c r="D167" s="185">
        <v>35.531473368688033</v>
      </c>
      <c r="E167" s="185">
        <v>37.349117920148558</v>
      </c>
      <c r="F167" s="185">
        <v>36.390873473150499</v>
      </c>
      <c r="G167" s="185">
        <v>35.404530744336569</v>
      </c>
      <c r="H167" s="185"/>
      <c r="I167" s="185"/>
      <c r="J167" s="185">
        <v>30.66518141311267</v>
      </c>
      <c r="K167" s="185">
        <v>27.041791860147502</v>
      </c>
      <c r="L167" s="185">
        <v>26.739672858331019</v>
      </c>
      <c r="M167" s="185">
        <v>25.553465489798871</v>
      </c>
      <c r="N167" s="185">
        <v>25.558765394556787</v>
      </c>
      <c r="O167" s="185">
        <v>23.968716454531513</v>
      </c>
      <c r="P167" s="185">
        <v>22.197767646596446</v>
      </c>
      <c r="Q167" s="185">
        <v>20.336319346220336</v>
      </c>
      <c r="R167" s="185">
        <v>17.911392405063292</v>
      </c>
      <c r="S167" s="185">
        <v>17.666773060963934</v>
      </c>
      <c r="T167" s="185">
        <v>16.403480502739285</v>
      </c>
      <c r="U167" s="185">
        <v>15.725530458590006</v>
      </c>
      <c r="V167" s="185">
        <v>14.936215450035437</v>
      </c>
      <c r="W167" s="186">
        <v>12.994458245748136</v>
      </c>
      <c r="X167" s="716">
        <v>10.236051502145923</v>
      </c>
    </row>
    <row r="168" spans="1:24" ht="15" customHeight="1">
      <c r="A168" s="702"/>
      <c r="B168" s="703"/>
      <c r="C168" s="166" t="s">
        <v>398</v>
      </c>
      <c r="D168" s="185">
        <v>52.155868111597883</v>
      </c>
      <c r="E168" s="185">
        <v>50.603528319405754</v>
      </c>
      <c r="F168" s="185">
        <v>55.611892141046326</v>
      </c>
      <c r="G168" s="185">
        <v>57.001078748651565</v>
      </c>
      <c r="H168" s="185"/>
      <c r="I168" s="185"/>
      <c r="J168" s="185">
        <v>63.064926798217691</v>
      </c>
      <c r="K168" s="185">
        <v>66.061185468451242</v>
      </c>
      <c r="L168" s="185">
        <v>65.234266703631832</v>
      </c>
      <c r="M168" s="185">
        <v>65.677904789466069</v>
      </c>
      <c r="N168" s="185">
        <v>63.554812224418434</v>
      </c>
      <c r="O168" s="185">
        <v>64.100598067781007</v>
      </c>
      <c r="P168" s="185">
        <v>64.392391133469587</v>
      </c>
      <c r="Q168" s="185">
        <v>65.440829797265437</v>
      </c>
      <c r="R168" s="185">
        <v>64.905063291139243</v>
      </c>
      <c r="S168" s="185">
        <v>62.799233961059684</v>
      </c>
      <c r="T168" s="185">
        <v>60.989365130518856</v>
      </c>
      <c r="U168" s="185">
        <v>58.127994524298423</v>
      </c>
      <c r="V168" s="185">
        <v>55.81148121899362</v>
      </c>
      <c r="W168" s="186">
        <v>53.48748327918976</v>
      </c>
      <c r="X168" s="716">
        <v>51.266094420600858</v>
      </c>
    </row>
    <row r="169" spans="1:24" ht="15" customHeight="1">
      <c r="A169" s="704"/>
      <c r="B169" s="705"/>
      <c r="C169" s="168" t="s">
        <v>399</v>
      </c>
      <c r="D169" s="187">
        <v>12.312658519714088</v>
      </c>
      <c r="E169" s="187">
        <v>12.047353760445683</v>
      </c>
      <c r="F169" s="187">
        <v>7.9972343858031802</v>
      </c>
      <c r="G169" s="187">
        <v>7.5943905070118669</v>
      </c>
      <c r="H169" s="187"/>
      <c r="I169" s="187"/>
      <c r="J169" s="187">
        <v>6.2698917886696375</v>
      </c>
      <c r="K169" s="187">
        <v>6.897022671401257</v>
      </c>
      <c r="L169" s="187">
        <v>8.026060438037149</v>
      </c>
      <c r="M169" s="187">
        <v>8.7686297207350599</v>
      </c>
      <c r="N169" s="187">
        <v>10.886422381024783</v>
      </c>
      <c r="O169" s="187">
        <v>11.93068547768747</v>
      </c>
      <c r="P169" s="187">
        <v>13.409841219933973</v>
      </c>
      <c r="Q169" s="187">
        <v>14.222850856514224</v>
      </c>
      <c r="R169" s="187">
        <v>17.183544303797468</v>
      </c>
      <c r="S169" s="187">
        <v>19.533992977976382</v>
      </c>
      <c r="T169" s="187">
        <v>22.607154366741863</v>
      </c>
      <c r="U169" s="187">
        <v>26.14647501711157</v>
      </c>
      <c r="V169" s="187">
        <v>29.252303330970943</v>
      </c>
      <c r="W169" s="188">
        <v>33.518058475062105</v>
      </c>
      <c r="X169" s="717">
        <v>38.497854077253216</v>
      </c>
    </row>
    <row r="170" spans="1:24" ht="15" customHeight="1">
      <c r="A170" s="483" t="s">
        <v>165</v>
      </c>
      <c r="B170" s="69"/>
      <c r="W170" s="69"/>
      <c r="X170" s="718"/>
    </row>
    <row r="171" spans="1:24" ht="15" customHeight="1">
      <c r="A171" s="476" t="s">
        <v>166</v>
      </c>
      <c r="B171" s="477" t="s">
        <v>167</v>
      </c>
      <c r="C171" s="152" t="s">
        <v>396</v>
      </c>
      <c r="D171" s="179">
        <v>100</v>
      </c>
      <c r="E171" s="179">
        <v>100</v>
      </c>
      <c r="F171" s="179">
        <v>100.00000000000001</v>
      </c>
      <c r="G171" s="179">
        <v>100.00000000000001</v>
      </c>
      <c r="H171" s="180"/>
      <c r="I171" s="180"/>
      <c r="J171" s="179">
        <v>100</v>
      </c>
      <c r="K171" s="179">
        <v>100.00000000000001</v>
      </c>
      <c r="L171" s="179">
        <v>100</v>
      </c>
      <c r="M171" s="179">
        <v>100</v>
      </c>
      <c r="N171" s="179">
        <v>100</v>
      </c>
      <c r="O171" s="179">
        <v>100</v>
      </c>
      <c r="P171" s="179">
        <v>100</v>
      </c>
      <c r="Q171" s="179">
        <v>100</v>
      </c>
      <c r="R171" s="179">
        <v>100</v>
      </c>
      <c r="S171" s="179">
        <v>100</v>
      </c>
      <c r="T171" s="179">
        <v>100.00000000000001</v>
      </c>
      <c r="U171" s="179">
        <v>100.00000000000001</v>
      </c>
      <c r="V171" s="179">
        <v>100</v>
      </c>
      <c r="W171" s="181">
        <v>100</v>
      </c>
      <c r="X171" s="716">
        <v>100</v>
      </c>
    </row>
    <row r="172" spans="1:24" ht="15" customHeight="1">
      <c r="A172" s="476"/>
      <c r="B172" s="477"/>
      <c r="C172" s="152" t="s">
        <v>397</v>
      </c>
      <c r="D172" s="179">
        <v>36.865821573786178</v>
      </c>
      <c r="E172" s="179">
        <v>36.54718857349485</v>
      </c>
      <c r="F172" s="179">
        <v>35.368226627434979</v>
      </c>
      <c r="G172" s="179">
        <v>35.752138569489198</v>
      </c>
      <c r="H172" s="180"/>
      <c r="I172" s="180"/>
      <c r="J172" s="179">
        <v>35.117164805370862</v>
      </c>
      <c r="K172" s="179">
        <v>33.255157051079635</v>
      </c>
      <c r="L172" s="179">
        <v>29.372572581164302</v>
      </c>
      <c r="M172" s="179">
        <v>25.650958650398657</v>
      </c>
      <c r="N172" s="179">
        <v>25.221035325443523</v>
      </c>
      <c r="O172" s="179">
        <v>26.337268254822675</v>
      </c>
      <c r="P172" s="179">
        <v>25.390511302997965</v>
      </c>
      <c r="Q172" s="179">
        <v>22.953456435183814</v>
      </c>
      <c r="R172" s="179">
        <v>19.201294730031876</v>
      </c>
      <c r="S172" s="179">
        <v>17.187905565039134</v>
      </c>
      <c r="T172" s="179">
        <v>16.324047055128826</v>
      </c>
      <c r="U172" s="179">
        <v>15.670959654372208</v>
      </c>
      <c r="V172" s="179">
        <v>14.979613974713848</v>
      </c>
      <c r="W172" s="181">
        <v>14.076078813305365</v>
      </c>
      <c r="X172" s="716">
        <v>13.285393843849308</v>
      </c>
    </row>
    <row r="173" spans="1:24" ht="15" customHeight="1">
      <c r="A173" s="476"/>
      <c r="B173" s="477"/>
      <c r="C173" s="152" t="s">
        <v>398</v>
      </c>
      <c r="D173" s="179">
        <v>54.83185840707965</v>
      </c>
      <c r="E173" s="179">
        <v>55.696528656662444</v>
      </c>
      <c r="F173" s="179">
        <v>59.689869203840132</v>
      </c>
      <c r="G173" s="179">
        <v>59.469405780271188</v>
      </c>
      <c r="H173" s="180"/>
      <c r="I173" s="180"/>
      <c r="J173" s="179">
        <v>60.051765848680184</v>
      </c>
      <c r="K173" s="179">
        <v>61.420148238306574</v>
      </c>
      <c r="L173" s="179">
        <v>65.107128296461596</v>
      </c>
      <c r="M173" s="179">
        <v>68.516170634680137</v>
      </c>
      <c r="N173" s="179">
        <v>68.322588715694295</v>
      </c>
      <c r="O173" s="179">
        <v>66.298837049184428</v>
      </c>
      <c r="P173" s="179">
        <v>65.965282494097863</v>
      </c>
      <c r="Q173" s="179">
        <v>67.258859677722128</v>
      </c>
      <c r="R173" s="179">
        <v>69.499314681931793</v>
      </c>
      <c r="S173" s="179">
        <v>69.477068583001937</v>
      </c>
      <c r="T173" s="179">
        <v>67.901119176292241</v>
      </c>
      <c r="U173" s="179">
        <v>65.748188662632359</v>
      </c>
      <c r="V173" s="179">
        <v>63.380713697912775</v>
      </c>
      <c r="W173" s="181">
        <v>60.700854060533416</v>
      </c>
      <c r="X173" s="716">
        <v>59.435261576064988</v>
      </c>
    </row>
    <row r="174" spans="1:24" ht="15" customHeight="1">
      <c r="A174" s="694"/>
      <c r="B174" s="695"/>
      <c r="C174" s="155" t="s">
        <v>399</v>
      </c>
      <c r="D174" s="182">
        <v>8.3023200191341786</v>
      </c>
      <c r="E174" s="182">
        <v>7.7562827698427057</v>
      </c>
      <c r="F174" s="182">
        <v>4.9419041687248981</v>
      </c>
      <c r="G174" s="182">
        <v>4.7784556502396178</v>
      </c>
      <c r="H174" s="183"/>
      <c r="I174" s="183"/>
      <c r="J174" s="182">
        <v>4.8310693459489533</v>
      </c>
      <c r="K174" s="182">
        <v>5.3246947106137945</v>
      </c>
      <c r="L174" s="182">
        <v>5.5202991223740963</v>
      </c>
      <c r="M174" s="182">
        <v>5.8328707149212011</v>
      </c>
      <c r="N174" s="182">
        <v>6.4563759588621874</v>
      </c>
      <c r="O174" s="182">
        <v>7.3638946959928901</v>
      </c>
      <c r="P174" s="182">
        <v>8.6442062029041757</v>
      </c>
      <c r="Q174" s="182">
        <v>9.7876838870940652</v>
      </c>
      <c r="R174" s="182">
        <v>11.299390588036333</v>
      </c>
      <c r="S174" s="182">
        <v>13.335025851958932</v>
      </c>
      <c r="T174" s="182">
        <v>15.774833768578944</v>
      </c>
      <c r="U174" s="182">
        <v>18.580851682995441</v>
      </c>
      <c r="V174" s="182">
        <v>21.639672327373383</v>
      </c>
      <c r="W174" s="184">
        <v>25.223067126161226</v>
      </c>
      <c r="X174" s="717">
        <v>27.279344580085702</v>
      </c>
    </row>
    <row r="175" spans="1:24" ht="15" customHeight="1">
      <c r="A175" s="702" t="s">
        <v>168</v>
      </c>
      <c r="B175" s="703" t="s">
        <v>169</v>
      </c>
      <c r="C175" s="166" t="s">
        <v>396</v>
      </c>
      <c r="D175" s="185">
        <v>100.00000000000001</v>
      </c>
      <c r="E175" s="185">
        <v>100</v>
      </c>
      <c r="F175" s="185">
        <v>100</v>
      </c>
      <c r="G175" s="185">
        <v>100</v>
      </c>
      <c r="H175" s="185"/>
      <c r="I175" s="185"/>
      <c r="J175" s="185">
        <v>100</v>
      </c>
      <c r="K175" s="185">
        <v>100</v>
      </c>
      <c r="L175" s="185">
        <v>100</v>
      </c>
      <c r="M175" s="185">
        <v>100</v>
      </c>
      <c r="N175" s="185">
        <v>100</v>
      </c>
      <c r="O175" s="185">
        <v>100.00000000000001</v>
      </c>
      <c r="P175" s="185">
        <v>99.999999999999986</v>
      </c>
      <c r="Q175" s="185">
        <v>100</v>
      </c>
      <c r="R175" s="185">
        <v>100</v>
      </c>
      <c r="S175" s="185">
        <v>99.999999999999986</v>
      </c>
      <c r="T175" s="185">
        <v>100</v>
      </c>
      <c r="U175" s="185">
        <v>100</v>
      </c>
      <c r="V175" s="185">
        <v>100</v>
      </c>
      <c r="W175" s="186">
        <v>100</v>
      </c>
      <c r="X175" s="716">
        <v>100</v>
      </c>
    </row>
    <row r="176" spans="1:24" ht="15" customHeight="1">
      <c r="A176" s="702"/>
      <c r="B176" s="703"/>
      <c r="C176" s="166" t="s">
        <v>397</v>
      </c>
      <c r="D176" s="185">
        <v>36.328489384897225</v>
      </c>
      <c r="E176" s="185">
        <v>35.907596986995017</v>
      </c>
      <c r="F176" s="185">
        <v>34.549537740095666</v>
      </c>
      <c r="G176" s="185">
        <v>35.07144929299357</v>
      </c>
      <c r="H176" s="185"/>
      <c r="I176" s="185"/>
      <c r="J176" s="185">
        <v>34.918860767452095</v>
      </c>
      <c r="K176" s="185">
        <v>32.902291418817562</v>
      </c>
      <c r="L176" s="185">
        <v>28.880186535932083</v>
      </c>
      <c r="M176" s="185">
        <v>25.276928058920976</v>
      </c>
      <c r="N176" s="185">
        <v>25.135850599848659</v>
      </c>
      <c r="O176" s="185">
        <v>26.38604119937802</v>
      </c>
      <c r="P176" s="185">
        <v>25.29859895509977</v>
      </c>
      <c r="Q176" s="185">
        <v>22.761707304686894</v>
      </c>
      <c r="R176" s="185">
        <v>19.00315576985799</v>
      </c>
      <c r="S176" s="185">
        <v>17.056283122706891</v>
      </c>
      <c r="T176" s="185">
        <v>16.324759877733129</v>
      </c>
      <c r="U176" s="185">
        <v>15.784212054589952</v>
      </c>
      <c r="V176" s="185">
        <v>15.152966335227566</v>
      </c>
      <c r="W176" s="186">
        <v>14.259652640531845</v>
      </c>
      <c r="X176" s="716">
        <v>13.486847602653876</v>
      </c>
    </row>
    <row r="177" spans="1:24" ht="15" customHeight="1">
      <c r="A177" s="702"/>
      <c r="B177" s="703"/>
      <c r="C177" s="166" t="s">
        <v>398</v>
      </c>
      <c r="D177" s="185">
        <v>55.500297829776237</v>
      </c>
      <c r="E177" s="185">
        <v>56.577712779062026</v>
      </c>
      <c r="F177" s="185">
        <v>60.707660801646227</v>
      </c>
      <c r="G177" s="185">
        <v>60.329031714689449</v>
      </c>
      <c r="H177" s="185"/>
      <c r="I177" s="185"/>
      <c r="J177" s="185">
        <v>60.451347896247967</v>
      </c>
      <c r="K177" s="185">
        <v>62.001500025862512</v>
      </c>
      <c r="L177" s="185">
        <v>65.838813822790868</v>
      </c>
      <c r="M177" s="185">
        <v>69.123759209748087</v>
      </c>
      <c r="N177" s="185">
        <v>68.638408435838599</v>
      </c>
      <c r="O177" s="185">
        <v>66.448101718704848</v>
      </c>
      <c r="P177" s="185">
        <v>66.166032001470299</v>
      </c>
      <c r="Q177" s="185">
        <v>67.482518254541276</v>
      </c>
      <c r="R177" s="185">
        <v>69.715407737806657</v>
      </c>
      <c r="S177" s="185">
        <v>69.65938816415273</v>
      </c>
      <c r="T177" s="185">
        <v>67.977495201736161</v>
      </c>
      <c r="U177" s="185">
        <v>65.768034180943289</v>
      </c>
      <c r="V177" s="185">
        <v>63.492640152914724</v>
      </c>
      <c r="W177" s="186">
        <v>61.048200543185729</v>
      </c>
      <c r="X177" s="716">
        <v>60.021600347611013</v>
      </c>
    </row>
    <row r="178" spans="1:24" ht="15" customHeight="1">
      <c r="A178" s="704"/>
      <c r="B178" s="705"/>
      <c r="C178" s="168" t="s">
        <v>399</v>
      </c>
      <c r="D178" s="187">
        <v>8.1712127853265457</v>
      </c>
      <c r="E178" s="187">
        <v>7.5146902339429582</v>
      </c>
      <c r="F178" s="187">
        <v>4.7428014582581035</v>
      </c>
      <c r="G178" s="187">
        <v>4.5995189923169786</v>
      </c>
      <c r="H178" s="187"/>
      <c r="I178" s="187"/>
      <c r="J178" s="187">
        <v>4.629791336299939</v>
      </c>
      <c r="K178" s="187">
        <v>5.0962085553199188</v>
      </c>
      <c r="L178" s="187">
        <v>5.2809996412770541</v>
      </c>
      <c r="M178" s="187">
        <v>5.599312731330941</v>
      </c>
      <c r="N178" s="187">
        <v>6.225740964312739</v>
      </c>
      <c r="O178" s="187">
        <v>7.1658570819171334</v>
      </c>
      <c r="P178" s="187">
        <v>8.5353690434299256</v>
      </c>
      <c r="Q178" s="187">
        <v>9.755774440771825</v>
      </c>
      <c r="R178" s="187">
        <v>11.281436492335358</v>
      </c>
      <c r="S178" s="187">
        <v>13.284328713140372</v>
      </c>
      <c r="T178" s="187">
        <v>15.697744920530715</v>
      </c>
      <c r="U178" s="187">
        <v>18.44775376446675</v>
      </c>
      <c r="V178" s="187">
        <v>21.354393511857701</v>
      </c>
      <c r="W178" s="188">
        <v>24.692146816282424</v>
      </c>
      <c r="X178" s="717">
        <v>26.491552049735112</v>
      </c>
    </row>
    <row r="179" spans="1:24" ht="15" customHeight="1">
      <c r="A179" s="702" t="s">
        <v>170</v>
      </c>
      <c r="B179" s="703" t="s">
        <v>171</v>
      </c>
      <c r="C179" s="166" t="s">
        <v>396</v>
      </c>
      <c r="D179" s="185">
        <v>100</v>
      </c>
      <c r="E179" s="185">
        <v>100</v>
      </c>
      <c r="F179" s="185">
        <v>100</v>
      </c>
      <c r="G179" s="185">
        <v>100</v>
      </c>
      <c r="H179" s="185"/>
      <c r="I179" s="185"/>
      <c r="J179" s="185">
        <v>100</v>
      </c>
      <c r="K179" s="185">
        <v>100.00000000000001</v>
      </c>
      <c r="L179" s="185">
        <v>99.999999999999986</v>
      </c>
      <c r="M179" s="185">
        <v>100</v>
      </c>
      <c r="N179" s="185">
        <v>100</v>
      </c>
      <c r="O179" s="185">
        <v>99.999999999999986</v>
      </c>
      <c r="P179" s="185">
        <v>100</v>
      </c>
      <c r="Q179" s="185">
        <v>100</v>
      </c>
      <c r="R179" s="185">
        <v>100</v>
      </c>
      <c r="S179" s="185">
        <v>100</v>
      </c>
      <c r="T179" s="185">
        <v>99.999999999999986</v>
      </c>
      <c r="U179" s="185">
        <v>99.999999999999986</v>
      </c>
      <c r="V179" s="185">
        <v>100</v>
      </c>
      <c r="W179" s="186">
        <v>100</v>
      </c>
      <c r="X179" s="716">
        <v>100</v>
      </c>
    </row>
    <row r="180" spans="1:24" ht="15" customHeight="1">
      <c r="A180" s="702"/>
      <c r="B180" s="703"/>
      <c r="C180" s="166" t="s">
        <v>397</v>
      </c>
      <c r="D180" s="185">
        <v>41.028838659392051</v>
      </c>
      <c r="E180" s="185">
        <v>40.422204847537138</v>
      </c>
      <c r="F180" s="185">
        <v>41.376030437539633</v>
      </c>
      <c r="G180" s="185">
        <v>39.18900343642612</v>
      </c>
      <c r="H180" s="185"/>
      <c r="I180" s="185"/>
      <c r="J180" s="185">
        <v>39.021249195106243</v>
      </c>
      <c r="K180" s="185">
        <v>39.323897770084514</v>
      </c>
      <c r="L180" s="185">
        <v>36.507626124364492</v>
      </c>
      <c r="M180" s="185">
        <v>33.979475484606617</v>
      </c>
      <c r="N180" s="185">
        <v>31.137487636003957</v>
      </c>
      <c r="O180" s="185">
        <v>29.395204349092317</v>
      </c>
      <c r="P180" s="185">
        <v>26.991150442477874</v>
      </c>
      <c r="Q180" s="185">
        <v>24.55371459112774</v>
      </c>
      <c r="R180" s="185">
        <v>20.971589676859683</v>
      </c>
      <c r="S180" s="185">
        <v>19.536790780141843</v>
      </c>
      <c r="T180" s="185">
        <v>18.344842949431943</v>
      </c>
      <c r="U180" s="185">
        <v>17.167270844122218</v>
      </c>
      <c r="V180" s="185">
        <v>14.865542007683313</v>
      </c>
      <c r="W180" s="186">
        <v>11.26098508072757</v>
      </c>
      <c r="X180" s="716">
        <v>8.8395061728395063</v>
      </c>
    </row>
    <row r="181" spans="1:24" ht="15" customHeight="1">
      <c r="A181" s="702"/>
      <c r="B181" s="703"/>
      <c r="C181" s="166" t="s">
        <v>398</v>
      </c>
      <c r="D181" s="185">
        <v>51.005455962587689</v>
      </c>
      <c r="E181" s="185">
        <v>51.618451915559028</v>
      </c>
      <c r="F181" s="185">
        <v>53.075459733671529</v>
      </c>
      <c r="G181" s="185">
        <v>55.848797250859107</v>
      </c>
      <c r="H181" s="185"/>
      <c r="I181" s="185"/>
      <c r="J181" s="185">
        <v>55.365958360163127</v>
      </c>
      <c r="K181" s="185">
        <v>54.831483555646066</v>
      </c>
      <c r="L181" s="185">
        <v>57.802111849824009</v>
      </c>
      <c r="M181" s="185">
        <v>60.100722158874952</v>
      </c>
      <c r="N181" s="185">
        <v>61.889218595450046</v>
      </c>
      <c r="O181" s="185">
        <v>62.605572274536449</v>
      </c>
      <c r="P181" s="185">
        <v>64.046100020580369</v>
      </c>
      <c r="Q181" s="185">
        <v>65.697487974345265</v>
      </c>
      <c r="R181" s="185">
        <v>68.369117328128397</v>
      </c>
      <c r="S181" s="185">
        <v>67.43129432624113</v>
      </c>
      <c r="T181" s="185">
        <v>65.860993539763868</v>
      </c>
      <c r="U181" s="185">
        <v>62.843086483687202</v>
      </c>
      <c r="V181" s="185">
        <v>58.660430933689653</v>
      </c>
      <c r="W181" s="186">
        <v>54.240752094829347</v>
      </c>
      <c r="X181" s="716">
        <v>48.419753086419753</v>
      </c>
    </row>
    <row r="182" spans="1:24" ht="15" customHeight="1">
      <c r="A182" s="704"/>
      <c r="B182" s="705"/>
      <c r="C182" s="168" t="s">
        <v>399</v>
      </c>
      <c r="D182" s="187">
        <v>7.9657053780202647</v>
      </c>
      <c r="E182" s="187">
        <v>7.9593432369038304</v>
      </c>
      <c r="F182" s="187">
        <v>5.5485098287888395</v>
      </c>
      <c r="G182" s="187">
        <v>4.9621993127147768</v>
      </c>
      <c r="H182" s="187"/>
      <c r="I182" s="187"/>
      <c r="J182" s="187">
        <v>5.612792444730629</v>
      </c>
      <c r="K182" s="187">
        <v>5.8446186742694231</v>
      </c>
      <c r="L182" s="187">
        <v>5.6902620258114984</v>
      </c>
      <c r="M182" s="187">
        <v>5.9198023565184341</v>
      </c>
      <c r="N182" s="187">
        <v>6.9732937685459948</v>
      </c>
      <c r="O182" s="187">
        <v>7.9992233763712255</v>
      </c>
      <c r="P182" s="187">
        <v>8.9627495369417574</v>
      </c>
      <c r="Q182" s="187">
        <v>9.7487974345269919</v>
      </c>
      <c r="R182" s="187">
        <v>10.659292995011928</v>
      </c>
      <c r="S182" s="187">
        <v>13.031914893617023</v>
      </c>
      <c r="T182" s="187">
        <v>15.794163510804188</v>
      </c>
      <c r="U182" s="187">
        <v>19.989642672190573</v>
      </c>
      <c r="V182" s="187">
        <v>26.474027058627026</v>
      </c>
      <c r="W182" s="188">
        <v>34.498262824443081</v>
      </c>
      <c r="X182" s="717">
        <v>42.74074074074074</v>
      </c>
    </row>
    <row r="183" spans="1:24" ht="15" customHeight="1">
      <c r="A183" s="702" t="s">
        <v>172</v>
      </c>
      <c r="B183" s="703" t="s">
        <v>173</v>
      </c>
      <c r="C183" s="166" t="s">
        <v>396</v>
      </c>
      <c r="D183" s="185">
        <v>100.00000000000001</v>
      </c>
      <c r="E183" s="185">
        <v>99.999999999999986</v>
      </c>
      <c r="F183" s="185">
        <v>100</v>
      </c>
      <c r="G183" s="185">
        <v>100</v>
      </c>
      <c r="H183" s="185"/>
      <c r="I183" s="185"/>
      <c r="J183" s="185">
        <v>100</v>
      </c>
      <c r="K183" s="185">
        <v>100</v>
      </c>
      <c r="L183" s="185">
        <v>100</v>
      </c>
      <c r="M183" s="185">
        <v>99.999999999999986</v>
      </c>
      <c r="N183" s="185">
        <v>100.00000000000001</v>
      </c>
      <c r="O183" s="185">
        <v>100</v>
      </c>
      <c r="P183" s="185">
        <v>99.999999999999986</v>
      </c>
      <c r="Q183" s="185">
        <v>100</v>
      </c>
      <c r="R183" s="185">
        <v>99.999999999999986</v>
      </c>
      <c r="S183" s="185">
        <v>99.999999999999986</v>
      </c>
      <c r="T183" s="185">
        <v>100</v>
      </c>
      <c r="U183" s="185">
        <v>100</v>
      </c>
      <c r="V183" s="185">
        <v>99.999999999999986</v>
      </c>
      <c r="W183" s="186">
        <v>100</v>
      </c>
      <c r="X183" s="716">
        <v>100</v>
      </c>
    </row>
    <row r="184" spans="1:24" ht="15" customHeight="1">
      <c r="A184" s="702"/>
      <c r="B184" s="703"/>
      <c r="C184" s="166" t="s">
        <v>397</v>
      </c>
      <c r="D184" s="185">
        <v>39.711363095710098</v>
      </c>
      <c r="E184" s="185">
        <v>40.829032522323253</v>
      </c>
      <c r="F184" s="185">
        <v>41.132443865929055</v>
      </c>
      <c r="G184" s="185">
        <v>41.898207154388651</v>
      </c>
      <c r="H184" s="185"/>
      <c r="I184" s="185"/>
      <c r="J184" s="185">
        <v>35.668044077134986</v>
      </c>
      <c r="K184" s="185">
        <v>34.868977176669489</v>
      </c>
      <c r="L184" s="185">
        <v>33.035387207854058</v>
      </c>
      <c r="M184" s="185">
        <v>28.08004089680859</v>
      </c>
      <c r="N184" s="185">
        <v>24.438611840186645</v>
      </c>
      <c r="O184" s="185">
        <v>23.567910397409079</v>
      </c>
      <c r="P184" s="185">
        <v>25.234406848756624</v>
      </c>
      <c r="Q184" s="185">
        <v>23.051106025934402</v>
      </c>
      <c r="R184" s="185">
        <v>20.227808326787116</v>
      </c>
      <c r="S184" s="185">
        <v>18.584512150888646</v>
      </c>
      <c r="T184" s="185">
        <v>16.50874635568513</v>
      </c>
      <c r="U184" s="185">
        <v>14.071038251366119</v>
      </c>
      <c r="V184" s="185">
        <v>12.13361633313119</v>
      </c>
      <c r="W184" s="186">
        <v>10.988833144521767</v>
      </c>
      <c r="X184" s="716">
        <v>9.9808978032473732</v>
      </c>
    </row>
    <row r="185" spans="1:24" ht="15" customHeight="1">
      <c r="A185" s="702"/>
      <c r="B185" s="703"/>
      <c r="C185" s="166" t="s">
        <v>398</v>
      </c>
      <c r="D185" s="185">
        <v>50.995162952977559</v>
      </c>
      <c r="E185" s="185">
        <v>49.651839108708117</v>
      </c>
      <c r="F185" s="185">
        <v>52.757891311422064</v>
      </c>
      <c r="G185" s="185">
        <v>51.984025830571845</v>
      </c>
      <c r="H185" s="185"/>
      <c r="I185" s="185"/>
      <c r="J185" s="185">
        <v>57.69972451790634</v>
      </c>
      <c r="K185" s="185">
        <v>57.361228515074671</v>
      </c>
      <c r="L185" s="185">
        <v>58.231372261704152</v>
      </c>
      <c r="M185" s="185">
        <v>62.652450157014528</v>
      </c>
      <c r="N185" s="185">
        <v>65.522018081073199</v>
      </c>
      <c r="O185" s="185">
        <v>65.717562917481956</v>
      </c>
      <c r="P185" s="185">
        <v>64.172150719235916</v>
      </c>
      <c r="Q185" s="185">
        <v>66.18866005593695</v>
      </c>
      <c r="R185" s="185">
        <v>67.85153181461115</v>
      </c>
      <c r="S185" s="185">
        <v>67.83188248095756</v>
      </c>
      <c r="T185" s="185">
        <v>66.854956268221571</v>
      </c>
      <c r="U185" s="185">
        <v>65.851705294893534</v>
      </c>
      <c r="V185" s="185">
        <v>63.422276126945619</v>
      </c>
      <c r="W185" s="186">
        <v>57.857258456060855</v>
      </c>
      <c r="X185" s="716">
        <v>52.704154727793693</v>
      </c>
    </row>
    <row r="186" spans="1:24" ht="15" customHeight="1">
      <c r="A186" s="704"/>
      <c r="B186" s="705"/>
      <c r="C186" s="168" t="s">
        <v>399</v>
      </c>
      <c r="D186" s="187">
        <v>9.2934739513123468</v>
      </c>
      <c r="E186" s="187">
        <v>9.5191283689686248</v>
      </c>
      <c r="F186" s="187">
        <v>6.1096648226488774</v>
      </c>
      <c r="G186" s="187">
        <v>6.1177670150395098</v>
      </c>
      <c r="H186" s="187"/>
      <c r="I186" s="187"/>
      <c r="J186" s="187">
        <v>6.6322314049586772</v>
      </c>
      <c r="K186" s="187">
        <v>7.7697943082558467</v>
      </c>
      <c r="L186" s="187">
        <v>8.7332405304417904</v>
      </c>
      <c r="M186" s="187">
        <v>9.2675089461768785</v>
      </c>
      <c r="N186" s="187">
        <v>10.039370078740157</v>
      </c>
      <c r="O186" s="187">
        <v>10.714526685108968</v>
      </c>
      <c r="P186" s="187">
        <v>10.593442432007455</v>
      </c>
      <c r="Q186" s="187">
        <v>10.760233918128655</v>
      </c>
      <c r="R186" s="187">
        <v>11.920659858601729</v>
      </c>
      <c r="S186" s="187">
        <v>13.583605368153789</v>
      </c>
      <c r="T186" s="187">
        <v>16.636297376093296</v>
      </c>
      <c r="U186" s="187">
        <v>20.077256453740343</v>
      </c>
      <c r="V186" s="187">
        <v>24.444107539923184</v>
      </c>
      <c r="W186" s="188">
        <v>31.153908399417379</v>
      </c>
      <c r="X186" s="717">
        <v>37.314947468958934</v>
      </c>
    </row>
    <row r="187" spans="1:24" ht="15" customHeight="1">
      <c r="A187" s="702" t="s">
        <v>174</v>
      </c>
      <c r="B187" s="703" t="s">
        <v>175</v>
      </c>
      <c r="C187" s="166" t="s">
        <v>396</v>
      </c>
      <c r="D187" s="185">
        <v>100</v>
      </c>
      <c r="E187" s="185">
        <v>99.999999999999986</v>
      </c>
      <c r="F187" s="185">
        <v>99.999999999999986</v>
      </c>
      <c r="G187" s="185">
        <v>100</v>
      </c>
      <c r="H187" s="185"/>
      <c r="I187" s="185"/>
      <c r="J187" s="185">
        <v>100</v>
      </c>
      <c r="K187" s="185">
        <v>100</v>
      </c>
      <c r="L187" s="185">
        <v>100</v>
      </c>
      <c r="M187" s="185">
        <v>100.00000000000001</v>
      </c>
      <c r="N187" s="185">
        <v>100</v>
      </c>
      <c r="O187" s="185">
        <v>99.999999999999986</v>
      </c>
      <c r="P187" s="185">
        <v>100.00000000000001</v>
      </c>
      <c r="Q187" s="185">
        <v>100.00000000000001</v>
      </c>
      <c r="R187" s="185">
        <v>100</v>
      </c>
      <c r="S187" s="185">
        <v>100</v>
      </c>
      <c r="T187" s="185">
        <v>100.00000000000001</v>
      </c>
      <c r="U187" s="185">
        <v>100</v>
      </c>
      <c r="V187" s="185">
        <v>100.00000000000001</v>
      </c>
      <c r="W187" s="186">
        <v>100</v>
      </c>
      <c r="X187" s="716">
        <v>100</v>
      </c>
    </row>
    <row r="188" spans="1:24" ht="15" customHeight="1">
      <c r="A188" s="702"/>
      <c r="B188" s="703"/>
      <c r="C188" s="166" t="s">
        <v>397</v>
      </c>
      <c r="D188" s="185">
        <v>38.943574102315267</v>
      </c>
      <c r="E188" s="185">
        <v>40.149696370569124</v>
      </c>
      <c r="F188" s="185">
        <v>39.929136004360863</v>
      </c>
      <c r="G188" s="185">
        <v>39.603548655392295</v>
      </c>
      <c r="H188" s="185"/>
      <c r="I188" s="185"/>
      <c r="J188" s="185">
        <v>35.060215946843854</v>
      </c>
      <c r="K188" s="185">
        <v>33.749870907776511</v>
      </c>
      <c r="L188" s="185">
        <v>30.904681568958246</v>
      </c>
      <c r="M188" s="185">
        <v>25.663894177773322</v>
      </c>
      <c r="N188" s="185">
        <v>24.132592660049177</v>
      </c>
      <c r="O188" s="185">
        <v>26.01408972932888</v>
      </c>
      <c r="P188" s="185">
        <v>27.505075839006331</v>
      </c>
      <c r="Q188" s="185">
        <v>26.463858554342174</v>
      </c>
      <c r="R188" s="185">
        <v>21.282916268063037</v>
      </c>
      <c r="S188" s="185">
        <v>17.0827142149579</v>
      </c>
      <c r="T188" s="185">
        <v>14.893831136157795</v>
      </c>
      <c r="U188" s="185">
        <v>13.872503363344718</v>
      </c>
      <c r="V188" s="185">
        <v>13.603981141959141</v>
      </c>
      <c r="W188" s="186">
        <v>13.352212011113485</v>
      </c>
      <c r="X188" s="716">
        <v>12.409248296660337</v>
      </c>
    </row>
    <row r="189" spans="1:24" ht="14.25" customHeight="1">
      <c r="A189" s="702"/>
      <c r="B189" s="703"/>
      <c r="C189" s="166" t="s">
        <v>398</v>
      </c>
      <c r="D189" s="185">
        <v>51.531956190212114</v>
      </c>
      <c r="E189" s="185">
        <v>49.950571953113965</v>
      </c>
      <c r="F189" s="185">
        <v>53.120741346415912</v>
      </c>
      <c r="G189" s="185">
        <v>54.019961186581646</v>
      </c>
      <c r="H189" s="185"/>
      <c r="I189" s="185"/>
      <c r="J189" s="185">
        <v>58.71054817275747</v>
      </c>
      <c r="K189" s="185">
        <v>59.103583600123933</v>
      </c>
      <c r="L189" s="185">
        <v>61.398144242935473</v>
      </c>
      <c r="M189" s="185">
        <v>66.239102114440328</v>
      </c>
      <c r="N189" s="185">
        <v>67.5075129769602</v>
      </c>
      <c r="O189" s="185">
        <v>65.888023730070444</v>
      </c>
      <c r="P189" s="185">
        <v>64.343723874358062</v>
      </c>
      <c r="Q189" s="185">
        <v>64.898595943837762</v>
      </c>
      <c r="R189" s="185">
        <v>68.360102713861338</v>
      </c>
      <c r="S189" s="185">
        <v>69.821693907875186</v>
      </c>
      <c r="T189" s="185">
        <v>69.648787360370335</v>
      </c>
      <c r="U189" s="185">
        <v>67.447997516299282</v>
      </c>
      <c r="V189" s="185">
        <v>62.640125720272401</v>
      </c>
      <c r="W189" s="186">
        <v>56.860440265013892</v>
      </c>
      <c r="X189" s="716">
        <v>53.948397185301012</v>
      </c>
    </row>
    <row r="190" spans="1:24" ht="15" customHeight="1">
      <c r="A190" s="704"/>
      <c r="B190" s="705"/>
      <c r="C190" s="168" t="s">
        <v>399</v>
      </c>
      <c r="D190" s="187">
        <v>9.524469707472619</v>
      </c>
      <c r="E190" s="187">
        <v>9.8997316763169039</v>
      </c>
      <c r="F190" s="187">
        <v>6.9501226492232213</v>
      </c>
      <c r="G190" s="187">
        <v>6.3764901580260602</v>
      </c>
      <c r="H190" s="187"/>
      <c r="I190" s="187"/>
      <c r="J190" s="187">
        <v>6.2292358803986714</v>
      </c>
      <c r="K190" s="187">
        <v>7.1465454920995555</v>
      </c>
      <c r="L190" s="187">
        <v>7.6971741881062847</v>
      </c>
      <c r="M190" s="187">
        <v>8.0970037077863513</v>
      </c>
      <c r="N190" s="187">
        <v>8.3598943629906213</v>
      </c>
      <c r="O190" s="187">
        <v>8.0978865406006673</v>
      </c>
      <c r="P190" s="187">
        <v>8.1512002866356141</v>
      </c>
      <c r="Q190" s="187">
        <v>8.6375455018200729</v>
      </c>
      <c r="R190" s="187">
        <v>10.356981018075626</v>
      </c>
      <c r="S190" s="187">
        <v>13.095591877166916</v>
      </c>
      <c r="T190" s="187">
        <v>15.457381503471874</v>
      </c>
      <c r="U190" s="187">
        <v>18.679499120355995</v>
      </c>
      <c r="V190" s="187">
        <v>23.755893137768467</v>
      </c>
      <c r="W190" s="188">
        <v>29.787347723872621</v>
      </c>
      <c r="X190" s="717">
        <v>33.642354518038644</v>
      </c>
    </row>
    <row r="191" spans="1:24" ht="15" customHeight="1">
      <c r="A191" s="702" t="s">
        <v>176</v>
      </c>
      <c r="B191" s="703" t="s">
        <v>177</v>
      </c>
      <c r="C191" s="166" t="s">
        <v>396</v>
      </c>
      <c r="D191" s="185">
        <v>99.999999999999986</v>
      </c>
      <c r="E191" s="185">
        <v>99.999999999999986</v>
      </c>
      <c r="F191" s="185">
        <v>100</v>
      </c>
      <c r="G191" s="185">
        <v>100</v>
      </c>
      <c r="H191" s="185"/>
      <c r="I191" s="185"/>
      <c r="J191" s="185">
        <v>99.999999999999986</v>
      </c>
      <c r="K191" s="185">
        <v>100</v>
      </c>
      <c r="L191" s="185">
        <v>100</v>
      </c>
      <c r="M191" s="185">
        <v>100</v>
      </c>
      <c r="N191" s="185">
        <v>100</v>
      </c>
      <c r="O191" s="185">
        <v>100</v>
      </c>
      <c r="P191" s="185">
        <v>100</v>
      </c>
      <c r="Q191" s="185">
        <v>100</v>
      </c>
      <c r="R191" s="185">
        <v>100</v>
      </c>
      <c r="S191" s="185">
        <v>100</v>
      </c>
      <c r="T191" s="185">
        <v>100</v>
      </c>
      <c r="U191" s="185">
        <v>100</v>
      </c>
      <c r="V191" s="185">
        <v>100</v>
      </c>
      <c r="W191" s="186">
        <v>100</v>
      </c>
      <c r="X191" s="716">
        <v>100</v>
      </c>
    </row>
    <row r="192" spans="1:24" ht="15" customHeight="1">
      <c r="A192" s="702"/>
      <c r="B192" s="703"/>
      <c r="C192" s="166" t="s">
        <v>397</v>
      </c>
      <c r="D192" s="185">
        <v>40.580605311920934</v>
      </c>
      <c r="E192" s="185">
        <v>40.614548494983275</v>
      </c>
      <c r="F192" s="185">
        <v>40.314358538657601</v>
      </c>
      <c r="G192" s="185">
        <v>40.196506550218345</v>
      </c>
      <c r="H192" s="185"/>
      <c r="I192" s="185"/>
      <c r="J192" s="185">
        <v>37.452642973119247</v>
      </c>
      <c r="K192" s="185">
        <v>37.354596622889311</v>
      </c>
      <c r="L192" s="185">
        <v>34.877604693505972</v>
      </c>
      <c r="M192" s="185">
        <v>29.669386002576214</v>
      </c>
      <c r="N192" s="185">
        <v>24.70039946737683</v>
      </c>
      <c r="O192" s="185">
        <v>24.758842443729904</v>
      </c>
      <c r="P192" s="185">
        <v>23.915687069314959</v>
      </c>
      <c r="Q192" s="185">
        <v>23.449533846777463</v>
      </c>
      <c r="R192" s="185">
        <v>21.339622641509433</v>
      </c>
      <c r="S192" s="185">
        <v>19.364109933536913</v>
      </c>
      <c r="T192" s="185">
        <v>17.331052181351584</v>
      </c>
      <c r="U192" s="185">
        <v>16.123893805309734</v>
      </c>
      <c r="V192" s="185">
        <v>14.845207012308839</v>
      </c>
      <c r="W192" s="186">
        <v>13.118022328548646</v>
      </c>
      <c r="X192" s="716">
        <v>11.695024768468661</v>
      </c>
    </row>
    <row r="193" spans="1:24" ht="15" customHeight="1">
      <c r="A193" s="702"/>
      <c r="B193" s="703"/>
      <c r="C193" s="166" t="s">
        <v>398</v>
      </c>
      <c r="D193" s="185">
        <v>50.257360510603256</v>
      </c>
      <c r="E193" s="185">
        <v>49.937290969899664</v>
      </c>
      <c r="F193" s="185">
        <v>53.186066270178422</v>
      </c>
      <c r="G193" s="185">
        <v>52.925764192139738</v>
      </c>
      <c r="H193" s="185"/>
      <c r="I193" s="185"/>
      <c r="J193" s="185">
        <v>55.782067472487817</v>
      </c>
      <c r="K193" s="185">
        <v>54.840525328330202</v>
      </c>
      <c r="L193" s="185">
        <v>56.807606716568884</v>
      </c>
      <c r="M193" s="185">
        <v>60.90596822670674</v>
      </c>
      <c r="N193" s="185">
        <v>64.647137150466051</v>
      </c>
      <c r="O193" s="185">
        <v>63.536977491961409</v>
      </c>
      <c r="P193" s="185">
        <v>63.336035670855296</v>
      </c>
      <c r="Q193" s="185">
        <v>63.153627888123232</v>
      </c>
      <c r="R193" s="185">
        <v>63.566037735849058</v>
      </c>
      <c r="S193" s="185">
        <v>62.636967846236757</v>
      </c>
      <c r="T193" s="185">
        <v>62.771599657827203</v>
      </c>
      <c r="U193" s="185">
        <v>61.823008849557525</v>
      </c>
      <c r="V193" s="185">
        <v>61.022006713912724</v>
      </c>
      <c r="W193" s="186">
        <v>58.133971291866025</v>
      </c>
      <c r="X193" s="716">
        <v>54.038337281929785</v>
      </c>
    </row>
    <row r="194" spans="1:24" ht="15" customHeight="1">
      <c r="A194" s="704"/>
      <c r="B194" s="705"/>
      <c r="C194" s="168" t="s">
        <v>399</v>
      </c>
      <c r="D194" s="187">
        <v>9.1620341774758085</v>
      </c>
      <c r="E194" s="187">
        <v>9.4481605351170579</v>
      </c>
      <c r="F194" s="187">
        <v>6.4995751911639772</v>
      </c>
      <c r="G194" s="187">
        <v>6.8777292576419207</v>
      </c>
      <c r="H194" s="187"/>
      <c r="I194" s="187"/>
      <c r="J194" s="187">
        <v>6.7652895543929281</v>
      </c>
      <c r="K194" s="187">
        <v>7.8048780487804876</v>
      </c>
      <c r="L194" s="187">
        <v>8.314788589925147</v>
      </c>
      <c r="M194" s="187">
        <v>9.4246457707170457</v>
      </c>
      <c r="N194" s="187">
        <v>10.652463382157123</v>
      </c>
      <c r="O194" s="187">
        <v>11.704180064308682</v>
      </c>
      <c r="P194" s="187">
        <v>12.748277259829752</v>
      </c>
      <c r="Q194" s="187">
        <v>13.396838265099312</v>
      </c>
      <c r="R194" s="187">
        <v>15.09433962264151</v>
      </c>
      <c r="S194" s="187">
        <v>17.998922220226333</v>
      </c>
      <c r="T194" s="187">
        <v>19.897348160821217</v>
      </c>
      <c r="U194" s="187">
        <v>22.053097345132745</v>
      </c>
      <c r="V194" s="187">
        <v>24.132786273778443</v>
      </c>
      <c r="W194" s="188">
        <v>28.748006379585327</v>
      </c>
      <c r="X194" s="717">
        <v>34.266637949601552</v>
      </c>
    </row>
    <row r="195" spans="1:24" ht="15" customHeight="1">
      <c r="A195" s="476" t="s">
        <v>178</v>
      </c>
      <c r="B195" s="477" t="s">
        <v>179</v>
      </c>
      <c r="C195" s="152" t="s">
        <v>396</v>
      </c>
      <c r="D195" s="179">
        <v>100</v>
      </c>
      <c r="E195" s="179">
        <v>100</v>
      </c>
      <c r="F195" s="179">
        <v>100</v>
      </c>
      <c r="G195" s="179">
        <v>99.999999999999986</v>
      </c>
      <c r="H195" s="180"/>
      <c r="I195" s="180"/>
      <c r="J195" s="179">
        <v>99.999999999999986</v>
      </c>
      <c r="K195" s="179">
        <v>100</v>
      </c>
      <c r="L195" s="179">
        <v>100</v>
      </c>
      <c r="M195" s="179">
        <v>100</v>
      </c>
      <c r="N195" s="179">
        <v>100.00000000000001</v>
      </c>
      <c r="O195" s="179">
        <v>100</v>
      </c>
      <c r="P195" s="179">
        <v>100</v>
      </c>
      <c r="Q195" s="179">
        <v>99.999999999999986</v>
      </c>
      <c r="R195" s="179">
        <v>100</v>
      </c>
      <c r="S195" s="179">
        <v>100</v>
      </c>
      <c r="T195" s="179">
        <v>100</v>
      </c>
      <c r="U195" s="179">
        <v>100</v>
      </c>
      <c r="V195" s="179">
        <v>100</v>
      </c>
      <c r="W195" s="181">
        <v>100</v>
      </c>
      <c r="X195" s="716">
        <v>100</v>
      </c>
    </row>
    <row r="196" spans="1:24" ht="15" customHeight="1">
      <c r="A196" s="476"/>
      <c r="B196" s="477"/>
      <c r="C196" s="152" t="s">
        <v>397</v>
      </c>
      <c r="D196" s="179">
        <v>39.630323263577885</v>
      </c>
      <c r="E196" s="179">
        <v>40.003266906239794</v>
      </c>
      <c r="F196" s="179">
        <v>40.568850213520264</v>
      </c>
      <c r="G196" s="179">
        <v>40.187453753185892</v>
      </c>
      <c r="H196" s="180"/>
      <c r="I196" s="180"/>
      <c r="J196" s="179">
        <v>35.483061480552067</v>
      </c>
      <c r="K196" s="179">
        <v>34.467652847438259</v>
      </c>
      <c r="L196" s="179">
        <v>32.477642668725473</v>
      </c>
      <c r="M196" s="179">
        <v>27.664190388534614</v>
      </c>
      <c r="N196" s="179">
        <v>23.52580689091652</v>
      </c>
      <c r="O196" s="179">
        <v>22.40697284612806</v>
      </c>
      <c r="P196" s="179">
        <v>21.825344714379511</v>
      </c>
      <c r="Q196" s="179">
        <v>21.466718770353001</v>
      </c>
      <c r="R196" s="179">
        <v>19.351208209202252</v>
      </c>
      <c r="S196" s="179">
        <v>17.290836653386453</v>
      </c>
      <c r="T196" s="179">
        <v>14.940588711855252</v>
      </c>
      <c r="U196" s="179">
        <v>13.091527344856898</v>
      </c>
      <c r="V196" s="179">
        <v>11.914797531235887</v>
      </c>
      <c r="W196" s="181">
        <v>10.663410663410664</v>
      </c>
      <c r="X196" s="716">
        <v>10.033922513836815</v>
      </c>
    </row>
    <row r="197" spans="1:24" ht="15" customHeight="1">
      <c r="A197" s="476"/>
      <c r="B197" s="477"/>
      <c r="C197" s="152" t="s">
        <v>398</v>
      </c>
      <c r="D197" s="179">
        <v>49.938930054555819</v>
      </c>
      <c r="E197" s="179">
        <v>49.681476641620385</v>
      </c>
      <c r="F197" s="179">
        <v>52.356780275561995</v>
      </c>
      <c r="G197" s="179">
        <v>52.857025404916548</v>
      </c>
      <c r="H197" s="180"/>
      <c r="I197" s="180"/>
      <c r="J197" s="179">
        <v>57.622333751568377</v>
      </c>
      <c r="K197" s="179">
        <v>57.926480858358197</v>
      </c>
      <c r="L197" s="179">
        <v>59.132728559480149</v>
      </c>
      <c r="M197" s="179">
        <v>63.013608572743408</v>
      </c>
      <c r="N197" s="179">
        <v>65.831404058286807</v>
      </c>
      <c r="O197" s="179">
        <v>66.215219577606433</v>
      </c>
      <c r="P197" s="179">
        <v>65.325016414970449</v>
      </c>
      <c r="Q197" s="179">
        <v>64.70626546828187</v>
      </c>
      <c r="R197" s="179">
        <v>64.42237669645813</v>
      </c>
      <c r="S197" s="179">
        <v>63.260292164674638</v>
      </c>
      <c r="T197" s="179">
        <v>62.935457736970022</v>
      </c>
      <c r="U197" s="179">
        <v>62.106829130065179</v>
      </c>
      <c r="V197" s="179">
        <v>60.100858046063522</v>
      </c>
      <c r="W197" s="181">
        <v>56.288156288156287</v>
      </c>
      <c r="X197" s="716">
        <v>52.615604356364933</v>
      </c>
    </row>
    <row r="198" spans="1:24" ht="15" customHeight="1">
      <c r="A198" s="694"/>
      <c r="B198" s="695"/>
      <c r="C198" s="155" t="s">
        <v>399</v>
      </c>
      <c r="D198" s="182">
        <v>10.430746681866298</v>
      </c>
      <c r="E198" s="182">
        <v>10.315256452139824</v>
      </c>
      <c r="F198" s="182">
        <v>7.0743695109177347</v>
      </c>
      <c r="G198" s="182">
        <v>6.9555208418975587</v>
      </c>
      <c r="H198" s="183"/>
      <c r="I198" s="183"/>
      <c r="J198" s="182">
        <v>6.8946047678795486</v>
      </c>
      <c r="K198" s="182">
        <v>7.6058662942035422</v>
      </c>
      <c r="L198" s="182">
        <v>8.3896287717943778</v>
      </c>
      <c r="M198" s="182">
        <v>9.3222010387219783</v>
      </c>
      <c r="N198" s="182">
        <v>10.642789050796678</v>
      </c>
      <c r="O198" s="182">
        <v>11.377807576265504</v>
      </c>
      <c r="P198" s="182">
        <v>12.849638870650033</v>
      </c>
      <c r="Q198" s="182">
        <v>13.827015761365116</v>
      </c>
      <c r="R198" s="182">
        <v>16.226415094339622</v>
      </c>
      <c r="S198" s="182">
        <v>19.448871181938912</v>
      </c>
      <c r="T198" s="182">
        <v>22.123953551174726</v>
      </c>
      <c r="U198" s="182">
        <v>24.801643525077928</v>
      </c>
      <c r="V198" s="182">
        <v>27.984344422700584</v>
      </c>
      <c r="W198" s="184">
        <v>33.048433048433047</v>
      </c>
      <c r="X198" s="717">
        <v>37.350473129798253</v>
      </c>
    </row>
    <row r="199" spans="1:24" ht="15" customHeight="1">
      <c r="A199" s="476" t="s">
        <v>180</v>
      </c>
      <c r="B199" s="477" t="s">
        <v>181</v>
      </c>
      <c r="C199" s="152" t="s">
        <v>396</v>
      </c>
      <c r="D199" s="179">
        <v>100</v>
      </c>
      <c r="E199" s="179">
        <v>100</v>
      </c>
      <c r="F199" s="179">
        <v>100</v>
      </c>
      <c r="G199" s="179">
        <v>99.999999999999986</v>
      </c>
      <c r="H199" s="180"/>
      <c r="I199" s="180"/>
      <c r="J199" s="179">
        <v>100</v>
      </c>
      <c r="K199" s="179">
        <v>100</v>
      </c>
      <c r="L199" s="179">
        <v>100.00000000000001</v>
      </c>
      <c r="M199" s="179">
        <v>99.999999999999986</v>
      </c>
      <c r="N199" s="179">
        <v>100</v>
      </c>
      <c r="O199" s="179">
        <v>100</v>
      </c>
      <c r="P199" s="179">
        <v>100</v>
      </c>
      <c r="Q199" s="179">
        <v>100.00000000000001</v>
      </c>
      <c r="R199" s="179">
        <v>100</v>
      </c>
      <c r="S199" s="179">
        <v>100</v>
      </c>
      <c r="T199" s="179">
        <v>100</v>
      </c>
      <c r="U199" s="179">
        <v>100</v>
      </c>
      <c r="V199" s="179">
        <v>100</v>
      </c>
      <c r="W199" s="181">
        <v>100</v>
      </c>
      <c r="X199" s="716">
        <v>100</v>
      </c>
    </row>
    <row r="200" spans="1:24" ht="15" customHeight="1">
      <c r="A200" s="476"/>
      <c r="B200" s="477"/>
      <c r="C200" s="152" t="s">
        <v>397</v>
      </c>
      <c r="D200" s="179">
        <v>39.219477893996661</v>
      </c>
      <c r="E200" s="179">
        <v>40.061924830136753</v>
      </c>
      <c r="F200" s="179">
        <v>39.16083916083916</v>
      </c>
      <c r="G200" s="179">
        <v>39.365210222588622</v>
      </c>
      <c r="H200" s="180"/>
      <c r="I200" s="180"/>
      <c r="J200" s="179">
        <v>35.07080078125</v>
      </c>
      <c r="K200" s="179">
        <v>33.584143879610941</v>
      </c>
      <c r="L200" s="179">
        <v>30.308974987739091</v>
      </c>
      <c r="M200" s="179">
        <v>26.081362578115424</v>
      </c>
      <c r="N200" s="179">
        <v>23.369597884233936</v>
      </c>
      <c r="O200" s="179">
        <v>23.484633301141848</v>
      </c>
      <c r="P200" s="179">
        <v>23.201945933993034</v>
      </c>
      <c r="Q200" s="179">
        <v>22.574120402405921</v>
      </c>
      <c r="R200" s="179">
        <v>18.410083864811931</v>
      </c>
      <c r="S200" s="179">
        <v>16.555857761660121</v>
      </c>
      <c r="T200" s="179">
        <v>15.529567970585232</v>
      </c>
      <c r="U200" s="179">
        <v>13.861338236005613</v>
      </c>
      <c r="V200" s="179">
        <v>13.793103448275861</v>
      </c>
      <c r="W200" s="181">
        <v>13.722598036722445</v>
      </c>
      <c r="X200" s="716">
        <v>13.263089289593744</v>
      </c>
    </row>
    <row r="201" spans="1:24" ht="15" customHeight="1">
      <c r="A201" s="476"/>
      <c r="B201" s="477"/>
      <c r="C201" s="152" t="s">
        <v>398</v>
      </c>
      <c r="D201" s="179">
        <v>51.481058275468051</v>
      </c>
      <c r="E201" s="179">
        <v>50.606347295089016</v>
      </c>
      <c r="F201" s="179">
        <v>54.825174825174827</v>
      </c>
      <c r="G201" s="179">
        <v>54.591920857378398</v>
      </c>
      <c r="H201" s="180"/>
      <c r="I201" s="180"/>
      <c r="J201" s="179">
        <v>58.45947265625</v>
      </c>
      <c r="K201" s="179">
        <v>58.989417018413157</v>
      </c>
      <c r="L201" s="179">
        <v>61.26164786660128</v>
      </c>
      <c r="M201" s="179">
        <v>65.132949393456684</v>
      </c>
      <c r="N201" s="179">
        <v>66.778866382160246</v>
      </c>
      <c r="O201" s="179">
        <v>65.897858319604609</v>
      </c>
      <c r="P201" s="179">
        <v>64.685720603681801</v>
      </c>
      <c r="Q201" s="179">
        <v>63.655719380422639</v>
      </c>
      <c r="R201" s="179">
        <v>66.423944157083312</v>
      </c>
      <c r="S201" s="179">
        <v>65.93129847889594</v>
      </c>
      <c r="T201" s="179">
        <v>64.886119906036157</v>
      </c>
      <c r="U201" s="179">
        <v>65.769993710387538</v>
      </c>
      <c r="V201" s="179">
        <v>62.463922223910075</v>
      </c>
      <c r="W201" s="181">
        <v>59.015309495956458</v>
      </c>
      <c r="X201" s="716">
        <v>57.114925048881162</v>
      </c>
    </row>
    <row r="202" spans="1:24" ht="15" customHeight="1">
      <c r="A202" s="694"/>
      <c r="B202" s="695"/>
      <c r="C202" s="155" t="s">
        <v>399</v>
      </c>
      <c r="D202" s="182">
        <v>9.2994638305352897</v>
      </c>
      <c r="E202" s="182">
        <v>9.3317278747742325</v>
      </c>
      <c r="F202" s="182">
        <v>6.0139860139860142</v>
      </c>
      <c r="G202" s="182">
        <v>6.0428689200329764</v>
      </c>
      <c r="H202" s="183"/>
      <c r="I202" s="183"/>
      <c r="J202" s="182">
        <v>6.4697265625</v>
      </c>
      <c r="K202" s="182">
        <v>7.4264391019758973</v>
      </c>
      <c r="L202" s="182">
        <v>8.4293771456596378</v>
      </c>
      <c r="M202" s="182">
        <v>8.7856880284278898</v>
      </c>
      <c r="N202" s="182">
        <v>9.851535733605818</v>
      </c>
      <c r="O202" s="182">
        <v>10.617508379253536</v>
      </c>
      <c r="P202" s="182">
        <v>12.11233346232517</v>
      </c>
      <c r="Q202" s="182">
        <v>13.770160217171448</v>
      </c>
      <c r="R202" s="182">
        <v>15.165971978104755</v>
      </c>
      <c r="S202" s="182">
        <v>17.512843759443943</v>
      </c>
      <c r="T202" s="182">
        <v>19.584312123378613</v>
      </c>
      <c r="U202" s="182">
        <v>20.36866805360685</v>
      </c>
      <c r="V202" s="182">
        <v>23.742974327814068</v>
      </c>
      <c r="W202" s="184">
        <v>27.262092467321093</v>
      </c>
      <c r="X202" s="717">
        <v>29.621985661525091</v>
      </c>
    </row>
    <row r="203" spans="1:24" ht="15" customHeight="1">
      <c r="A203" s="476">
        <v>904</v>
      </c>
      <c r="B203" s="477" t="s">
        <v>182</v>
      </c>
      <c r="C203" s="152" t="s">
        <v>396</v>
      </c>
      <c r="D203" s="179">
        <v>100</v>
      </c>
      <c r="E203" s="179">
        <v>100</v>
      </c>
      <c r="F203" s="179">
        <v>99.999999999999986</v>
      </c>
      <c r="G203" s="179">
        <v>100</v>
      </c>
      <c r="H203" s="180"/>
      <c r="I203" s="180"/>
      <c r="J203" s="179">
        <v>100</v>
      </c>
      <c r="K203" s="179">
        <v>100</v>
      </c>
      <c r="L203" s="179">
        <v>100</v>
      </c>
      <c r="M203" s="179">
        <v>100</v>
      </c>
      <c r="N203" s="179">
        <v>100</v>
      </c>
      <c r="O203" s="179">
        <v>100</v>
      </c>
      <c r="P203" s="179">
        <v>100.00000000000001</v>
      </c>
      <c r="Q203" s="179">
        <v>100</v>
      </c>
      <c r="R203" s="179">
        <v>100.00000000000001</v>
      </c>
      <c r="S203" s="179">
        <v>100</v>
      </c>
      <c r="T203" s="179">
        <v>100</v>
      </c>
      <c r="U203" s="179">
        <v>100</v>
      </c>
      <c r="V203" s="179">
        <v>100</v>
      </c>
      <c r="W203" s="181">
        <v>100</v>
      </c>
      <c r="X203" s="716">
        <v>100</v>
      </c>
    </row>
    <row r="204" spans="1:24" ht="15" customHeight="1">
      <c r="A204" s="476"/>
      <c r="B204" s="477"/>
      <c r="C204" s="152" t="s">
        <v>397</v>
      </c>
      <c r="D204" s="179">
        <v>38.843394448873106</v>
      </c>
      <c r="E204" s="179">
        <v>39.844444444444441</v>
      </c>
      <c r="F204" s="179">
        <v>39.350207223208997</v>
      </c>
      <c r="G204" s="179">
        <v>40.031777256563515</v>
      </c>
      <c r="H204" s="180"/>
      <c r="I204" s="180"/>
      <c r="J204" s="179">
        <v>35.088655636600841</v>
      </c>
      <c r="K204" s="179">
        <v>34.122562674094709</v>
      </c>
      <c r="L204" s="179">
        <v>31.767833407177669</v>
      </c>
      <c r="M204" s="179">
        <v>27.947396246365319</v>
      </c>
      <c r="N204" s="179">
        <v>23.957978033972303</v>
      </c>
      <c r="O204" s="179">
        <v>22.587311427980989</v>
      </c>
      <c r="P204" s="179">
        <v>21.581834594819803</v>
      </c>
      <c r="Q204" s="179">
        <v>20.64638250140213</v>
      </c>
      <c r="R204" s="179">
        <v>18.513662710460942</v>
      </c>
      <c r="S204" s="179">
        <v>17.571769469954443</v>
      </c>
      <c r="T204" s="179">
        <v>16.022222222222222</v>
      </c>
      <c r="U204" s="179">
        <v>14.384033035099794</v>
      </c>
      <c r="V204" s="179">
        <v>13.135834621958168</v>
      </c>
      <c r="W204" s="181">
        <v>11.606986899563319</v>
      </c>
      <c r="X204" s="716">
        <v>10.853371051390853</v>
      </c>
    </row>
    <row r="205" spans="1:24" ht="15" customHeight="1">
      <c r="A205" s="476"/>
      <c r="B205" s="477"/>
      <c r="C205" s="152" t="s">
        <v>398</v>
      </c>
      <c r="D205" s="179">
        <v>50.684832234219868</v>
      </c>
      <c r="E205" s="179">
        <v>49.562962962962963</v>
      </c>
      <c r="F205" s="179">
        <v>53.308170515097686</v>
      </c>
      <c r="G205" s="179">
        <v>52.984792312930317</v>
      </c>
      <c r="H205" s="180"/>
      <c r="I205" s="180"/>
      <c r="J205" s="179">
        <v>58.328885726145998</v>
      </c>
      <c r="K205" s="179">
        <v>58.629042024948532</v>
      </c>
      <c r="L205" s="179">
        <v>59.908854990822199</v>
      </c>
      <c r="M205" s="179">
        <v>62.305048902987046</v>
      </c>
      <c r="N205" s="179">
        <v>64.5541987857289</v>
      </c>
      <c r="O205" s="179">
        <v>64.806778259971068</v>
      </c>
      <c r="P205" s="179">
        <v>64.01638775085064</v>
      </c>
      <c r="Q205" s="179">
        <v>63.481491867638809</v>
      </c>
      <c r="R205" s="179">
        <v>63.959425890146292</v>
      </c>
      <c r="S205" s="179">
        <v>60.850386868175576</v>
      </c>
      <c r="T205" s="179">
        <v>59.296296296296291</v>
      </c>
      <c r="U205" s="179">
        <v>58.560831995105914</v>
      </c>
      <c r="V205" s="179">
        <v>56.303410108244492</v>
      </c>
      <c r="W205" s="181">
        <v>54.296943231441055</v>
      </c>
      <c r="X205" s="716">
        <v>50.909948137670909</v>
      </c>
    </row>
    <row r="206" spans="1:24" ht="15" customHeight="1">
      <c r="A206" s="694"/>
      <c r="B206" s="695"/>
      <c r="C206" s="155" t="s">
        <v>399</v>
      </c>
      <c r="D206" s="182">
        <v>10.471773316907022</v>
      </c>
      <c r="E206" s="182">
        <v>10.592592592592592</v>
      </c>
      <c r="F206" s="182">
        <v>7.3416222616933089</v>
      </c>
      <c r="G206" s="182">
        <v>6.9834304305061661</v>
      </c>
      <c r="H206" s="183"/>
      <c r="I206" s="183"/>
      <c r="J206" s="182">
        <v>6.5824586372531577</v>
      </c>
      <c r="K206" s="182">
        <v>7.2483953009567639</v>
      </c>
      <c r="L206" s="182">
        <v>8.3233116020001265</v>
      </c>
      <c r="M206" s="182">
        <v>9.747554850647635</v>
      </c>
      <c r="N206" s="182">
        <v>11.487823180298792</v>
      </c>
      <c r="O206" s="182">
        <v>12.605910312047945</v>
      </c>
      <c r="P206" s="182">
        <v>14.401777654329562</v>
      </c>
      <c r="Q206" s="182">
        <v>15.872125630959058</v>
      </c>
      <c r="R206" s="182">
        <v>17.52691139939277</v>
      </c>
      <c r="S206" s="182">
        <v>21.577843661869984</v>
      </c>
      <c r="T206" s="182">
        <v>24.681481481481484</v>
      </c>
      <c r="U206" s="182">
        <v>27.055134969794299</v>
      </c>
      <c r="V206" s="182">
        <v>30.560755269797347</v>
      </c>
      <c r="W206" s="184">
        <v>34.096069868995635</v>
      </c>
      <c r="X206" s="717">
        <v>38.236680810938239</v>
      </c>
    </row>
    <row r="207" spans="1:24" ht="15" customHeight="1">
      <c r="A207" s="702" t="s">
        <v>183</v>
      </c>
      <c r="B207" s="703" t="s">
        <v>184</v>
      </c>
      <c r="C207" s="166" t="s">
        <v>396</v>
      </c>
      <c r="D207" s="185">
        <v>100</v>
      </c>
      <c r="E207" s="185">
        <v>100</v>
      </c>
      <c r="F207" s="185">
        <v>99.999999999999986</v>
      </c>
      <c r="G207" s="185">
        <v>99.999999999999986</v>
      </c>
      <c r="H207" s="185"/>
      <c r="I207" s="185"/>
      <c r="J207" s="185">
        <v>99.999999999999986</v>
      </c>
      <c r="K207" s="185">
        <v>100</v>
      </c>
      <c r="L207" s="185">
        <v>100.00000000000001</v>
      </c>
      <c r="M207" s="185">
        <v>100</v>
      </c>
      <c r="N207" s="185">
        <v>100</v>
      </c>
      <c r="O207" s="185">
        <v>100.00000000000001</v>
      </c>
      <c r="P207" s="185">
        <v>100</v>
      </c>
      <c r="Q207" s="185">
        <v>100.00000000000001</v>
      </c>
      <c r="R207" s="185">
        <v>100</v>
      </c>
      <c r="S207" s="185">
        <v>100</v>
      </c>
      <c r="T207" s="185">
        <v>100</v>
      </c>
      <c r="U207" s="185">
        <v>99.999999999999986</v>
      </c>
      <c r="V207" s="185">
        <v>100</v>
      </c>
      <c r="W207" s="186">
        <v>100</v>
      </c>
      <c r="X207" s="716">
        <v>100</v>
      </c>
    </row>
    <row r="208" spans="1:24" ht="15" customHeight="1">
      <c r="A208" s="702"/>
      <c r="B208" s="703"/>
      <c r="C208" s="166" t="s">
        <v>397</v>
      </c>
      <c r="D208" s="185">
        <v>38.650306748466257</v>
      </c>
      <c r="E208" s="185">
        <v>39.176575885436641</v>
      </c>
      <c r="F208" s="185">
        <v>38.58064516129032</v>
      </c>
      <c r="G208" s="185">
        <v>39.729764843445494</v>
      </c>
      <c r="H208" s="185"/>
      <c r="I208" s="185"/>
      <c r="J208" s="185">
        <v>35.762320586168819</v>
      </c>
      <c r="K208" s="185">
        <v>33.999792810525229</v>
      </c>
      <c r="L208" s="185">
        <v>31.508779536093652</v>
      </c>
      <c r="M208" s="185">
        <v>28.019158398905237</v>
      </c>
      <c r="N208" s="185">
        <v>23.731778425655978</v>
      </c>
      <c r="O208" s="185">
        <v>22.954091816367264</v>
      </c>
      <c r="P208" s="185">
        <v>22.099125364431487</v>
      </c>
      <c r="Q208" s="185">
        <v>21.104164209036217</v>
      </c>
      <c r="R208" s="185">
        <v>19.581749049429657</v>
      </c>
      <c r="S208" s="185">
        <v>17.706356736242885</v>
      </c>
      <c r="T208" s="185">
        <v>16.789734898922649</v>
      </c>
      <c r="U208" s="185">
        <v>14.500871296987802</v>
      </c>
      <c r="V208" s="185">
        <v>13.238396624472573</v>
      </c>
      <c r="W208" s="186">
        <v>11.384876805437553</v>
      </c>
      <c r="X208" s="716">
        <v>10.618665859930418</v>
      </c>
    </row>
    <row r="209" spans="1:24" ht="15" customHeight="1">
      <c r="A209" s="702"/>
      <c r="B209" s="703"/>
      <c r="C209" s="166" t="s">
        <v>398</v>
      </c>
      <c r="D209" s="185">
        <v>50.469512958557658</v>
      </c>
      <c r="E209" s="185">
        <v>49.571666027362234</v>
      </c>
      <c r="F209" s="185">
        <v>53.58709677419354</v>
      </c>
      <c r="G209" s="185">
        <v>52.95569702481486</v>
      </c>
      <c r="H209" s="185"/>
      <c r="I209" s="185"/>
      <c r="J209" s="185">
        <v>57.753688647997592</v>
      </c>
      <c r="K209" s="185">
        <v>58.852170309748267</v>
      </c>
      <c r="L209" s="185">
        <v>59.960979839583786</v>
      </c>
      <c r="M209" s="185">
        <v>62.048124073440526</v>
      </c>
      <c r="N209" s="185">
        <v>64.489795918367349</v>
      </c>
      <c r="O209" s="185">
        <v>64.095338734296121</v>
      </c>
      <c r="P209" s="185">
        <v>63.603498542274053</v>
      </c>
      <c r="Q209" s="185">
        <v>63.300696000943738</v>
      </c>
      <c r="R209" s="185">
        <v>62.856463878326998</v>
      </c>
      <c r="S209" s="185">
        <v>61.242884250474383</v>
      </c>
      <c r="T209" s="185">
        <v>59.556954363878468</v>
      </c>
      <c r="U209" s="185">
        <v>59.372666168782672</v>
      </c>
      <c r="V209" s="185">
        <v>56.882911392405063</v>
      </c>
      <c r="W209" s="186">
        <v>54.687057490795809</v>
      </c>
      <c r="X209" s="716">
        <v>51.172288609892604</v>
      </c>
    </row>
    <row r="210" spans="1:24" ht="15" customHeight="1">
      <c r="A210" s="704"/>
      <c r="B210" s="705"/>
      <c r="C210" s="168" t="s">
        <v>399</v>
      </c>
      <c r="D210" s="187">
        <v>10.880180292976085</v>
      </c>
      <c r="E210" s="187">
        <v>11.251758087201125</v>
      </c>
      <c r="F210" s="187">
        <v>7.8322580645161288</v>
      </c>
      <c r="G210" s="187">
        <v>7.3145381317396385</v>
      </c>
      <c r="H210" s="187"/>
      <c r="I210" s="187"/>
      <c r="J210" s="187">
        <v>6.4839907658335845</v>
      </c>
      <c r="K210" s="187">
        <v>7.1480368797265106</v>
      </c>
      <c r="L210" s="187">
        <v>8.5302406243225679</v>
      </c>
      <c r="M210" s="187">
        <v>9.932717527654237</v>
      </c>
      <c r="N210" s="187">
        <v>11.778425655976676</v>
      </c>
      <c r="O210" s="187">
        <v>12.950569449336621</v>
      </c>
      <c r="P210" s="187">
        <v>14.297376093294462</v>
      </c>
      <c r="Q210" s="187">
        <v>15.595139790020054</v>
      </c>
      <c r="R210" s="187">
        <v>17.561787072243344</v>
      </c>
      <c r="S210" s="187">
        <v>21.050759013282732</v>
      </c>
      <c r="T210" s="187">
        <v>23.653310737198886</v>
      </c>
      <c r="U210" s="187">
        <v>26.126462534229521</v>
      </c>
      <c r="V210" s="187">
        <v>29.878691983122362</v>
      </c>
      <c r="W210" s="188">
        <v>33.928065703766642</v>
      </c>
      <c r="X210" s="717">
        <v>38.209045530176979</v>
      </c>
    </row>
    <row r="211" spans="1:24" ht="15" customHeight="1">
      <c r="A211" s="702" t="s">
        <v>185</v>
      </c>
      <c r="B211" s="703" t="s">
        <v>186</v>
      </c>
      <c r="C211" s="166" t="s">
        <v>396</v>
      </c>
      <c r="D211" s="185">
        <v>99.999999999999986</v>
      </c>
      <c r="E211" s="185">
        <v>100</v>
      </c>
      <c r="F211" s="185">
        <v>100</v>
      </c>
      <c r="G211" s="185">
        <v>99.999999999999986</v>
      </c>
      <c r="H211" s="185"/>
      <c r="I211" s="185"/>
      <c r="J211" s="185">
        <v>100</v>
      </c>
      <c r="K211" s="185">
        <v>100</v>
      </c>
      <c r="L211" s="185">
        <v>100</v>
      </c>
      <c r="M211" s="185">
        <v>100</v>
      </c>
      <c r="N211" s="185">
        <v>100</v>
      </c>
      <c r="O211" s="185">
        <v>100</v>
      </c>
      <c r="P211" s="185">
        <v>100</v>
      </c>
      <c r="Q211" s="185">
        <v>100.00000000000001</v>
      </c>
      <c r="R211" s="185">
        <v>100</v>
      </c>
      <c r="S211" s="185">
        <v>100</v>
      </c>
      <c r="T211" s="185">
        <v>100</v>
      </c>
      <c r="U211" s="185">
        <v>100</v>
      </c>
      <c r="V211" s="185">
        <v>100</v>
      </c>
      <c r="W211" s="186">
        <v>100</v>
      </c>
      <c r="X211" s="716">
        <v>100</v>
      </c>
    </row>
    <row r="212" spans="1:24" ht="15" customHeight="1">
      <c r="A212" s="702"/>
      <c r="B212" s="703"/>
      <c r="C212" s="166" t="s">
        <v>397</v>
      </c>
      <c r="D212" s="185">
        <v>39.10874053682037</v>
      </c>
      <c r="E212" s="185">
        <v>40.764219052650112</v>
      </c>
      <c r="F212" s="185">
        <v>40.385282887886149</v>
      </c>
      <c r="G212" s="185">
        <v>40.452898550724633</v>
      </c>
      <c r="H212" s="185"/>
      <c r="I212" s="185"/>
      <c r="J212" s="185">
        <v>34.115942028985508</v>
      </c>
      <c r="K212" s="185">
        <v>34.295292231453139</v>
      </c>
      <c r="L212" s="185">
        <v>32.13144682793245</v>
      </c>
      <c r="M212" s="185">
        <v>27.848499135627847</v>
      </c>
      <c r="N212" s="185">
        <v>24.276791584483892</v>
      </c>
      <c r="O212" s="185">
        <v>22.066666666666666</v>
      </c>
      <c r="P212" s="185">
        <v>20.820460006865773</v>
      </c>
      <c r="Q212" s="185">
        <v>19.975807845170209</v>
      </c>
      <c r="R212" s="185">
        <v>17.034233048057935</v>
      </c>
      <c r="S212" s="185">
        <v>17.361497128034092</v>
      </c>
      <c r="T212" s="185">
        <v>14.811987020423745</v>
      </c>
      <c r="U212" s="185">
        <v>14.19789807654174</v>
      </c>
      <c r="V212" s="185">
        <v>12.970444397193281</v>
      </c>
      <c r="W212" s="186">
        <v>11.964448495897903</v>
      </c>
      <c r="X212" s="716">
        <v>11.241862794191288</v>
      </c>
    </row>
    <row r="213" spans="1:24" ht="15" customHeight="1">
      <c r="A213" s="702"/>
      <c r="B213" s="703"/>
      <c r="C213" s="166" t="s">
        <v>398</v>
      </c>
      <c r="D213" s="185">
        <v>50.980729525120438</v>
      </c>
      <c r="E213" s="185">
        <v>49.550977284733229</v>
      </c>
      <c r="F213" s="185">
        <v>52.933009371745918</v>
      </c>
      <c r="G213" s="185">
        <v>53.025362318840571</v>
      </c>
      <c r="H213" s="185"/>
      <c r="I213" s="185"/>
      <c r="J213" s="185">
        <v>59.159420289855071</v>
      </c>
      <c r="K213" s="185">
        <v>58.315114414808335</v>
      </c>
      <c r="L213" s="185">
        <v>59.835691465084437</v>
      </c>
      <c r="M213" s="185">
        <v>62.659123055162659</v>
      </c>
      <c r="N213" s="185">
        <v>64.644970414201183</v>
      </c>
      <c r="O213" s="185">
        <v>65.816666666666663</v>
      </c>
      <c r="P213" s="185">
        <v>64.624098867147268</v>
      </c>
      <c r="Q213" s="185">
        <v>63.746327976499053</v>
      </c>
      <c r="R213" s="185">
        <v>65.487162606978274</v>
      </c>
      <c r="S213" s="185">
        <v>60.237168797480081</v>
      </c>
      <c r="T213" s="185">
        <v>58.885283451040273</v>
      </c>
      <c r="U213" s="185">
        <v>57.267499504263327</v>
      </c>
      <c r="V213" s="185">
        <v>55.368913459493939</v>
      </c>
      <c r="W213" s="186">
        <v>53.669097538742029</v>
      </c>
      <c r="X213" s="716">
        <v>50.475713570355531</v>
      </c>
    </row>
    <row r="214" spans="1:24" ht="15" customHeight="1">
      <c r="A214" s="704"/>
      <c r="B214" s="705"/>
      <c r="C214" s="168" t="s">
        <v>399</v>
      </c>
      <c r="D214" s="187">
        <v>9.910529938059188</v>
      </c>
      <c r="E214" s="187">
        <v>9.6848036626166571</v>
      </c>
      <c r="F214" s="187">
        <v>6.6817077403679273</v>
      </c>
      <c r="G214" s="187">
        <v>6.5217391304347823</v>
      </c>
      <c r="H214" s="187"/>
      <c r="I214" s="187"/>
      <c r="J214" s="187">
        <v>6.7246376811594208</v>
      </c>
      <c r="K214" s="187">
        <v>7.3895933537385217</v>
      </c>
      <c r="L214" s="187">
        <v>8.0328617069831125</v>
      </c>
      <c r="M214" s="187">
        <v>9.4923778092094935</v>
      </c>
      <c r="N214" s="187">
        <v>11.078238001314924</v>
      </c>
      <c r="O214" s="187">
        <v>12.116666666666667</v>
      </c>
      <c r="P214" s="187">
        <v>14.555441125986954</v>
      </c>
      <c r="Q214" s="187">
        <v>16.277864178330741</v>
      </c>
      <c r="R214" s="187">
        <v>17.478604344963792</v>
      </c>
      <c r="S214" s="187">
        <v>22.401334074485828</v>
      </c>
      <c r="T214" s="187">
        <v>26.302729528535977</v>
      </c>
      <c r="U214" s="187">
        <v>28.534602419194922</v>
      </c>
      <c r="V214" s="187">
        <v>31.660642143312778</v>
      </c>
      <c r="W214" s="188">
        <v>34.366453965360073</v>
      </c>
      <c r="X214" s="717">
        <v>38.282423635453178</v>
      </c>
    </row>
    <row r="215" spans="1:24" ht="15" customHeight="1">
      <c r="A215" s="483" t="s">
        <v>187</v>
      </c>
      <c r="B215" s="69"/>
      <c r="W215" s="69"/>
      <c r="X215" s="718"/>
    </row>
    <row r="216" spans="1:24" ht="15" customHeight="1">
      <c r="A216" s="476" t="s">
        <v>188</v>
      </c>
      <c r="B216" s="477" t="s">
        <v>189</v>
      </c>
      <c r="C216" s="152" t="s">
        <v>396</v>
      </c>
      <c r="D216" s="179">
        <v>100.00000000000001</v>
      </c>
      <c r="E216" s="179">
        <v>100</v>
      </c>
      <c r="F216" s="179">
        <v>100</v>
      </c>
      <c r="G216" s="179">
        <v>100.00000000000001</v>
      </c>
      <c r="H216" s="180"/>
      <c r="I216" s="180"/>
      <c r="J216" s="179">
        <v>100</v>
      </c>
      <c r="K216" s="179">
        <v>100</v>
      </c>
      <c r="L216" s="179">
        <v>100</v>
      </c>
      <c r="M216" s="179">
        <v>100</v>
      </c>
      <c r="N216" s="179">
        <v>99.999999999999986</v>
      </c>
      <c r="O216" s="179">
        <v>100</v>
      </c>
      <c r="P216" s="179">
        <v>100</v>
      </c>
      <c r="Q216" s="179">
        <v>99.999999999999986</v>
      </c>
      <c r="R216" s="179">
        <v>100</v>
      </c>
      <c r="S216" s="179">
        <v>100</v>
      </c>
      <c r="T216" s="179">
        <v>100</v>
      </c>
      <c r="U216" s="179">
        <v>100.00000000000001</v>
      </c>
      <c r="V216" s="179">
        <v>100</v>
      </c>
      <c r="W216" s="181">
        <v>100</v>
      </c>
      <c r="X216" s="716">
        <v>100</v>
      </c>
    </row>
    <row r="217" spans="1:24" ht="15" customHeight="1">
      <c r="A217" s="476"/>
      <c r="B217" s="477"/>
      <c r="C217" s="152" t="s">
        <v>397</v>
      </c>
      <c r="D217" s="179">
        <v>34.176115039702921</v>
      </c>
      <c r="E217" s="179">
        <v>38.86610507647972</v>
      </c>
      <c r="F217" s="179">
        <v>37.779614609701916</v>
      </c>
      <c r="G217" s="179">
        <v>37.410274454609436</v>
      </c>
      <c r="H217" s="180"/>
      <c r="I217" s="180"/>
      <c r="J217" s="179">
        <v>37.38786426700841</v>
      </c>
      <c r="K217" s="179">
        <v>36.137028269043306</v>
      </c>
      <c r="L217" s="179">
        <v>31.053366556227925</v>
      </c>
      <c r="M217" s="179">
        <v>25.320521055471339</v>
      </c>
      <c r="N217" s="179">
        <v>24.069655901812727</v>
      </c>
      <c r="O217" s="179">
        <v>25.209483907827078</v>
      </c>
      <c r="P217" s="179">
        <v>24.373433583959901</v>
      </c>
      <c r="Q217" s="179">
        <v>22.265429001505268</v>
      </c>
      <c r="R217" s="179">
        <v>17.690784297767287</v>
      </c>
      <c r="S217" s="179">
        <v>14.724708359888055</v>
      </c>
      <c r="T217" s="179">
        <v>13.159428737977267</v>
      </c>
      <c r="U217" s="179">
        <v>12.26589452932479</v>
      </c>
      <c r="V217" s="179">
        <v>11.62910330193229</v>
      </c>
      <c r="W217" s="181">
        <v>11.205834360118553</v>
      </c>
      <c r="X217" s="716">
        <v>11.510433329778536</v>
      </c>
    </row>
    <row r="218" spans="1:24" ht="15" customHeight="1">
      <c r="A218" s="476"/>
      <c r="B218" s="477"/>
      <c r="C218" s="152" t="s">
        <v>398</v>
      </c>
      <c r="D218" s="179">
        <v>59.988938490103905</v>
      </c>
      <c r="E218" s="179">
        <v>53.391709155397912</v>
      </c>
      <c r="F218" s="179">
        <v>57.467582786588835</v>
      </c>
      <c r="G218" s="179">
        <v>58.123387285948859</v>
      </c>
      <c r="H218" s="180"/>
      <c r="I218" s="180"/>
      <c r="J218" s="179">
        <v>58.313367136568786</v>
      </c>
      <c r="K218" s="179">
        <v>58.877593649909485</v>
      </c>
      <c r="L218" s="179">
        <v>63.426521727225428</v>
      </c>
      <c r="M218" s="179">
        <v>68.680146964363715</v>
      </c>
      <c r="N218" s="179">
        <v>69.22547162850185</v>
      </c>
      <c r="O218" s="179">
        <v>66.699200152351935</v>
      </c>
      <c r="P218" s="179">
        <v>65.454501638712173</v>
      </c>
      <c r="Q218" s="179">
        <v>65.301053687907668</v>
      </c>
      <c r="R218" s="179">
        <v>66.715498765633058</v>
      </c>
      <c r="S218" s="179">
        <v>67.048131009448866</v>
      </c>
      <c r="T218" s="179">
        <v>65.190906441270769</v>
      </c>
      <c r="U218" s="179">
        <v>62.367545588960084</v>
      </c>
      <c r="V218" s="179">
        <v>58.955727743304507</v>
      </c>
      <c r="W218" s="181">
        <v>54.334143661127577</v>
      </c>
      <c r="X218" s="716">
        <v>51.469908641711996</v>
      </c>
    </row>
    <row r="219" spans="1:24" ht="15" customHeight="1">
      <c r="A219" s="694"/>
      <c r="B219" s="695"/>
      <c r="C219" s="155" t="s">
        <v>399</v>
      </c>
      <c r="D219" s="182">
        <v>5.8349464701931817</v>
      </c>
      <c r="E219" s="182">
        <v>7.7421857681223667</v>
      </c>
      <c r="F219" s="182">
        <v>4.7528026037092523</v>
      </c>
      <c r="G219" s="182">
        <v>4.4663382594417076</v>
      </c>
      <c r="H219" s="183"/>
      <c r="I219" s="183"/>
      <c r="J219" s="182">
        <v>4.2987685964228008</v>
      </c>
      <c r="K219" s="182">
        <v>4.9853780810472079</v>
      </c>
      <c r="L219" s="182">
        <v>5.5201117165466451</v>
      </c>
      <c r="M219" s="182">
        <v>5.999331980164949</v>
      </c>
      <c r="N219" s="182">
        <v>6.7048724696854176</v>
      </c>
      <c r="O219" s="182">
        <v>8.0913159398209871</v>
      </c>
      <c r="P219" s="182">
        <v>10.172064777327936</v>
      </c>
      <c r="Q219" s="182">
        <v>12.433517310587055</v>
      </c>
      <c r="R219" s="182">
        <v>15.593716936599659</v>
      </c>
      <c r="S219" s="182">
        <v>18.227160630663082</v>
      </c>
      <c r="T219" s="182">
        <v>21.649664820751969</v>
      </c>
      <c r="U219" s="182">
        <v>25.36655988171513</v>
      </c>
      <c r="V219" s="182">
        <v>29.415168954763203</v>
      </c>
      <c r="W219" s="184">
        <v>34.460021978753872</v>
      </c>
      <c r="X219" s="717">
        <v>37.019658028509475</v>
      </c>
    </row>
    <row r="220" spans="1:24" ht="15" customHeight="1">
      <c r="A220" s="476" t="s">
        <v>190</v>
      </c>
      <c r="B220" s="477" t="s">
        <v>191</v>
      </c>
      <c r="C220" s="152" t="s">
        <v>396</v>
      </c>
      <c r="D220" s="179">
        <v>100.00000000000001</v>
      </c>
      <c r="E220" s="179">
        <v>100.00000000000001</v>
      </c>
      <c r="F220" s="179">
        <v>100</v>
      </c>
      <c r="G220" s="179">
        <v>100</v>
      </c>
      <c r="H220" s="180"/>
      <c r="I220" s="180"/>
      <c r="J220" s="179">
        <v>100</v>
      </c>
      <c r="K220" s="179">
        <v>100</v>
      </c>
      <c r="L220" s="179">
        <v>100</v>
      </c>
      <c r="M220" s="179">
        <v>100</v>
      </c>
      <c r="N220" s="179">
        <v>100</v>
      </c>
      <c r="O220" s="179">
        <v>100</v>
      </c>
      <c r="P220" s="179">
        <v>100</v>
      </c>
      <c r="Q220" s="179">
        <v>100</v>
      </c>
      <c r="R220" s="179">
        <v>99.999999999999986</v>
      </c>
      <c r="S220" s="179">
        <v>100</v>
      </c>
      <c r="T220" s="179">
        <v>100</v>
      </c>
      <c r="U220" s="179">
        <v>100</v>
      </c>
      <c r="V220" s="179">
        <v>100</v>
      </c>
      <c r="W220" s="181">
        <v>100</v>
      </c>
      <c r="X220" s="716">
        <v>100</v>
      </c>
    </row>
    <row r="221" spans="1:24" ht="15" customHeight="1">
      <c r="A221" s="476"/>
      <c r="B221" s="477"/>
      <c r="C221" s="152" t="s">
        <v>397</v>
      </c>
      <c r="D221" s="179">
        <v>38.756385285362541</v>
      </c>
      <c r="E221" s="179">
        <v>38.098272444066836</v>
      </c>
      <c r="F221" s="179">
        <v>36.971729755630086</v>
      </c>
      <c r="G221" s="179">
        <v>38.156843463831358</v>
      </c>
      <c r="H221" s="180"/>
      <c r="I221" s="180"/>
      <c r="J221" s="179">
        <v>35.011269722013523</v>
      </c>
      <c r="K221" s="179">
        <v>33.177414759236399</v>
      </c>
      <c r="L221" s="179">
        <v>30.098393147872866</v>
      </c>
      <c r="M221" s="179">
        <v>25.370262651572776</v>
      </c>
      <c r="N221" s="179">
        <v>24.22619824996735</v>
      </c>
      <c r="O221" s="179">
        <v>24.97226872113426</v>
      </c>
      <c r="P221" s="179">
        <v>24.363194607727877</v>
      </c>
      <c r="Q221" s="179">
        <v>22.285867033260779</v>
      </c>
      <c r="R221" s="179">
        <v>19.408969118538653</v>
      </c>
      <c r="S221" s="179">
        <v>17.006961459184069</v>
      </c>
      <c r="T221" s="179">
        <v>15.79250609767808</v>
      </c>
      <c r="U221" s="179">
        <v>14.651077113993757</v>
      </c>
      <c r="V221" s="179">
        <v>13.812647391054478</v>
      </c>
      <c r="W221" s="181">
        <v>12.528407917028222</v>
      </c>
      <c r="X221" s="716">
        <v>11.502083471129044</v>
      </c>
    </row>
    <row r="222" spans="1:24" ht="15" customHeight="1">
      <c r="A222" s="476"/>
      <c r="B222" s="477"/>
      <c r="C222" s="152" t="s">
        <v>398</v>
      </c>
      <c r="D222" s="179">
        <v>50.486935430524419</v>
      </c>
      <c r="E222" s="179">
        <v>51.752336448598136</v>
      </c>
      <c r="F222" s="179">
        <v>56.754512058776555</v>
      </c>
      <c r="G222" s="179">
        <v>55.506729764611883</v>
      </c>
      <c r="H222" s="180"/>
      <c r="I222" s="180"/>
      <c r="J222" s="179">
        <v>58.924211119459059</v>
      </c>
      <c r="K222" s="179">
        <v>60.186152531104561</v>
      </c>
      <c r="L222" s="179">
        <v>62.77813170996437</v>
      </c>
      <c r="M222" s="179">
        <v>67.202111951317733</v>
      </c>
      <c r="N222" s="179">
        <v>66.912628966958337</v>
      </c>
      <c r="O222" s="179">
        <v>65.111025956477022</v>
      </c>
      <c r="P222" s="179">
        <v>64.252684379653573</v>
      </c>
      <c r="Q222" s="179">
        <v>65.591705808225456</v>
      </c>
      <c r="R222" s="179">
        <v>66.808785277033493</v>
      </c>
      <c r="S222" s="179">
        <v>66.501380624586787</v>
      </c>
      <c r="T222" s="179">
        <v>65.117440319575948</v>
      </c>
      <c r="U222" s="179">
        <v>63.036860372675626</v>
      </c>
      <c r="V222" s="179">
        <v>60.64683617050791</v>
      </c>
      <c r="W222" s="181">
        <v>57.260030577248877</v>
      </c>
      <c r="X222" s="716">
        <v>55.221906210728221</v>
      </c>
    </row>
    <row r="223" spans="1:24" ht="15" customHeight="1">
      <c r="A223" s="694"/>
      <c r="B223" s="695"/>
      <c r="C223" s="155" t="s">
        <v>399</v>
      </c>
      <c r="D223" s="182">
        <v>10.756679284113043</v>
      </c>
      <c r="E223" s="182">
        <v>10.149391107335033</v>
      </c>
      <c r="F223" s="182">
        <v>6.2737581855933557</v>
      </c>
      <c r="G223" s="182">
        <v>6.3364267715567575</v>
      </c>
      <c r="H223" s="183"/>
      <c r="I223" s="183"/>
      <c r="J223" s="182">
        <v>6.064519158527423</v>
      </c>
      <c r="K223" s="182">
        <v>6.6364327096590374</v>
      </c>
      <c r="L223" s="182">
        <v>7.1234751421627625</v>
      </c>
      <c r="M223" s="182">
        <v>7.4276253971094901</v>
      </c>
      <c r="N223" s="182">
        <v>8.861172783074311</v>
      </c>
      <c r="O223" s="182">
        <v>9.9167053223887223</v>
      </c>
      <c r="P223" s="182">
        <v>11.384121012618543</v>
      </c>
      <c r="Q223" s="182">
        <v>12.122427158513768</v>
      </c>
      <c r="R223" s="182">
        <v>13.782245604427843</v>
      </c>
      <c r="S223" s="182">
        <v>16.491657916229144</v>
      </c>
      <c r="T223" s="182">
        <v>19.090053582745973</v>
      </c>
      <c r="U223" s="182">
        <v>22.31206251333062</v>
      </c>
      <c r="V223" s="182">
        <v>25.540516438437606</v>
      </c>
      <c r="W223" s="184">
        <v>30.211561505722905</v>
      </c>
      <c r="X223" s="717">
        <v>33.276010318142738</v>
      </c>
    </row>
    <row r="224" spans="1:24" ht="15" customHeight="1">
      <c r="A224" s="476">
        <v>227</v>
      </c>
      <c r="B224" s="477" t="s">
        <v>192</v>
      </c>
      <c r="C224" s="152" t="s">
        <v>396</v>
      </c>
      <c r="D224" s="179">
        <v>100</v>
      </c>
      <c r="E224" s="179">
        <v>100</v>
      </c>
      <c r="F224" s="179">
        <v>99.999999999999986</v>
      </c>
      <c r="G224" s="179">
        <v>99.999999999999986</v>
      </c>
      <c r="H224" s="180"/>
      <c r="I224" s="180"/>
      <c r="J224" s="179">
        <v>100</v>
      </c>
      <c r="K224" s="179">
        <v>100</v>
      </c>
      <c r="L224" s="179">
        <v>100</v>
      </c>
      <c r="M224" s="179">
        <v>100</v>
      </c>
      <c r="N224" s="179">
        <v>100</v>
      </c>
      <c r="O224" s="179">
        <v>100</v>
      </c>
      <c r="P224" s="179">
        <v>100</v>
      </c>
      <c r="Q224" s="179">
        <v>100</v>
      </c>
      <c r="R224" s="179">
        <v>99.999999999999986</v>
      </c>
      <c r="S224" s="179">
        <v>100</v>
      </c>
      <c r="T224" s="179">
        <v>100</v>
      </c>
      <c r="U224" s="179">
        <v>100</v>
      </c>
      <c r="V224" s="179">
        <v>100</v>
      </c>
      <c r="W224" s="181">
        <v>100</v>
      </c>
      <c r="X224" s="716">
        <v>100</v>
      </c>
    </row>
    <row r="225" spans="1:24" ht="15" customHeight="1">
      <c r="A225" s="476"/>
      <c r="B225" s="477"/>
      <c r="C225" s="152" t="s">
        <v>397</v>
      </c>
      <c r="D225" s="179">
        <v>39.880814504411546</v>
      </c>
      <c r="E225" s="179">
        <v>39.939069229961135</v>
      </c>
      <c r="F225" s="179">
        <v>39.507920873348105</v>
      </c>
      <c r="G225" s="179">
        <v>40.239399219981742</v>
      </c>
      <c r="H225" s="180"/>
      <c r="I225" s="180"/>
      <c r="J225" s="179">
        <v>37.330590713799907</v>
      </c>
      <c r="K225" s="179">
        <v>36.500494424932654</v>
      </c>
      <c r="L225" s="179">
        <v>34.991756732002202</v>
      </c>
      <c r="M225" s="179">
        <v>29.672424296016821</v>
      </c>
      <c r="N225" s="179">
        <v>25.464393096915028</v>
      </c>
      <c r="O225" s="179">
        <v>24.14379701174397</v>
      </c>
      <c r="P225" s="179">
        <v>23.614619835384239</v>
      </c>
      <c r="Q225" s="179">
        <v>23.127807268272765</v>
      </c>
      <c r="R225" s="179">
        <v>20.776406488628389</v>
      </c>
      <c r="S225" s="179">
        <v>18.460731886337424</v>
      </c>
      <c r="T225" s="179">
        <v>16.456225252969645</v>
      </c>
      <c r="U225" s="179">
        <v>14.766061613782272</v>
      </c>
      <c r="V225" s="179">
        <v>13.987346410337837</v>
      </c>
      <c r="W225" s="181">
        <v>12.788665254237289</v>
      </c>
      <c r="X225" s="716">
        <v>11.504501136069486</v>
      </c>
    </row>
    <row r="226" spans="1:24" ht="15" customHeight="1">
      <c r="A226" s="476"/>
      <c r="B226" s="477"/>
      <c r="C226" s="152" t="s">
        <v>398</v>
      </c>
      <c r="D226" s="179">
        <v>51.338204636863274</v>
      </c>
      <c r="E226" s="179">
        <v>51.242777602689358</v>
      </c>
      <c r="F226" s="179">
        <v>54.848969876056799</v>
      </c>
      <c r="G226" s="179">
        <v>53.796365446850878</v>
      </c>
      <c r="H226" s="180"/>
      <c r="I226" s="180"/>
      <c r="J226" s="179">
        <v>56.440455849907934</v>
      </c>
      <c r="K226" s="179">
        <v>56.521294370375422</v>
      </c>
      <c r="L226" s="179">
        <v>57.032423520791355</v>
      </c>
      <c r="M226" s="179">
        <v>61.123228988582987</v>
      </c>
      <c r="N226" s="179">
        <v>63.406647720252074</v>
      </c>
      <c r="O226" s="179">
        <v>63.43997868459347</v>
      </c>
      <c r="P226" s="179">
        <v>62.511205280743219</v>
      </c>
      <c r="Q226" s="179">
        <v>61.984483462637805</v>
      </c>
      <c r="R226" s="179">
        <v>62.145540099888549</v>
      </c>
      <c r="S226" s="179">
        <v>61.266645695711439</v>
      </c>
      <c r="T226" s="179">
        <v>60.213374395072591</v>
      </c>
      <c r="U226" s="179">
        <v>59.526118885963697</v>
      </c>
      <c r="V226" s="179">
        <v>58.240711336932364</v>
      </c>
      <c r="W226" s="181">
        <v>55.119173728813564</v>
      </c>
      <c r="X226" s="716">
        <v>52.118266271678792</v>
      </c>
    </row>
    <row r="227" spans="1:24" ht="15" customHeight="1">
      <c r="A227" s="694"/>
      <c r="B227" s="695"/>
      <c r="C227" s="155" t="s">
        <v>399</v>
      </c>
      <c r="D227" s="182">
        <v>8.7809808587251776</v>
      </c>
      <c r="E227" s="182">
        <v>8.8181531673495108</v>
      </c>
      <c r="F227" s="182">
        <v>5.6431092505950913</v>
      </c>
      <c r="G227" s="182">
        <v>5.9642353331673714</v>
      </c>
      <c r="H227" s="183"/>
      <c r="I227" s="183"/>
      <c r="J227" s="182">
        <v>6.228953436292155</v>
      </c>
      <c r="K227" s="182">
        <v>6.9782112046919229</v>
      </c>
      <c r="L227" s="182">
        <v>7.9758197472064474</v>
      </c>
      <c r="M227" s="182">
        <v>9.2043467154001846</v>
      </c>
      <c r="N227" s="182">
        <v>11.128959182832901</v>
      </c>
      <c r="O227" s="182">
        <v>12.416224303662561</v>
      </c>
      <c r="P227" s="182">
        <v>13.874174883872545</v>
      </c>
      <c r="Q227" s="182">
        <v>14.887709269089425</v>
      </c>
      <c r="R227" s="182">
        <v>17.078053411483058</v>
      </c>
      <c r="S227" s="182">
        <v>20.272622417951141</v>
      </c>
      <c r="T227" s="182">
        <v>23.330400351957763</v>
      </c>
      <c r="U227" s="182">
        <v>25.707819500254033</v>
      </c>
      <c r="V227" s="182">
        <v>27.771942252729804</v>
      </c>
      <c r="W227" s="184">
        <v>32.092161016949149</v>
      </c>
      <c r="X227" s="717">
        <v>36.377232592251715</v>
      </c>
    </row>
    <row r="228" spans="1:24" ht="15" customHeight="1">
      <c r="A228" s="702" t="s">
        <v>193</v>
      </c>
      <c r="B228" s="703" t="s">
        <v>194</v>
      </c>
      <c r="C228" s="166" t="s">
        <v>396</v>
      </c>
      <c r="D228" s="185">
        <v>100</v>
      </c>
      <c r="E228" s="185">
        <v>100</v>
      </c>
      <c r="F228" s="185">
        <v>100.00000000000001</v>
      </c>
      <c r="G228" s="185">
        <v>100</v>
      </c>
      <c r="H228" s="185"/>
      <c r="I228" s="185"/>
      <c r="J228" s="185">
        <v>100</v>
      </c>
      <c r="K228" s="185">
        <v>100</v>
      </c>
      <c r="L228" s="185">
        <v>100</v>
      </c>
      <c r="M228" s="185">
        <v>100</v>
      </c>
      <c r="N228" s="185">
        <v>100</v>
      </c>
      <c r="O228" s="185">
        <v>100</v>
      </c>
      <c r="P228" s="185">
        <v>99.999999999999986</v>
      </c>
      <c r="Q228" s="185">
        <v>100</v>
      </c>
      <c r="R228" s="185">
        <v>100</v>
      </c>
      <c r="S228" s="185">
        <v>100</v>
      </c>
      <c r="T228" s="185">
        <v>100</v>
      </c>
      <c r="U228" s="185">
        <v>100</v>
      </c>
      <c r="V228" s="185">
        <v>100</v>
      </c>
      <c r="W228" s="186">
        <v>100</v>
      </c>
      <c r="X228" s="716">
        <v>100</v>
      </c>
    </row>
    <row r="229" spans="1:24" ht="15" customHeight="1">
      <c r="A229" s="702"/>
      <c r="B229" s="703"/>
      <c r="C229" s="166" t="s">
        <v>397</v>
      </c>
      <c r="D229" s="185">
        <v>39.583514099783081</v>
      </c>
      <c r="E229" s="185">
        <v>39.29567194269292</v>
      </c>
      <c r="F229" s="185">
        <v>39.139920285294735</v>
      </c>
      <c r="G229" s="185">
        <v>39.829290965942704</v>
      </c>
      <c r="H229" s="185"/>
      <c r="I229" s="185"/>
      <c r="J229" s="185">
        <v>36.455466809853007</v>
      </c>
      <c r="K229" s="185">
        <v>35.863810940797897</v>
      </c>
      <c r="L229" s="185">
        <v>33.957346841390454</v>
      </c>
      <c r="M229" s="185">
        <v>28.278385426803158</v>
      </c>
      <c r="N229" s="185">
        <v>24.550637421806954</v>
      </c>
      <c r="O229" s="185">
        <v>24.525249412580408</v>
      </c>
      <c r="P229" s="185">
        <v>24.955163652667764</v>
      </c>
      <c r="Q229" s="185">
        <v>24.314015922977227</v>
      </c>
      <c r="R229" s="185">
        <v>21.029739776951672</v>
      </c>
      <c r="S229" s="185">
        <v>18.174999062371075</v>
      </c>
      <c r="T229" s="185">
        <v>16.156482230179815</v>
      </c>
      <c r="U229" s="185">
        <v>15.050685748360168</v>
      </c>
      <c r="V229" s="185">
        <v>15.042511445389142</v>
      </c>
      <c r="W229" s="186">
        <v>14.17626179551554</v>
      </c>
      <c r="X229" s="716">
        <v>12.795492028587136</v>
      </c>
    </row>
    <row r="230" spans="1:24" ht="15" customHeight="1">
      <c r="A230" s="702"/>
      <c r="B230" s="703"/>
      <c r="C230" s="166" t="s">
        <v>398</v>
      </c>
      <c r="D230" s="185">
        <v>51.635574837310195</v>
      </c>
      <c r="E230" s="185">
        <v>52.065371252091111</v>
      </c>
      <c r="F230" s="185">
        <v>55.51080344031886</v>
      </c>
      <c r="G230" s="185">
        <v>54.462097523873908</v>
      </c>
      <c r="H230" s="185"/>
      <c r="I230" s="185"/>
      <c r="J230" s="185">
        <v>57.235384925162755</v>
      </c>
      <c r="K230" s="185">
        <v>56.970347046814986</v>
      </c>
      <c r="L230" s="185">
        <v>58.069962926256288</v>
      </c>
      <c r="M230" s="185">
        <v>62.78463275076875</v>
      </c>
      <c r="N230" s="185">
        <v>64.906168342703296</v>
      </c>
      <c r="O230" s="185">
        <v>63.807249335541769</v>
      </c>
      <c r="P230" s="185">
        <v>62.255268270811534</v>
      </c>
      <c r="Q230" s="185">
        <v>62.032956859840773</v>
      </c>
      <c r="R230" s="185">
        <v>63.137546468401482</v>
      </c>
      <c r="S230" s="185">
        <v>63.331208041105647</v>
      </c>
      <c r="T230" s="185">
        <v>63.039544106888457</v>
      </c>
      <c r="U230" s="185">
        <v>62.146690518783544</v>
      </c>
      <c r="V230" s="185">
        <v>60.022890778286467</v>
      </c>
      <c r="W230" s="186">
        <v>56.501601592935678</v>
      </c>
      <c r="X230" s="716">
        <v>53.765805387575597</v>
      </c>
    </row>
    <row r="231" spans="1:24" ht="15" customHeight="1">
      <c r="A231" s="704"/>
      <c r="B231" s="705"/>
      <c r="C231" s="168" t="s">
        <v>399</v>
      </c>
      <c r="D231" s="187">
        <v>8.7809110629067231</v>
      </c>
      <c r="E231" s="187">
        <v>8.6389568052159742</v>
      </c>
      <c r="F231" s="187">
        <v>5.3492762743864066</v>
      </c>
      <c r="G231" s="187">
        <v>5.7086115101833856</v>
      </c>
      <c r="H231" s="187"/>
      <c r="I231" s="187"/>
      <c r="J231" s="187">
        <v>6.309148264984227</v>
      </c>
      <c r="K231" s="187">
        <v>7.1658420123871149</v>
      </c>
      <c r="L231" s="187">
        <v>7.9726902323532647</v>
      </c>
      <c r="M231" s="187">
        <v>8.9369818224280877</v>
      </c>
      <c r="N231" s="187">
        <v>10.543194235489747</v>
      </c>
      <c r="O231" s="187">
        <v>11.667501251877816</v>
      </c>
      <c r="P231" s="187">
        <v>12.7895680765207</v>
      </c>
      <c r="Q231" s="187">
        <v>13.653027217182004</v>
      </c>
      <c r="R231" s="187">
        <v>15.832713754646841</v>
      </c>
      <c r="S231" s="187">
        <v>18.493792896523274</v>
      </c>
      <c r="T231" s="187">
        <v>20.803973662931732</v>
      </c>
      <c r="U231" s="187">
        <v>22.802623732856294</v>
      </c>
      <c r="V231" s="187">
        <v>24.934597776324395</v>
      </c>
      <c r="W231" s="188">
        <v>29.322136611548782</v>
      </c>
      <c r="X231" s="717">
        <v>33.438702583837269</v>
      </c>
    </row>
    <row r="232" spans="1:24" ht="15" customHeight="1">
      <c r="A232" s="702" t="s">
        <v>195</v>
      </c>
      <c r="B232" s="703" t="s">
        <v>196</v>
      </c>
      <c r="C232" s="166" t="s">
        <v>396</v>
      </c>
      <c r="D232" s="185">
        <v>99.999999999999986</v>
      </c>
      <c r="E232" s="185">
        <v>99.999999999999986</v>
      </c>
      <c r="F232" s="185">
        <v>100</v>
      </c>
      <c r="G232" s="185">
        <v>100</v>
      </c>
      <c r="H232" s="185"/>
      <c r="I232" s="185"/>
      <c r="J232" s="185">
        <v>100</v>
      </c>
      <c r="K232" s="185">
        <v>100</v>
      </c>
      <c r="L232" s="185">
        <v>100</v>
      </c>
      <c r="M232" s="185">
        <v>100</v>
      </c>
      <c r="N232" s="185">
        <v>100</v>
      </c>
      <c r="O232" s="185">
        <v>100</v>
      </c>
      <c r="P232" s="185">
        <v>100</v>
      </c>
      <c r="Q232" s="185">
        <v>100</v>
      </c>
      <c r="R232" s="185">
        <v>100</v>
      </c>
      <c r="S232" s="185">
        <v>100</v>
      </c>
      <c r="T232" s="185">
        <v>100</v>
      </c>
      <c r="U232" s="185">
        <v>100</v>
      </c>
      <c r="V232" s="185">
        <v>100</v>
      </c>
      <c r="W232" s="186">
        <v>100</v>
      </c>
      <c r="X232" s="716">
        <v>100</v>
      </c>
    </row>
    <row r="233" spans="1:24" ht="15" customHeight="1">
      <c r="A233" s="702"/>
      <c r="B233" s="703"/>
      <c r="C233" s="166" t="s">
        <v>397</v>
      </c>
      <c r="D233" s="185">
        <v>41.305194299509381</v>
      </c>
      <c r="E233" s="185">
        <v>41.872819536948938</v>
      </c>
      <c r="F233" s="185">
        <v>40.632773631840799</v>
      </c>
      <c r="G233" s="185">
        <v>41.055155875299761</v>
      </c>
      <c r="H233" s="185"/>
      <c r="I233" s="185"/>
      <c r="J233" s="185">
        <v>37.658968680797216</v>
      </c>
      <c r="K233" s="185">
        <v>37.090440939813327</v>
      </c>
      <c r="L233" s="185">
        <v>35.989449573124176</v>
      </c>
      <c r="M233" s="185">
        <v>31.365565322825102</v>
      </c>
      <c r="N233" s="185">
        <v>26.270096463022508</v>
      </c>
      <c r="O233" s="185">
        <v>24.045331362404536</v>
      </c>
      <c r="P233" s="185">
        <v>22.537863282848956</v>
      </c>
      <c r="Q233" s="185">
        <v>22.689353266705211</v>
      </c>
      <c r="R233" s="185">
        <v>21.514043543294001</v>
      </c>
      <c r="S233" s="185">
        <v>19.534561813305647</v>
      </c>
      <c r="T233" s="185">
        <v>16.89622641509434</v>
      </c>
      <c r="U233" s="185">
        <v>14.284279256654948</v>
      </c>
      <c r="V233" s="185">
        <v>12.626819585355095</v>
      </c>
      <c r="W233" s="186">
        <v>11.245525243797063</v>
      </c>
      <c r="X233" s="716">
        <v>10.246810870770938</v>
      </c>
    </row>
    <row r="234" spans="1:24" ht="15" customHeight="1">
      <c r="A234" s="702"/>
      <c r="B234" s="703"/>
      <c r="C234" s="166" t="s">
        <v>398</v>
      </c>
      <c r="D234" s="185">
        <v>49.630091114399185</v>
      </c>
      <c r="E234" s="185">
        <v>49.040596257532506</v>
      </c>
      <c r="F234" s="185">
        <v>53.334888059701491</v>
      </c>
      <c r="G234" s="185">
        <v>52.278177458033568</v>
      </c>
      <c r="H234" s="185"/>
      <c r="I234" s="185"/>
      <c r="J234" s="185">
        <v>55.868396077190766</v>
      </c>
      <c r="K234" s="185">
        <v>55.938204055358867</v>
      </c>
      <c r="L234" s="185">
        <v>55.757617824668557</v>
      </c>
      <c r="M234" s="185">
        <v>58.707183995150046</v>
      </c>
      <c r="N234" s="185">
        <v>61.816720257234728</v>
      </c>
      <c r="O234" s="185">
        <v>62.757657879609098</v>
      </c>
      <c r="P234" s="185">
        <v>63.004502660663121</v>
      </c>
      <c r="Q234" s="185">
        <v>61.757660857355248</v>
      </c>
      <c r="R234" s="185">
        <v>60.678078776799069</v>
      </c>
      <c r="S234" s="185">
        <v>59.036248810450729</v>
      </c>
      <c r="T234" s="185">
        <v>57.849056603773583</v>
      </c>
      <c r="U234" s="185">
        <v>57.820190858864898</v>
      </c>
      <c r="V234" s="185">
        <v>57.62020291133657</v>
      </c>
      <c r="W234" s="186">
        <v>54.474756202937911</v>
      </c>
      <c r="X234" s="716">
        <v>50.9567387687188</v>
      </c>
    </row>
    <row r="235" spans="1:24" ht="15" customHeight="1">
      <c r="A235" s="704"/>
      <c r="B235" s="705"/>
      <c r="C235" s="168" t="s">
        <v>399</v>
      </c>
      <c r="D235" s="187">
        <v>9.0647145860914247</v>
      </c>
      <c r="E235" s="187">
        <v>9.0865842055185535</v>
      </c>
      <c r="F235" s="187">
        <v>6.032338308457712</v>
      </c>
      <c r="G235" s="187">
        <v>6.666666666666667</v>
      </c>
      <c r="H235" s="187"/>
      <c r="I235" s="187"/>
      <c r="J235" s="187">
        <v>6.4726352420120215</v>
      </c>
      <c r="K235" s="187">
        <v>6.9713550048278075</v>
      </c>
      <c r="L235" s="187">
        <v>8.2529326022072613</v>
      </c>
      <c r="M235" s="187">
        <v>9.9272506820248552</v>
      </c>
      <c r="N235" s="187">
        <v>11.913183279742766</v>
      </c>
      <c r="O235" s="187">
        <v>13.197010757986369</v>
      </c>
      <c r="P235" s="187">
        <v>14.457634056487926</v>
      </c>
      <c r="Q235" s="187">
        <v>15.552985875939541</v>
      </c>
      <c r="R235" s="187">
        <v>17.80787767990693</v>
      </c>
      <c r="S235" s="187">
        <v>21.42918937624362</v>
      </c>
      <c r="T235" s="187">
        <v>25.254716981132074</v>
      </c>
      <c r="U235" s="187">
        <v>27.895529884480158</v>
      </c>
      <c r="V235" s="187">
        <v>29.752977503308337</v>
      </c>
      <c r="W235" s="188">
        <v>34.279718553265035</v>
      </c>
      <c r="X235" s="717">
        <v>38.796450360510256</v>
      </c>
    </row>
    <row r="236" spans="1:24" ht="15" customHeight="1">
      <c r="A236" s="702" t="s">
        <v>197</v>
      </c>
      <c r="B236" s="703" t="s">
        <v>198</v>
      </c>
      <c r="C236" s="166" t="s">
        <v>396</v>
      </c>
      <c r="D236" s="185">
        <v>100.00000000000001</v>
      </c>
      <c r="E236" s="185">
        <v>100</v>
      </c>
      <c r="F236" s="185">
        <v>99.999999999999986</v>
      </c>
      <c r="G236" s="185">
        <v>100</v>
      </c>
      <c r="H236" s="185"/>
      <c r="I236" s="185"/>
      <c r="J236" s="185">
        <v>100</v>
      </c>
      <c r="K236" s="185">
        <v>100</v>
      </c>
      <c r="L236" s="185">
        <v>100</v>
      </c>
      <c r="M236" s="185">
        <v>100</v>
      </c>
      <c r="N236" s="185">
        <v>100</v>
      </c>
      <c r="O236" s="185">
        <v>100</v>
      </c>
      <c r="P236" s="185">
        <v>99.999999999999986</v>
      </c>
      <c r="Q236" s="185">
        <v>100</v>
      </c>
      <c r="R236" s="185">
        <v>100.00000000000001</v>
      </c>
      <c r="S236" s="185">
        <v>100.00000000000001</v>
      </c>
      <c r="T236" s="185">
        <v>100</v>
      </c>
      <c r="U236" s="185">
        <v>100</v>
      </c>
      <c r="V236" s="185">
        <v>100</v>
      </c>
      <c r="W236" s="186">
        <v>100</v>
      </c>
      <c r="X236" s="716">
        <v>100</v>
      </c>
    </row>
    <row r="237" spans="1:24" ht="15" customHeight="1">
      <c r="A237" s="702"/>
      <c r="B237" s="703"/>
      <c r="C237" s="166" t="s">
        <v>397</v>
      </c>
      <c r="D237" s="185">
        <v>39.219480728914689</v>
      </c>
      <c r="E237" s="185">
        <v>39.68877968877969</v>
      </c>
      <c r="F237" s="185">
        <v>38.607693505684473</v>
      </c>
      <c r="G237" s="185">
        <v>39.182282793867124</v>
      </c>
      <c r="H237" s="185"/>
      <c r="I237" s="185"/>
      <c r="J237" s="185">
        <v>39.331026528258363</v>
      </c>
      <c r="K237" s="185">
        <v>36.497890295358651</v>
      </c>
      <c r="L237" s="185">
        <v>34.787701317715957</v>
      </c>
      <c r="M237" s="185">
        <v>29.340574088440651</v>
      </c>
      <c r="N237" s="185">
        <v>26.508289181336526</v>
      </c>
      <c r="O237" s="185">
        <v>24.153267191241877</v>
      </c>
      <c r="P237" s="185">
        <v>21.900975786049873</v>
      </c>
      <c r="Q237" s="185">
        <v>20.51044941742186</v>
      </c>
      <c r="R237" s="185">
        <v>18.106119287374128</v>
      </c>
      <c r="S237" s="185">
        <v>17.022538552787665</v>
      </c>
      <c r="T237" s="185">
        <v>16.069958847736626</v>
      </c>
      <c r="U237" s="185">
        <v>14.307760141093476</v>
      </c>
      <c r="V237" s="185">
        <v>12.809315866084425</v>
      </c>
      <c r="W237" s="186">
        <v>10.440898025426021</v>
      </c>
      <c r="X237" s="716">
        <v>8.7117701575532909</v>
      </c>
    </row>
    <row r="238" spans="1:24" ht="15" customHeight="1">
      <c r="A238" s="702"/>
      <c r="B238" s="703"/>
      <c r="C238" s="166" t="s">
        <v>398</v>
      </c>
      <c r="D238" s="185">
        <v>52.572165779712954</v>
      </c>
      <c r="E238" s="185">
        <v>51.760851760851757</v>
      </c>
      <c r="F238" s="185">
        <v>55.83242485594144</v>
      </c>
      <c r="G238" s="185">
        <v>55.31980796035311</v>
      </c>
      <c r="H238" s="185"/>
      <c r="I238" s="185"/>
      <c r="J238" s="185">
        <v>54.607202358067411</v>
      </c>
      <c r="K238" s="185">
        <v>56.843354430379748</v>
      </c>
      <c r="L238" s="185">
        <v>57.657393850658856</v>
      </c>
      <c r="M238" s="185">
        <v>61.768813033359194</v>
      </c>
      <c r="N238" s="185">
        <v>62.211587762775586</v>
      </c>
      <c r="O238" s="185">
        <v>62.572699281560041</v>
      </c>
      <c r="P238" s="185">
        <v>61.745572822551495</v>
      </c>
      <c r="Q238" s="185">
        <v>62.1046791196597</v>
      </c>
      <c r="R238" s="185">
        <v>62.567776917118515</v>
      </c>
      <c r="S238" s="185">
        <v>59.391063661526303</v>
      </c>
      <c r="T238" s="185">
        <v>55.905349794238681</v>
      </c>
      <c r="U238" s="185">
        <v>54.012345679012341</v>
      </c>
      <c r="V238" s="185">
        <v>52.76564774381368</v>
      </c>
      <c r="W238" s="186">
        <v>50.392209899918846</v>
      </c>
      <c r="X238" s="716">
        <v>46.709916589434663</v>
      </c>
    </row>
    <row r="239" spans="1:24" ht="15" customHeight="1">
      <c r="A239" s="704"/>
      <c r="B239" s="705"/>
      <c r="C239" s="168" t="s">
        <v>399</v>
      </c>
      <c r="D239" s="187">
        <v>8.2083534913723604</v>
      </c>
      <c r="E239" s="187">
        <v>8.5503685503685514</v>
      </c>
      <c r="F239" s="187">
        <v>5.559881638374085</v>
      </c>
      <c r="G239" s="187">
        <v>5.4979092457797734</v>
      </c>
      <c r="H239" s="187"/>
      <c r="I239" s="187"/>
      <c r="J239" s="187">
        <v>6.0617711136742285</v>
      </c>
      <c r="K239" s="187">
        <v>6.658755274261603</v>
      </c>
      <c r="L239" s="187">
        <v>7.5549048316251826</v>
      </c>
      <c r="M239" s="187">
        <v>8.8906128782001552</v>
      </c>
      <c r="N239" s="187">
        <v>11.280123055887882</v>
      </c>
      <c r="O239" s="187">
        <v>13.274033527198084</v>
      </c>
      <c r="P239" s="187">
        <v>16.353451391398625</v>
      </c>
      <c r="Q239" s="187">
        <v>17.38487146291844</v>
      </c>
      <c r="R239" s="187">
        <v>19.326103795507361</v>
      </c>
      <c r="S239" s="187">
        <v>23.586397785686042</v>
      </c>
      <c r="T239" s="187">
        <v>28.02469135802469</v>
      </c>
      <c r="U239" s="187">
        <v>31.67989417989418</v>
      </c>
      <c r="V239" s="187">
        <v>34.425036390101894</v>
      </c>
      <c r="W239" s="188">
        <v>39.166892074655124</v>
      </c>
      <c r="X239" s="717">
        <v>44.578313253012048</v>
      </c>
    </row>
    <row r="240" spans="1:24" ht="15" customHeight="1">
      <c r="A240" s="702" t="s">
        <v>199</v>
      </c>
      <c r="B240" s="703" t="s">
        <v>200</v>
      </c>
      <c r="C240" s="166" t="s">
        <v>396</v>
      </c>
      <c r="D240" s="185">
        <v>100.00000000000001</v>
      </c>
      <c r="E240" s="185">
        <v>100</v>
      </c>
      <c r="F240" s="185">
        <v>100</v>
      </c>
      <c r="G240" s="185">
        <v>100</v>
      </c>
      <c r="H240" s="185"/>
      <c r="I240" s="185"/>
      <c r="J240" s="185">
        <v>100</v>
      </c>
      <c r="K240" s="185">
        <v>100</v>
      </c>
      <c r="L240" s="185">
        <v>99.999999999999986</v>
      </c>
      <c r="M240" s="185">
        <v>100</v>
      </c>
      <c r="N240" s="185">
        <v>100</v>
      </c>
      <c r="O240" s="185">
        <v>100</v>
      </c>
      <c r="P240" s="185">
        <v>100</v>
      </c>
      <c r="Q240" s="185">
        <v>100</v>
      </c>
      <c r="R240" s="185">
        <v>100</v>
      </c>
      <c r="S240" s="185">
        <v>100</v>
      </c>
      <c r="T240" s="185">
        <v>100</v>
      </c>
      <c r="U240" s="185">
        <v>100</v>
      </c>
      <c r="V240" s="185">
        <v>100</v>
      </c>
      <c r="W240" s="186">
        <v>100</v>
      </c>
      <c r="X240" s="716">
        <v>100</v>
      </c>
    </row>
    <row r="241" spans="1:24" ht="15" customHeight="1">
      <c r="A241" s="702"/>
      <c r="B241" s="703"/>
      <c r="C241" s="166" t="s">
        <v>397</v>
      </c>
      <c r="D241" s="185">
        <v>38.521400778210122</v>
      </c>
      <c r="E241" s="185">
        <v>38.526504941599285</v>
      </c>
      <c r="F241" s="185">
        <v>39.522451888809698</v>
      </c>
      <c r="G241" s="185">
        <v>41.374977562376593</v>
      </c>
      <c r="H241" s="185"/>
      <c r="I241" s="185"/>
      <c r="J241" s="185">
        <v>38.098007852261162</v>
      </c>
      <c r="K241" s="185">
        <v>37.895688875489903</v>
      </c>
      <c r="L241" s="185">
        <v>37.479541734860881</v>
      </c>
      <c r="M241" s="185">
        <v>32.481554795753105</v>
      </c>
      <c r="N241" s="185">
        <v>26.851666999401079</v>
      </c>
      <c r="O241" s="185">
        <v>22.321614312460994</v>
      </c>
      <c r="P241" s="185">
        <v>20.717567271931745</v>
      </c>
      <c r="Q241" s="185">
        <v>20.309347679892401</v>
      </c>
      <c r="R241" s="185">
        <v>20.33976124885216</v>
      </c>
      <c r="S241" s="185">
        <v>19.023836549375709</v>
      </c>
      <c r="T241" s="185">
        <v>17.696698932737654</v>
      </c>
      <c r="U241" s="185">
        <v>14.688183807439826</v>
      </c>
      <c r="V241" s="185">
        <v>11.36155954919281</v>
      </c>
      <c r="W241" s="186">
        <v>8.9860139860139849</v>
      </c>
      <c r="X241" s="716">
        <v>7.4638844301765648</v>
      </c>
    </row>
    <row r="242" spans="1:24" ht="15" customHeight="1">
      <c r="A242" s="702"/>
      <c r="B242" s="703"/>
      <c r="C242" s="166" t="s">
        <v>398</v>
      </c>
      <c r="D242" s="185">
        <v>52.71447100240875</v>
      </c>
      <c r="E242" s="185">
        <v>52.21922731356694</v>
      </c>
      <c r="F242" s="185">
        <v>54.383464005702066</v>
      </c>
      <c r="G242" s="185">
        <v>52.611739364566503</v>
      </c>
      <c r="H242" s="185"/>
      <c r="I242" s="185"/>
      <c r="J242" s="185">
        <v>56.390868111094946</v>
      </c>
      <c r="K242" s="185">
        <v>55.562255049743747</v>
      </c>
      <c r="L242" s="185">
        <v>54.713584288052374</v>
      </c>
      <c r="M242" s="185">
        <v>58.43080798992262</v>
      </c>
      <c r="N242" s="185">
        <v>61.189858255140749</v>
      </c>
      <c r="O242" s="185">
        <v>64.239650509673396</v>
      </c>
      <c r="P242" s="185">
        <v>63.618464231021655</v>
      </c>
      <c r="Q242" s="185">
        <v>62.160950459538221</v>
      </c>
      <c r="R242" s="185">
        <v>59.573002754820934</v>
      </c>
      <c r="S242" s="185">
        <v>56.776390465380246</v>
      </c>
      <c r="T242" s="185">
        <v>53.41275750806652</v>
      </c>
      <c r="U242" s="185">
        <v>52.981400437636758</v>
      </c>
      <c r="V242" s="185">
        <v>53.548583612549493</v>
      </c>
      <c r="W242" s="186">
        <v>51.888111888111887</v>
      </c>
      <c r="X242" s="716">
        <v>48.073836276083462</v>
      </c>
    </row>
    <row r="243" spans="1:24" ht="15" customHeight="1">
      <c r="A243" s="704"/>
      <c r="B243" s="705"/>
      <c r="C243" s="168" t="s">
        <v>399</v>
      </c>
      <c r="D243" s="187">
        <v>8.7641282193811367</v>
      </c>
      <c r="E243" s="187">
        <v>9.2542677448337827</v>
      </c>
      <c r="F243" s="187">
        <v>6.0940841054882391</v>
      </c>
      <c r="G243" s="187">
        <v>6.0132830730569022</v>
      </c>
      <c r="H243" s="187"/>
      <c r="I243" s="187"/>
      <c r="J243" s="187">
        <v>5.5111240366438858</v>
      </c>
      <c r="K243" s="187">
        <v>6.5420560747663545</v>
      </c>
      <c r="L243" s="187">
        <v>7.8068739770867426</v>
      </c>
      <c r="M243" s="187">
        <v>9.0876372143242765</v>
      </c>
      <c r="N243" s="187">
        <v>11.958474745458176</v>
      </c>
      <c r="O243" s="187">
        <v>13.438735177865613</v>
      </c>
      <c r="P243" s="187">
        <v>15.663968497046598</v>
      </c>
      <c r="Q243" s="187">
        <v>17.529701860569379</v>
      </c>
      <c r="R243" s="187">
        <v>20.087235996326903</v>
      </c>
      <c r="S243" s="187">
        <v>24.199772985244042</v>
      </c>
      <c r="T243" s="187">
        <v>28.89054355919583</v>
      </c>
      <c r="U243" s="187">
        <v>32.330415754923415</v>
      </c>
      <c r="V243" s="187">
        <v>35.089856838257695</v>
      </c>
      <c r="W243" s="188">
        <v>39.125874125874127</v>
      </c>
      <c r="X243" s="717">
        <v>44.462279293739968</v>
      </c>
    </row>
    <row r="244" spans="1:24" ht="15" customHeight="1">
      <c r="A244" s="476" t="s">
        <v>201</v>
      </c>
      <c r="B244" s="477" t="s">
        <v>202</v>
      </c>
      <c r="C244" s="152" t="s">
        <v>396</v>
      </c>
      <c r="D244" s="179">
        <v>100.00000000000001</v>
      </c>
      <c r="E244" s="179">
        <v>100</v>
      </c>
      <c r="F244" s="179">
        <v>100.00000000000001</v>
      </c>
      <c r="G244" s="179">
        <v>100.00000000000001</v>
      </c>
      <c r="H244" s="180"/>
      <c r="I244" s="180"/>
      <c r="J244" s="179">
        <v>100</v>
      </c>
      <c r="K244" s="179">
        <v>100</v>
      </c>
      <c r="L244" s="179">
        <v>100</v>
      </c>
      <c r="M244" s="179">
        <v>100</v>
      </c>
      <c r="N244" s="179">
        <v>100</v>
      </c>
      <c r="O244" s="179">
        <v>100.00000000000001</v>
      </c>
      <c r="P244" s="179">
        <v>99.999999999999986</v>
      </c>
      <c r="Q244" s="179">
        <v>100</v>
      </c>
      <c r="R244" s="179">
        <v>100</v>
      </c>
      <c r="S244" s="179">
        <v>100</v>
      </c>
      <c r="T244" s="179">
        <v>100</v>
      </c>
      <c r="U244" s="179">
        <v>100</v>
      </c>
      <c r="V244" s="179">
        <v>100</v>
      </c>
      <c r="W244" s="181">
        <v>100</v>
      </c>
      <c r="X244" s="716">
        <v>100</v>
      </c>
    </row>
    <row r="245" spans="1:24" ht="15" customHeight="1">
      <c r="A245" s="476"/>
      <c r="B245" s="477"/>
      <c r="C245" s="152" t="s">
        <v>397</v>
      </c>
      <c r="D245" s="179">
        <v>38.56734513783644</v>
      </c>
      <c r="E245" s="179">
        <v>38.95577588920365</v>
      </c>
      <c r="F245" s="179">
        <v>38.092133021364731</v>
      </c>
      <c r="G245" s="179">
        <v>38.235683360747167</v>
      </c>
      <c r="H245" s="180"/>
      <c r="I245" s="180"/>
      <c r="J245" s="179">
        <v>35.396555771913107</v>
      </c>
      <c r="K245" s="179">
        <v>33.956073109091164</v>
      </c>
      <c r="L245" s="179">
        <v>30.733880090497738</v>
      </c>
      <c r="M245" s="179">
        <v>26.299411269974769</v>
      </c>
      <c r="N245" s="179">
        <v>24.256070519313422</v>
      </c>
      <c r="O245" s="179">
        <v>25.388581200071464</v>
      </c>
      <c r="P245" s="179">
        <v>25.271056133261048</v>
      </c>
      <c r="Q245" s="179">
        <v>23.506855261729914</v>
      </c>
      <c r="R245" s="179">
        <v>19.797700042145824</v>
      </c>
      <c r="S245" s="179">
        <v>16.907807199453387</v>
      </c>
      <c r="T245" s="179">
        <v>15.544365257730719</v>
      </c>
      <c r="U245" s="179">
        <v>14.5689008108873</v>
      </c>
      <c r="V245" s="179">
        <v>13.988960990527335</v>
      </c>
      <c r="W245" s="181">
        <v>13.199968904666893</v>
      </c>
      <c r="X245" s="716">
        <v>12.43433784904617</v>
      </c>
    </row>
    <row r="246" spans="1:24" ht="15" customHeight="1">
      <c r="A246" s="476"/>
      <c r="B246" s="477"/>
      <c r="C246" s="152" t="s">
        <v>398</v>
      </c>
      <c r="D246" s="179">
        <v>51.58363228269419</v>
      </c>
      <c r="E246" s="179">
        <v>51.55610638967579</v>
      </c>
      <c r="F246" s="179">
        <v>55.9031107360669</v>
      </c>
      <c r="G246" s="179">
        <v>55.725710396460784</v>
      </c>
      <c r="H246" s="180"/>
      <c r="I246" s="180"/>
      <c r="J246" s="179">
        <v>58.677548991175378</v>
      </c>
      <c r="K246" s="179">
        <v>59.399042153618453</v>
      </c>
      <c r="L246" s="179">
        <v>61.918834841628957</v>
      </c>
      <c r="M246" s="179">
        <v>65.667227361928795</v>
      </c>
      <c r="N246" s="179">
        <v>66.811300610473864</v>
      </c>
      <c r="O246" s="179">
        <v>64.988132002756444</v>
      </c>
      <c r="P246" s="179">
        <v>64.028386969592432</v>
      </c>
      <c r="Q246" s="179">
        <v>64.929035681124816</v>
      </c>
      <c r="R246" s="179">
        <v>66.952856884821486</v>
      </c>
      <c r="S246" s="179">
        <v>66.979130455629743</v>
      </c>
      <c r="T246" s="179">
        <v>66.065355078298708</v>
      </c>
      <c r="U246" s="179">
        <v>64.730709126481187</v>
      </c>
      <c r="V246" s="179">
        <v>62.114318390890332</v>
      </c>
      <c r="W246" s="181">
        <v>58.468295716617867</v>
      </c>
      <c r="X246" s="716">
        <v>55.822504838263754</v>
      </c>
    </row>
    <row r="247" spans="1:24" ht="15" customHeight="1">
      <c r="A247" s="694"/>
      <c r="B247" s="695"/>
      <c r="C247" s="155" t="s">
        <v>399</v>
      </c>
      <c r="D247" s="182">
        <v>9.8490225794693735</v>
      </c>
      <c r="E247" s="182">
        <v>9.4881177211205543</v>
      </c>
      <c r="F247" s="182">
        <v>6.0047562425683711</v>
      </c>
      <c r="G247" s="182">
        <v>6.0386062427920519</v>
      </c>
      <c r="H247" s="183"/>
      <c r="I247" s="183"/>
      <c r="J247" s="182">
        <v>5.9258952369115185</v>
      </c>
      <c r="K247" s="182">
        <v>6.6448847372903836</v>
      </c>
      <c r="L247" s="182">
        <v>7.3472850678733037</v>
      </c>
      <c r="M247" s="182">
        <v>8.0333613680964397</v>
      </c>
      <c r="N247" s="182">
        <v>8.9326288702127083</v>
      </c>
      <c r="O247" s="182">
        <v>9.6232867971720975</v>
      </c>
      <c r="P247" s="182">
        <v>10.700556897146518</v>
      </c>
      <c r="Q247" s="182">
        <v>11.56410905714527</v>
      </c>
      <c r="R247" s="182">
        <v>13.249443073032694</v>
      </c>
      <c r="S247" s="182">
        <v>16.11306234491687</v>
      </c>
      <c r="T247" s="182">
        <v>18.390279663970581</v>
      </c>
      <c r="U247" s="182">
        <v>20.700390062631506</v>
      </c>
      <c r="V247" s="182">
        <v>23.896720618582332</v>
      </c>
      <c r="W247" s="184">
        <v>28.331735378715244</v>
      </c>
      <c r="X247" s="717">
        <v>31.743157312690073</v>
      </c>
    </row>
    <row r="248" spans="1:24" ht="15" customHeight="1">
      <c r="A248" s="702" t="s">
        <v>203</v>
      </c>
      <c r="B248" s="703" t="s">
        <v>204</v>
      </c>
      <c r="C248" s="166" t="s">
        <v>396</v>
      </c>
      <c r="D248" s="185">
        <v>99.999999999999986</v>
      </c>
      <c r="E248" s="185">
        <v>100</v>
      </c>
      <c r="F248" s="185">
        <v>100.00000000000001</v>
      </c>
      <c r="G248" s="185">
        <v>100</v>
      </c>
      <c r="H248" s="185"/>
      <c r="I248" s="185"/>
      <c r="J248" s="185">
        <v>99.999999999999986</v>
      </c>
      <c r="K248" s="185">
        <v>100</v>
      </c>
      <c r="L248" s="185">
        <v>100.00000000000001</v>
      </c>
      <c r="M248" s="185">
        <v>100</v>
      </c>
      <c r="N248" s="185">
        <v>100</v>
      </c>
      <c r="O248" s="185">
        <v>100</v>
      </c>
      <c r="P248" s="185">
        <v>100</v>
      </c>
      <c r="Q248" s="185">
        <v>100</v>
      </c>
      <c r="R248" s="185">
        <v>100</v>
      </c>
      <c r="S248" s="185">
        <v>99.999999999999986</v>
      </c>
      <c r="T248" s="185">
        <v>100</v>
      </c>
      <c r="U248" s="185">
        <v>100</v>
      </c>
      <c r="V248" s="185">
        <v>100</v>
      </c>
      <c r="W248" s="186">
        <v>100</v>
      </c>
      <c r="X248" s="716">
        <v>100</v>
      </c>
    </row>
    <row r="249" spans="1:24" ht="15" customHeight="1">
      <c r="A249" s="702"/>
      <c r="B249" s="703"/>
      <c r="C249" s="166" t="s">
        <v>397</v>
      </c>
      <c r="D249" s="185">
        <v>38.128523111612175</v>
      </c>
      <c r="E249" s="185">
        <v>38.615935405240705</v>
      </c>
      <c r="F249" s="185">
        <v>37.232783489903099</v>
      </c>
      <c r="G249" s="185">
        <v>37.512289261916031</v>
      </c>
      <c r="H249" s="185"/>
      <c r="I249" s="185"/>
      <c r="J249" s="185">
        <v>34.718964591516659</v>
      </c>
      <c r="K249" s="185">
        <v>32.99437287554629</v>
      </c>
      <c r="L249" s="185">
        <v>30.083509695132417</v>
      </c>
      <c r="M249" s="185">
        <v>26.100735710243349</v>
      </c>
      <c r="N249" s="185">
        <v>24.683561833541059</v>
      </c>
      <c r="O249" s="185">
        <v>25.992533925238359</v>
      </c>
      <c r="P249" s="185">
        <v>25.441488971935222</v>
      </c>
      <c r="Q249" s="185">
        <v>23.22122861586314</v>
      </c>
      <c r="R249" s="185">
        <v>19.501505765981932</v>
      </c>
      <c r="S249" s="185">
        <v>16.950738916256157</v>
      </c>
      <c r="T249" s="185">
        <v>16.027127003699139</v>
      </c>
      <c r="U249" s="185">
        <v>15.416457601605622</v>
      </c>
      <c r="V249" s="185">
        <v>14.994788305951259</v>
      </c>
      <c r="W249" s="186">
        <v>14.142871607938437</v>
      </c>
      <c r="X249" s="716">
        <v>13.885212050616827</v>
      </c>
    </row>
    <row r="250" spans="1:24" ht="15" customHeight="1">
      <c r="A250" s="702"/>
      <c r="B250" s="703"/>
      <c r="C250" s="166" t="s">
        <v>398</v>
      </c>
      <c r="D250" s="185">
        <v>52.108229988726038</v>
      </c>
      <c r="E250" s="185">
        <v>52.216636197440579</v>
      </c>
      <c r="F250" s="185">
        <v>56.85331755307346</v>
      </c>
      <c r="G250" s="185">
        <v>56.694461639296513</v>
      </c>
      <c r="H250" s="185"/>
      <c r="I250" s="185"/>
      <c r="J250" s="185">
        <v>59.338175036030179</v>
      </c>
      <c r="K250" s="185">
        <v>60.381616155845641</v>
      </c>
      <c r="L250" s="185">
        <v>62.566493164788653</v>
      </c>
      <c r="M250" s="185">
        <v>65.795132993774757</v>
      </c>
      <c r="N250" s="185">
        <v>66.317684531228366</v>
      </c>
      <c r="O250" s="185">
        <v>64.45038591535085</v>
      </c>
      <c r="P250" s="185">
        <v>63.862631591802845</v>
      </c>
      <c r="Q250" s="185">
        <v>65.141426905132192</v>
      </c>
      <c r="R250" s="185">
        <v>67.078813995054233</v>
      </c>
      <c r="S250" s="185">
        <v>66.955665024630534</v>
      </c>
      <c r="T250" s="185">
        <v>65.810110974106038</v>
      </c>
      <c r="U250" s="185">
        <v>64.157049673858495</v>
      </c>
      <c r="V250" s="185">
        <v>62.202809351268172</v>
      </c>
      <c r="W250" s="186">
        <v>59.259821790198465</v>
      </c>
      <c r="X250" s="716">
        <v>57.203367395563085</v>
      </c>
    </row>
    <row r="251" spans="1:24" ht="15" customHeight="1">
      <c r="A251" s="704"/>
      <c r="B251" s="705"/>
      <c r="C251" s="168" t="s">
        <v>399</v>
      </c>
      <c r="D251" s="187">
        <v>9.7632468996617821</v>
      </c>
      <c r="E251" s="187">
        <v>9.1674283973187087</v>
      </c>
      <c r="F251" s="187">
        <v>5.9138989570234486</v>
      </c>
      <c r="G251" s="187">
        <v>5.7932490987874594</v>
      </c>
      <c r="H251" s="187"/>
      <c r="I251" s="187"/>
      <c r="J251" s="187">
        <v>5.9428603724531603</v>
      </c>
      <c r="K251" s="187">
        <v>6.6240109686080721</v>
      </c>
      <c r="L251" s="187">
        <v>7.3499971400789343</v>
      </c>
      <c r="M251" s="187">
        <v>8.1041312959818903</v>
      </c>
      <c r="N251" s="187">
        <v>8.9987536352305781</v>
      </c>
      <c r="O251" s="187">
        <v>9.5570801594107859</v>
      </c>
      <c r="P251" s="187">
        <v>10.695879436261938</v>
      </c>
      <c r="Q251" s="187">
        <v>11.637344479004666</v>
      </c>
      <c r="R251" s="187">
        <v>13.419680238963839</v>
      </c>
      <c r="S251" s="187">
        <v>16.093596059113299</v>
      </c>
      <c r="T251" s="187">
        <v>18.162762022194819</v>
      </c>
      <c r="U251" s="187">
        <v>20.426492724535876</v>
      </c>
      <c r="V251" s="187">
        <v>22.80240234278056</v>
      </c>
      <c r="W251" s="188">
        <v>26.597306601863103</v>
      </c>
      <c r="X251" s="717">
        <v>28.91142055382009</v>
      </c>
    </row>
    <row r="252" spans="1:24" ht="15" customHeight="1">
      <c r="A252" s="702" t="s">
        <v>205</v>
      </c>
      <c r="B252" s="703" t="s">
        <v>206</v>
      </c>
      <c r="C252" s="166" t="s">
        <v>396</v>
      </c>
      <c r="D252" s="185">
        <v>100</v>
      </c>
      <c r="E252" s="185">
        <v>100</v>
      </c>
      <c r="F252" s="185">
        <v>100</v>
      </c>
      <c r="G252" s="185">
        <v>99.999999999999986</v>
      </c>
      <c r="H252" s="185"/>
      <c r="I252" s="185"/>
      <c r="J252" s="185">
        <v>100</v>
      </c>
      <c r="K252" s="185">
        <v>99.999999999999986</v>
      </c>
      <c r="L252" s="185">
        <v>100.00000000000001</v>
      </c>
      <c r="M252" s="185">
        <v>100.00000000000001</v>
      </c>
      <c r="N252" s="185">
        <v>100</v>
      </c>
      <c r="O252" s="185">
        <v>100</v>
      </c>
      <c r="P252" s="185">
        <v>100</v>
      </c>
      <c r="Q252" s="185">
        <v>100</v>
      </c>
      <c r="R252" s="185">
        <v>100</v>
      </c>
      <c r="S252" s="185">
        <v>100.00000000000001</v>
      </c>
      <c r="T252" s="185">
        <v>100</v>
      </c>
      <c r="U252" s="185">
        <v>100</v>
      </c>
      <c r="V252" s="185">
        <v>100</v>
      </c>
      <c r="W252" s="186">
        <v>100</v>
      </c>
      <c r="X252" s="716">
        <v>100</v>
      </c>
    </row>
    <row r="253" spans="1:24" ht="15" customHeight="1">
      <c r="A253" s="702"/>
      <c r="B253" s="703"/>
      <c r="C253" s="166" t="s">
        <v>397</v>
      </c>
      <c r="D253" s="185">
        <v>39.598471795640123</v>
      </c>
      <c r="E253" s="185">
        <v>39.940124357104473</v>
      </c>
      <c r="F253" s="185">
        <v>40.213577421815408</v>
      </c>
      <c r="G253" s="185">
        <v>40.1809677171996</v>
      </c>
      <c r="H253" s="185"/>
      <c r="I253" s="185"/>
      <c r="J253" s="185">
        <v>36.717146502468516</v>
      </c>
      <c r="K253" s="185">
        <v>35.353593053810123</v>
      </c>
      <c r="L253" s="185">
        <v>32.671394799054376</v>
      </c>
      <c r="M253" s="185">
        <v>27.211828605914302</v>
      </c>
      <c r="N253" s="185">
        <v>23.822463768115941</v>
      </c>
      <c r="O253" s="185">
        <v>24.051663951594136</v>
      </c>
      <c r="P253" s="185">
        <v>24.573437860272076</v>
      </c>
      <c r="Q253" s="185">
        <v>23.832417582417584</v>
      </c>
      <c r="R253" s="185">
        <v>20.050125313283207</v>
      </c>
      <c r="S253" s="185">
        <v>16.719945199223655</v>
      </c>
      <c r="T253" s="185">
        <v>15.0262051488798</v>
      </c>
      <c r="U253" s="185">
        <v>13.517711008900305</v>
      </c>
      <c r="V253" s="185">
        <v>12.564023449552607</v>
      </c>
      <c r="W253" s="186">
        <v>11.427794027617169</v>
      </c>
      <c r="X253" s="716">
        <v>9.8653374004910344</v>
      </c>
    </row>
    <row r="254" spans="1:24" ht="15" customHeight="1">
      <c r="A254" s="702"/>
      <c r="B254" s="703"/>
      <c r="C254" s="166" t="s">
        <v>398</v>
      </c>
      <c r="D254" s="185">
        <v>50.670462206906883</v>
      </c>
      <c r="E254" s="185">
        <v>50.287863667766942</v>
      </c>
      <c r="F254" s="185">
        <v>53.714721586575131</v>
      </c>
      <c r="G254" s="185">
        <v>53.431485315543284</v>
      </c>
      <c r="H254" s="185"/>
      <c r="I254" s="185"/>
      <c r="J254" s="185">
        <v>57.020025517279635</v>
      </c>
      <c r="K254" s="185">
        <v>57.500285616360102</v>
      </c>
      <c r="L254" s="185">
        <v>59.556737588652489</v>
      </c>
      <c r="M254" s="185">
        <v>64.405552202776107</v>
      </c>
      <c r="N254" s="185">
        <v>66.413043478260875</v>
      </c>
      <c r="O254" s="185">
        <v>65.371189201768672</v>
      </c>
      <c r="P254" s="185">
        <v>63.845976481438782</v>
      </c>
      <c r="Q254" s="185">
        <v>63.558836996337</v>
      </c>
      <c r="R254" s="185">
        <v>65.45433350818908</v>
      </c>
      <c r="S254" s="185">
        <v>65.327092133805237</v>
      </c>
      <c r="T254" s="185">
        <v>65.05788170247078</v>
      </c>
      <c r="U254" s="185">
        <v>64.273340899587836</v>
      </c>
      <c r="V254" s="185">
        <v>61.956186362233879</v>
      </c>
      <c r="W254" s="186">
        <v>57.751173389565338</v>
      </c>
      <c r="X254" s="716">
        <v>55.018227810430773</v>
      </c>
    </row>
    <row r="255" spans="1:24" ht="15" customHeight="1">
      <c r="A255" s="704"/>
      <c r="B255" s="705"/>
      <c r="C255" s="168" t="s">
        <v>399</v>
      </c>
      <c r="D255" s="187">
        <v>9.7310659974529923</v>
      </c>
      <c r="E255" s="187">
        <v>9.7720119751285797</v>
      </c>
      <c r="F255" s="187">
        <v>6.0717009916094584</v>
      </c>
      <c r="G255" s="187">
        <v>6.387546967257113</v>
      </c>
      <c r="H255" s="187"/>
      <c r="I255" s="187"/>
      <c r="J255" s="187">
        <v>6.2628279802518447</v>
      </c>
      <c r="K255" s="187">
        <v>7.1461213298297732</v>
      </c>
      <c r="L255" s="187">
        <v>7.7718676122931445</v>
      </c>
      <c r="M255" s="187">
        <v>8.3826191913095958</v>
      </c>
      <c r="N255" s="187">
        <v>9.7644927536231876</v>
      </c>
      <c r="O255" s="187">
        <v>10.57714684663719</v>
      </c>
      <c r="P255" s="187">
        <v>11.58058565828914</v>
      </c>
      <c r="Q255" s="187">
        <v>12.608745421245422</v>
      </c>
      <c r="R255" s="187">
        <v>14.495541178527716</v>
      </c>
      <c r="S255" s="187">
        <v>17.952962666971114</v>
      </c>
      <c r="T255" s="187">
        <v>19.915913148649427</v>
      </c>
      <c r="U255" s="187">
        <v>22.208948091511857</v>
      </c>
      <c r="V255" s="187">
        <v>25.479790188213514</v>
      </c>
      <c r="W255" s="188">
        <v>30.821032582817498</v>
      </c>
      <c r="X255" s="717">
        <v>35.116434789078191</v>
      </c>
    </row>
    <row r="256" spans="1:24" ht="15" customHeight="1">
      <c r="A256" s="702" t="s">
        <v>207</v>
      </c>
      <c r="B256" s="703" t="s">
        <v>208</v>
      </c>
      <c r="C256" s="166" t="s">
        <v>396</v>
      </c>
      <c r="D256" s="185">
        <v>100</v>
      </c>
      <c r="E256" s="185">
        <v>100</v>
      </c>
      <c r="F256" s="185">
        <v>100</v>
      </c>
      <c r="G256" s="185">
        <v>100.00000000000001</v>
      </c>
      <c r="H256" s="185"/>
      <c r="I256" s="185"/>
      <c r="J256" s="185">
        <v>100</v>
      </c>
      <c r="K256" s="185">
        <v>100</v>
      </c>
      <c r="L256" s="185">
        <v>100</v>
      </c>
      <c r="M256" s="185">
        <v>100</v>
      </c>
      <c r="N256" s="185">
        <v>100</v>
      </c>
      <c r="O256" s="185">
        <v>99.999999999999986</v>
      </c>
      <c r="P256" s="185">
        <v>100</v>
      </c>
      <c r="Q256" s="185">
        <v>100</v>
      </c>
      <c r="R256" s="185">
        <v>100</v>
      </c>
      <c r="S256" s="185">
        <v>99.999999999999986</v>
      </c>
      <c r="T256" s="185">
        <v>100</v>
      </c>
      <c r="U256" s="185">
        <v>100</v>
      </c>
      <c r="V256" s="185">
        <v>100</v>
      </c>
      <c r="W256" s="186">
        <v>100</v>
      </c>
      <c r="X256" s="716">
        <v>100</v>
      </c>
    </row>
    <row r="257" spans="1:24" ht="15" customHeight="1">
      <c r="A257" s="702"/>
      <c r="B257" s="703"/>
      <c r="C257" s="166" t="s">
        <v>397</v>
      </c>
      <c r="D257" s="185">
        <v>38.381464069845535</v>
      </c>
      <c r="E257" s="185">
        <v>39.436360287345735</v>
      </c>
      <c r="F257" s="185">
        <v>38.317426652527395</v>
      </c>
      <c r="G257" s="185">
        <v>37.786774628879897</v>
      </c>
      <c r="H257" s="185"/>
      <c r="I257" s="185"/>
      <c r="J257" s="185">
        <v>33.325381679389317</v>
      </c>
      <c r="K257" s="185">
        <v>32.092856288141682</v>
      </c>
      <c r="L257" s="185">
        <v>28.634890142874291</v>
      </c>
      <c r="M257" s="185">
        <v>24.282045295353726</v>
      </c>
      <c r="N257" s="185">
        <v>21.762452107279692</v>
      </c>
      <c r="O257" s="185">
        <v>23.975688986691814</v>
      </c>
      <c r="P257" s="185">
        <v>25.442137639369474</v>
      </c>
      <c r="Q257" s="185">
        <v>24.710687542545951</v>
      </c>
      <c r="R257" s="185">
        <v>21.489464371883546</v>
      </c>
      <c r="S257" s="185">
        <v>17.816764132553605</v>
      </c>
      <c r="T257" s="185">
        <v>15.495536736095216</v>
      </c>
      <c r="U257" s="185">
        <v>14.234709717479044</v>
      </c>
      <c r="V257" s="185">
        <v>13.60511969661057</v>
      </c>
      <c r="W257" s="186">
        <v>13.390683330628145</v>
      </c>
      <c r="X257" s="716">
        <v>11.821450495483644</v>
      </c>
    </row>
    <row r="258" spans="1:24" ht="15" customHeight="1">
      <c r="A258" s="702"/>
      <c r="B258" s="703"/>
      <c r="C258" s="166" t="s">
        <v>398</v>
      </c>
      <c r="D258" s="185">
        <v>51.77971793149765</v>
      </c>
      <c r="E258" s="185">
        <v>50.967028918769572</v>
      </c>
      <c r="F258" s="185">
        <v>56.20360551431601</v>
      </c>
      <c r="G258" s="185">
        <v>56.24156545209177</v>
      </c>
      <c r="H258" s="185"/>
      <c r="I258" s="185"/>
      <c r="J258" s="185">
        <v>61.152194656488547</v>
      </c>
      <c r="K258" s="185">
        <v>61.589086992940047</v>
      </c>
      <c r="L258" s="185">
        <v>64.437507503902026</v>
      </c>
      <c r="M258" s="185">
        <v>67.931356525799671</v>
      </c>
      <c r="N258" s="185">
        <v>69.972632731253427</v>
      </c>
      <c r="O258" s="185">
        <v>66.802892172272863</v>
      </c>
      <c r="P258" s="185">
        <v>64.494425221068823</v>
      </c>
      <c r="Q258" s="185">
        <v>65.069775357385979</v>
      </c>
      <c r="R258" s="185">
        <v>66.913302235805048</v>
      </c>
      <c r="S258" s="185">
        <v>67.78947368421052</v>
      </c>
      <c r="T258" s="185">
        <v>67.719539177538721</v>
      </c>
      <c r="U258" s="185">
        <v>66.982303632412297</v>
      </c>
      <c r="V258" s="185">
        <v>63.846093071027887</v>
      </c>
      <c r="W258" s="186">
        <v>59.048855705242651</v>
      </c>
      <c r="X258" s="716">
        <v>55.353854248881873</v>
      </c>
    </row>
    <row r="259" spans="1:24" ht="15" customHeight="1">
      <c r="A259" s="704"/>
      <c r="B259" s="705"/>
      <c r="C259" s="168" t="s">
        <v>399</v>
      </c>
      <c r="D259" s="187">
        <v>9.8388179986568165</v>
      </c>
      <c r="E259" s="187">
        <v>9.5966107938846932</v>
      </c>
      <c r="F259" s="187">
        <v>5.4789678331565925</v>
      </c>
      <c r="G259" s="187">
        <v>5.9716599190283404</v>
      </c>
      <c r="H259" s="187"/>
      <c r="I259" s="187"/>
      <c r="J259" s="187">
        <v>5.5224236641221367</v>
      </c>
      <c r="K259" s="187">
        <v>6.3180567189182719</v>
      </c>
      <c r="L259" s="187">
        <v>6.9276023532236763</v>
      </c>
      <c r="M259" s="187">
        <v>7.786598178846603</v>
      </c>
      <c r="N259" s="187">
        <v>8.2649151614668863</v>
      </c>
      <c r="O259" s="187">
        <v>9.2214188410353142</v>
      </c>
      <c r="P259" s="187">
        <v>10.063437139561707</v>
      </c>
      <c r="Q259" s="187">
        <v>10.219537100068074</v>
      </c>
      <c r="R259" s="187">
        <v>11.597233392311404</v>
      </c>
      <c r="S259" s="187">
        <v>14.393762183235866</v>
      </c>
      <c r="T259" s="187">
        <v>16.784924086366061</v>
      </c>
      <c r="U259" s="187">
        <v>18.782986650108661</v>
      </c>
      <c r="V259" s="187">
        <v>22.548787232361541</v>
      </c>
      <c r="W259" s="188">
        <v>27.560460964129202</v>
      </c>
      <c r="X259" s="717">
        <v>32.824695255634481</v>
      </c>
    </row>
    <row r="260" spans="1:24" ht="15" customHeight="1">
      <c r="A260" s="702" t="s">
        <v>209</v>
      </c>
      <c r="B260" s="703" t="s">
        <v>210</v>
      </c>
      <c r="C260" s="166" t="s">
        <v>396</v>
      </c>
      <c r="D260" s="185">
        <v>100</v>
      </c>
      <c r="E260" s="185">
        <v>100</v>
      </c>
      <c r="F260" s="185">
        <v>100</v>
      </c>
      <c r="G260" s="185">
        <v>100</v>
      </c>
      <c r="H260" s="185"/>
      <c r="I260" s="185"/>
      <c r="J260" s="185">
        <v>100</v>
      </c>
      <c r="K260" s="185">
        <v>100.00000000000001</v>
      </c>
      <c r="L260" s="185">
        <v>100.00000000000001</v>
      </c>
      <c r="M260" s="185">
        <v>100</v>
      </c>
      <c r="N260" s="185">
        <v>100</v>
      </c>
      <c r="O260" s="185">
        <v>100.00000000000001</v>
      </c>
      <c r="P260" s="185">
        <v>99.999999999999986</v>
      </c>
      <c r="Q260" s="185">
        <v>100</v>
      </c>
      <c r="R260" s="185">
        <v>99.999999999999986</v>
      </c>
      <c r="S260" s="185">
        <v>100</v>
      </c>
      <c r="T260" s="185">
        <v>100</v>
      </c>
      <c r="U260" s="185">
        <v>100</v>
      </c>
      <c r="V260" s="185">
        <v>100</v>
      </c>
      <c r="W260" s="186">
        <v>100</v>
      </c>
      <c r="X260" s="716">
        <v>100</v>
      </c>
    </row>
    <row r="261" spans="1:24" ht="15" customHeight="1">
      <c r="A261" s="702"/>
      <c r="B261" s="703"/>
      <c r="C261" s="166" t="s">
        <v>397</v>
      </c>
      <c r="D261" s="185">
        <v>38.409529942047648</v>
      </c>
      <c r="E261" s="185">
        <v>37.892156862745097</v>
      </c>
      <c r="F261" s="185">
        <v>37.168560606060609</v>
      </c>
      <c r="G261" s="185">
        <v>37.796006810091313</v>
      </c>
      <c r="H261" s="185"/>
      <c r="I261" s="185"/>
      <c r="J261" s="185">
        <v>37.048902289644772</v>
      </c>
      <c r="K261" s="185">
        <v>36.261282218293481</v>
      </c>
      <c r="L261" s="185">
        <v>31.442170395049978</v>
      </c>
      <c r="M261" s="185">
        <v>27.144698085419734</v>
      </c>
      <c r="N261" s="185">
        <v>25.54627820216735</v>
      </c>
      <c r="O261" s="185">
        <v>26.433041301627036</v>
      </c>
      <c r="P261" s="185">
        <v>25.539251062464917</v>
      </c>
      <c r="Q261" s="185">
        <v>22.863060622958656</v>
      </c>
      <c r="R261" s="185">
        <v>18.745539608278484</v>
      </c>
      <c r="S261" s="185">
        <v>16.097756410256412</v>
      </c>
      <c r="T261" s="185">
        <v>14.728809387051777</v>
      </c>
      <c r="U261" s="185">
        <v>13.560760353021045</v>
      </c>
      <c r="V261" s="185">
        <v>12.874357611199716</v>
      </c>
      <c r="W261" s="186">
        <v>11.928671984983575</v>
      </c>
      <c r="X261" s="716">
        <v>11.067681547006789</v>
      </c>
    </row>
    <row r="262" spans="1:24" ht="15" customHeight="1">
      <c r="A262" s="702"/>
      <c r="B262" s="703"/>
      <c r="C262" s="166" t="s">
        <v>398</v>
      </c>
      <c r="D262" s="185">
        <v>51.110753380553767</v>
      </c>
      <c r="E262" s="185">
        <v>51.94444444444445</v>
      </c>
      <c r="F262" s="185">
        <v>56.10795454545454</v>
      </c>
      <c r="G262" s="185">
        <v>55.765361399164213</v>
      </c>
      <c r="H262" s="185"/>
      <c r="I262" s="185"/>
      <c r="J262" s="185">
        <v>57.335343446716294</v>
      </c>
      <c r="K262" s="185">
        <v>57.588164138829448</v>
      </c>
      <c r="L262" s="185">
        <v>61.570680628272257</v>
      </c>
      <c r="M262" s="185">
        <v>65.390279823269509</v>
      </c>
      <c r="N262" s="185">
        <v>66.414993782199332</v>
      </c>
      <c r="O262" s="185">
        <v>64.772632457238217</v>
      </c>
      <c r="P262" s="185">
        <v>64.437494988373018</v>
      </c>
      <c r="Q262" s="185">
        <v>66.008125547677849</v>
      </c>
      <c r="R262" s="185">
        <v>68.622631036396797</v>
      </c>
      <c r="S262" s="185">
        <v>68.541666666666671</v>
      </c>
      <c r="T262" s="185">
        <v>66.570936243538199</v>
      </c>
      <c r="U262" s="185">
        <v>64.859131025118813</v>
      </c>
      <c r="V262" s="185">
        <v>60.083289030657447</v>
      </c>
      <c r="W262" s="186">
        <v>55.851712810886909</v>
      </c>
      <c r="X262" s="716">
        <v>52.118905574984574</v>
      </c>
    </row>
    <row r="263" spans="1:24" ht="15" customHeight="1">
      <c r="A263" s="704"/>
      <c r="B263" s="705"/>
      <c r="C263" s="168" t="s">
        <v>399</v>
      </c>
      <c r="D263" s="187">
        <v>10.479716677398583</v>
      </c>
      <c r="E263" s="187">
        <v>10.163398692810457</v>
      </c>
      <c r="F263" s="187">
        <v>6.7234848484848477</v>
      </c>
      <c r="G263" s="187">
        <v>6.4386317907444672</v>
      </c>
      <c r="H263" s="187"/>
      <c r="I263" s="187"/>
      <c r="J263" s="187">
        <v>5.6157542636389337</v>
      </c>
      <c r="K263" s="187">
        <v>6.1505536428770817</v>
      </c>
      <c r="L263" s="187">
        <v>6.9871489766777719</v>
      </c>
      <c r="M263" s="187">
        <v>7.4650220913107512</v>
      </c>
      <c r="N263" s="187">
        <v>8.0387280156333265</v>
      </c>
      <c r="O263" s="187">
        <v>8.7943262411347511</v>
      </c>
      <c r="P263" s="187">
        <v>10.023253949162056</v>
      </c>
      <c r="Q263" s="187">
        <v>11.128813829363498</v>
      </c>
      <c r="R263" s="187">
        <v>12.631829355324717</v>
      </c>
      <c r="S263" s="187">
        <v>15.360576923076923</v>
      </c>
      <c r="T263" s="187">
        <v>18.700254369410025</v>
      </c>
      <c r="U263" s="187">
        <v>21.580108621860148</v>
      </c>
      <c r="V263" s="187">
        <v>27.042353358142833</v>
      </c>
      <c r="W263" s="188">
        <v>32.219615204129518</v>
      </c>
      <c r="X263" s="717">
        <v>36.813412878008641</v>
      </c>
    </row>
    <row r="264" spans="1:24" ht="15" customHeight="1">
      <c r="A264" s="476" t="s">
        <v>211</v>
      </c>
      <c r="B264" s="477" t="s">
        <v>212</v>
      </c>
      <c r="C264" s="152" t="s">
        <v>396</v>
      </c>
      <c r="D264" s="179">
        <v>100</v>
      </c>
      <c r="E264" s="179">
        <v>100</v>
      </c>
      <c r="F264" s="179">
        <v>100</v>
      </c>
      <c r="G264" s="179">
        <v>100</v>
      </c>
      <c r="H264" s="180"/>
      <c r="I264" s="180"/>
      <c r="J264" s="179">
        <v>99.999999999999986</v>
      </c>
      <c r="K264" s="179">
        <v>100</v>
      </c>
      <c r="L264" s="179">
        <v>99.999999999999986</v>
      </c>
      <c r="M264" s="179">
        <v>100</v>
      </c>
      <c r="N264" s="179">
        <v>100</v>
      </c>
      <c r="O264" s="179">
        <v>100</v>
      </c>
      <c r="P264" s="179">
        <v>100</v>
      </c>
      <c r="Q264" s="179">
        <v>100</v>
      </c>
      <c r="R264" s="179">
        <v>99.999999999999986</v>
      </c>
      <c r="S264" s="179">
        <v>100</v>
      </c>
      <c r="T264" s="179">
        <v>100</v>
      </c>
      <c r="U264" s="179">
        <v>99.999999999999986</v>
      </c>
      <c r="V264" s="179">
        <v>100</v>
      </c>
      <c r="W264" s="181">
        <v>100</v>
      </c>
      <c r="X264" s="716">
        <v>100</v>
      </c>
    </row>
    <row r="265" spans="1:24" ht="15" customHeight="1">
      <c r="A265" s="476"/>
      <c r="B265" s="477"/>
      <c r="C265" s="152" t="s">
        <v>397</v>
      </c>
      <c r="D265" s="179">
        <v>39.17592492719232</v>
      </c>
      <c r="E265" s="179">
        <v>39.351245085190037</v>
      </c>
      <c r="F265" s="179">
        <v>37.659710391822827</v>
      </c>
      <c r="G265" s="179">
        <v>37.911620990014875</v>
      </c>
      <c r="H265" s="180"/>
      <c r="I265" s="180"/>
      <c r="J265" s="179">
        <v>35.112875946760788</v>
      </c>
      <c r="K265" s="179">
        <v>33.622272827444355</v>
      </c>
      <c r="L265" s="179">
        <v>30.302182428651371</v>
      </c>
      <c r="M265" s="179">
        <v>24.865518283469328</v>
      </c>
      <c r="N265" s="179">
        <v>22.251552035977905</v>
      </c>
      <c r="O265" s="179">
        <v>27.345833670088094</v>
      </c>
      <c r="P265" s="179">
        <v>28.569287266731617</v>
      </c>
      <c r="Q265" s="179">
        <v>25.917810066412706</v>
      </c>
      <c r="R265" s="179">
        <v>21.194617656711522</v>
      </c>
      <c r="S265" s="179">
        <v>17.32945564898527</v>
      </c>
      <c r="T265" s="179">
        <v>16.36733416770964</v>
      </c>
      <c r="U265" s="179">
        <v>16.390060658312038</v>
      </c>
      <c r="V265" s="179">
        <v>17.341715312079032</v>
      </c>
      <c r="W265" s="181">
        <v>16.394806429568888</v>
      </c>
      <c r="X265" s="716">
        <v>14.651704425153502</v>
      </c>
    </row>
    <row r="266" spans="1:24" ht="15" customHeight="1">
      <c r="A266" s="476"/>
      <c r="B266" s="477"/>
      <c r="C266" s="152" t="s">
        <v>398</v>
      </c>
      <c r="D266" s="179">
        <v>50.210333297378931</v>
      </c>
      <c r="E266" s="179">
        <v>50.939274792485797</v>
      </c>
      <c r="F266" s="179">
        <v>56.015758091993185</v>
      </c>
      <c r="G266" s="179">
        <v>55.640535372848952</v>
      </c>
      <c r="H266" s="180"/>
      <c r="I266" s="180"/>
      <c r="J266" s="179">
        <v>59.077873373042131</v>
      </c>
      <c r="K266" s="179">
        <v>59.839858958348636</v>
      </c>
      <c r="L266" s="179">
        <v>62.597929490766646</v>
      </c>
      <c r="M266" s="179">
        <v>68.395285584768814</v>
      </c>
      <c r="N266" s="179">
        <v>71.437649704257709</v>
      </c>
      <c r="O266" s="179">
        <v>66.305665562111045</v>
      </c>
      <c r="P266" s="179">
        <v>63.906168028179565</v>
      </c>
      <c r="Q266" s="179">
        <v>65.880052590769651</v>
      </c>
      <c r="R266" s="179">
        <v>69.438792254676727</v>
      </c>
      <c r="S266" s="179">
        <v>71.676044761964974</v>
      </c>
      <c r="T266" s="179">
        <v>70.531914893617014</v>
      </c>
      <c r="U266" s="179">
        <v>67.706376820519125</v>
      </c>
      <c r="V266" s="179">
        <v>63.083370752881308</v>
      </c>
      <c r="W266" s="181">
        <v>59.102118430044271</v>
      </c>
      <c r="X266" s="716">
        <v>57.989776473790869</v>
      </c>
    </row>
    <row r="267" spans="1:24" ht="15" customHeight="1">
      <c r="A267" s="694"/>
      <c r="B267" s="695"/>
      <c r="C267" s="155" t="s">
        <v>399</v>
      </c>
      <c r="D267" s="182">
        <v>10.613741775428757</v>
      </c>
      <c r="E267" s="182">
        <v>9.7094801223241589</v>
      </c>
      <c r="F267" s="182">
        <v>6.3245315161839857</v>
      </c>
      <c r="G267" s="182">
        <v>6.44784363713618</v>
      </c>
      <c r="H267" s="183"/>
      <c r="I267" s="183"/>
      <c r="J267" s="182">
        <v>5.8092506801970734</v>
      </c>
      <c r="K267" s="182">
        <v>6.5378682142070081</v>
      </c>
      <c r="L267" s="182">
        <v>7.0998880805819811</v>
      </c>
      <c r="M267" s="182">
        <v>6.7391961317618616</v>
      </c>
      <c r="N267" s="182">
        <v>6.3107982597643844</v>
      </c>
      <c r="O267" s="182">
        <v>6.3485007678008563</v>
      </c>
      <c r="P267" s="182">
        <v>7.524544705088811</v>
      </c>
      <c r="Q267" s="182">
        <v>8.2021373428176521</v>
      </c>
      <c r="R267" s="182">
        <v>9.3665900886117495</v>
      </c>
      <c r="S267" s="182">
        <v>10.994499589049758</v>
      </c>
      <c r="T267" s="182">
        <v>13.100750938673341</v>
      </c>
      <c r="U267" s="182">
        <v>15.903562521168826</v>
      </c>
      <c r="V267" s="182">
        <v>19.574913935039664</v>
      </c>
      <c r="W267" s="184">
        <v>24.503075140386844</v>
      </c>
      <c r="X267" s="717">
        <v>27.358519101055624</v>
      </c>
    </row>
    <row r="268" spans="1:24" ht="15" customHeight="1">
      <c r="A268" s="476" t="s">
        <v>213</v>
      </c>
      <c r="B268" s="477" t="s">
        <v>214</v>
      </c>
      <c r="C268" s="152" t="s">
        <v>396</v>
      </c>
      <c r="D268" s="179">
        <v>100</v>
      </c>
      <c r="E268" s="179">
        <v>100</v>
      </c>
      <c r="F268" s="179">
        <v>100</v>
      </c>
      <c r="G268" s="179">
        <v>100.00000000000001</v>
      </c>
      <c r="H268" s="180"/>
      <c r="I268" s="180"/>
      <c r="J268" s="179">
        <v>99.999999999999986</v>
      </c>
      <c r="K268" s="179">
        <v>100</v>
      </c>
      <c r="L268" s="179">
        <v>100</v>
      </c>
      <c r="M268" s="179">
        <v>100.00000000000001</v>
      </c>
      <c r="N268" s="179">
        <v>100.00000000000001</v>
      </c>
      <c r="O268" s="179">
        <v>99.999999999999986</v>
      </c>
      <c r="P268" s="179">
        <v>100</v>
      </c>
      <c r="Q268" s="179">
        <v>100</v>
      </c>
      <c r="R268" s="179">
        <v>100</v>
      </c>
      <c r="S268" s="179">
        <v>100</v>
      </c>
      <c r="T268" s="179">
        <v>100</v>
      </c>
      <c r="U268" s="179">
        <v>99.999999999999986</v>
      </c>
      <c r="V268" s="179">
        <v>100</v>
      </c>
      <c r="W268" s="181">
        <v>100.00000000000001</v>
      </c>
      <c r="X268" s="716">
        <v>100</v>
      </c>
    </row>
    <row r="269" spans="1:24" ht="15" customHeight="1">
      <c r="A269" s="476"/>
      <c r="B269" s="477"/>
      <c r="C269" s="152" t="s">
        <v>397</v>
      </c>
      <c r="D269" s="179">
        <v>39.467166477006494</v>
      </c>
      <c r="E269" s="179">
        <v>39.076411960132887</v>
      </c>
      <c r="F269" s="179">
        <v>38.679867986798676</v>
      </c>
      <c r="G269" s="179">
        <v>39.226957383548068</v>
      </c>
      <c r="H269" s="180"/>
      <c r="I269" s="180"/>
      <c r="J269" s="179">
        <v>35.013781007266346</v>
      </c>
      <c r="K269" s="179">
        <v>33.617558818885207</v>
      </c>
      <c r="L269" s="179">
        <v>30.469715698393081</v>
      </c>
      <c r="M269" s="179">
        <v>26.584270973007641</v>
      </c>
      <c r="N269" s="179">
        <v>23.772334634954444</v>
      </c>
      <c r="O269" s="179">
        <v>23.114857503297205</v>
      </c>
      <c r="P269" s="179">
        <v>23.499021100717858</v>
      </c>
      <c r="Q269" s="179">
        <v>22.767195767195766</v>
      </c>
      <c r="R269" s="179">
        <v>19.865821841222512</v>
      </c>
      <c r="S269" s="179">
        <v>17.15210355987055</v>
      </c>
      <c r="T269" s="179">
        <v>15.017101905640914</v>
      </c>
      <c r="U269" s="179">
        <v>13.401124808271318</v>
      </c>
      <c r="V269" s="179">
        <v>12.125037571385633</v>
      </c>
      <c r="W269" s="181">
        <v>11.076074103271582</v>
      </c>
      <c r="X269" s="716">
        <v>9.127071823204421</v>
      </c>
    </row>
    <row r="270" spans="1:24" ht="15" customHeight="1">
      <c r="A270" s="476"/>
      <c r="B270" s="477"/>
      <c r="C270" s="152" t="s">
        <v>398</v>
      </c>
      <c r="D270" s="179">
        <v>50.82669522725751</v>
      </c>
      <c r="E270" s="179">
        <v>51.455149501661133</v>
      </c>
      <c r="F270" s="179">
        <v>55.194719471947195</v>
      </c>
      <c r="G270" s="179">
        <v>54.54905847373638</v>
      </c>
      <c r="H270" s="180"/>
      <c r="I270" s="180"/>
      <c r="J270" s="179">
        <v>58.231019794537708</v>
      </c>
      <c r="K270" s="179">
        <v>58.566240328438333</v>
      </c>
      <c r="L270" s="179">
        <v>60.888863917294081</v>
      </c>
      <c r="M270" s="179">
        <v>63.59820439573253</v>
      </c>
      <c r="N270" s="179">
        <v>65.637202697905579</v>
      </c>
      <c r="O270" s="179">
        <v>65.141349848041742</v>
      </c>
      <c r="P270" s="179">
        <v>64.123341309549716</v>
      </c>
      <c r="Q270" s="179">
        <v>63.962962962962969</v>
      </c>
      <c r="R270" s="179">
        <v>64.682391778925506</v>
      </c>
      <c r="S270" s="179">
        <v>64.157249721470635</v>
      </c>
      <c r="T270" s="179">
        <v>63.385634399261633</v>
      </c>
      <c r="U270" s="179">
        <v>62.392773958984257</v>
      </c>
      <c r="V270" s="179">
        <v>59.561166215810033</v>
      </c>
      <c r="W270" s="181">
        <v>54.532912889239263</v>
      </c>
      <c r="X270" s="716">
        <v>50.696132596685082</v>
      </c>
    </row>
    <row r="271" spans="1:24" ht="15" customHeight="1">
      <c r="A271" s="694"/>
      <c r="B271" s="695"/>
      <c r="C271" s="155" t="s">
        <v>399</v>
      </c>
      <c r="D271" s="182">
        <v>9.7061382957359932</v>
      </c>
      <c r="E271" s="182">
        <v>9.4684385382059801</v>
      </c>
      <c r="F271" s="182">
        <v>6.1254125412541249</v>
      </c>
      <c r="G271" s="182">
        <v>6.22398414271556</v>
      </c>
      <c r="H271" s="183"/>
      <c r="I271" s="183"/>
      <c r="J271" s="182">
        <v>6.7551991981959407</v>
      </c>
      <c r="K271" s="182">
        <v>7.8162008526764568</v>
      </c>
      <c r="L271" s="182">
        <v>8.641420384312843</v>
      </c>
      <c r="M271" s="182">
        <v>9.8175246312598379</v>
      </c>
      <c r="N271" s="182">
        <v>10.590462667139985</v>
      </c>
      <c r="O271" s="182">
        <v>11.743792648661048</v>
      </c>
      <c r="P271" s="182">
        <v>12.377637589732435</v>
      </c>
      <c r="Q271" s="182">
        <v>13.269841269841271</v>
      </c>
      <c r="R271" s="182">
        <v>15.451786379851978</v>
      </c>
      <c r="S271" s="182">
        <v>18.690646718658815</v>
      </c>
      <c r="T271" s="182">
        <v>21.597263695097453</v>
      </c>
      <c r="U271" s="182">
        <v>24.206101232744416</v>
      </c>
      <c r="V271" s="182">
        <v>28.313796212804327</v>
      </c>
      <c r="W271" s="184">
        <v>34.391013007489164</v>
      </c>
      <c r="X271" s="717">
        <v>40.1767955801105</v>
      </c>
    </row>
    <row r="272" spans="1:24" ht="15" customHeight="1">
      <c r="A272" s="476">
        <v>901</v>
      </c>
      <c r="B272" s="477" t="s">
        <v>215</v>
      </c>
      <c r="C272" s="152" t="s">
        <v>396</v>
      </c>
      <c r="D272" s="179">
        <v>100</v>
      </c>
      <c r="E272" s="179">
        <v>100</v>
      </c>
      <c r="F272" s="179">
        <v>100</v>
      </c>
      <c r="G272" s="179">
        <v>100</v>
      </c>
      <c r="H272" s="180"/>
      <c r="I272" s="180"/>
      <c r="J272" s="179">
        <v>100</v>
      </c>
      <c r="K272" s="179">
        <v>100</v>
      </c>
      <c r="L272" s="179">
        <v>100</v>
      </c>
      <c r="M272" s="179">
        <v>100</v>
      </c>
      <c r="N272" s="179">
        <v>100</v>
      </c>
      <c r="O272" s="179">
        <v>100</v>
      </c>
      <c r="P272" s="179">
        <v>100</v>
      </c>
      <c r="Q272" s="179">
        <v>100</v>
      </c>
      <c r="R272" s="179">
        <v>100</v>
      </c>
      <c r="S272" s="179">
        <v>100.00000000000001</v>
      </c>
      <c r="T272" s="179">
        <v>100.00000000000001</v>
      </c>
      <c r="U272" s="179">
        <v>100</v>
      </c>
      <c r="V272" s="179">
        <v>100.00000000000001</v>
      </c>
      <c r="W272" s="181">
        <v>100</v>
      </c>
      <c r="X272" s="716">
        <v>100</v>
      </c>
    </row>
    <row r="273" spans="1:24" ht="15" customHeight="1">
      <c r="A273" s="476"/>
      <c r="B273" s="477"/>
      <c r="C273" s="152" t="s">
        <v>397</v>
      </c>
      <c r="D273" s="179">
        <v>38.215392398659333</v>
      </c>
      <c r="E273" s="179">
        <v>39.017231584927096</v>
      </c>
      <c r="F273" s="179">
        <v>39.173987233773623</v>
      </c>
      <c r="G273" s="179">
        <v>39.64557939085968</v>
      </c>
      <c r="H273" s="180"/>
      <c r="I273" s="180"/>
      <c r="J273" s="179">
        <v>36.469361147327248</v>
      </c>
      <c r="K273" s="179">
        <v>35.371803499327051</v>
      </c>
      <c r="L273" s="179">
        <v>33.316900323524877</v>
      </c>
      <c r="M273" s="179">
        <v>27.592406901559418</v>
      </c>
      <c r="N273" s="179">
        <v>22.695948504354408</v>
      </c>
      <c r="O273" s="179">
        <v>20.6171875</v>
      </c>
      <c r="P273" s="179">
        <v>20.623944681193212</v>
      </c>
      <c r="Q273" s="179">
        <v>20.276554087126776</v>
      </c>
      <c r="R273" s="179">
        <v>18.677075463779065</v>
      </c>
      <c r="S273" s="179">
        <v>16.254659183411167</v>
      </c>
      <c r="T273" s="179">
        <v>14.276760531852981</v>
      </c>
      <c r="U273" s="179">
        <v>12.611840852845994</v>
      </c>
      <c r="V273" s="179">
        <v>11.214953271028037</v>
      </c>
      <c r="W273" s="181">
        <v>10.206762622801005</v>
      </c>
      <c r="X273" s="716">
        <v>9.2251388187783938</v>
      </c>
    </row>
    <row r="274" spans="1:24" ht="15" customHeight="1">
      <c r="A274" s="476"/>
      <c r="B274" s="477"/>
      <c r="C274" s="152" t="s">
        <v>398</v>
      </c>
      <c r="D274" s="179">
        <v>51.72958957819516</v>
      </c>
      <c r="E274" s="179">
        <v>51.174020071956072</v>
      </c>
      <c r="F274" s="179">
        <v>54.275421854262781</v>
      </c>
      <c r="G274" s="179">
        <v>53.600488856012603</v>
      </c>
      <c r="H274" s="180"/>
      <c r="I274" s="180"/>
      <c r="J274" s="179">
        <v>56.365058670143419</v>
      </c>
      <c r="K274" s="179">
        <v>56.121018393898616</v>
      </c>
      <c r="L274" s="179">
        <v>57.12833153597289</v>
      </c>
      <c r="M274" s="179">
        <v>61.508938141834655</v>
      </c>
      <c r="N274" s="179">
        <v>64.441499432033325</v>
      </c>
      <c r="O274" s="179">
        <v>64.140625</v>
      </c>
      <c r="P274" s="179">
        <v>62.430650478411188</v>
      </c>
      <c r="Q274" s="179">
        <v>61.788219937999678</v>
      </c>
      <c r="R274" s="179">
        <v>59.900948543607825</v>
      </c>
      <c r="S274" s="179">
        <v>58.553618096911023</v>
      </c>
      <c r="T274" s="179">
        <v>56.547432511080274</v>
      </c>
      <c r="U274" s="179">
        <v>55.682467161621929</v>
      </c>
      <c r="V274" s="179">
        <v>54.807892004153693</v>
      </c>
      <c r="W274" s="181">
        <v>51.553575508339044</v>
      </c>
      <c r="X274" s="716">
        <v>47.53281171125694</v>
      </c>
    </row>
    <row r="275" spans="1:24" ht="15" customHeight="1">
      <c r="A275" s="694"/>
      <c r="B275" s="695"/>
      <c r="C275" s="155" t="s">
        <v>399</v>
      </c>
      <c r="D275" s="182">
        <v>10.055018023145514</v>
      </c>
      <c r="E275" s="182">
        <v>9.8087483431168341</v>
      </c>
      <c r="F275" s="182">
        <v>6.5505909119635968</v>
      </c>
      <c r="G275" s="182">
        <v>6.7539317531277137</v>
      </c>
      <c r="H275" s="183"/>
      <c r="I275" s="183"/>
      <c r="J275" s="182">
        <v>7.165580182529335</v>
      </c>
      <c r="K275" s="182">
        <v>8.5071781067743384</v>
      </c>
      <c r="L275" s="182">
        <v>9.5547681405022349</v>
      </c>
      <c r="M275" s="182">
        <v>10.898654956605927</v>
      </c>
      <c r="N275" s="182">
        <v>12.862552063612268</v>
      </c>
      <c r="O275" s="182">
        <v>15.242187500000002</v>
      </c>
      <c r="P275" s="182">
        <v>16.945404840395597</v>
      </c>
      <c r="Q275" s="182">
        <v>17.935225974873553</v>
      </c>
      <c r="R275" s="182">
        <v>21.421975992613113</v>
      </c>
      <c r="S275" s="182">
        <v>25.191722719677824</v>
      </c>
      <c r="T275" s="182">
        <v>29.175806957066751</v>
      </c>
      <c r="U275" s="182">
        <v>31.705691985532074</v>
      </c>
      <c r="V275" s="182">
        <v>33.977154724818277</v>
      </c>
      <c r="W275" s="184">
        <v>38.239661868859947</v>
      </c>
      <c r="X275" s="717">
        <v>43.24204946996467</v>
      </c>
    </row>
    <row r="276" spans="1:24" ht="15" customHeight="1">
      <c r="A276" s="702" t="s">
        <v>216</v>
      </c>
      <c r="B276" s="703" t="s">
        <v>217</v>
      </c>
      <c r="C276" s="166" t="s">
        <v>396</v>
      </c>
      <c r="D276" s="185">
        <v>100</v>
      </c>
      <c r="E276" s="185">
        <v>99.999999999999986</v>
      </c>
      <c r="F276" s="185">
        <v>100.00000000000001</v>
      </c>
      <c r="G276" s="185">
        <v>100</v>
      </c>
      <c r="H276" s="185"/>
      <c r="I276" s="185"/>
      <c r="J276" s="185">
        <v>99.999999999999986</v>
      </c>
      <c r="K276" s="185">
        <v>100</v>
      </c>
      <c r="L276" s="185">
        <v>100</v>
      </c>
      <c r="M276" s="185">
        <v>99.999999999999986</v>
      </c>
      <c r="N276" s="185">
        <v>99.999999999999986</v>
      </c>
      <c r="O276" s="185">
        <v>99.999999999999986</v>
      </c>
      <c r="P276" s="185">
        <v>100</v>
      </c>
      <c r="Q276" s="185">
        <v>100</v>
      </c>
      <c r="R276" s="185">
        <v>100</v>
      </c>
      <c r="S276" s="185">
        <v>100</v>
      </c>
      <c r="T276" s="185">
        <v>100</v>
      </c>
      <c r="U276" s="185">
        <v>99.999999999999986</v>
      </c>
      <c r="V276" s="185">
        <v>100</v>
      </c>
      <c r="W276" s="186">
        <v>100</v>
      </c>
      <c r="X276" s="716">
        <v>100</v>
      </c>
    </row>
    <row r="277" spans="1:24" ht="15" customHeight="1">
      <c r="A277" s="702"/>
      <c r="B277" s="703"/>
      <c r="C277" s="166" t="s">
        <v>397</v>
      </c>
      <c r="D277" s="185">
        <v>37.59700061034092</v>
      </c>
      <c r="E277" s="185">
        <v>38.462198575474126</v>
      </c>
      <c r="F277" s="185">
        <v>38.750319230441818</v>
      </c>
      <c r="G277" s="185">
        <v>38.824606676100892</v>
      </c>
      <c r="H277" s="185"/>
      <c r="I277" s="185"/>
      <c r="J277" s="185">
        <v>35.141509433962263</v>
      </c>
      <c r="K277" s="185">
        <v>34.020153406527299</v>
      </c>
      <c r="L277" s="185">
        <v>32.90952341891559</v>
      </c>
      <c r="M277" s="185">
        <v>27.359519912711399</v>
      </c>
      <c r="N277" s="185">
        <v>22.604834731129746</v>
      </c>
      <c r="O277" s="185">
        <v>20.553079416531606</v>
      </c>
      <c r="P277" s="185">
        <v>20.510445610785222</v>
      </c>
      <c r="Q277" s="185">
        <v>20.167276529012025</v>
      </c>
      <c r="R277" s="185">
        <v>18.589743589743591</v>
      </c>
      <c r="S277" s="185">
        <v>16.055196583068668</v>
      </c>
      <c r="T277" s="185">
        <v>13.937876891569006</v>
      </c>
      <c r="U277" s="185">
        <v>12.301539207368805</v>
      </c>
      <c r="V277" s="185">
        <v>11.570356719757799</v>
      </c>
      <c r="W277" s="186">
        <v>11.078098471986419</v>
      </c>
      <c r="X277" s="716">
        <v>10.459143968871595</v>
      </c>
    </row>
    <row r="278" spans="1:24" ht="15" customHeight="1">
      <c r="A278" s="702"/>
      <c r="B278" s="703"/>
      <c r="C278" s="166" t="s">
        <v>398</v>
      </c>
      <c r="D278" s="185">
        <v>52.620106373703024</v>
      </c>
      <c r="E278" s="185">
        <v>52.158242512657679</v>
      </c>
      <c r="F278" s="185">
        <v>55.001276921767264</v>
      </c>
      <c r="G278" s="185">
        <v>54.782319154249556</v>
      </c>
      <c r="H278" s="185"/>
      <c r="I278" s="185"/>
      <c r="J278" s="185">
        <v>57.859322974472803</v>
      </c>
      <c r="K278" s="185">
        <v>57.632726725823439</v>
      </c>
      <c r="L278" s="185">
        <v>57.403002214748589</v>
      </c>
      <c r="M278" s="185">
        <v>61.447535915621017</v>
      </c>
      <c r="N278" s="185">
        <v>64.321657622101625</v>
      </c>
      <c r="O278" s="185">
        <v>63.512965964343593</v>
      </c>
      <c r="P278" s="185">
        <v>61.942986518472779</v>
      </c>
      <c r="Q278" s="185">
        <v>61.578672242550972</v>
      </c>
      <c r="R278" s="185">
        <v>59.59401709401709</v>
      </c>
      <c r="S278" s="185">
        <v>58.372576935713504</v>
      </c>
      <c r="T278" s="185">
        <v>56.775514848105587</v>
      </c>
      <c r="U278" s="185">
        <v>55.653860138165065</v>
      </c>
      <c r="V278" s="185">
        <v>54.903251283401346</v>
      </c>
      <c r="W278" s="186">
        <v>51.711941143180532</v>
      </c>
      <c r="X278" s="716">
        <v>48.747081712062254</v>
      </c>
    </row>
    <row r="279" spans="1:24" ht="15" customHeight="1">
      <c r="A279" s="704"/>
      <c r="B279" s="705"/>
      <c r="C279" s="168" t="s">
        <v>399</v>
      </c>
      <c r="D279" s="187">
        <v>9.7828930159560556</v>
      </c>
      <c r="E279" s="187">
        <v>9.3795589118681875</v>
      </c>
      <c r="F279" s="187">
        <v>6.2484038477909252</v>
      </c>
      <c r="G279" s="187">
        <v>6.3930741696495454</v>
      </c>
      <c r="H279" s="187"/>
      <c r="I279" s="187"/>
      <c r="J279" s="187">
        <v>6.9991675915649285</v>
      </c>
      <c r="K279" s="187">
        <v>8.3471198676492708</v>
      </c>
      <c r="L279" s="187">
        <v>9.687474366335822</v>
      </c>
      <c r="M279" s="187">
        <v>11.192944171667577</v>
      </c>
      <c r="N279" s="187">
        <v>13.073507646768622</v>
      </c>
      <c r="O279" s="187">
        <v>15.933954619124796</v>
      </c>
      <c r="P279" s="187">
        <v>17.546567870741999</v>
      </c>
      <c r="Q279" s="187">
        <v>18.25405122843701</v>
      </c>
      <c r="R279" s="187">
        <v>21.816239316239315</v>
      </c>
      <c r="S279" s="187">
        <v>25.572226481217829</v>
      </c>
      <c r="T279" s="187">
        <v>29.286608260325409</v>
      </c>
      <c r="U279" s="187">
        <v>32.044600654466123</v>
      </c>
      <c r="V279" s="187">
        <v>33.526391996840857</v>
      </c>
      <c r="W279" s="188">
        <v>37.209960384833053</v>
      </c>
      <c r="X279" s="717">
        <v>40.793774319066152</v>
      </c>
    </row>
    <row r="280" spans="1:24" ht="15" customHeight="1">
      <c r="A280" s="702" t="s">
        <v>218</v>
      </c>
      <c r="B280" s="703" t="s">
        <v>219</v>
      </c>
      <c r="C280" s="166" t="s">
        <v>396</v>
      </c>
      <c r="D280" s="185">
        <v>100</v>
      </c>
      <c r="E280" s="185">
        <v>100</v>
      </c>
      <c r="F280" s="185">
        <v>100.00000000000001</v>
      </c>
      <c r="G280" s="185">
        <v>99.999999999999986</v>
      </c>
      <c r="H280" s="185"/>
      <c r="I280" s="185"/>
      <c r="J280" s="185">
        <v>100</v>
      </c>
      <c r="K280" s="185">
        <v>100</v>
      </c>
      <c r="L280" s="185">
        <v>100</v>
      </c>
      <c r="M280" s="185">
        <v>100.00000000000001</v>
      </c>
      <c r="N280" s="185">
        <v>100</v>
      </c>
      <c r="O280" s="185">
        <v>100</v>
      </c>
      <c r="P280" s="185">
        <v>100.00000000000001</v>
      </c>
      <c r="Q280" s="185">
        <v>100</v>
      </c>
      <c r="R280" s="185">
        <v>100</v>
      </c>
      <c r="S280" s="185">
        <v>100</v>
      </c>
      <c r="T280" s="185">
        <v>100</v>
      </c>
      <c r="U280" s="185">
        <v>100</v>
      </c>
      <c r="V280" s="185">
        <v>100</v>
      </c>
      <c r="W280" s="186">
        <v>100</v>
      </c>
      <c r="X280" s="716">
        <v>100</v>
      </c>
    </row>
    <row r="281" spans="1:24" ht="15" customHeight="1">
      <c r="A281" s="702"/>
      <c r="B281" s="703"/>
      <c r="C281" s="166" t="s">
        <v>397</v>
      </c>
      <c r="D281" s="185">
        <v>38.744884038199181</v>
      </c>
      <c r="E281" s="185">
        <v>39.009838810969228</v>
      </c>
      <c r="F281" s="185">
        <v>39.189613653020629</v>
      </c>
      <c r="G281" s="185">
        <v>39.799294221438025</v>
      </c>
      <c r="H281" s="185"/>
      <c r="I281" s="185"/>
      <c r="J281" s="185">
        <v>36.442359732996572</v>
      </c>
      <c r="K281" s="185">
        <v>35.526957199961004</v>
      </c>
      <c r="L281" s="185">
        <v>33.549502810203194</v>
      </c>
      <c r="M281" s="185">
        <v>28.2458995868286</v>
      </c>
      <c r="N281" s="185">
        <v>23.074772886093641</v>
      </c>
      <c r="O281" s="185">
        <v>19.852941176470587</v>
      </c>
      <c r="P281" s="185">
        <v>19.157566302652107</v>
      </c>
      <c r="Q281" s="185">
        <v>19.283303872730194</v>
      </c>
      <c r="R281" s="185">
        <v>17.951706910907578</v>
      </c>
      <c r="S281" s="185">
        <v>17.046818727490997</v>
      </c>
      <c r="T281" s="185">
        <v>16.054227613271497</v>
      </c>
      <c r="U281" s="185">
        <v>13.358851674641148</v>
      </c>
      <c r="V281" s="185">
        <v>10.951564509215602</v>
      </c>
      <c r="W281" s="186">
        <v>9.7364568081991223</v>
      </c>
      <c r="X281" s="716">
        <v>8.9207048458149778</v>
      </c>
    </row>
    <row r="282" spans="1:24" ht="15" customHeight="1">
      <c r="A282" s="702"/>
      <c r="B282" s="703"/>
      <c r="C282" s="166" t="s">
        <v>398</v>
      </c>
      <c r="D282" s="185">
        <v>51.159618008185539</v>
      </c>
      <c r="E282" s="185">
        <v>50.617542390621729</v>
      </c>
      <c r="F282" s="185">
        <v>53.921055386870485</v>
      </c>
      <c r="G282" s="185">
        <v>52.845169827966473</v>
      </c>
      <c r="H282" s="185"/>
      <c r="I282" s="185"/>
      <c r="J282" s="185">
        <v>56.043658668591014</v>
      </c>
      <c r="K282" s="185">
        <v>55.396314711904061</v>
      </c>
      <c r="L282" s="185">
        <v>56.376999567661045</v>
      </c>
      <c r="M282" s="185">
        <v>60.147740077626146</v>
      </c>
      <c r="N282" s="185">
        <v>63.242487770789658</v>
      </c>
      <c r="O282" s="185">
        <v>63.867647058823529</v>
      </c>
      <c r="P282" s="185">
        <v>62.995319812792516</v>
      </c>
      <c r="Q282" s="185">
        <v>61.578017033585084</v>
      </c>
      <c r="R282" s="185">
        <v>59.850124895920068</v>
      </c>
      <c r="S282" s="185">
        <v>57.691648087806549</v>
      </c>
      <c r="T282" s="185">
        <v>54.602211915804503</v>
      </c>
      <c r="U282" s="185">
        <v>54.54545454545454</v>
      </c>
      <c r="V282" s="185">
        <v>54.907843977711103</v>
      </c>
      <c r="W282" s="186">
        <v>52.562225475841871</v>
      </c>
      <c r="X282" s="716">
        <v>47.852422907488986</v>
      </c>
    </row>
    <row r="283" spans="1:24" ht="15" customHeight="1">
      <c r="A283" s="704"/>
      <c r="B283" s="705"/>
      <c r="C283" s="168" t="s">
        <v>399</v>
      </c>
      <c r="D283" s="187">
        <v>10.095497953615281</v>
      </c>
      <c r="E283" s="187">
        <v>10.372618798409043</v>
      </c>
      <c r="F283" s="187">
        <v>6.8893309601088886</v>
      </c>
      <c r="G283" s="187">
        <v>7.3555359505954998</v>
      </c>
      <c r="H283" s="187"/>
      <c r="I283" s="187"/>
      <c r="J283" s="187">
        <v>7.5139815984124114</v>
      </c>
      <c r="K283" s="187">
        <v>9.0767280881349315</v>
      </c>
      <c r="L283" s="187">
        <v>10.073497622135754</v>
      </c>
      <c r="M283" s="187">
        <v>11.606360335545261</v>
      </c>
      <c r="N283" s="187">
        <v>13.682739343116701</v>
      </c>
      <c r="O283" s="187">
        <v>16.27941176470588</v>
      </c>
      <c r="P283" s="187">
        <v>17.847113884555384</v>
      </c>
      <c r="Q283" s="187">
        <v>19.138679093684718</v>
      </c>
      <c r="R283" s="187">
        <v>22.198168193172357</v>
      </c>
      <c r="S283" s="187">
        <v>25.261533184702451</v>
      </c>
      <c r="T283" s="187">
        <v>29.343560470924011</v>
      </c>
      <c r="U283" s="187">
        <v>32.095693779904302</v>
      </c>
      <c r="V283" s="187">
        <v>34.140591513073296</v>
      </c>
      <c r="W283" s="188">
        <v>37.701317715959007</v>
      </c>
      <c r="X283" s="717">
        <v>43.226872246696033</v>
      </c>
    </row>
    <row r="284" spans="1:24" ht="15" customHeight="1">
      <c r="A284" s="702" t="s">
        <v>220</v>
      </c>
      <c r="B284" s="703" t="s">
        <v>221</v>
      </c>
      <c r="C284" s="166" t="s">
        <v>396</v>
      </c>
      <c r="D284" s="185">
        <v>100</v>
      </c>
      <c r="E284" s="185">
        <v>100</v>
      </c>
      <c r="F284" s="185">
        <v>100</v>
      </c>
      <c r="G284" s="185">
        <v>100</v>
      </c>
      <c r="H284" s="185"/>
      <c r="I284" s="185"/>
      <c r="J284" s="185">
        <v>99.999999999999986</v>
      </c>
      <c r="K284" s="185">
        <v>99.999999999999986</v>
      </c>
      <c r="L284" s="185">
        <v>100</v>
      </c>
      <c r="M284" s="185">
        <v>100.00000000000001</v>
      </c>
      <c r="N284" s="185">
        <v>100.00000000000001</v>
      </c>
      <c r="O284" s="185">
        <v>100</v>
      </c>
      <c r="P284" s="185">
        <v>100</v>
      </c>
      <c r="Q284" s="185">
        <v>100</v>
      </c>
      <c r="R284" s="185">
        <v>100</v>
      </c>
      <c r="S284" s="185">
        <v>100</v>
      </c>
      <c r="T284" s="185">
        <v>99.999999999999986</v>
      </c>
      <c r="U284" s="185">
        <v>100</v>
      </c>
      <c r="V284" s="185">
        <v>100</v>
      </c>
      <c r="W284" s="186">
        <v>100</v>
      </c>
      <c r="X284" s="716">
        <v>100</v>
      </c>
    </row>
    <row r="285" spans="1:24" ht="15" customHeight="1">
      <c r="A285" s="702"/>
      <c r="B285" s="703"/>
      <c r="C285" s="166" t="s">
        <v>397</v>
      </c>
      <c r="D285" s="185">
        <v>39.049485546300829</v>
      </c>
      <c r="E285" s="185">
        <v>40.092317837124959</v>
      </c>
      <c r="F285" s="185">
        <v>39.478114478114477</v>
      </c>
      <c r="G285" s="185">
        <v>40.153631284916202</v>
      </c>
      <c r="H285" s="185"/>
      <c r="I285" s="185"/>
      <c r="J285" s="185">
        <v>38.321167883211679</v>
      </c>
      <c r="K285" s="185">
        <v>36.674712480477069</v>
      </c>
      <c r="L285" s="185">
        <v>33.050304389618709</v>
      </c>
      <c r="M285" s="185">
        <v>26.169906407487403</v>
      </c>
      <c r="N285" s="185">
        <v>20.940849543469632</v>
      </c>
      <c r="O285" s="185">
        <v>19.979716024340771</v>
      </c>
      <c r="P285" s="185">
        <v>21.315420092239822</v>
      </c>
      <c r="Q285" s="185">
        <v>21.341585146735873</v>
      </c>
      <c r="R285" s="185">
        <v>20.126945126945127</v>
      </c>
      <c r="S285" s="185">
        <v>16.421008926717874</v>
      </c>
      <c r="T285" s="185">
        <v>13.685132472082328</v>
      </c>
      <c r="U285" s="185">
        <v>12.093987560469937</v>
      </c>
      <c r="V285" s="185">
        <v>10.984095427435388</v>
      </c>
      <c r="W285" s="186">
        <v>9.0984284532671627</v>
      </c>
      <c r="X285" s="716">
        <v>7.9616881173301399</v>
      </c>
    </row>
    <row r="286" spans="1:24" ht="15" customHeight="1">
      <c r="A286" s="702"/>
      <c r="B286" s="703"/>
      <c r="C286" s="166" t="s">
        <v>398</v>
      </c>
      <c r="D286" s="185">
        <v>51.625020414829336</v>
      </c>
      <c r="E286" s="185">
        <v>50.923178371249591</v>
      </c>
      <c r="F286" s="185">
        <v>54.25925925925926</v>
      </c>
      <c r="G286" s="185">
        <v>53.194832402234638</v>
      </c>
      <c r="H286" s="185"/>
      <c r="I286" s="185"/>
      <c r="J286" s="185">
        <v>54.960800216274663</v>
      </c>
      <c r="K286" s="185">
        <v>55.118557432912105</v>
      </c>
      <c r="L286" s="185">
        <v>57.753925024030764</v>
      </c>
      <c r="M286" s="185">
        <v>63.390928725701947</v>
      </c>
      <c r="N286" s="185">
        <v>66.673283048828907</v>
      </c>
      <c r="O286" s="185">
        <v>65.902636916835704</v>
      </c>
      <c r="P286" s="185">
        <v>62.783236414678164</v>
      </c>
      <c r="Q286" s="185">
        <v>61.629067678179275</v>
      </c>
      <c r="R286" s="185">
        <v>59.193284193284192</v>
      </c>
      <c r="S286" s="185">
        <v>59.165455677807763</v>
      </c>
      <c r="T286" s="185">
        <v>57.981169257718413</v>
      </c>
      <c r="U286" s="185">
        <v>56.922368117945176</v>
      </c>
      <c r="V286" s="185">
        <v>54.7962226640159</v>
      </c>
      <c r="W286" s="186">
        <v>50.758202371105597</v>
      </c>
      <c r="X286" s="716">
        <v>44.477701287039807</v>
      </c>
    </row>
    <row r="287" spans="1:24" ht="15" customHeight="1">
      <c r="A287" s="704"/>
      <c r="B287" s="705"/>
      <c r="C287" s="168" t="s">
        <v>399</v>
      </c>
      <c r="D287" s="187">
        <v>9.3254940388698344</v>
      </c>
      <c r="E287" s="187">
        <v>8.9845037916254533</v>
      </c>
      <c r="F287" s="187">
        <v>6.262626262626263</v>
      </c>
      <c r="G287" s="187">
        <v>6.6515363128491618</v>
      </c>
      <c r="H287" s="187"/>
      <c r="I287" s="187"/>
      <c r="J287" s="187">
        <v>6.718031900513652</v>
      </c>
      <c r="K287" s="187">
        <v>8.2067300866108202</v>
      </c>
      <c r="L287" s="187">
        <v>9.1957705863505286</v>
      </c>
      <c r="M287" s="187">
        <v>10.439164866810655</v>
      </c>
      <c r="N287" s="187">
        <v>12.385867407701468</v>
      </c>
      <c r="O287" s="187">
        <v>14.117647058823529</v>
      </c>
      <c r="P287" s="187">
        <v>15.901343493082013</v>
      </c>
      <c r="Q287" s="187">
        <v>17.029347175084848</v>
      </c>
      <c r="R287" s="187">
        <v>20.67977067977068</v>
      </c>
      <c r="S287" s="187">
        <v>24.413535395474362</v>
      </c>
      <c r="T287" s="187">
        <v>28.333698270199253</v>
      </c>
      <c r="U287" s="187">
        <v>30.983644321584887</v>
      </c>
      <c r="V287" s="187">
        <v>34.219681908548708</v>
      </c>
      <c r="W287" s="188">
        <v>40.143369175627242</v>
      </c>
      <c r="X287" s="717">
        <v>47.560610595630045</v>
      </c>
    </row>
    <row r="288" spans="1:24" ht="15" customHeight="1">
      <c r="A288" s="702" t="s">
        <v>222</v>
      </c>
      <c r="B288" s="703" t="s">
        <v>223</v>
      </c>
      <c r="C288" s="166" t="s">
        <v>396</v>
      </c>
      <c r="D288" s="185">
        <v>100</v>
      </c>
      <c r="E288" s="185">
        <v>100</v>
      </c>
      <c r="F288" s="185">
        <v>100</v>
      </c>
      <c r="G288" s="185">
        <v>100.00000000000001</v>
      </c>
      <c r="H288" s="185"/>
      <c r="I288" s="185"/>
      <c r="J288" s="185">
        <v>100</v>
      </c>
      <c r="K288" s="185">
        <v>99.999999999999986</v>
      </c>
      <c r="L288" s="185">
        <v>100</v>
      </c>
      <c r="M288" s="185">
        <v>100</v>
      </c>
      <c r="N288" s="185">
        <v>100</v>
      </c>
      <c r="O288" s="185">
        <v>100.00000000000001</v>
      </c>
      <c r="P288" s="185">
        <v>100</v>
      </c>
      <c r="Q288" s="185">
        <v>100</v>
      </c>
      <c r="R288" s="185">
        <v>100</v>
      </c>
      <c r="S288" s="185">
        <v>100</v>
      </c>
      <c r="T288" s="185">
        <v>100</v>
      </c>
      <c r="U288" s="185">
        <v>100</v>
      </c>
      <c r="V288" s="185">
        <v>99.999999999999986</v>
      </c>
      <c r="W288" s="186">
        <v>100</v>
      </c>
      <c r="X288" s="716">
        <v>100</v>
      </c>
    </row>
    <row r="289" spans="1:24" ht="15" customHeight="1">
      <c r="A289" s="702"/>
      <c r="B289" s="703"/>
      <c r="C289" s="166" t="s">
        <v>397</v>
      </c>
      <c r="D289" s="185">
        <v>37.536071032186456</v>
      </c>
      <c r="E289" s="185">
        <v>39.02107409925221</v>
      </c>
      <c r="F289" s="185">
        <v>39.859346642468239</v>
      </c>
      <c r="G289" s="185">
        <v>40.943043884220351</v>
      </c>
      <c r="H289" s="185"/>
      <c r="I289" s="185"/>
      <c r="J289" s="185">
        <v>37.522935779816514</v>
      </c>
      <c r="K289" s="185">
        <v>36.794315041452826</v>
      </c>
      <c r="L289" s="185">
        <v>34.255765199161424</v>
      </c>
      <c r="M289" s="185">
        <v>28.789954337899541</v>
      </c>
      <c r="N289" s="185">
        <v>24.424301812836845</v>
      </c>
      <c r="O289" s="185">
        <v>22.861430715357677</v>
      </c>
      <c r="P289" s="185">
        <v>22.5</v>
      </c>
      <c r="Q289" s="185">
        <v>20.785157300349557</v>
      </c>
      <c r="R289" s="185">
        <v>18.143695834498182</v>
      </c>
      <c r="S289" s="185">
        <v>15.2442448062886</v>
      </c>
      <c r="T289" s="185">
        <v>13.007407407407406</v>
      </c>
      <c r="U289" s="185">
        <v>12.895148669796558</v>
      </c>
      <c r="V289" s="185">
        <v>11.032626976118399</v>
      </c>
      <c r="W289" s="186">
        <v>10.128913443830571</v>
      </c>
      <c r="X289" s="716">
        <v>8.1632653061224492</v>
      </c>
    </row>
    <row r="290" spans="1:24" ht="15" customHeight="1">
      <c r="A290" s="702"/>
      <c r="B290" s="703"/>
      <c r="C290" s="166" t="s">
        <v>398</v>
      </c>
      <c r="D290" s="185">
        <v>50.810210876803552</v>
      </c>
      <c r="E290" s="185">
        <v>50.124631769771135</v>
      </c>
      <c r="F290" s="185">
        <v>53.130671506352087</v>
      </c>
      <c r="G290" s="185">
        <v>52.427637721755374</v>
      </c>
      <c r="H290" s="185"/>
      <c r="I290" s="185"/>
      <c r="J290" s="185">
        <v>54.972477064220179</v>
      </c>
      <c r="K290" s="185">
        <v>55.013817607579938</v>
      </c>
      <c r="L290" s="185">
        <v>57.064989517819711</v>
      </c>
      <c r="M290" s="185">
        <v>61.757990867579906</v>
      </c>
      <c r="N290" s="185">
        <v>64.086232239098479</v>
      </c>
      <c r="O290" s="185">
        <v>63.981990995497753</v>
      </c>
      <c r="P290" s="185">
        <v>62.26063829787234</v>
      </c>
      <c r="Q290" s="185">
        <v>62.893250873890828</v>
      </c>
      <c r="R290" s="185">
        <v>61.755661168577028</v>
      </c>
      <c r="S290" s="185">
        <v>59.601347557551939</v>
      </c>
      <c r="T290" s="185">
        <v>57.24444444444444</v>
      </c>
      <c r="U290" s="185">
        <v>55.931142410015646</v>
      </c>
      <c r="V290" s="185">
        <v>54.423141607803558</v>
      </c>
      <c r="W290" s="186">
        <v>50.681399631675873</v>
      </c>
      <c r="X290" s="716">
        <v>48.04081632653061</v>
      </c>
    </row>
    <row r="291" spans="1:24" ht="15" customHeight="1">
      <c r="A291" s="704"/>
      <c r="B291" s="705"/>
      <c r="C291" s="168" t="s">
        <v>399</v>
      </c>
      <c r="D291" s="187">
        <v>11.653718091009988</v>
      </c>
      <c r="E291" s="187">
        <v>10.85429413097666</v>
      </c>
      <c r="F291" s="187">
        <v>7.0099818511796741</v>
      </c>
      <c r="G291" s="187">
        <v>6.6293183940242768</v>
      </c>
      <c r="H291" s="187"/>
      <c r="I291" s="187"/>
      <c r="J291" s="187">
        <v>7.5045871559633017</v>
      </c>
      <c r="K291" s="187">
        <v>8.1918673509672324</v>
      </c>
      <c r="L291" s="187">
        <v>8.6792452830188669</v>
      </c>
      <c r="M291" s="187">
        <v>9.4520547945205475</v>
      </c>
      <c r="N291" s="187">
        <v>11.489465948064675</v>
      </c>
      <c r="O291" s="187">
        <v>13.156578289144571</v>
      </c>
      <c r="P291" s="187">
        <v>15.23936170212766</v>
      </c>
      <c r="Q291" s="187">
        <v>16.321591825759612</v>
      </c>
      <c r="R291" s="187">
        <v>20.100642996924798</v>
      </c>
      <c r="S291" s="187">
        <v>25.154407636159458</v>
      </c>
      <c r="T291" s="187">
        <v>29.748148148148147</v>
      </c>
      <c r="U291" s="187">
        <v>31.173708920187792</v>
      </c>
      <c r="V291" s="187">
        <v>34.544231416078034</v>
      </c>
      <c r="W291" s="188">
        <v>39.189686924493557</v>
      </c>
      <c r="X291" s="717">
        <v>43.795918367346935</v>
      </c>
    </row>
    <row r="292" spans="1:24" ht="15" customHeight="1">
      <c r="A292" s="488" t="s">
        <v>224</v>
      </c>
      <c r="B292" s="69"/>
      <c r="W292" s="69"/>
      <c r="X292" s="718"/>
    </row>
    <row r="293" spans="1:24" ht="15" customHeight="1">
      <c r="A293" s="476" t="s">
        <v>225</v>
      </c>
      <c r="B293" s="477" t="s">
        <v>226</v>
      </c>
      <c r="C293" s="152" t="s">
        <v>396</v>
      </c>
      <c r="D293" s="179">
        <v>100</v>
      </c>
      <c r="E293" s="179">
        <v>100</v>
      </c>
      <c r="F293" s="179">
        <v>100</v>
      </c>
      <c r="G293" s="179">
        <v>99.999999999999986</v>
      </c>
      <c r="H293" s="180"/>
      <c r="I293" s="180"/>
      <c r="J293" s="179">
        <v>100.00000000000001</v>
      </c>
      <c r="K293" s="179">
        <v>100.00000000000001</v>
      </c>
      <c r="L293" s="179">
        <v>100</v>
      </c>
      <c r="M293" s="179">
        <v>100</v>
      </c>
      <c r="N293" s="179">
        <v>99.999999999999986</v>
      </c>
      <c r="O293" s="179">
        <v>100</v>
      </c>
      <c r="P293" s="179">
        <v>100</v>
      </c>
      <c r="Q293" s="179">
        <v>100</v>
      </c>
      <c r="R293" s="179">
        <v>99.999999999999986</v>
      </c>
      <c r="S293" s="179">
        <v>100</v>
      </c>
      <c r="T293" s="179">
        <v>100</v>
      </c>
      <c r="U293" s="179">
        <v>100</v>
      </c>
      <c r="V293" s="179">
        <v>99.999999999999986</v>
      </c>
      <c r="W293" s="181">
        <v>100</v>
      </c>
      <c r="X293" s="716">
        <v>100</v>
      </c>
    </row>
    <row r="294" spans="1:24" ht="15" customHeight="1">
      <c r="A294" s="476"/>
      <c r="B294" s="477"/>
      <c r="C294" s="152" t="s">
        <v>397</v>
      </c>
      <c r="D294" s="179">
        <v>35.5801652892562</v>
      </c>
      <c r="E294" s="179">
        <v>35.667316923481579</v>
      </c>
      <c r="F294" s="179">
        <v>36.187363834422662</v>
      </c>
      <c r="G294" s="179">
        <v>36.597613199139182</v>
      </c>
      <c r="H294" s="180"/>
      <c r="I294" s="180"/>
      <c r="J294" s="179">
        <v>35.114266264708746</v>
      </c>
      <c r="K294" s="179">
        <v>33.616755723702177</v>
      </c>
      <c r="L294" s="179">
        <v>31.048889245972767</v>
      </c>
      <c r="M294" s="179">
        <v>26.926779780328992</v>
      </c>
      <c r="N294" s="179">
        <v>24.466917197990121</v>
      </c>
      <c r="O294" s="179">
        <v>23.794494492402233</v>
      </c>
      <c r="P294" s="179">
        <v>22.815403118779031</v>
      </c>
      <c r="Q294" s="179">
        <v>21.639173648332203</v>
      </c>
      <c r="R294" s="179">
        <v>19.069619244862196</v>
      </c>
      <c r="S294" s="179">
        <v>17.123557676940944</v>
      </c>
      <c r="T294" s="179">
        <v>15.648797324991911</v>
      </c>
      <c r="U294" s="179">
        <v>14.535548530302012</v>
      </c>
      <c r="V294" s="179">
        <v>13.900187003272556</v>
      </c>
      <c r="W294" s="181">
        <v>12.969566704118021</v>
      </c>
      <c r="X294" s="716">
        <v>12.3126866640696</v>
      </c>
    </row>
    <row r="295" spans="1:24" ht="15" customHeight="1">
      <c r="A295" s="476"/>
      <c r="B295" s="477"/>
      <c r="C295" s="152" t="s">
        <v>398</v>
      </c>
      <c r="D295" s="179">
        <v>52.544352617079895</v>
      </c>
      <c r="E295" s="179">
        <v>53.029173881594801</v>
      </c>
      <c r="F295" s="179">
        <v>56.187363834422655</v>
      </c>
      <c r="G295" s="179">
        <v>56.136556311544894</v>
      </c>
      <c r="H295" s="180"/>
      <c r="I295" s="180"/>
      <c r="J295" s="179">
        <v>57.748711465525624</v>
      </c>
      <c r="K295" s="179">
        <v>58.371036311868643</v>
      </c>
      <c r="L295" s="179">
        <v>60.314144538625314</v>
      </c>
      <c r="M295" s="179">
        <v>63.555523349102991</v>
      </c>
      <c r="N295" s="179">
        <v>64.85559261917831</v>
      </c>
      <c r="O295" s="179">
        <v>63.99368768680894</v>
      </c>
      <c r="P295" s="179">
        <v>63.512981088254818</v>
      </c>
      <c r="Q295" s="179">
        <v>63.26481760940834</v>
      </c>
      <c r="R295" s="179">
        <v>63.451755084700757</v>
      </c>
      <c r="S295" s="179">
        <v>62.388263245932727</v>
      </c>
      <c r="T295" s="179">
        <v>60.930859669938521</v>
      </c>
      <c r="U295" s="179">
        <v>59.614134212237389</v>
      </c>
      <c r="V295" s="179">
        <v>57.881019167835433</v>
      </c>
      <c r="W295" s="181">
        <v>55.298959503688138</v>
      </c>
      <c r="X295" s="716">
        <v>53.247630177898976</v>
      </c>
    </row>
    <row r="296" spans="1:24" ht="15" customHeight="1">
      <c r="A296" s="694"/>
      <c r="B296" s="695"/>
      <c r="C296" s="155" t="s">
        <v>399</v>
      </c>
      <c r="D296" s="182">
        <v>11.875482093663912</v>
      </c>
      <c r="E296" s="182">
        <v>11.303509194923613</v>
      </c>
      <c r="F296" s="182">
        <v>7.6252723311546839</v>
      </c>
      <c r="G296" s="182">
        <v>7.2658304893159134</v>
      </c>
      <c r="H296" s="183"/>
      <c r="I296" s="183"/>
      <c r="J296" s="182">
        <v>7.1370222697656329</v>
      </c>
      <c r="K296" s="182">
        <v>8.012207964429189</v>
      </c>
      <c r="L296" s="182">
        <v>8.6369662154019196</v>
      </c>
      <c r="M296" s="182">
        <v>9.5176968705680185</v>
      </c>
      <c r="N296" s="182">
        <v>10.677490182831567</v>
      </c>
      <c r="O296" s="182">
        <v>12.211817820788831</v>
      </c>
      <c r="P296" s="182">
        <v>13.671615792966158</v>
      </c>
      <c r="Q296" s="182">
        <v>15.096008742259459</v>
      </c>
      <c r="R296" s="182">
        <v>17.478625670437044</v>
      </c>
      <c r="S296" s="182">
        <v>20.488179077126329</v>
      </c>
      <c r="T296" s="182">
        <v>23.420343005069572</v>
      </c>
      <c r="U296" s="182">
        <v>25.850317257460599</v>
      </c>
      <c r="V296" s="182">
        <v>28.218793828892007</v>
      </c>
      <c r="W296" s="184">
        <v>31.731473792193839</v>
      </c>
      <c r="X296" s="717">
        <v>34.439683158031428</v>
      </c>
    </row>
    <row r="297" spans="1:24" ht="15" customHeight="1">
      <c r="A297" s="702" t="s">
        <v>227</v>
      </c>
      <c r="B297" s="703" t="s">
        <v>228</v>
      </c>
      <c r="C297" s="166" t="s">
        <v>396</v>
      </c>
      <c r="D297" s="185">
        <v>100</v>
      </c>
      <c r="E297" s="185">
        <v>100</v>
      </c>
      <c r="F297" s="185">
        <v>100</v>
      </c>
      <c r="G297" s="185">
        <v>100</v>
      </c>
      <c r="H297" s="185"/>
      <c r="I297" s="185"/>
      <c r="J297" s="185">
        <v>100</v>
      </c>
      <c r="K297" s="185">
        <v>100.00000000000001</v>
      </c>
      <c r="L297" s="185">
        <v>100</v>
      </c>
      <c r="M297" s="185">
        <v>100</v>
      </c>
      <c r="N297" s="185">
        <v>100</v>
      </c>
      <c r="O297" s="185">
        <v>100</v>
      </c>
      <c r="P297" s="185">
        <v>100</v>
      </c>
      <c r="Q297" s="185">
        <v>100</v>
      </c>
      <c r="R297" s="185">
        <v>100</v>
      </c>
      <c r="S297" s="185">
        <v>100</v>
      </c>
      <c r="T297" s="185">
        <v>100</v>
      </c>
      <c r="U297" s="185">
        <v>100</v>
      </c>
      <c r="V297" s="185">
        <v>100</v>
      </c>
      <c r="W297" s="186">
        <v>100</v>
      </c>
      <c r="X297" s="716">
        <v>100</v>
      </c>
    </row>
    <row r="298" spans="1:24" ht="15" customHeight="1">
      <c r="A298" s="702"/>
      <c r="B298" s="703"/>
      <c r="C298" s="166" t="s">
        <v>397</v>
      </c>
      <c r="D298" s="185">
        <v>35.66784778924665</v>
      </c>
      <c r="E298" s="185">
        <v>34.665632985901745</v>
      </c>
      <c r="F298" s="185">
        <v>35.794340151302883</v>
      </c>
      <c r="G298" s="185">
        <v>36.469539044646346</v>
      </c>
      <c r="H298" s="185"/>
      <c r="I298" s="185"/>
      <c r="J298" s="185">
        <v>35.139561207041879</v>
      </c>
      <c r="K298" s="185">
        <v>33.502598016060468</v>
      </c>
      <c r="L298" s="185">
        <v>30.176889285630388</v>
      </c>
      <c r="M298" s="185">
        <v>26.505467070436211</v>
      </c>
      <c r="N298" s="185">
        <v>25.178028756746951</v>
      </c>
      <c r="O298" s="185">
        <v>25.438216836182644</v>
      </c>
      <c r="P298" s="185">
        <v>24.634413586750391</v>
      </c>
      <c r="Q298" s="185">
        <v>22.862173038229379</v>
      </c>
      <c r="R298" s="185">
        <v>19.607926158015072</v>
      </c>
      <c r="S298" s="185">
        <v>17.527543881697458</v>
      </c>
      <c r="T298" s="185">
        <v>16.157149808534495</v>
      </c>
      <c r="U298" s="185">
        <v>15.248820575254907</v>
      </c>
      <c r="V298" s="185">
        <v>14.652039305424688</v>
      </c>
      <c r="W298" s="186">
        <v>13.602044372168661</v>
      </c>
      <c r="X298" s="716">
        <v>13.035390747674841</v>
      </c>
    </row>
    <row r="299" spans="1:24" ht="15" customHeight="1">
      <c r="A299" s="702"/>
      <c r="B299" s="703"/>
      <c r="C299" s="166" t="s">
        <v>398</v>
      </c>
      <c r="D299" s="185">
        <v>53.252195347404097</v>
      </c>
      <c r="E299" s="185">
        <v>55.545984437361817</v>
      </c>
      <c r="F299" s="185">
        <v>57.727654805267584</v>
      </c>
      <c r="G299" s="185">
        <v>57.128922579566357</v>
      </c>
      <c r="H299" s="185"/>
      <c r="I299" s="185"/>
      <c r="J299" s="185">
        <v>58.326710497796398</v>
      </c>
      <c r="K299" s="185">
        <v>59.215871516296644</v>
      </c>
      <c r="L299" s="185">
        <v>62.153210082454372</v>
      </c>
      <c r="M299" s="185">
        <v>65.181811877297207</v>
      </c>
      <c r="N299" s="185">
        <v>65.544064952147679</v>
      </c>
      <c r="O299" s="185">
        <v>64.146288682103432</v>
      </c>
      <c r="P299" s="185">
        <v>63.890176577184036</v>
      </c>
      <c r="Q299" s="185">
        <v>64.41146881287726</v>
      </c>
      <c r="R299" s="185">
        <v>65.757049707849944</v>
      </c>
      <c r="S299" s="185">
        <v>65.009844581291105</v>
      </c>
      <c r="T299" s="185">
        <v>63.473459284490239</v>
      </c>
      <c r="U299" s="185">
        <v>61.664891188555771</v>
      </c>
      <c r="V299" s="185">
        <v>59.534706331045008</v>
      </c>
      <c r="W299" s="186">
        <v>56.958996399117204</v>
      </c>
      <c r="X299" s="716">
        <v>55.545355719289766</v>
      </c>
    </row>
    <row r="300" spans="1:24" ht="15" customHeight="1">
      <c r="A300" s="704"/>
      <c r="B300" s="705"/>
      <c r="C300" s="168" t="s">
        <v>399</v>
      </c>
      <c r="D300" s="187">
        <v>11.079956863349253</v>
      </c>
      <c r="E300" s="187">
        <v>9.7883825767364403</v>
      </c>
      <c r="F300" s="187">
        <v>6.4780050434295324</v>
      </c>
      <c r="G300" s="187">
        <v>6.4015383757873021</v>
      </c>
      <c r="H300" s="187"/>
      <c r="I300" s="187"/>
      <c r="J300" s="187">
        <v>6.5337282951617173</v>
      </c>
      <c r="K300" s="187">
        <v>7.2815304676428907</v>
      </c>
      <c r="L300" s="187">
        <v>7.6699006319152438</v>
      </c>
      <c r="M300" s="187">
        <v>8.3127210522665802</v>
      </c>
      <c r="N300" s="187">
        <v>9.2779062911053654</v>
      </c>
      <c r="O300" s="187">
        <v>10.415494481713914</v>
      </c>
      <c r="P300" s="187">
        <v>11.475409836065573</v>
      </c>
      <c r="Q300" s="187">
        <v>12.726358148893361</v>
      </c>
      <c r="R300" s="187">
        <v>14.635024134134984</v>
      </c>
      <c r="S300" s="187">
        <v>17.462611537011437</v>
      </c>
      <c r="T300" s="187">
        <v>20.369390906975269</v>
      </c>
      <c r="U300" s="187">
        <v>23.086288236189318</v>
      </c>
      <c r="V300" s="187">
        <v>25.813254363530309</v>
      </c>
      <c r="W300" s="188">
        <v>29.438959228714133</v>
      </c>
      <c r="X300" s="717">
        <v>31.419253533035391</v>
      </c>
    </row>
    <row r="301" spans="1:24" ht="15" customHeight="1">
      <c r="A301" s="702" t="s">
        <v>229</v>
      </c>
      <c r="B301" s="703" t="s">
        <v>230</v>
      </c>
      <c r="C301" s="166" t="s">
        <v>396</v>
      </c>
      <c r="D301" s="185">
        <v>100</v>
      </c>
      <c r="E301" s="185">
        <v>99.999999999999986</v>
      </c>
      <c r="F301" s="185">
        <v>100</v>
      </c>
      <c r="G301" s="185">
        <v>100</v>
      </c>
      <c r="H301" s="185"/>
      <c r="I301" s="185"/>
      <c r="J301" s="185">
        <v>100</v>
      </c>
      <c r="K301" s="185">
        <v>100.00000000000001</v>
      </c>
      <c r="L301" s="185">
        <v>100</v>
      </c>
      <c r="M301" s="185">
        <v>100</v>
      </c>
      <c r="N301" s="185">
        <v>100</v>
      </c>
      <c r="O301" s="185">
        <v>100</v>
      </c>
      <c r="P301" s="185">
        <v>100</v>
      </c>
      <c r="Q301" s="185">
        <v>99.999999999999986</v>
      </c>
      <c r="R301" s="185">
        <v>100</v>
      </c>
      <c r="S301" s="185">
        <v>100</v>
      </c>
      <c r="T301" s="185">
        <v>100</v>
      </c>
      <c r="U301" s="185">
        <v>99.999999999999986</v>
      </c>
      <c r="V301" s="185">
        <v>100</v>
      </c>
      <c r="W301" s="186">
        <v>100</v>
      </c>
      <c r="X301" s="716">
        <v>100</v>
      </c>
    </row>
    <row r="302" spans="1:24" ht="15" customHeight="1">
      <c r="A302" s="702"/>
      <c r="B302" s="703"/>
      <c r="C302" s="166" t="s">
        <v>397</v>
      </c>
      <c r="D302" s="185">
        <v>31.600467289719624</v>
      </c>
      <c r="E302" s="185">
        <v>36.085825747724314</v>
      </c>
      <c r="F302" s="185">
        <v>34.87346625766871</v>
      </c>
      <c r="G302" s="185">
        <v>34.49069633608287</v>
      </c>
      <c r="H302" s="185"/>
      <c r="I302" s="185"/>
      <c r="J302" s="185">
        <v>31.866739091073693</v>
      </c>
      <c r="K302" s="185">
        <v>30.243161094224924</v>
      </c>
      <c r="L302" s="185">
        <v>27.209533267130087</v>
      </c>
      <c r="M302" s="185">
        <v>23.810284254231874</v>
      </c>
      <c r="N302" s="185">
        <v>23.204607046070461</v>
      </c>
      <c r="O302" s="185">
        <v>21.855706473804904</v>
      </c>
      <c r="P302" s="185">
        <v>19.875542145955119</v>
      </c>
      <c r="Q302" s="185">
        <v>18.821868065362114</v>
      </c>
      <c r="R302" s="185">
        <v>16.891322662173547</v>
      </c>
      <c r="S302" s="185">
        <v>15.527003484320556</v>
      </c>
      <c r="T302" s="185">
        <v>13.831990794016111</v>
      </c>
      <c r="U302" s="185">
        <v>12.333249433677322</v>
      </c>
      <c r="V302" s="185">
        <v>10.881652104845115</v>
      </c>
      <c r="W302" s="186">
        <v>10.298719772403983</v>
      </c>
      <c r="X302" s="716">
        <v>9.6856959589480436</v>
      </c>
    </row>
    <row r="303" spans="1:24" ht="15" customHeight="1">
      <c r="A303" s="702"/>
      <c r="B303" s="703"/>
      <c r="C303" s="166" t="s">
        <v>398</v>
      </c>
      <c r="D303" s="185">
        <v>57.92445482866043</v>
      </c>
      <c r="E303" s="185">
        <v>54.659731252709143</v>
      </c>
      <c r="F303" s="185">
        <v>58.684815950920246</v>
      </c>
      <c r="G303" s="185">
        <v>59.063878764626899</v>
      </c>
      <c r="H303" s="185"/>
      <c r="I303" s="185"/>
      <c r="J303" s="185">
        <v>61.48832156436719</v>
      </c>
      <c r="K303" s="185">
        <v>62.428233704829452</v>
      </c>
      <c r="L303" s="185">
        <v>65.210195299569691</v>
      </c>
      <c r="M303" s="185">
        <v>67.949536889172791</v>
      </c>
      <c r="N303" s="185">
        <v>67.378048780487802</v>
      </c>
      <c r="O303" s="185">
        <v>66.925383665549475</v>
      </c>
      <c r="P303" s="185">
        <v>67.037525928719589</v>
      </c>
      <c r="Q303" s="185">
        <v>66.007665926971953</v>
      </c>
      <c r="R303" s="185">
        <v>64.490311710193765</v>
      </c>
      <c r="S303" s="185">
        <v>62.891986062717777</v>
      </c>
      <c r="T303" s="185">
        <v>59.953970080552352</v>
      </c>
      <c r="U303" s="185">
        <v>58.243141203121063</v>
      </c>
      <c r="V303" s="185">
        <v>54.461212602594657</v>
      </c>
      <c r="W303" s="186">
        <v>50.782361308677096</v>
      </c>
      <c r="X303" s="716">
        <v>48.717126363053239</v>
      </c>
    </row>
    <row r="304" spans="1:24" ht="15" customHeight="1">
      <c r="A304" s="704"/>
      <c r="B304" s="705"/>
      <c r="C304" s="168" t="s">
        <v>399</v>
      </c>
      <c r="D304" s="187">
        <v>10.475077881619937</v>
      </c>
      <c r="E304" s="187">
        <v>9.2544429995665372</v>
      </c>
      <c r="F304" s="187">
        <v>6.4417177914110431</v>
      </c>
      <c r="G304" s="187">
        <v>6.4454248992902361</v>
      </c>
      <c r="H304" s="187"/>
      <c r="I304" s="187"/>
      <c r="J304" s="187">
        <v>6.6449393445591172</v>
      </c>
      <c r="K304" s="187">
        <v>7.328605200945626</v>
      </c>
      <c r="L304" s="187">
        <v>7.580271433300231</v>
      </c>
      <c r="M304" s="187">
        <v>8.2401788565953371</v>
      </c>
      <c r="N304" s="187">
        <v>9.4173441734417338</v>
      </c>
      <c r="O304" s="187">
        <v>11.218909860645617</v>
      </c>
      <c r="P304" s="187">
        <v>13.086931925325288</v>
      </c>
      <c r="Q304" s="187">
        <v>15.170466007665928</v>
      </c>
      <c r="R304" s="187">
        <v>18.618365627632688</v>
      </c>
      <c r="S304" s="187">
        <v>21.581010452961671</v>
      </c>
      <c r="T304" s="187">
        <v>26.214039125431533</v>
      </c>
      <c r="U304" s="187">
        <v>29.423609363201606</v>
      </c>
      <c r="V304" s="187">
        <v>34.657135292560234</v>
      </c>
      <c r="W304" s="188">
        <v>38.918918918918919</v>
      </c>
      <c r="X304" s="717">
        <v>41.597177677998715</v>
      </c>
    </row>
    <row r="305" spans="1:24" ht="15" customHeight="1">
      <c r="A305" s="702" t="s">
        <v>231</v>
      </c>
      <c r="B305" s="703" t="s">
        <v>232</v>
      </c>
      <c r="C305" s="166" t="s">
        <v>396</v>
      </c>
      <c r="D305" s="185">
        <v>99.999999999999986</v>
      </c>
      <c r="E305" s="185">
        <v>100.00000000000001</v>
      </c>
      <c r="F305" s="185">
        <v>99.999999999999986</v>
      </c>
      <c r="G305" s="185">
        <v>100</v>
      </c>
      <c r="H305" s="185"/>
      <c r="I305" s="185"/>
      <c r="J305" s="185">
        <v>100</v>
      </c>
      <c r="K305" s="185">
        <v>100</v>
      </c>
      <c r="L305" s="185">
        <v>100</v>
      </c>
      <c r="M305" s="185">
        <v>100</v>
      </c>
      <c r="N305" s="185">
        <v>100</v>
      </c>
      <c r="O305" s="185">
        <v>100</v>
      </c>
      <c r="P305" s="185">
        <v>99.999999999999986</v>
      </c>
      <c r="Q305" s="185">
        <v>100</v>
      </c>
      <c r="R305" s="185">
        <v>100</v>
      </c>
      <c r="S305" s="185">
        <v>100</v>
      </c>
      <c r="T305" s="185">
        <v>100</v>
      </c>
      <c r="U305" s="185">
        <v>99.999999999999986</v>
      </c>
      <c r="V305" s="185">
        <v>100.00000000000001</v>
      </c>
      <c r="W305" s="186">
        <v>100</v>
      </c>
      <c r="X305" s="716">
        <v>100</v>
      </c>
    </row>
    <row r="306" spans="1:24" ht="15" customHeight="1">
      <c r="A306" s="702"/>
      <c r="B306" s="703"/>
      <c r="C306" s="166" t="s">
        <v>397</v>
      </c>
      <c r="D306" s="185">
        <v>36.95490716180371</v>
      </c>
      <c r="E306" s="185">
        <v>38.188422779470358</v>
      </c>
      <c r="F306" s="185">
        <v>38.320243222700782</v>
      </c>
      <c r="G306" s="185">
        <v>38.468287791426427</v>
      </c>
      <c r="H306" s="185"/>
      <c r="I306" s="185"/>
      <c r="J306" s="185">
        <v>36.218812229120303</v>
      </c>
      <c r="K306" s="185">
        <v>36.011047070124881</v>
      </c>
      <c r="L306" s="185">
        <v>35.224257738471259</v>
      </c>
      <c r="M306" s="185">
        <v>31.890629293762025</v>
      </c>
      <c r="N306" s="185">
        <v>26.092774308652988</v>
      </c>
      <c r="O306" s="185">
        <v>23.755026291370243</v>
      </c>
      <c r="P306" s="185">
        <v>21.844281479169915</v>
      </c>
      <c r="Q306" s="185">
        <v>21.059308594988899</v>
      </c>
      <c r="R306" s="185">
        <v>19.209039548022599</v>
      </c>
      <c r="S306" s="185">
        <v>17.653061224489797</v>
      </c>
      <c r="T306" s="185">
        <v>15.823335072161363</v>
      </c>
      <c r="U306" s="185">
        <v>13.592946362968405</v>
      </c>
      <c r="V306" s="185">
        <v>11.723305851598633</v>
      </c>
      <c r="W306" s="186">
        <v>9.5481860672156689</v>
      </c>
      <c r="X306" s="716">
        <v>8.6575875486381317</v>
      </c>
    </row>
    <row r="307" spans="1:24" ht="15" customHeight="1">
      <c r="A307" s="702"/>
      <c r="B307" s="703"/>
      <c r="C307" s="166" t="s">
        <v>398</v>
      </c>
      <c r="D307" s="185">
        <v>51.352785145888589</v>
      </c>
      <c r="E307" s="185">
        <v>49.69533630185142</v>
      </c>
      <c r="F307" s="185">
        <v>52.77425893083354</v>
      </c>
      <c r="G307" s="185">
        <v>53.334168964652797</v>
      </c>
      <c r="H307" s="185"/>
      <c r="I307" s="185"/>
      <c r="J307" s="185">
        <v>55.417594002577019</v>
      </c>
      <c r="K307" s="185">
        <v>55.0552353506244</v>
      </c>
      <c r="L307" s="185">
        <v>55.300063171193933</v>
      </c>
      <c r="M307" s="185">
        <v>57.543281121187142</v>
      </c>
      <c r="N307" s="185">
        <v>61.596788581623549</v>
      </c>
      <c r="O307" s="185">
        <v>62.279616455304676</v>
      </c>
      <c r="P307" s="185">
        <v>62.412232797628334</v>
      </c>
      <c r="Q307" s="185">
        <v>62.036156041864885</v>
      </c>
      <c r="R307" s="185">
        <v>60.900631439016287</v>
      </c>
      <c r="S307" s="185">
        <v>59.115646258503396</v>
      </c>
      <c r="T307" s="185">
        <v>56.303251608415927</v>
      </c>
      <c r="U307" s="185">
        <v>56.043350477590003</v>
      </c>
      <c r="V307" s="185">
        <v>54.614920571083857</v>
      </c>
      <c r="W307" s="186">
        <v>51.925217004228799</v>
      </c>
      <c r="X307" s="716">
        <v>47.884241245136188</v>
      </c>
    </row>
    <row r="308" spans="1:24" ht="15" customHeight="1">
      <c r="A308" s="704"/>
      <c r="B308" s="705"/>
      <c r="C308" s="168" t="s">
        <v>399</v>
      </c>
      <c r="D308" s="187">
        <v>11.692307692307692</v>
      </c>
      <c r="E308" s="187">
        <v>12.116240918678228</v>
      </c>
      <c r="F308" s="187">
        <v>8.9054978464656696</v>
      </c>
      <c r="G308" s="187">
        <v>8.1975432439207818</v>
      </c>
      <c r="H308" s="187"/>
      <c r="I308" s="187"/>
      <c r="J308" s="187">
        <v>8.3635937683026818</v>
      </c>
      <c r="K308" s="187">
        <v>8.93371757925072</v>
      </c>
      <c r="L308" s="187">
        <v>9.4756790903348076</v>
      </c>
      <c r="M308" s="187">
        <v>10.566089585050838</v>
      </c>
      <c r="N308" s="187">
        <v>12.310437109723461</v>
      </c>
      <c r="O308" s="187">
        <v>13.965357253325086</v>
      </c>
      <c r="P308" s="187">
        <v>15.743485723201747</v>
      </c>
      <c r="Q308" s="187">
        <v>16.904535363146209</v>
      </c>
      <c r="R308" s="187">
        <v>19.890329012961118</v>
      </c>
      <c r="S308" s="187">
        <v>23.231292517006803</v>
      </c>
      <c r="T308" s="187">
        <v>27.873413319422706</v>
      </c>
      <c r="U308" s="187">
        <v>30.363703159441584</v>
      </c>
      <c r="V308" s="187">
        <v>33.661773577317518</v>
      </c>
      <c r="W308" s="188">
        <v>38.526596928555527</v>
      </c>
      <c r="X308" s="717">
        <v>43.458171206225686</v>
      </c>
    </row>
    <row r="309" spans="1:24" ht="15" customHeight="1">
      <c r="A309" s="702" t="s">
        <v>233</v>
      </c>
      <c r="B309" s="703" t="s">
        <v>234</v>
      </c>
      <c r="C309" s="166" t="s">
        <v>396</v>
      </c>
      <c r="D309" s="185">
        <v>100</v>
      </c>
      <c r="E309" s="185">
        <v>99.999999999999986</v>
      </c>
      <c r="F309" s="185">
        <v>99.999999999999986</v>
      </c>
      <c r="G309" s="185">
        <v>100</v>
      </c>
      <c r="H309" s="185"/>
      <c r="I309" s="185"/>
      <c r="J309" s="185">
        <v>100</v>
      </c>
      <c r="K309" s="185">
        <v>100</v>
      </c>
      <c r="L309" s="185">
        <v>100</v>
      </c>
      <c r="M309" s="185">
        <v>99.999999999999986</v>
      </c>
      <c r="N309" s="185">
        <v>99.999999999999986</v>
      </c>
      <c r="O309" s="185">
        <v>100.00000000000001</v>
      </c>
      <c r="P309" s="185">
        <v>100.00000000000001</v>
      </c>
      <c r="Q309" s="185">
        <v>100</v>
      </c>
      <c r="R309" s="185">
        <v>100</v>
      </c>
      <c r="S309" s="185">
        <v>100.00000000000001</v>
      </c>
      <c r="T309" s="185">
        <v>100</v>
      </c>
      <c r="U309" s="185">
        <v>100</v>
      </c>
      <c r="V309" s="185">
        <v>100</v>
      </c>
      <c r="W309" s="186">
        <v>100</v>
      </c>
      <c r="X309" s="716">
        <v>100</v>
      </c>
    </row>
    <row r="310" spans="1:24" ht="15" customHeight="1">
      <c r="A310" s="702"/>
      <c r="B310" s="703"/>
      <c r="C310" s="166" t="s">
        <v>397</v>
      </c>
      <c r="D310" s="185">
        <v>35.246937585067087</v>
      </c>
      <c r="E310" s="185">
        <v>35.576876247991038</v>
      </c>
      <c r="F310" s="185">
        <v>36.028429688990649</v>
      </c>
      <c r="G310" s="185">
        <v>36.783162772736048</v>
      </c>
      <c r="H310" s="185"/>
      <c r="I310" s="185"/>
      <c r="J310" s="185">
        <v>35.157278091437789</v>
      </c>
      <c r="K310" s="185">
        <v>33.310192215906625</v>
      </c>
      <c r="L310" s="185">
        <v>31.192068249942356</v>
      </c>
      <c r="M310" s="185">
        <v>26.733208771757301</v>
      </c>
      <c r="N310" s="185">
        <v>23.32584728460596</v>
      </c>
      <c r="O310" s="185">
        <v>22.002784509874697</v>
      </c>
      <c r="P310" s="185">
        <v>21.169199072881792</v>
      </c>
      <c r="Q310" s="185">
        <v>20.460543337645536</v>
      </c>
      <c r="R310" s="185">
        <v>18.441185846350017</v>
      </c>
      <c r="S310" s="185">
        <v>16.495231972570448</v>
      </c>
      <c r="T310" s="185">
        <v>15.052420011950677</v>
      </c>
      <c r="U310" s="185">
        <v>14.038657171922686</v>
      </c>
      <c r="V310" s="185">
        <v>13.93513952543946</v>
      </c>
      <c r="W310" s="186">
        <v>13.622943905525094</v>
      </c>
      <c r="X310" s="716">
        <v>12.93798799767697</v>
      </c>
    </row>
    <row r="311" spans="1:24" ht="15" customHeight="1">
      <c r="A311" s="702"/>
      <c r="B311" s="703"/>
      <c r="C311" s="166" t="s">
        <v>398</v>
      </c>
      <c r="D311" s="185">
        <v>52.133968500874971</v>
      </c>
      <c r="E311" s="185">
        <v>52.135586616665854</v>
      </c>
      <c r="F311" s="185">
        <v>55.633466895630605</v>
      </c>
      <c r="G311" s="185">
        <v>55.136126665379415</v>
      </c>
      <c r="H311" s="185"/>
      <c r="I311" s="185"/>
      <c r="J311" s="185">
        <v>57.787494163093776</v>
      </c>
      <c r="K311" s="185">
        <v>58.46314053889877</v>
      </c>
      <c r="L311" s="185">
        <v>59.548074706017985</v>
      </c>
      <c r="M311" s="185">
        <v>62.744615989772832</v>
      </c>
      <c r="N311" s="185">
        <v>64.934667211106571</v>
      </c>
      <c r="O311" s="185">
        <v>64.002475119888629</v>
      </c>
      <c r="P311" s="185">
        <v>63.358228174092204</v>
      </c>
      <c r="Q311" s="185">
        <v>62.452781371280722</v>
      </c>
      <c r="R311" s="185">
        <v>61.69376261821273</v>
      </c>
      <c r="S311" s="185">
        <v>60.409300332154729</v>
      </c>
      <c r="T311" s="185">
        <v>59.204736813515126</v>
      </c>
      <c r="U311" s="185">
        <v>58.251384650163892</v>
      </c>
      <c r="V311" s="185">
        <v>57.370772176132732</v>
      </c>
      <c r="W311" s="186">
        <v>55.136470446466227</v>
      </c>
      <c r="X311" s="716">
        <v>52.603729754145967</v>
      </c>
    </row>
    <row r="312" spans="1:24" ht="15" customHeight="1">
      <c r="A312" s="704"/>
      <c r="B312" s="705"/>
      <c r="C312" s="168" t="s">
        <v>399</v>
      </c>
      <c r="D312" s="187">
        <v>12.619093914057943</v>
      </c>
      <c r="E312" s="187">
        <v>12.287537135343106</v>
      </c>
      <c r="F312" s="187">
        <v>8.338103415378745</v>
      </c>
      <c r="G312" s="187">
        <v>8.0807105618845334</v>
      </c>
      <c r="H312" s="187"/>
      <c r="I312" s="187"/>
      <c r="J312" s="187">
        <v>7.0552277454684384</v>
      </c>
      <c r="K312" s="187">
        <v>8.2266672451946015</v>
      </c>
      <c r="L312" s="187">
        <v>9.2598570440396593</v>
      </c>
      <c r="M312" s="187">
        <v>10.52217523846986</v>
      </c>
      <c r="N312" s="187">
        <v>11.739485504287464</v>
      </c>
      <c r="O312" s="187">
        <v>13.994740370236682</v>
      </c>
      <c r="P312" s="187">
        <v>15.472572753026013</v>
      </c>
      <c r="Q312" s="187">
        <v>17.086675291073739</v>
      </c>
      <c r="R312" s="187">
        <v>19.865051535437253</v>
      </c>
      <c r="S312" s="187">
        <v>23.095467695274831</v>
      </c>
      <c r="T312" s="187">
        <v>25.742843174534197</v>
      </c>
      <c r="U312" s="187">
        <v>27.709958177913418</v>
      </c>
      <c r="V312" s="187">
        <v>28.694088298427801</v>
      </c>
      <c r="W312" s="188">
        <v>31.240585648008679</v>
      </c>
      <c r="X312" s="717">
        <v>34.458282248177071</v>
      </c>
    </row>
    <row r="313" spans="1:24" ht="15" customHeight="1">
      <c r="A313" s="702" t="s">
        <v>235</v>
      </c>
      <c r="B313" s="703" t="s">
        <v>236</v>
      </c>
      <c r="C313" s="166" t="s">
        <v>396</v>
      </c>
      <c r="D313" s="185">
        <v>99.999999999999986</v>
      </c>
      <c r="E313" s="185">
        <v>100</v>
      </c>
      <c r="F313" s="185">
        <v>100</v>
      </c>
      <c r="G313" s="185">
        <v>100</v>
      </c>
      <c r="H313" s="185"/>
      <c r="I313" s="185"/>
      <c r="J313" s="185">
        <v>100</v>
      </c>
      <c r="K313" s="185">
        <v>100</v>
      </c>
      <c r="L313" s="185">
        <v>100</v>
      </c>
      <c r="M313" s="185">
        <v>100.00000000000001</v>
      </c>
      <c r="N313" s="185">
        <v>100</v>
      </c>
      <c r="O313" s="185">
        <v>100.00000000000001</v>
      </c>
      <c r="P313" s="185">
        <v>100</v>
      </c>
      <c r="Q313" s="185">
        <v>100</v>
      </c>
      <c r="R313" s="185">
        <v>100</v>
      </c>
      <c r="S313" s="185">
        <v>100</v>
      </c>
      <c r="T313" s="185">
        <v>100</v>
      </c>
      <c r="U313" s="185">
        <v>100</v>
      </c>
      <c r="V313" s="185">
        <v>100</v>
      </c>
      <c r="W313" s="186">
        <v>99.999999999999986</v>
      </c>
      <c r="X313" s="716">
        <v>100</v>
      </c>
    </row>
    <row r="314" spans="1:24" ht="15" customHeight="1">
      <c r="A314" s="702"/>
      <c r="B314" s="703"/>
      <c r="C314" s="166" t="s">
        <v>397</v>
      </c>
      <c r="D314" s="185">
        <v>35.464654487688641</v>
      </c>
      <c r="E314" s="185">
        <v>35.697380877248342</v>
      </c>
      <c r="F314" s="185">
        <v>36.024643320363161</v>
      </c>
      <c r="G314" s="185">
        <v>36.771020376297912</v>
      </c>
      <c r="H314" s="185"/>
      <c r="I314" s="185"/>
      <c r="J314" s="185">
        <v>35.064088637844883</v>
      </c>
      <c r="K314" s="185">
        <v>33.656592993534808</v>
      </c>
      <c r="L314" s="185">
        <v>31.504340208648564</v>
      </c>
      <c r="M314" s="185">
        <v>26.266529280439638</v>
      </c>
      <c r="N314" s="185">
        <v>23.747218513573653</v>
      </c>
      <c r="O314" s="185">
        <v>22.734761120263592</v>
      </c>
      <c r="P314" s="185">
        <v>21.81687483152125</v>
      </c>
      <c r="Q314" s="185">
        <v>21.376294180649769</v>
      </c>
      <c r="R314" s="185">
        <v>18.998272884283246</v>
      </c>
      <c r="S314" s="185">
        <v>17.065127782357791</v>
      </c>
      <c r="T314" s="185">
        <v>15.597394485589364</v>
      </c>
      <c r="U314" s="185">
        <v>14.749098974216801</v>
      </c>
      <c r="V314" s="185">
        <v>14.204933216340059</v>
      </c>
      <c r="W314" s="186">
        <v>13.080929487179487</v>
      </c>
      <c r="X314" s="716">
        <v>11.932626052717927</v>
      </c>
    </row>
    <row r="315" spans="1:24" ht="15" customHeight="1">
      <c r="A315" s="702"/>
      <c r="B315" s="703"/>
      <c r="C315" s="166" t="s">
        <v>398</v>
      </c>
      <c r="D315" s="185">
        <v>51.620333598093723</v>
      </c>
      <c r="E315" s="185">
        <v>51.372672767434523</v>
      </c>
      <c r="F315" s="185">
        <v>55.342088197146566</v>
      </c>
      <c r="G315" s="185">
        <v>55.461003981575452</v>
      </c>
      <c r="H315" s="185"/>
      <c r="I315" s="185"/>
      <c r="J315" s="185">
        <v>57.484249402563549</v>
      </c>
      <c r="K315" s="185">
        <v>57.810855510449557</v>
      </c>
      <c r="L315" s="185">
        <v>58.891454965357973</v>
      </c>
      <c r="M315" s="185">
        <v>62.708226000343473</v>
      </c>
      <c r="N315" s="185">
        <v>64.147752558967511</v>
      </c>
      <c r="O315" s="185">
        <v>63.124656781987923</v>
      </c>
      <c r="P315" s="185">
        <v>62.260760176116449</v>
      </c>
      <c r="Q315" s="185">
        <v>61.495894323455914</v>
      </c>
      <c r="R315" s="185">
        <v>61.376238523770567</v>
      </c>
      <c r="S315" s="185">
        <v>60.190528533479892</v>
      </c>
      <c r="T315" s="185">
        <v>60.007138395645576</v>
      </c>
      <c r="U315" s="185">
        <v>58.996395896867206</v>
      </c>
      <c r="V315" s="185">
        <v>57.375450911572592</v>
      </c>
      <c r="W315" s="186">
        <v>54.407051282051277</v>
      </c>
      <c r="X315" s="716">
        <v>51.525757410040477</v>
      </c>
    </row>
    <row r="316" spans="1:24" ht="15" customHeight="1">
      <c r="A316" s="704"/>
      <c r="B316" s="705"/>
      <c r="C316" s="168" t="s">
        <v>399</v>
      </c>
      <c r="D316" s="187">
        <v>12.915011914217633</v>
      </c>
      <c r="E316" s="187">
        <v>12.929946355317135</v>
      </c>
      <c r="F316" s="187">
        <v>8.6332684824902728</v>
      </c>
      <c r="G316" s="187">
        <v>7.7679756421266299</v>
      </c>
      <c r="H316" s="187"/>
      <c r="I316" s="187"/>
      <c r="J316" s="187">
        <v>7.4516619595915712</v>
      </c>
      <c r="K316" s="187">
        <v>8.5325514960156355</v>
      </c>
      <c r="L316" s="187">
        <v>9.6042048259934703</v>
      </c>
      <c r="M316" s="187">
        <v>11.025244719216898</v>
      </c>
      <c r="N316" s="187">
        <v>12.105028927458834</v>
      </c>
      <c r="O316" s="187">
        <v>14.140582097748489</v>
      </c>
      <c r="P316" s="187">
        <v>15.922364992362297</v>
      </c>
      <c r="Q316" s="187">
        <v>17.127811495894324</v>
      </c>
      <c r="R316" s="187">
        <v>19.625488591946187</v>
      </c>
      <c r="S316" s="187">
        <v>22.744343684162317</v>
      </c>
      <c r="T316" s="187">
        <v>24.395467118765058</v>
      </c>
      <c r="U316" s="187">
        <v>26.254505128915994</v>
      </c>
      <c r="V316" s="187">
        <v>28.419615872087356</v>
      </c>
      <c r="W316" s="188">
        <v>32.512019230769226</v>
      </c>
      <c r="X316" s="717">
        <v>36.541616537241609</v>
      </c>
    </row>
    <row r="317" spans="1:24" ht="15" customHeight="1">
      <c r="A317" s="702" t="s">
        <v>237</v>
      </c>
      <c r="B317" s="703" t="s">
        <v>238</v>
      </c>
      <c r="C317" s="166" t="s">
        <v>396</v>
      </c>
      <c r="D317" s="185">
        <v>100</v>
      </c>
      <c r="E317" s="185">
        <v>100.00000000000001</v>
      </c>
      <c r="F317" s="185">
        <v>99.999999999999986</v>
      </c>
      <c r="G317" s="185">
        <v>100</v>
      </c>
      <c r="H317" s="185"/>
      <c r="I317" s="185"/>
      <c r="J317" s="185">
        <v>100</v>
      </c>
      <c r="K317" s="185">
        <v>100</v>
      </c>
      <c r="L317" s="185">
        <v>100</v>
      </c>
      <c r="M317" s="185">
        <v>100</v>
      </c>
      <c r="N317" s="185">
        <v>100.00000000000001</v>
      </c>
      <c r="O317" s="185">
        <v>100</v>
      </c>
      <c r="P317" s="185">
        <v>100</v>
      </c>
      <c r="Q317" s="185">
        <v>100</v>
      </c>
      <c r="R317" s="185">
        <v>100</v>
      </c>
      <c r="S317" s="185">
        <v>99.999999999999986</v>
      </c>
      <c r="T317" s="185">
        <v>100</v>
      </c>
      <c r="U317" s="185">
        <v>100</v>
      </c>
      <c r="V317" s="185">
        <v>100</v>
      </c>
      <c r="W317" s="186">
        <v>100</v>
      </c>
      <c r="X317" s="716">
        <v>100</v>
      </c>
    </row>
    <row r="318" spans="1:24" ht="15" customHeight="1">
      <c r="A318" s="702"/>
      <c r="B318" s="703"/>
      <c r="C318" s="166" t="s">
        <v>397</v>
      </c>
      <c r="D318" s="185">
        <v>36.804767309875139</v>
      </c>
      <c r="E318" s="185">
        <v>36.950904392764862</v>
      </c>
      <c r="F318" s="185">
        <v>37.154639175257728</v>
      </c>
      <c r="G318" s="185">
        <v>36.022534013605437</v>
      </c>
      <c r="H318" s="185"/>
      <c r="I318" s="185"/>
      <c r="J318" s="185">
        <v>35.83645380022265</v>
      </c>
      <c r="K318" s="185">
        <v>34.802953103878551</v>
      </c>
      <c r="L318" s="185">
        <v>33.144025442980464</v>
      </c>
      <c r="M318" s="185">
        <v>28.620777891504606</v>
      </c>
      <c r="N318" s="185">
        <v>23.854616348697952</v>
      </c>
      <c r="O318" s="185">
        <v>21.176303047564797</v>
      </c>
      <c r="P318" s="185">
        <v>19.631719631719633</v>
      </c>
      <c r="Q318" s="185">
        <v>19.358760066859141</v>
      </c>
      <c r="R318" s="185">
        <v>18.546603475513429</v>
      </c>
      <c r="S318" s="185">
        <v>16.677664137248431</v>
      </c>
      <c r="T318" s="185">
        <v>14.674576862676671</v>
      </c>
      <c r="U318" s="185">
        <v>12.175232315569884</v>
      </c>
      <c r="V318" s="185">
        <v>10.733867566427667</v>
      </c>
      <c r="W318" s="186">
        <v>9.5764705882352938</v>
      </c>
      <c r="X318" s="716">
        <v>8.865153538050734</v>
      </c>
    </row>
    <row r="319" spans="1:24" ht="15" customHeight="1">
      <c r="A319" s="702"/>
      <c r="B319" s="703"/>
      <c r="C319" s="166" t="s">
        <v>398</v>
      </c>
      <c r="D319" s="185">
        <v>50.718880060537266</v>
      </c>
      <c r="E319" s="185">
        <v>50.308089842973573</v>
      </c>
      <c r="F319" s="185">
        <v>54.226804123711339</v>
      </c>
      <c r="G319" s="185">
        <v>56.228741496598644</v>
      </c>
      <c r="H319" s="185"/>
      <c r="I319" s="185"/>
      <c r="J319" s="185">
        <v>55.52069628580103</v>
      </c>
      <c r="K319" s="185">
        <v>55.578662784652181</v>
      </c>
      <c r="L319" s="185">
        <v>56.485688323489327</v>
      </c>
      <c r="M319" s="185">
        <v>60.005117707267139</v>
      </c>
      <c r="N319" s="185">
        <v>62.498259295362772</v>
      </c>
      <c r="O319" s="185">
        <v>63.528909142694388</v>
      </c>
      <c r="P319" s="185">
        <v>61.642411642411645</v>
      </c>
      <c r="Q319" s="185">
        <v>59.459048776781643</v>
      </c>
      <c r="R319" s="185">
        <v>56.729857819905213</v>
      </c>
      <c r="S319" s="185">
        <v>54.585945232596501</v>
      </c>
      <c r="T319" s="185">
        <v>52.695864596056531</v>
      </c>
      <c r="U319" s="185">
        <v>52.285226626208988</v>
      </c>
      <c r="V319" s="185">
        <v>51.43399409531844</v>
      </c>
      <c r="W319" s="186">
        <v>48.517647058823535</v>
      </c>
      <c r="X319" s="716">
        <v>44.379172229639522</v>
      </c>
    </row>
    <row r="320" spans="1:24" ht="15" customHeight="1">
      <c r="A320" s="704"/>
      <c r="B320" s="705"/>
      <c r="C320" s="168" t="s">
        <v>399</v>
      </c>
      <c r="D320" s="187">
        <v>12.47635262958759</v>
      </c>
      <c r="E320" s="187">
        <v>12.741005764261578</v>
      </c>
      <c r="F320" s="187">
        <v>8.6185567010309274</v>
      </c>
      <c r="G320" s="187">
        <v>7.7487244897959187</v>
      </c>
      <c r="H320" s="187"/>
      <c r="I320" s="187"/>
      <c r="J320" s="187">
        <v>8.6428499139763186</v>
      </c>
      <c r="K320" s="187">
        <v>9.6183841114692736</v>
      </c>
      <c r="L320" s="187">
        <v>10.370286233530214</v>
      </c>
      <c r="M320" s="187">
        <v>11.37410440122825</v>
      </c>
      <c r="N320" s="187">
        <v>13.647124355939283</v>
      </c>
      <c r="O320" s="187">
        <v>15.294787809740814</v>
      </c>
      <c r="P320" s="187">
        <v>18.725868725868725</v>
      </c>
      <c r="Q320" s="187">
        <v>21.182191156359213</v>
      </c>
      <c r="R320" s="187">
        <v>24.723538704581358</v>
      </c>
      <c r="S320" s="187">
        <v>28.736390630155061</v>
      </c>
      <c r="T320" s="187">
        <v>32.629558541266796</v>
      </c>
      <c r="U320" s="187">
        <v>35.539541058221126</v>
      </c>
      <c r="V320" s="187">
        <v>37.832138338253898</v>
      </c>
      <c r="W320" s="188">
        <v>41.905882352941177</v>
      </c>
      <c r="X320" s="717">
        <v>46.755674232309744</v>
      </c>
    </row>
    <row r="321" spans="1:24" ht="15" customHeight="1">
      <c r="A321" s="476">
        <v>222</v>
      </c>
      <c r="B321" s="477" t="s">
        <v>239</v>
      </c>
      <c r="C321" s="152" t="s">
        <v>396</v>
      </c>
      <c r="D321" s="179">
        <v>100</v>
      </c>
      <c r="E321" s="179">
        <v>100</v>
      </c>
      <c r="F321" s="179">
        <v>99.999999999999986</v>
      </c>
      <c r="G321" s="179">
        <v>99.999999999999986</v>
      </c>
      <c r="H321" s="180"/>
      <c r="I321" s="180"/>
      <c r="J321" s="179">
        <v>100.00000000000001</v>
      </c>
      <c r="K321" s="179">
        <v>99.999999999999986</v>
      </c>
      <c r="L321" s="179">
        <v>100</v>
      </c>
      <c r="M321" s="179">
        <v>100</v>
      </c>
      <c r="N321" s="179">
        <v>100</v>
      </c>
      <c r="O321" s="179">
        <v>100</v>
      </c>
      <c r="P321" s="179">
        <v>100</v>
      </c>
      <c r="Q321" s="179">
        <v>100</v>
      </c>
      <c r="R321" s="179">
        <v>100</v>
      </c>
      <c r="S321" s="179">
        <v>100</v>
      </c>
      <c r="T321" s="179">
        <v>100</v>
      </c>
      <c r="U321" s="179">
        <v>100</v>
      </c>
      <c r="V321" s="179">
        <v>100</v>
      </c>
      <c r="W321" s="181">
        <v>100</v>
      </c>
      <c r="X321" s="716">
        <v>100</v>
      </c>
    </row>
    <row r="322" spans="1:24" ht="15" customHeight="1">
      <c r="A322" s="476"/>
      <c r="B322" s="477"/>
      <c r="C322" s="152" t="s">
        <v>397</v>
      </c>
      <c r="D322" s="179">
        <v>36.313004090499412</v>
      </c>
      <c r="E322" s="179">
        <v>36.630166019074537</v>
      </c>
      <c r="F322" s="179">
        <v>36.72351492554489</v>
      </c>
      <c r="G322" s="179">
        <v>37.742532993748554</v>
      </c>
      <c r="H322" s="180"/>
      <c r="I322" s="180"/>
      <c r="J322" s="179">
        <v>36.258106487222754</v>
      </c>
      <c r="K322" s="179">
        <v>35.054347826086953</v>
      </c>
      <c r="L322" s="179">
        <v>32.706532394617241</v>
      </c>
      <c r="M322" s="179">
        <v>27.616593028964164</v>
      </c>
      <c r="N322" s="179">
        <v>23.030831245233685</v>
      </c>
      <c r="O322" s="179">
        <v>21.037257653426504</v>
      </c>
      <c r="P322" s="179">
        <v>20.227199152417668</v>
      </c>
      <c r="Q322" s="179">
        <v>19.773775859502901</v>
      </c>
      <c r="R322" s="179">
        <v>18.079272092733394</v>
      </c>
      <c r="S322" s="179">
        <v>16.520182811850812</v>
      </c>
      <c r="T322" s="179">
        <v>14.795748920624376</v>
      </c>
      <c r="U322" s="179">
        <v>13.582384957941612</v>
      </c>
      <c r="V322" s="179">
        <v>12.516041367856873</v>
      </c>
      <c r="W322" s="181">
        <v>11.625989445910289</v>
      </c>
      <c r="X322" s="716">
        <v>11.085942101209623</v>
      </c>
    </row>
    <row r="323" spans="1:24" ht="15" customHeight="1">
      <c r="A323" s="476"/>
      <c r="B323" s="477"/>
      <c r="C323" s="152" t="s">
        <v>398</v>
      </c>
      <c r="D323" s="179">
        <v>51.831480668346011</v>
      </c>
      <c r="E323" s="179">
        <v>51.557753444012718</v>
      </c>
      <c r="F323" s="179">
        <v>55.271697852654832</v>
      </c>
      <c r="G323" s="179">
        <v>54.700162074554292</v>
      </c>
      <c r="H323" s="180"/>
      <c r="I323" s="180"/>
      <c r="J323" s="179">
        <v>56.762690845514243</v>
      </c>
      <c r="K323" s="179">
        <v>57.207262845849804</v>
      </c>
      <c r="L323" s="179">
        <v>58.48854825773104</v>
      </c>
      <c r="M323" s="179">
        <v>62.091310751104565</v>
      </c>
      <c r="N323" s="179">
        <v>64.582198496568253</v>
      </c>
      <c r="O323" s="179">
        <v>64.532203098599609</v>
      </c>
      <c r="P323" s="179">
        <v>63.450955001618645</v>
      </c>
      <c r="Q323" s="179">
        <v>62.297961006102099</v>
      </c>
      <c r="R323" s="179">
        <v>60.354605509161161</v>
      </c>
      <c r="S323" s="179">
        <v>57.643261210009911</v>
      </c>
      <c r="T323" s="179">
        <v>56.031218864164735</v>
      </c>
      <c r="U323" s="179">
        <v>55.492330529440871</v>
      </c>
      <c r="V323" s="179">
        <v>54.423643089001281</v>
      </c>
      <c r="W323" s="181">
        <v>52.172658311345643</v>
      </c>
      <c r="X323" s="716">
        <v>49.272867303946001</v>
      </c>
    </row>
    <row r="324" spans="1:24" ht="15" customHeight="1">
      <c r="A324" s="694"/>
      <c r="B324" s="695"/>
      <c r="C324" s="155" t="s">
        <v>399</v>
      </c>
      <c r="D324" s="182">
        <v>11.855515241154583</v>
      </c>
      <c r="E324" s="182">
        <v>11.812080536912752</v>
      </c>
      <c r="F324" s="182">
        <v>8.0047872218002727</v>
      </c>
      <c r="G324" s="182">
        <v>7.5573049316971526</v>
      </c>
      <c r="H324" s="183"/>
      <c r="I324" s="183"/>
      <c r="J324" s="182">
        <v>6.9792026672630056</v>
      </c>
      <c r="K324" s="182">
        <v>7.7383893280632412</v>
      </c>
      <c r="L324" s="182">
        <v>8.8049193476517242</v>
      </c>
      <c r="M324" s="182">
        <v>10.29209621993127</v>
      </c>
      <c r="N324" s="182">
        <v>12.386970258198062</v>
      </c>
      <c r="O324" s="182">
        <v>14.430539247973883</v>
      </c>
      <c r="P324" s="182">
        <v>16.321845845963683</v>
      </c>
      <c r="Q324" s="182">
        <v>17.928263134394999</v>
      </c>
      <c r="R324" s="182">
        <v>21.566122398105449</v>
      </c>
      <c r="S324" s="182">
        <v>25.83655597813928</v>
      </c>
      <c r="T324" s="182">
        <v>29.173032215210892</v>
      </c>
      <c r="U324" s="182">
        <v>30.92528451261752</v>
      </c>
      <c r="V324" s="182">
        <v>33.060315543141847</v>
      </c>
      <c r="W324" s="184">
        <v>36.201352242744065</v>
      </c>
      <c r="X324" s="717">
        <v>39.641190594844375</v>
      </c>
    </row>
    <row r="325" spans="1:24" ht="15" customHeight="1">
      <c r="A325" s="702" t="s">
        <v>240</v>
      </c>
      <c r="B325" s="703" t="s">
        <v>241</v>
      </c>
      <c r="C325" s="166" t="s">
        <v>396</v>
      </c>
      <c r="D325" s="185">
        <v>100</v>
      </c>
      <c r="E325" s="185">
        <v>100.00000000000001</v>
      </c>
      <c r="F325" s="185">
        <v>100</v>
      </c>
      <c r="G325" s="185">
        <v>99.999999999999986</v>
      </c>
      <c r="H325" s="185"/>
      <c r="I325" s="185"/>
      <c r="J325" s="185">
        <v>100</v>
      </c>
      <c r="K325" s="185">
        <v>100</v>
      </c>
      <c r="L325" s="185">
        <v>99.999999999999986</v>
      </c>
      <c r="M325" s="185">
        <v>99.999999999999986</v>
      </c>
      <c r="N325" s="185">
        <v>100</v>
      </c>
      <c r="O325" s="185">
        <v>100</v>
      </c>
      <c r="P325" s="185">
        <v>100.00000000000001</v>
      </c>
      <c r="Q325" s="185">
        <v>100</v>
      </c>
      <c r="R325" s="185">
        <v>100</v>
      </c>
      <c r="S325" s="185">
        <v>100.00000000000001</v>
      </c>
      <c r="T325" s="185">
        <v>100</v>
      </c>
      <c r="U325" s="185">
        <v>100</v>
      </c>
      <c r="V325" s="185">
        <v>100</v>
      </c>
      <c r="W325" s="186">
        <v>100</v>
      </c>
      <c r="X325" s="716">
        <v>100</v>
      </c>
    </row>
    <row r="326" spans="1:24" ht="15" customHeight="1">
      <c r="A326" s="702"/>
      <c r="B326" s="703"/>
      <c r="C326" s="166" t="s">
        <v>397</v>
      </c>
      <c r="D326" s="185">
        <v>35.393752749670035</v>
      </c>
      <c r="E326" s="185">
        <v>35.142099838020911</v>
      </c>
      <c r="F326" s="185">
        <v>35.305191514010573</v>
      </c>
      <c r="G326" s="185">
        <v>37.446651949963204</v>
      </c>
      <c r="H326" s="185"/>
      <c r="I326" s="185"/>
      <c r="J326" s="185">
        <v>34.997782143083455</v>
      </c>
      <c r="K326" s="185">
        <v>32.467280031100174</v>
      </c>
      <c r="L326" s="185">
        <v>30.320940141571022</v>
      </c>
      <c r="M326" s="185">
        <v>25.432939642054926</v>
      </c>
      <c r="N326" s="185">
        <v>22.660585328772328</v>
      </c>
      <c r="O326" s="185">
        <v>21.705426356589147</v>
      </c>
      <c r="P326" s="185">
        <v>21.262254901960784</v>
      </c>
      <c r="Q326" s="185">
        <v>20.641529801835144</v>
      </c>
      <c r="R326" s="185">
        <v>18.952969715940217</v>
      </c>
      <c r="S326" s="185">
        <v>16.852412036299953</v>
      </c>
      <c r="T326" s="185">
        <v>14.869702772458579</v>
      </c>
      <c r="U326" s="185">
        <v>13.886218648955692</v>
      </c>
      <c r="V326" s="185">
        <v>12.86452565522333</v>
      </c>
      <c r="W326" s="186">
        <v>12.389818758046944</v>
      </c>
      <c r="X326" s="716">
        <v>12.017121455323702</v>
      </c>
    </row>
    <row r="327" spans="1:24" ht="15" customHeight="1">
      <c r="A327" s="702"/>
      <c r="B327" s="703"/>
      <c r="C327" s="166" t="s">
        <v>398</v>
      </c>
      <c r="D327" s="185">
        <v>52.940313829007188</v>
      </c>
      <c r="E327" s="185">
        <v>53.246944485348259</v>
      </c>
      <c r="F327" s="185">
        <v>56.773586271812327</v>
      </c>
      <c r="G327" s="185">
        <v>54.746136865342166</v>
      </c>
      <c r="H327" s="185"/>
      <c r="I327" s="185"/>
      <c r="J327" s="185">
        <v>57.733983904695521</v>
      </c>
      <c r="K327" s="185">
        <v>59.60865621355449</v>
      </c>
      <c r="L327" s="185">
        <v>61.212287815270429</v>
      </c>
      <c r="M327" s="185">
        <v>64.785160495616253</v>
      </c>
      <c r="N327" s="185">
        <v>65.815279361459517</v>
      </c>
      <c r="O327" s="185">
        <v>65.16233018650702</v>
      </c>
      <c r="P327" s="185">
        <v>64.070159313725497</v>
      </c>
      <c r="Q327" s="185">
        <v>63.489860436425325</v>
      </c>
      <c r="R327" s="185">
        <v>62.219265983253777</v>
      </c>
      <c r="S327" s="185">
        <v>60.078013055245982</v>
      </c>
      <c r="T327" s="185">
        <v>58.030139039214056</v>
      </c>
      <c r="U327" s="185">
        <v>57.493664248885779</v>
      </c>
      <c r="V327" s="185">
        <v>56.109265411590989</v>
      </c>
      <c r="W327" s="186">
        <v>53.649598890759634</v>
      </c>
      <c r="X327" s="716">
        <v>50.882825040128409</v>
      </c>
    </row>
    <row r="328" spans="1:24" ht="15" customHeight="1">
      <c r="A328" s="704"/>
      <c r="B328" s="705"/>
      <c r="C328" s="168" t="s">
        <v>399</v>
      </c>
      <c r="D328" s="187">
        <v>11.665933421322775</v>
      </c>
      <c r="E328" s="187">
        <v>11.610955676630835</v>
      </c>
      <c r="F328" s="187">
        <v>7.9212222141771056</v>
      </c>
      <c r="G328" s="187">
        <v>7.807211184694629</v>
      </c>
      <c r="H328" s="187"/>
      <c r="I328" s="187"/>
      <c r="J328" s="187">
        <v>7.268233952221026</v>
      </c>
      <c r="K328" s="187">
        <v>7.9240637553453412</v>
      </c>
      <c r="L328" s="187">
        <v>8.4667720431585458</v>
      </c>
      <c r="M328" s="187">
        <v>9.7818998623288156</v>
      </c>
      <c r="N328" s="187">
        <v>11.52413530976815</v>
      </c>
      <c r="O328" s="187">
        <v>13.132243456903831</v>
      </c>
      <c r="P328" s="187">
        <v>14.667585784313724</v>
      </c>
      <c r="Q328" s="187">
        <v>15.868609761739533</v>
      </c>
      <c r="R328" s="187">
        <v>18.82776430080601</v>
      </c>
      <c r="S328" s="187">
        <v>23.069574908454069</v>
      </c>
      <c r="T328" s="187">
        <v>27.100158188327367</v>
      </c>
      <c r="U328" s="187">
        <v>28.620117102158527</v>
      </c>
      <c r="V328" s="187">
        <v>31.026208933185679</v>
      </c>
      <c r="W328" s="188">
        <v>33.960582351193423</v>
      </c>
      <c r="X328" s="717">
        <v>37.100053504547887</v>
      </c>
    </row>
    <row r="329" spans="1:24" ht="15" customHeight="1">
      <c r="A329" s="702" t="s">
        <v>242</v>
      </c>
      <c r="B329" s="703" t="s">
        <v>243</v>
      </c>
      <c r="C329" s="166" t="s">
        <v>396</v>
      </c>
      <c r="D329" s="185">
        <v>100</v>
      </c>
      <c r="E329" s="185">
        <v>100</v>
      </c>
      <c r="F329" s="185">
        <v>100.00000000000001</v>
      </c>
      <c r="G329" s="185">
        <v>99.999999999999986</v>
      </c>
      <c r="H329" s="185"/>
      <c r="I329" s="185"/>
      <c r="J329" s="185">
        <v>100</v>
      </c>
      <c r="K329" s="185">
        <v>100</v>
      </c>
      <c r="L329" s="185">
        <v>100</v>
      </c>
      <c r="M329" s="185">
        <v>100</v>
      </c>
      <c r="N329" s="185">
        <v>100</v>
      </c>
      <c r="O329" s="185">
        <v>100</v>
      </c>
      <c r="P329" s="185">
        <v>100</v>
      </c>
      <c r="Q329" s="185">
        <v>100</v>
      </c>
      <c r="R329" s="185">
        <v>100</v>
      </c>
      <c r="S329" s="185">
        <v>100</v>
      </c>
      <c r="T329" s="185">
        <v>100</v>
      </c>
      <c r="U329" s="185">
        <v>100</v>
      </c>
      <c r="V329" s="185">
        <v>100</v>
      </c>
      <c r="W329" s="186">
        <v>100</v>
      </c>
      <c r="X329" s="716">
        <v>100</v>
      </c>
    </row>
    <row r="330" spans="1:24" ht="15" customHeight="1">
      <c r="A330" s="702"/>
      <c r="B330" s="703"/>
      <c r="C330" s="166" t="s">
        <v>397</v>
      </c>
      <c r="D330" s="185">
        <v>36.204554534558532</v>
      </c>
      <c r="E330" s="185">
        <v>36.811571167448143</v>
      </c>
      <c r="F330" s="185">
        <v>36.491255587797035</v>
      </c>
      <c r="G330" s="185">
        <v>37.614290551981036</v>
      </c>
      <c r="H330" s="185"/>
      <c r="I330" s="185"/>
      <c r="J330" s="185">
        <v>36.244019138755981</v>
      </c>
      <c r="K330" s="185">
        <v>34.928229665071768</v>
      </c>
      <c r="L330" s="185">
        <v>31.838715074452068</v>
      </c>
      <c r="M330" s="185">
        <v>27.277691817602623</v>
      </c>
      <c r="N330" s="185">
        <v>22.898240839731752</v>
      </c>
      <c r="O330" s="185">
        <v>22.05056179775281</v>
      </c>
      <c r="P330" s="185">
        <v>20.747060659660804</v>
      </c>
      <c r="Q330" s="185">
        <v>19.902449369101898</v>
      </c>
      <c r="R330" s="185">
        <v>17.439824945295403</v>
      </c>
      <c r="S330" s="185">
        <v>16.292639138240574</v>
      </c>
      <c r="T330" s="185">
        <v>15.375802016498625</v>
      </c>
      <c r="U330" s="185">
        <v>14.341606553368383</v>
      </c>
      <c r="V330" s="185">
        <v>12.790998448008278</v>
      </c>
      <c r="W330" s="186">
        <v>11.821623895666807</v>
      </c>
      <c r="X330" s="716">
        <v>11.485661989017695</v>
      </c>
    </row>
    <row r="331" spans="1:24" ht="15" customHeight="1">
      <c r="A331" s="702"/>
      <c r="B331" s="703"/>
      <c r="C331" s="166" t="s">
        <v>398</v>
      </c>
      <c r="D331" s="185">
        <v>51.19456652017579</v>
      </c>
      <c r="E331" s="185">
        <v>51.188110943336248</v>
      </c>
      <c r="F331" s="185">
        <v>55.328993804407503</v>
      </c>
      <c r="G331" s="185">
        <v>54.478496444293931</v>
      </c>
      <c r="H331" s="185"/>
      <c r="I331" s="185"/>
      <c r="J331" s="185">
        <v>56.287380382775119</v>
      </c>
      <c r="K331" s="185">
        <v>56.482481864485258</v>
      </c>
      <c r="L331" s="185">
        <v>58.281746695666726</v>
      </c>
      <c r="M331" s="185">
        <v>61.600072813324836</v>
      </c>
      <c r="N331" s="185">
        <v>64.214209349791034</v>
      </c>
      <c r="O331" s="185">
        <v>63.03170144462279</v>
      </c>
      <c r="P331" s="185">
        <v>62.334824680054105</v>
      </c>
      <c r="Q331" s="185">
        <v>61.308450853568019</v>
      </c>
      <c r="R331" s="185">
        <v>60.17505470459519</v>
      </c>
      <c r="S331" s="185">
        <v>57.877019748653503</v>
      </c>
      <c r="T331" s="185">
        <v>55.831805682859759</v>
      </c>
      <c r="U331" s="185">
        <v>55.446876146228142</v>
      </c>
      <c r="V331" s="185">
        <v>54.914640455250904</v>
      </c>
      <c r="W331" s="186">
        <v>52.741550974617866</v>
      </c>
      <c r="X331" s="716">
        <v>50.106772422208664</v>
      </c>
    </row>
    <row r="332" spans="1:24" ht="15" customHeight="1">
      <c r="A332" s="704"/>
      <c r="B332" s="705"/>
      <c r="C332" s="168" t="s">
        <v>399</v>
      </c>
      <c r="D332" s="187">
        <v>12.600878945265681</v>
      </c>
      <c r="E332" s="187">
        <v>12.000317889215609</v>
      </c>
      <c r="F332" s="187">
        <v>8.1797506077954676</v>
      </c>
      <c r="G332" s="187">
        <v>7.9072130037250252</v>
      </c>
      <c r="H332" s="187"/>
      <c r="I332" s="187"/>
      <c r="J332" s="187">
        <v>7.4686004784688995</v>
      </c>
      <c r="K332" s="187">
        <v>8.5892884704429697</v>
      </c>
      <c r="L332" s="187">
        <v>9.8795382298812111</v>
      </c>
      <c r="M332" s="187">
        <v>11.12223536907254</v>
      </c>
      <c r="N332" s="187">
        <v>12.887549810477209</v>
      </c>
      <c r="O332" s="187">
        <v>14.917736757624397</v>
      </c>
      <c r="P332" s="187">
        <v>16.918114660285092</v>
      </c>
      <c r="Q332" s="187">
        <v>18.789099777330083</v>
      </c>
      <c r="R332" s="187">
        <v>22.385120350109407</v>
      </c>
      <c r="S332" s="187">
        <v>25.830341113105927</v>
      </c>
      <c r="T332" s="187">
        <v>28.792392300641612</v>
      </c>
      <c r="U332" s="187">
        <v>30.211517300403472</v>
      </c>
      <c r="V332" s="187">
        <v>32.294361096740822</v>
      </c>
      <c r="W332" s="188">
        <v>35.436825129715324</v>
      </c>
      <c r="X332" s="717">
        <v>38.407565588773643</v>
      </c>
    </row>
    <row r="333" spans="1:24" ht="15" customHeight="1">
      <c r="A333" s="702" t="s">
        <v>244</v>
      </c>
      <c r="B333" s="703" t="s">
        <v>245</v>
      </c>
      <c r="C333" s="166" t="s">
        <v>396</v>
      </c>
      <c r="D333" s="185">
        <v>100</v>
      </c>
      <c r="E333" s="185">
        <v>100.00000000000001</v>
      </c>
      <c r="F333" s="185">
        <v>100.00000000000001</v>
      </c>
      <c r="G333" s="185">
        <v>100</v>
      </c>
      <c r="H333" s="185"/>
      <c r="I333" s="185"/>
      <c r="J333" s="185">
        <v>100</v>
      </c>
      <c r="K333" s="185">
        <v>100</v>
      </c>
      <c r="L333" s="185">
        <v>100.00000000000001</v>
      </c>
      <c r="M333" s="185">
        <v>100</v>
      </c>
      <c r="N333" s="185">
        <v>100</v>
      </c>
      <c r="O333" s="185">
        <v>100</v>
      </c>
      <c r="P333" s="185">
        <v>100</v>
      </c>
      <c r="Q333" s="185">
        <v>100</v>
      </c>
      <c r="R333" s="185">
        <v>100</v>
      </c>
      <c r="S333" s="185">
        <v>100</v>
      </c>
      <c r="T333" s="185">
        <v>100</v>
      </c>
      <c r="U333" s="185">
        <v>100</v>
      </c>
      <c r="V333" s="185">
        <v>100</v>
      </c>
      <c r="W333" s="186">
        <v>100</v>
      </c>
      <c r="X333" s="716">
        <v>100</v>
      </c>
    </row>
    <row r="334" spans="1:24" ht="15" customHeight="1">
      <c r="A334" s="702"/>
      <c r="B334" s="703"/>
      <c r="C334" s="166" t="s">
        <v>397</v>
      </c>
      <c r="D334" s="185">
        <v>37.395293179098523</v>
      </c>
      <c r="E334" s="185">
        <v>37.729494839761003</v>
      </c>
      <c r="F334" s="185">
        <v>37.817883511074655</v>
      </c>
      <c r="G334" s="185">
        <v>37.993527508090615</v>
      </c>
      <c r="H334" s="185"/>
      <c r="I334" s="185"/>
      <c r="J334" s="185">
        <v>36.909201283496664</v>
      </c>
      <c r="K334" s="185">
        <v>37.32417673341056</v>
      </c>
      <c r="L334" s="185">
        <v>35.817088722900351</v>
      </c>
      <c r="M334" s="185">
        <v>30.613121443143992</v>
      </c>
      <c r="N334" s="185">
        <v>23.515344758868075</v>
      </c>
      <c r="O334" s="185">
        <v>18.867924528301888</v>
      </c>
      <c r="P334" s="185">
        <v>18.267665255617064</v>
      </c>
      <c r="Q334" s="185">
        <v>17.938041305796133</v>
      </c>
      <c r="R334" s="185">
        <v>16.644113667117725</v>
      </c>
      <c r="S334" s="185">
        <v>15.477629987908101</v>
      </c>
      <c r="T334" s="185">
        <v>13.605015673981191</v>
      </c>
      <c r="U334" s="185">
        <v>11.894473504662271</v>
      </c>
      <c r="V334" s="185">
        <v>11.733800350262696</v>
      </c>
      <c r="W334" s="186">
        <v>10.274554203226719</v>
      </c>
      <c r="X334" s="716">
        <v>9.0557524975829846</v>
      </c>
    </row>
    <row r="335" spans="1:24" ht="15" customHeight="1">
      <c r="A335" s="702"/>
      <c r="B335" s="703"/>
      <c r="C335" s="166" t="s">
        <v>398</v>
      </c>
      <c r="D335" s="185">
        <v>51.675309134423621</v>
      </c>
      <c r="E335" s="185">
        <v>50.852797392721349</v>
      </c>
      <c r="F335" s="185">
        <v>54.624692370795735</v>
      </c>
      <c r="G335" s="185">
        <v>55.561719833564496</v>
      </c>
      <c r="H335" s="185"/>
      <c r="I335" s="185"/>
      <c r="J335" s="185">
        <v>56.907466828549126</v>
      </c>
      <c r="K335" s="185">
        <v>55.957305973854041</v>
      </c>
      <c r="L335" s="185">
        <v>56.166879212971402</v>
      </c>
      <c r="M335" s="185">
        <v>59.186083968645974</v>
      </c>
      <c r="N335" s="185">
        <v>63.59771489305168</v>
      </c>
      <c r="O335" s="185">
        <v>65.155203895313448</v>
      </c>
      <c r="P335" s="185">
        <v>63.774014978834259</v>
      </c>
      <c r="Q335" s="185">
        <v>62.125249833444371</v>
      </c>
      <c r="R335" s="185">
        <v>56.833558863328825</v>
      </c>
      <c r="S335" s="185">
        <v>52.438532849657392</v>
      </c>
      <c r="T335" s="185">
        <v>51.640543364681292</v>
      </c>
      <c r="U335" s="185">
        <v>51.444166477143504</v>
      </c>
      <c r="V335" s="185">
        <v>50.312734550913184</v>
      </c>
      <c r="W335" s="186">
        <v>48.910274554203227</v>
      </c>
      <c r="X335" s="716">
        <v>45.439896873992907</v>
      </c>
    </row>
    <row r="336" spans="1:24" ht="15" customHeight="1">
      <c r="A336" s="704"/>
      <c r="B336" s="705"/>
      <c r="C336" s="168" t="s">
        <v>399</v>
      </c>
      <c r="D336" s="187">
        <v>10.929397686477863</v>
      </c>
      <c r="E336" s="187">
        <v>11.417707767517653</v>
      </c>
      <c r="F336" s="187">
        <v>7.5574241181296147</v>
      </c>
      <c r="G336" s="187">
        <v>6.4447526583448917</v>
      </c>
      <c r="H336" s="187"/>
      <c r="I336" s="187"/>
      <c r="J336" s="187">
        <v>6.1833318879542105</v>
      </c>
      <c r="K336" s="187">
        <v>6.7185172927353962</v>
      </c>
      <c r="L336" s="187">
        <v>8.0160320641282556</v>
      </c>
      <c r="M336" s="187">
        <v>10.200794588210028</v>
      </c>
      <c r="N336" s="187">
        <v>12.886940348080245</v>
      </c>
      <c r="O336" s="187">
        <v>15.976871576384664</v>
      </c>
      <c r="P336" s="187">
        <v>17.95831976554868</v>
      </c>
      <c r="Q336" s="187">
        <v>19.936708860759495</v>
      </c>
      <c r="R336" s="187">
        <v>26.522327469553453</v>
      </c>
      <c r="S336" s="187">
        <v>32.083837162434506</v>
      </c>
      <c r="T336" s="187">
        <v>34.754440961337515</v>
      </c>
      <c r="U336" s="187">
        <v>36.661360018194223</v>
      </c>
      <c r="V336" s="187">
        <v>37.953465098824118</v>
      </c>
      <c r="W336" s="188">
        <v>40.815171242570052</v>
      </c>
      <c r="X336" s="717">
        <v>45.504350628424106</v>
      </c>
    </row>
    <row r="337" spans="1:24" ht="15" customHeight="1">
      <c r="A337" s="702" t="s">
        <v>246</v>
      </c>
      <c r="B337" s="703" t="s">
        <v>247</v>
      </c>
      <c r="C337" s="166" t="s">
        <v>396</v>
      </c>
      <c r="D337" s="185">
        <v>100</v>
      </c>
      <c r="E337" s="185">
        <v>100</v>
      </c>
      <c r="F337" s="185">
        <v>100</v>
      </c>
      <c r="G337" s="185">
        <v>100</v>
      </c>
      <c r="H337" s="185"/>
      <c r="I337" s="185"/>
      <c r="J337" s="185">
        <v>100</v>
      </c>
      <c r="K337" s="185">
        <v>100</v>
      </c>
      <c r="L337" s="185">
        <v>100</v>
      </c>
      <c r="M337" s="185">
        <v>100</v>
      </c>
      <c r="N337" s="185">
        <v>100</v>
      </c>
      <c r="O337" s="185">
        <v>100</v>
      </c>
      <c r="P337" s="185">
        <v>100</v>
      </c>
      <c r="Q337" s="185">
        <v>100</v>
      </c>
      <c r="R337" s="185">
        <v>100</v>
      </c>
      <c r="S337" s="185">
        <v>100</v>
      </c>
      <c r="T337" s="185">
        <v>100</v>
      </c>
      <c r="U337" s="185">
        <v>100</v>
      </c>
      <c r="V337" s="185">
        <v>100</v>
      </c>
      <c r="W337" s="186">
        <v>100</v>
      </c>
      <c r="X337" s="716">
        <v>100</v>
      </c>
    </row>
    <row r="338" spans="1:24" ht="15" customHeight="1">
      <c r="A338" s="702"/>
      <c r="B338" s="703"/>
      <c r="C338" s="166" t="s">
        <v>397</v>
      </c>
      <c r="D338" s="185">
        <v>36.741889985895625</v>
      </c>
      <c r="E338" s="185">
        <v>37.730796335447501</v>
      </c>
      <c r="F338" s="185">
        <v>38.388227049754732</v>
      </c>
      <c r="G338" s="185">
        <v>38.147138964577657</v>
      </c>
      <c r="H338" s="185"/>
      <c r="I338" s="185"/>
      <c r="J338" s="185">
        <v>37.73673685448771</v>
      </c>
      <c r="K338" s="185">
        <v>36.799209681402814</v>
      </c>
      <c r="L338" s="185">
        <v>34.18456965274963</v>
      </c>
      <c r="M338" s="185">
        <v>28.513330320831447</v>
      </c>
      <c r="N338" s="185">
        <v>23.481288076588338</v>
      </c>
      <c r="O338" s="185">
        <v>20.186915887850468</v>
      </c>
      <c r="P338" s="185">
        <v>18.974854932301742</v>
      </c>
      <c r="Q338" s="185">
        <v>19.495280292814488</v>
      </c>
      <c r="R338" s="185">
        <v>18.5</v>
      </c>
      <c r="S338" s="185">
        <v>17.144034617762209</v>
      </c>
      <c r="T338" s="185">
        <v>14.74051460968164</v>
      </c>
      <c r="U338" s="185">
        <v>13.052631578947368</v>
      </c>
      <c r="V338" s="185">
        <v>11.809620768643422</v>
      </c>
      <c r="W338" s="186">
        <v>10.386266094420602</v>
      </c>
      <c r="X338" s="716">
        <v>9.4493320299771906</v>
      </c>
    </row>
    <row r="339" spans="1:24" ht="15" customHeight="1">
      <c r="A339" s="702"/>
      <c r="B339" s="703"/>
      <c r="C339" s="166" t="s">
        <v>398</v>
      </c>
      <c r="D339" s="185">
        <v>51.043723554301835</v>
      </c>
      <c r="E339" s="185">
        <v>49.894291754756871</v>
      </c>
      <c r="F339" s="185">
        <v>53.146461107217938</v>
      </c>
      <c r="G339" s="185">
        <v>53.649792055069554</v>
      </c>
      <c r="H339" s="185"/>
      <c r="I339" s="185"/>
      <c r="J339" s="185">
        <v>55.511116339254208</v>
      </c>
      <c r="K339" s="185">
        <v>55.655717461101503</v>
      </c>
      <c r="L339" s="185">
        <v>56.911228212403728</v>
      </c>
      <c r="M339" s="185">
        <v>61.379725862328662</v>
      </c>
      <c r="N339" s="185">
        <v>63.707571801566573</v>
      </c>
      <c r="O339" s="185">
        <v>65.028037383177576</v>
      </c>
      <c r="P339" s="185">
        <v>63.57833655705997</v>
      </c>
      <c r="Q339" s="185">
        <v>61.317665189751494</v>
      </c>
      <c r="R339" s="185">
        <v>59.56</v>
      </c>
      <c r="S339" s="185">
        <v>56.233257778693591</v>
      </c>
      <c r="T339" s="185">
        <v>55.756650675970342</v>
      </c>
      <c r="U339" s="185">
        <v>54.385964912280706</v>
      </c>
      <c r="V339" s="185">
        <v>52.99058284550776</v>
      </c>
      <c r="W339" s="186">
        <v>50.042918454935624</v>
      </c>
      <c r="X339" s="716">
        <v>46.464646464646464</v>
      </c>
    </row>
    <row r="340" spans="1:24" ht="15" customHeight="1">
      <c r="A340" s="704"/>
      <c r="B340" s="705"/>
      <c r="C340" s="168" t="s">
        <v>399</v>
      </c>
      <c r="D340" s="187">
        <v>12.214386459802538</v>
      </c>
      <c r="E340" s="187">
        <v>12.37491190979563</v>
      </c>
      <c r="F340" s="187">
        <v>8.4653118430273295</v>
      </c>
      <c r="G340" s="187">
        <v>8.2030689803527892</v>
      </c>
      <c r="H340" s="187"/>
      <c r="I340" s="187"/>
      <c r="J340" s="187">
        <v>6.7521468062580876</v>
      </c>
      <c r="K340" s="187">
        <v>7.5450728574956782</v>
      </c>
      <c r="L340" s="187">
        <v>8.904202134846642</v>
      </c>
      <c r="M340" s="187">
        <v>10.106943816839886</v>
      </c>
      <c r="N340" s="187">
        <v>12.811140121845083</v>
      </c>
      <c r="O340" s="187">
        <v>14.785046728971963</v>
      </c>
      <c r="P340" s="187">
        <v>17.446808510638299</v>
      </c>
      <c r="Q340" s="187">
        <v>19.187054517434021</v>
      </c>
      <c r="R340" s="187">
        <v>21.94</v>
      </c>
      <c r="S340" s="187">
        <v>26.6227076035442</v>
      </c>
      <c r="T340" s="187">
        <v>29.502834714348015</v>
      </c>
      <c r="U340" s="187">
        <v>32.561403508771932</v>
      </c>
      <c r="V340" s="187">
        <v>35.199796385848813</v>
      </c>
      <c r="W340" s="188">
        <v>39.570815450643778</v>
      </c>
      <c r="X340" s="717">
        <v>44.086021505376344</v>
      </c>
    </row>
    <row r="341" spans="1:24" ht="15" customHeight="1">
      <c r="A341" s="476">
        <v>225</v>
      </c>
      <c r="B341" s="477" t="s">
        <v>248</v>
      </c>
      <c r="C341" s="152" t="s">
        <v>396</v>
      </c>
      <c r="D341" s="179">
        <v>100</v>
      </c>
      <c r="E341" s="179">
        <v>100</v>
      </c>
      <c r="F341" s="179">
        <v>100</v>
      </c>
      <c r="G341" s="179">
        <v>100.00000000000001</v>
      </c>
      <c r="H341" s="180"/>
      <c r="I341" s="180"/>
      <c r="J341" s="179">
        <v>100.00000000000001</v>
      </c>
      <c r="K341" s="179">
        <v>100</v>
      </c>
      <c r="L341" s="179">
        <v>100</v>
      </c>
      <c r="M341" s="179">
        <v>100</v>
      </c>
      <c r="N341" s="179">
        <v>100.00000000000001</v>
      </c>
      <c r="O341" s="179">
        <v>100</v>
      </c>
      <c r="P341" s="179">
        <v>100</v>
      </c>
      <c r="Q341" s="179">
        <v>100</v>
      </c>
      <c r="R341" s="179">
        <v>100</v>
      </c>
      <c r="S341" s="179">
        <v>100.00000000000001</v>
      </c>
      <c r="T341" s="179">
        <v>100</v>
      </c>
      <c r="U341" s="179">
        <v>100</v>
      </c>
      <c r="V341" s="179">
        <v>100</v>
      </c>
      <c r="W341" s="181">
        <v>100</v>
      </c>
      <c r="X341" s="716">
        <v>100</v>
      </c>
    </row>
    <row r="342" spans="1:24" ht="15" customHeight="1">
      <c r="A342" s="476"/>
      <c r="B342" s="477"/>
      <c r="C342" s="152" t="s">
        <v>397</v>
      </c>
      <c r="D342" s="179">
        <v>35.945939457954246</v>
      </c>
      <c r="E342" s="179">
        <v>36.158137042359876</v>
      </c>
      <c r="F342" s="179">
        <v>35.77744332612172</v>
      </c>
      <c r="G342" s="179">
        <v>36.644298484812559</v>
      </c>
      <c r="H342" s="180"/>
      <c r="I342" s="180"/>
      <c r="J342" s="179">
        <v>35.503244790197108</v>
      </c>
      <c r="K342" s="179">
        <v>34.185881157948195</v>
      </c>
      <c r="L342" s="179">
        <v>31.446580924487456</v>
      </c>
      <c r="M342" s="179">
        <v>26.585237298622726</v>
      </c>
      <c r="N342" s="179">
        <v>22.788943451627599</v>
      </c>
      <c r="O342" s="179">
        <v>21.632285570532002</v>
      </c>
      <c r="P342" s="179">
        <v>20.89280868385346</v>
      </c>
      <c r="Q342" s="179">
        <v>20.234730409970659</v>
      </c>
      <c r="R342" s="179">
        <v>18.673037542662115</v>
      </c>
      <c r="S342" s="179">
        <v>17.086438557362783</v>
      </c>
      <c r="T342" s="179">
        <v>15.581247054257119</v>
      </c>
      <c r="U342" s="179">
        <v>14.463510678048921</v>
      </c>
      <c r="V342" s="179">
        <v>13.173944864601122</v>
      </c>
      <c r="W342" s="181">
        <v>12.445457505698469</v>
      </c>
      <c r="X342" s="716">
        <v>11.882921364050137</v>
      </c>
    </row>
    <row r="343" spans="1:24" ht="15" customHeight="1">
      <c r="A343" s="476"/>
      <c r="B343" s="477"/>
      <c r="C343" s="152" t="s">
        <v>398</v>
      </c>
      <c r="D343" s="179">
        <v>53.19154043738147</v>
      </c>
      <c r="E343" s="179">
        <v>52.938883881811314</v>
      </c>
      <c r="F343" s="179">
        <v>57.134794469005733</v>
      </c>
      <c r="G343" s="179">
        <v>56.538543617954616</v>
      </c>
      <c r="H343" s="180"/>
      <c r="I343" s="180"/>
      <c r="J343" s="179">
        <v>58.029344189608608</v>
      </c>
      <c r="K343" s="179">
        <v>58.399187404773997</v>
      </c>
      <c r="L343" s="179">
        <v>60.240247888280486</v>
      </c>
      <c r="M343" s="179">
        <v>63.521781974012882</v>
      </c>
      <c r="N343" s="179">
        <v>65.169847618083338</v>
      </c>
      <c r="O343" s="179">
        <v>64.457272992082196</v>
      </c>
      <c r="P343" s="179">
        <v>62.985074626865668</v>
      </c>
      <c r="Q343" s="179">
        <v>62.375837842203019</v>
      </c>
      <c r="R343" s="179">
        <v>61.635494880546069</v>
      </c>
      <c r="S343" s="179">
        <v>59.862372844475878</v>
      </c>
      <c r="T343" s="179">
        <v>58.202334414594247</v>
      </c>
      <c r="U343" s="179">
        <v>57.546491908826994</v>
      </c>
      <c r="V343" s="179">
        <v>56.489387655525732</v>
      </c>
      <c r="W343" s="181">
        <v>54.259198957994137</v>
      </c>
      <c r="X343" s="716">
        <v>51.876619284363848</v>
      </c>
    </row>
    <row r="344" spans="1:24" ht="15" customHeight="1">
      <c r="A344" s="694"/>
      <c r="B344" s="695"/>
      <c r="C344" s="155" t="s">
        <v>399</v>
      </c>
      <c r="D344" s="182">
        <v>10.862520104664283</v>
      </c>
      <c r="E344" s="182">
        <v>10.902979075828807</v>
      </c>
      <c r="F344" s="182">
        <v>7.0877622048725426</v>
      </c>
      <c r="G344" s="182">
        <v>6.8171578972328266</v>
      </c>
      <c r="H344" s="183"/>
      <c r="I344" s="183"/>
      <c r="J344" s="182">
        <v>6.4674110201942847</v>
      </c>
      <c r="K344" s="182">
        <v>7.414931437277807</v>
      </c>
      <c r="L344" s="182">
        <v>8.3131711872320562</v>
      </c>
      <c r="M344" s="182">
        <v>9.8929807273643924</v>
      </c>
      <c r="N344" s="182">
        <v>12.04120893028907</v>
      </c>
      <c r="O344" s="182">
        <v>13.910441437385801</v>
      </c>
      <c r="P344" s="182">
        <v>16.122116689280869</v>
      </c>
      <c r="Q344" s="182">
        <v>17.389431747826318</v>
      </c>
      <c r="R344" s="182">
        <v>19.691467576791808</v>
      </c>
      <c r="S344" s="182">
        <v>23.051188598161346</v>
      </c>
      <c r="T344" s="182">
        <v>26.216418531148634</v>
      </c>
      <c r="U344" s="182">
        <v>27.989997413124083</v>
      </c>
      <c r="V344" s="182">
        <v>30.336667479873142</v>
      </c>
      <c r="W344" s="184">
        <v>33.295343536307392</v>
      </c>
      <c r="X344" s="717">
        <v>36.240459351586026</v>
      </c>
    </row>
    <row r="345" spans="1:24" ht="15" customHeight="1">
      <c r="A345" s="702" t="s">
        <v>249</v>
      </c>
      <c r="B345" s="703" t="s">
        <v>250</v>
      </c>
      <c r="C345" s="166" t="s">
        <v>396</v>
      </c>
      <c r="D345" s="185">
        <v>100.00000000000001</v>
      </c>
      <c r="E345" s="185">
        <v>100</v>
      </c>
      <c r="F345" s="185">
        <v>100.00000000000001</v>
      </c>
      <c r="G345" s="185">
        <v>100.00000000000001</v>
      </c>
      <c r="H345" s="185"/>
      <c r="I345" s="185"/>
      <c r="J345" s="185">
        <v>100</v>
      </c>
      <c r="K345" s="185">
        <v>100</v>
      </c>
      <c r="L345" s="185">
        <v>99.999999999999986</v>
      </c>
      <c r="M345" s="185">
        <v>100</v>
      </c>
      <c r="N345" s="185">
        <v>100</v>
      </c>
      <c r="O345" s="185">
        <v>100.00000000000001</v>
      </c>
      <c r="P345" s="185">
        <v>100</v>
      </c>
      <c r="Q345" s="185">
        <v>100</v>
      </c>
      <c r="R345" s="185">
        <v>100</v>
      </c>
      <c r="S345" s="185">
        <v>100</v>
      </c>
      <c r="T345" s="185">
        <v>100</v>
      </c>
      <c r="U345" s="185">
        <v>100.00000000000001</v>
      </c>
      <c r="V345" s="185">
        <v>100</v>
      </c>
      <c r="W345" s="186">
        <v>100</v>
      </c>
      <c r="X345" s="716">
        <v>100</v>
      </c>
    </row>
    <row r="346" spans="1:24" ht="15" customHeight="1">
      <c r="A346" s="702"/>
      <c r="B346" s="703"/>
      <c r="C346" s="166" t="s">
        <v>397</v>
      </c>
      <c r="D346" s="185">
        <v>37.049954995499554</v>
      </c>
      <c r="E346" s="185">
        <v>37.523980048599562</v>
      </c>
      <c r="F346" s="185">
        <v>36.403138201569099</v>
      </c>
      <c r="G346" s="185">
        <v>35.628531073446332</v>
      </c>
      <c r="H346" s="185"/>
      <c r="I346" s="185"/>
      <c r="J346" s="185">
        <v>36.427069393997321</v>
      </c>
      <c r="K346" s="185">
        <v>35.883785978525665</v>
      </c>
      <c r="L346" s="185">
        <v>33.926542976145399</v>
      </c>
      <c r="M346" s="185">
        <v>29.304880625396159</v>
      </c>
      <c r="N346" s="185">
        <v>24.032932566649244</v>
      </c>
      <c r="O346" s="185">
        <v>21.568038449984979</v>
      </c>
      <c r="P346" s="185">
        <v>19.923179692718769</v>
      </c>
      <c r="Q346" s="185">
        <v>18.905557449710194</v>
      </c>
      <c r="R346" s="185">
        <v>16.599403404105985</v>
      </c>
      <c r="S346" s="185">
        <v>14.797563597276961</v>
      </c>
      <c r="T346" s="185">
        <v>13.255859759700611</v>
      </c>
      <c r="U346" s="185">
        <v>12.616624257845633</v>
      </c>
      <c r="V346" s="185">
        <v>10.945273631840797</v>
      </c>
      <c r="W346" s="186">
        <v>9.789837722798616</v>
      </c>
      <c r="X346" s="716">
        <v>8.698190309398715</v>
      </c>
    </row>
    <row r="347" spans="1:24" ht="15" customHeight="1">
      <c r="A347" s="702"/>
      <c r="B347" s="703"/>
      <c r="C347" s="166" t="s">
        <v>398</v>
      </c>
      <c r="D347" s="185">
        <v>54.376687668766877</v>
      </c>
      <c r="E347" s="185">
        <v>53.817623737050781</v>
      </c>
      <c r="F347" s="185">
        <v>58.177429088714547</v>
      </c>
      <c r="G347" s="185">
        <v>59.35734463276836</v>
      </c>
      <c r="H347" s="185"/>
      <c r="I347" s="185"/>
      <c r="J347" s="185">
        <v>58.898872108583447</v>
      </c>
      <c r="K347" s="185">
        <v>58.864928268519357</v>
      </c>
      <c r="L347" s="185">
        <v>59.967815221507003</v>
      </c>
      <c r="M347" s="185">
        <v>62.919923938305509</v>
      </c>
      <c r="N347" s="185">
        <v>65.930475692629372</v>
      </c>
      <c r="O347" s="185">
        <v>65.620306398317823</v>
      </c>
      <c r="P347" s="185">
        <v>63.009352037408149</v>
      </c>
      <c r="Q347" s="185">
        <v>62.734401636549606</v>
      </c>
      <c r="R347" s="185">
        <v>63.502368836637999</v>
      </c>
      <c r="S347" s="185">
        <v>61.089215335005377</v>
      </c>
      <c r="T347" s="185">
        <v>58.420326964742962</v>
      </c>
      <c r="U347" s="185">
        <v>56.552162849872779</v>
      </c>
      <c r="V347" s="185">
        <v>55.366027007818055</v>
      </c>
      <c r="W347" s="186">
        <v>52.301143921255658</v>
      </c>
      <c r="X347" s="716">
        <v>48.686514886164623</v>
      </c>
    </row>
    <row r="348" spans="1:24" ht="15" customHeight="1">
      <c r="A348" s="704"/>
      <c r="B348" s="705"/>
      <c r="C348" s="168" t="s">
        <v>399</v>
      </c>
      <c r="D348" s="187">
        <v>8.5733573357335739</v>
      </c>
      <c r="E348" s="187">
        <v>8.6583962143496596</v>
      </c>
      <c r="F348" s="187">
        <v>5.4194327097163546</v>
      </c>
      <c r="G348" s="187">
        <v>5.0141242937853114</v>
      </c>
      <c r="H348" s="187"/>
      <c r="I348" s="187"/>
      <c r="J348" s="187">
        <v>4.6740584974192316</v>
      </c>
      <c r="K348" s="187">
        <v>5.2512857529549759</v>
      </c>
      <c r="L348" s="187">
        <v>6.1056418023475958</v>
      </c>
      <c r="M348" s="187">
        <v>7.7751954362983309</v>
      </c>
      <c r="N348" s="187">
        <v>10.036591740721381</v>
      </c>
      <c r="O348" s="187">
        <v>12.811655151697208</v>
      </c>
      <c r="P348" s="187">
        <v>17.067468269873078</v>
      </c>
      <c r="Q348" s="187">
        <v>18.360040913740196</v>
      </c>
      <c r="R348" s="187">
        <v>19.89822775925601</v>
      </c>
      <c r="S348" s="187">
        <v>24.113221067717664</v>
      </c>
      <c r="T348" s="187">
        <v>28.323813275556432</v>
      </c>
      <c r="U348" s="187">
        <v>30.831212892281595</v>
      </c>
      <c r="V348" s="187">
        <v>33.688699360341154</v>
      </c>
      <c r="W348" s="188">
        <v>37.909018355945726</v>
      </c>
      <c r="X348" s="717">
        <v>42.615294804436658</v>
      </c>
    </row>
    <row r="349" spans="1:24" ht="15" customHeight="1">
      <c r="A349" s="702" t="s">
        <v>251</v>
      </c>
      <c r="B349" s="703" t="s">
        <v>252</v>
      </c>
      <c r="C349" s="166" t="s">
        <v>396</v>
      </c>
      <c r="D349" s="185">
        <v>100</v>
      </c>
      <c r="E349" s="185">
        <v>100</v>
      </c>
      <c r="F349" s="185">
        <v>99.999999999999986</v>
      </c>
      <c r="G349" s="185">
        <v>100.00000000000001</v>
      </c>
      <c r="H349" s="185"/>
      <c r="I349" s="185"/>
      <c r="J349" s="185">
        <v>100</v>
      </c>
      <c r="K349" s="185">
        <v>100</v>
      </c>
      <c r="L349" s="185">
        <v>100</v>
      </c>
      <c r="M349" s="185">
        <v>99.999999999999986</v>
      </c>
      <c r="N349" s="185">
        <v>100</v>
      </c>
      <c r="O349" s="185">
        <v>100</v>
      </c>
      <c r="P349" s="185">
        <v>100</v>
      </c>
      <c r="Q349" s="185">
        <v>100</v>
      </c>
      <c r="R349" s="185">
        <v>100</v>
      </c>
      <c r="S349" s="185">
        <v>100</v>
      </c>
      <c r="T349" s="185">
        <v>100</v>
      </c>
      <c r="U349" s="185">
        <v>100</v>
      </c>
      <c r="V349" s="185">
        <v>100.00000000000001</v>
      </c>
      <c r="W349" s="186">
        <v>100</v>
      </c>
      <c r="X349" s="716">
        <v>100</v>
      </c>
    </row>
    <row r="350" spans="1:24" ht="15" customHeight="1">
      <c r="A350" s="702"/>
      <c r="B350" s="703"/>
      <c r="C350" s="166" t="s">
        <v>397</v>
      </c>
      <c r="D350" s="185">
        <v>34.802356985023323</v>
      </c>
      <c r="E350" s="185">
        <v>35.388195977800322</v>
      </c>
      <c r="F350" s="185">
        <v>34.474952110059789</v>
      </c>
      <c r="G350" s="185">
        <v>36.514071747795626</v>
      </c>
      <c r="H350" s="185"/>
      <c r="I350" s="185"/>
      <c r="J350" s="185">
        <v>35.242956096036664</v>
      </c>
      <c r="K350" s="185">
        <v>33.277646044406126</v>
      </c>
      <c r="L350" s="185">
        <v>30.087539790814006</v>
      </c>
      <c r="M350" s="185">
        <v>25.158159818192988</v>
      </c>
      <c r="N350" s="185">
        <v>22.463581281423231</v>
      </c>
      <c r="O350" s="185">
        <v>22.373701981270305</v>
      </c>
      <c r="P350" s="185">
        <v>22.198678798454445</v>
      </c>
      <c r="Q350" s="185">
        <v>21.809081158383982</v>
      </c>
      <c r="R350" s="185">
        <v>20.305080721747387</v>
      </c>
      <c r="S350" s="185">
        <v>18.128131710808876</v>
      </c>
      <c r="T350" s="185">
        <v>16.356811917189606</v>
      </c>
      <c r="U350" s="185">
        <v>15.263220581229156</v>
      </c>
      <c r="V350" s="185">
        <v>14.054388133498147</v>
      </c>
      <c r="W350" s="186">
        <v>13.522808383622086</v>
      </c>
      <c r="X350" s="716">
        <v>13.182881519196368</v>
      </c>
    </row>
    <row r="351" spans="1:24" ht="15" customHeight="1">
      <c r="A351" s="702"/>
      <c r="B351" s="703"/>
      <c r="C351" s="166" t="s">
        <v>398</v>
      </c>
      <c r="D351" s="185">
        <v>53.897618463049348</v>
      </c>
      <c r="E351" s="185">
        <v>53.529868114817688</v>
      </c>
      <c r="F351" s="185">
        <v>58.019388169733553</v>
      </c>
      <c r="G351" s="185">
        <v>55.827998550549587</v>
      </c>
      <c r="H351" s="185"/>
      <c r="I351" s="185"/>
      <c r="J351" s="185">
        <v>57.804281027029845</v>
      </c>
      <c r="K351" s="185">
        <v>58.644104332830352</v>
      </c>
      <c r="L351" s="185">
        <v>60.783310595725325</v>
      </c>
      <c r="M351" s="185">
        <v>64.007124869479753</v>
      </c>
      <c r="N351" s="185">
        <v>64.722186412272791</v>
      </c>
      <c r="O351" s="185">
        <v>63.470726890488628</v>
      </c>
      <c r="P351" s="185">
        <v>62.33329178611492</v>
      </c>
      <c r="Q351" s="185">
        <v>62.084376117268505</v>
      </c>
      <c r="R351" s="185">
        <v>61.597815764482434</v>
      </c>
      <c r="S351" s="185">
        <v>60.540443808160347</v>
      </c>
      <c r="T351" s="185">
        <v>60.301448595390298</v>
      </c>
      <c r="U351" s="185">
        <v>60.100047641734157</v>
      </c>
      <c r="V351" s="185">
        <v>59.369592088998772</v>
      </c>
      <c r="W351" s="186">
        <v>57.192914152228923</v>
      </c>
      <c r="X351" s="716">
        <v>54.651162790697668</v>
      </c>
    </row>
    <row r="352" spans="1:24" ht="15" customHeight="1">
      <c r="A352" s="704"/>
      <c r="B352" s="705"/>
      <c r="C352" s="168" t="s">
        <v>399</v>
      </c>
      <c r="D352" s="187">
        <v>11.300024551927326</v>
      </c>
      <c r="E352" s="187">
        <v>11.08193590738199</v>
      </c>
      <c r="F352" s="187">
        <v>7.5056597202066522</v>
      </c>
      <c r="G352" s="187">
        <v>7.6579297016547896</v>
      </c>
      <c r="H352" s="187"/>
      <c r="I352" s="187"/>
      <c r="J352" s="187">
        <v>6.9527628769334937</v>
      </c>
      <c r="K352" s="187">
        <v>8.0782496227635274</v>
      </c>
      <c r="L352" s="187">
        <v>9.1291496134606653</v>
      </c>
      <c r="M352" s="187">
        <v>10.834715312327253</v>
      </c>
      <c r="N352" s="187">
        <v>12.814232306303982</v>
      </c>
      <c r="O352" s="187">
        <v>14.155571128241066</v>
      </c>
      <c r="P352" s="187">
        <v>15.468029415430637</v>
      </c>
      <c r="Q352" s="187">
        <v>16.106542724347513</v>
      </c>
      <c r="R352" s="187">
        <v>18.097103513770179</v>
      </c>
      <c r="S352" s="187">
        <v>21.33142448103078</v>
      </c>
      <c r="T352" s="187">
        <v>23.341739487420092</v>
      </c>
      <c r="U352" s="187">
        <v>24.636731777036683</v>
      </c>
      <c r="V352" s="187">
        <v>26.576019777503092</v>
      </c>
      <c r="W352" s="188">
        <v>29.284277464148982</v>
      </c>
      <c r="X352" s="717">
        <v>32.16595569010596</v>
      </c>
    </row>
    <row r="353" spans="1:24" ht="15" customHeight="1">
      <c r="A353" s="702" t="s">
        <v>253</v>
      </c>
      <c r="B353" s="703" t="s">
        <v>254</v>
      </c>
      <c r="C353" s="166" t="s">
        <v>396</v>
      </c>
      <c r="D353" s="185">
        <v>100</v>
      </c>
      <c r="E353" s="185">
        <v>100</v>
      </c>
      <c r="F353" s="185">
        <v>100</v>
      </c>
      <c r="G353" s="185">
        <v>100</v>
      </c>
      <c r="H353" s="185"/>
      <c r="I353" s="185"/>
      <c r="J353" s="185">
        <v>100</v>
      </c>
      <c r="K353" s="185">
        <v>100</v>
      </c>
      <c r="L353" s="185">
        <v>100.00000000000001</v>
      </c>
      <c r="M353" s="185">
        <v>100</v>
      </c>
      <c r="N353" s="185">
        <v>100</v>
      </c>
      <c r="O353" s="185">
        <v>99.999999999999986</v>
      </c>
      <c r="P353" s="185">
        <v>100</v>
      </c>
      <c r="Q353" s="185">
        <v>100</v>
      </c>
      <c r="R353" s="185">
        <v>100</v>
      </c>
      <c r="S353" s="185">
        <v>99.999999999999986</v>
      </c>
      <c r="T353" s="185">
        <v>100</v>
      </c>
      <c r="U353" s="185">
        <v>100</v>
      </c>
      <c r="V353" s="185">
        <v>100</v>
      </c>
      <c r="W353" s="186">
        <v>100</v>
      </c>
      <c r="X353" s="716">
        <v>100</v>
      </c>
    </row>
    <row r="354" spans="1:24" ht="15" customHeight="1">
      <c r="A354" s="702"/>
      <c r="B354" s="703"/>
      <c r="C354" s="166" t="s">
        <v>397</v>
      </c>
      <c r="D354" s="185">
        <v>35.187110187110186</v>
      </c>
      <c r="E354" s="185">
        <v>34.562629399585923</v>
      </c>
      <c r="F354" s="185">
        <v>35.057043650793652</v>
      </c>
      <c r="G354" s="185">
        <v>37.197340358800652</v>
      </c>
      <c r="H354" s="185"/>
      <c r="I354" s="185"/>
      <c r="J354" s="185">
        <v>34.873208379272327</v>
      </c>
      <c r="K354" s="185">
        <v>33.571181954194962</v>
      </c>
      <c r="L354" s="185">
        <v>29.367987176551409</v>
      </c>
      <c r="M354" s="185">
        <v>24.588192858001683</v>
      </c>
      <c r="N354" s="185">
        <v>21.433157827147813</v>
      </c>
      <c r="O354" s="185">
        <v>20.274307441607821</v>
      </c>
      <c r="P354" s="185">
        <v>20.059752454118652</v>
      </c>
      <c r="Q354" s="185">
        <v>19.29642274009203</v>
      </c>
      <c r="R354" s="185">
        <v>17.939993813795237</v>
      </c>
      <c r="S354" s="185">
        <v>17.188215539612273</v>
      </c>
      <c r="T354" s="185">
        <v>16.254693366708388</v>
      </c>
      <c r="U354" s="185">
        <v>15.137836530710945</v>
      </c>
      <c r="V354" s="185">
        <v>14.114671163575043</v>
      </c>
      <c r="W354" s="186">
        <v>12.802019473494411</v>
      </c>
      <c r="X354" s="716">
        <v>12.226066897347174</v>
      </c>
    </row>
    <row r="355" spans="1:24" ht="15" customHeight="1">
      <c r="A355" s="702"/>
      <c r="B355" s="703"/>
      <c r="C355" s="166" t="s">
        <v>398</v>
      </c>
      <c r="D355" s="185">
        <v>53.365384615384613</v>
      </c>
      <c r="E355" s="185">
        <v>53.571428571428569</v>
      </c>
      <c r="F355" s="185">
        <v>57.738095238095234</v>
      </c>
      <c r="G355" s="185">
        <v>56.141011165474843</v>
      </c>
      <c r="H355" s="185"/>
      <c r="I355" s="185"/>
      <c r="J355" s="185">
        <v>58.269018743109143</v>
      </c>
      <c r="K355" s="185">
        <v>58.499251927724707</v>
      </c>
      <c r="L355" s="185">
        <v>62.090680100755669</v>
      </c>
      <c r="M355" s="185">
        <v>65.540459300228449</v>
      </c>
      <c r="N355" s="185">
        <v>66.867856684217287</v>
      </c>
      <c r="O355" s="185">
        <v>66.010320478001077</v>
      </c>
      <c r="P355" s="185">
        <v>63.878218807796273</v>
      </c>
      <c r="Q355" s="185">
        <v>63.114145762208693</v>
      </c>
      <c r="R355" s="185">
        <v>61.119703062171361</v>
      </c>
      <c r="S355" s="185">
        <v>57.94535185467867</v>
      </c>
      <c r="T355" s="185">
        <v>56.101376720901129</v>
      </c>
      <c r="U355" s="185">
        <v>55.215218442689022</v>
      </c>
      <c r="V355" s="185">
        <v>54.080944350758855</v>
      </c>
      <c r="W355" s="186">
        <v>52.578434908041828</v>
      </c>
      <c r="X355" s="716">
        <v>52.095347943098815</v>
      </c>
    </row>
    <row r="356" spans="1:24" ht="15" customHeight="1">
      <c r="A356" s="704"/>
      <c r="B356" s="705"/>
      <c r="C356" s="168" t="s">
        <v>399</v>
      </c>
      <c r="D356" s="187">
        <v>11.447505197505198</v>
      </c>
      <c r="E356" s="187">
        <v>11.865942028985508</v>
      </c>
      <c r="F356" s="187">
        <v>7.2048611111111107</v>
      </c>
      <c r="G356" s="187">
        <v>6.6616484757245003</v>
      </c>
      <c r="H356" s="187"/>
      <c r="I356" s="187"/>
      <c r="J356" s="187">
        <v>6.8577728776185234</v>
      </c>
      <c r="K356" s="187">
        <v>7.9295661180803316</v>
      </c>
      <c r="L356" s="187">
        <v>8.541332722692923</v>
      </c>
      <c r="M356" s="187">
        <v>9.8713478417698681</v>
      </c>
      <c r="N356" s="187">
        <v>11.698985488634904</v>
      </c>
      <c r="O356" s="187">
        <v>13.715372080391091</v>
      </c>
      <c r="P356" s="187">
        <v>16.062028738085075</v>
      </c>
      <c r="Q356" s="187">
        <v>17.589431497699273</v>
      </c>
      <c r="R356" s="187">
        <v>20.940303124033406</v>
      </c>
      <c r="S356" s="187">
        <v>24.866432605709051</v>
      </c>
      <c r="T356" s="187">
        <v>27.643929912390487</v>
      </c>
      <c r="U356" s="187">
        <v>29.646945026600029</v>
      </c>
      <c r="V356" s="187">
        <v>31.804384485666105</v>
      </c>
      <c r="W356" s="188">
        <v>34.619545618463761</v>
      </c>
      <c r="X356" s="717">
        <v>35.678585159554018</v>
      </c>
    </row>
    <row r="357" spans="1:24" ht="15" customHeight="1">
      <c r="A357" s="702" t="s">
        <v>255</v>
      </c>
      <c r="B357" s="703" t="s">
        <v>256</v>
      </c>
      <c r="C357" s="166" t="s">
        <v>396</v>
      </c>
      <c r="D357" s="185">
        <v>100</v>
      </c>
      <c r="E357" s="185">
        <v>100</v>
      </c>
      <c r="F357" s="185">
        <v>100</v>
      </c>
      <c r="G357" s="185">
        <v>100</v>
      </c>
      <c r="H357" s="185"/>
      <c r="I357" s="185"/>
      <c r="J357" s="185">
        <v>100</v>
      </c>
      <c r="K357" s="185">
        <v>100</v>
      </c>
      <c r="L357" s="185">
        <v>100</v>
      </c>
      <c r="M357" s="185">
        <v>100</v>
      </c>
      <c r="N357" s="185">
        <v>100</v>
      </c>
      <c r="O357" s="185">
        <v>100</v>
      </c>
      <c r="P357" s="185">
        <v>99.999999999999986</v>
      </c>
      <c r="Q357" s="185">
        <v>100</v>
      </c>
      <c r="R357" s="185">
        <v>100</v>
      </c>
      <c r="S357" s="185">
        <v>100</v>
      </c>
      <c r="T357" s="185">
        <v>100</v>
      </c>
      <c r="U357" s="185">
        <v>100</v>
      </c>
      <c r="V357" s="185">
        <v>100</v>
      </c>
      <c r="W357" s="186">
        <v>100</v>
      </c>
      <c r="X357" s="716">
        <v>100</v>
      </c>
    </row>
    <row r="358" spans="1:24" ht="15" customHeight="1">
      <c r="A358" s="702"/>
      <c r="B358" s="703"/>
      <c r="C358" s="166" t="s">
        <v>397</v>
      </c>
      <c r="D358" s="185">
        <v>37.61530577382986</v>
      </c>
      <c r="E358" s="185">
        <v>37.82146531032118</v>
      </c>
      <c r="F358" s="185">
        <v>38.35493965131873</v>
      </c>
      <c r="G358" s="185">
        <v>37.341495408832529</v>
      </c>
      <c r="H358" s="185"/>
      <c r="I358" s="185"/>
      <c r="J358" s="185">
        <v>35.59944878272853</v>
      </c>
      <c r="K358" s="185">
        <v>34.495732770487294</v>
      </c>
      <c r="L358" s="185">
        <v>32.99765350019554</v>
      </c>
      <c r="M358" s="185">
        <v>28.058080016713671</v>
      </c>
      <c r="N358" s="185">
        <v>23.500526131182042</v>
      </c>
      <c r="O358" s="185">
        <v>21.481849825957237</v>
      </c>
      <c r="P358" s="185">
        <v>19.699499165275459</v>
      </c>
      <c r="Q358" s="185">
        <v>18.650180319422976</v>
      </c>
      <c r="R358" s="185">
        <v>17.23594324750394</v>
      </c>
      <c r="S358" s="185">
        <v>16.406150718007371</v>
      </c>
      <c r="T358" s="185">
        <v>14.823155384819181</v>
      </c>
      <c r="U358" s="185">
        <v>13.206214689265536</v>
      </c>
      <c r="V358" s="185">
        <v>11.561677758860856</v>
      </c>
      <c r="W358" s="186">
        <v>11.011011011011011</v>
      </c>
      <c r="X358" s="716">
        <v>10.074074074074074</v>
      </c>
    </row>
    <row r="359" spans="1:24" ht="15" customHeight="1">
      <c r="A359" s="702"/>
      <c r="B359" s="703"/>
      <c r="C359" s="166" t="s">
        <v>398</v>
      </c>
      <c r="D359" s="185">
        <v>50.529552442774175</v>
      </c>
      <c r="E359" s="185">
        <v>50.462910046862497</v>
      </c>
      <c r="F359" s="185">
        <v>53.922664282521239</v>
      </c>
      <c r="G359" s="185">
        <v>55.553126366418894</v>
      </c>
      <c r="H359" s="185"/>
      <c r="I359" s="185"/>
      <c r="J359" s="185">
        <v>57.39090491502067</v>
      </c>
      <c r="K359" s="185">
        <v>57.428650087179953</v>
      </c>
      <c r="L359" s="185">
        <v>58.007430582714115</v>
      </c>
      <c r="M359" s="185">
        <v>61.537657996448345</v>
      </c>
      <c r="N359" s="185">
        <v>63.755407459370986</v>
      </c>
      <c r="O359" s="185">
        <v>63.998010939830927</v>
      </c>
      <c r="P359" s="185">
        <v>63.503274688583531</v>
      </c>
      <c r="Q359" s="185">
        <v>62.094281298299848</v>
      </c>
      <c r="R359" s="185">
        <v>60.759327377824491</v>
      </c>
      <c r="S359" s="185">
        <v>59.14347439318847</v>
      </c>
      <c r="T359" s="185">
        <v>55.093389852960662</v>
      </c>
      <c r="U359" s="185">
        <v>54.194915254237287</v>
      </c>
      <c r="V359" s="185">
        <v>52.221018418201517</v>
      </c>
      <c r="W359" s="186">
        <v>49.4994994994995</v>
      </c>
      <c r="X359" s="716">
        <v>46.222222222222221</v>
      </c>
    </row>
    <row r="360" spans="1:24" ht="15" customHeight="1">
      <c r="A360" s="704"/>
      <c r="B360" s="705"/>
      <c r="C360" s="168" t="s">
        <v>399</v>
      </c>
      <c r="D360" s="187">
        <v>11.855141783395968</v>
      </c>
      <c r="E360" s="187">
        <v>11.715624642816321</v>
      </c>
      <c r="F360" s="187">
        <v>7.7223960661600355</v>
      </c>
      <c r="G360" s="187">
        <v>7.1053782247485788</v>
      </c>
      <c r="H360" s="187"/>
      <c r="I360" s="187"/>
      <c r="J360" s="187">
        <v>7.0096463022508031</v>
      </c>
      <c r="K360" s="187">
        <v>8.075617142332753</v>
      </c>
      <c r="L360" s="187">
        <v>8.9949159170903403</v>
      </c>
      <c r="M360" s="187">
        <v>10.404261986837982</v>
      </c>
      <c r="N360" s="187">
        <v>12.744066409446978</v>
      </c>
      <c r="O360" s="187">
        <v>14.520139234211834</v>
      </c>
      <c r="P360" s="187">
        <v>16.797226146141004</v>
      </c>
      <c r="Q360" s="187">
        <v>19.255538382277177</v>
      </c>
      <c r="R360" s="187">
        <v>22.004729374671573</v>
      </c>
      <c r="S360" s="187">
        <v>24.45037488880417</v>
      </c>
      <c r="T360" s="187">
        <v>30.083454762220164</v>
      </c>
      <c r="U360" s="187">
        <v>32.598870056497177</v>
      </c>
      <c r="V360" s="187">
        <v>36.217303822937623</v>
      </c>
      <c r="W360" s="188">
        <v>39.489489489489486</v>
      </c>
      <c r="X360" s="717">
        <v>43.703703703703702</v>
      </c>
    </row>
    <row r="361" spans="1:24" ht="15" customHeight="1">
      <c r="A361" s="476">
        <v>585</v>
      </c>
      <c r="B361" s="477" t="s">
        <v>257</v>
      </c>
      <c r="C361" s="152" t="s">
        <v>396</v>
      </c>
      <c r="D361" s="179">
        <v>100</v>
      </c>
      <c r="E361" s="179">
        <v>100</v>
      </c>
      <c r="F361" s="179">
        <v>100.00000000000001</v>
      </c>
      <c r="G361" s="179">
        <v>100</v>
      </c>
      <c r="H361" s="180"/>
      <c r="I361" s="180"/>
      <c r="J361" s="179">
        <v>100</v>
      </c>
      <c r="K361" s="179">
        <v>100</v>
      </c>
      <c r="L361" s="179">
        <v>100</v>
      </c>
      <c r="M361" s="179">
        <v>100</v>
      </c>
      <c r="N361" s="179">
        <v>100</v>
      </c>
      <c r="O361" s="179">
        <v>100</v>
      </c>
      <c r="P361" s="179">
        <v>100</v>
      </c>
      <c r="Q361" s="179">
        <v>100</v>
      </c>
      <c r="R361" s="179">
        <v>100</v>
      </c>
      <c r="S361" s="179">
        <v>99.999999999999986</v>
      </c>
      <c r="T361" s="179">
        <v>100</v>
      </c>
      <c r="U361" s="179">
        <v>100</v>
      </c>
      <c r="V361" s="179">
        <v>100</v>
      </c>
      <c r="W361" s="181">
        <v>100</v>
      </c>
      <c r="X361" s="716">
        <v>100</v>
      </c>
    </row>
    <row r="362" spans="1:24" ht="15" customHeight="1">
      <c r="A362" s="476"/>
      <c r="B362" s="477"/>
      <c r="C362" s="152" t="s">
        <v>397</v>
      </c>
      <c r="D362" s="179">
        <v>37.558891890194104</v>
      </c>
      <c r="E362" s="179">
        <v>38.630683076533678</v>
      </c>
      <c r="F362" s="179">
        <v>38.298679137963724</v>
      </c>
      <c r="G362" s="179">
        <v>38.661638757509905</v>
      </c>
      <c r="H362" s="180"/>
      <c r="I362" s="180"/>
      <c r="J362" s="179">
        <v>36.41035777821704</v>
      </c>
      <c r="K362" s="179">
        <v>35.438244154353747</v>
      </c>
      <c r="L362" s="179">
        <v>32.873018224922212</v>
      </c>
      <c r="M362" s="179">
        <v>29.547208644198609</v>
      </c>
      <c r="N362" s="179">
        <v>26.26672786977861</v>
      </c>
      <c r="O362" s="179">
        <v>23.883790939755539</v>
      </c>
      <c r="P362" s="179">
        <v>22.173522139806696</v>
      </c>
      <c r="Q362" s="179">
        <v>21.202434139577878</v>
      </c>
      <c r="R362" s="179">
        <v>19.394493952896244</v>
      </c>
      <c r="S362" s="179">
        <v>17.701045353527039</v>
      </c>
      <c r="T362" s="179">
        <v>15.904598195100988</v>
      </c>
      <c r="U362" s="179">
        <v>14.287046970474368</v>
      </c>
      <c r="V362" s="179">
        <v>12.667546709991875</v>
      </c>
      <c r="W362" s="181">
        <v>11.428413304554761</v>
      </c>
      <c r="X362" s="716">
        <v>10.341821804370836</v>
      </c>
    </row>
    <row r="363" spans="1:24" ht="15" customHeight="1">
      <c r="A363" s="476"/>
      <c r="B363" s="477"/>
      <c r="C363" s="152" t="s">
        <v>398</v>
      </c>
      <c r="D363" s="179">
        <v>51.674100131917832</v>
      </c>
      <c r="E363" s="179">
        <v>50.719777264530009</v>
      </c>
      <c r="F363" s="179">
        <v>54.436579662516593</v>
      </c>
      <c r="G363" s="179">
        <v>54.406877157100851</v>
      </c>
      <c r="H363" s="180"/>
      <c r="I363" s="180"/>
      <c r="J363" s="179">
        <v>56.43407788100415</v>
      </c>
      <c r="K363" s="179">
        <v>56.61454597618706</v>
      </c>
      <c r="L363" s="179">
        <v>58.856126833604982</v>
      </c>
      <c r="M363" s="179">
        <v>61.065731926935939</v>
      </c>
      <c r="N363" s="179">
        <v>62.691995339147631</v>
      </c>
      <c r="O363" s="179">
        <v>63.447100213992968</v>
      </c>
      <c r="P363" s="179">
        <v>63.60230763467446</v>
      </c>
      <c r="Q363" s="179">
        <v>62.798490217223844</v>
      </c>
      <c r="R363" s="179">
        <v>61.401973265436027</v>
      </c>
      <c r="S363" s="179">
        <v>59.321754876944595</v>
      </c>
      <c r="T363" s="179">
        <v>57.150837988826822</v>
      </c>
      <c r="U363" s="179">
        <v>55.534306637436451</v>
      </c>
      <c r="V363" s="179">
        <v>54.224207961007309</v>
      </c>
      <c r="W363" s="181">
        <v>51.878908628036967</v>
      </c>
      <c r="X363" s="716">
        <v>49.000684888861215</v>
      </c>
    </row>
    <row r="364" spans="1:24" ht="15" customHeight="1">
      <c r="A364" s="694"/>
      <c r="B364" s="695"/>
      <c r="C364" s="155" t="s">
        <v>399</v>
      </c>
      <c r="D364" s="182">
        <v>10.767007977888058</v>
      </c>
      <c r="E364" s="182">
        <v>10.649539658936312</v>
      </c>
      <c r="F364" s="182">
        <v>7.2647411995196869</v>
      </c>
      <c r="G364" s="182">
        <v>6.9314840853892363</v>
      </c>
      <c r="H364" s="183"/>
      <c r="I364" s="183"/>
      <c r="J364" s="182">
        <v>7.1555643407788097</v>
      </c>
      <c r="K364" s="182">
        <v>7.9472098694591873</v>
      </c>
      <c r="L364" s="182">
        <v>8.2708549414728108</v>
      </c>
      <c r="M364" s="182">
        <v>9.3870594288654488</v>
      </c>
      <c r="N364" s="182">
        <v>11.041276791073763</v>
      </c>
      <c r="O364" s="182">
        <v>12.669108846251495</v>
      </c>
      <c r="P364" s="182">
        <v>14.224170225518842</v>
      </c>
      <c r="Q364" s="182">
        <v>15.999075643198275</v>
      </c>
      <c r="R364" s="182">
        <v>19.203532781667729</v>
      </c>
      <c r="S364" s="182">
        <v>22.977199769528355</v>
      </c>
      <c r="T364" s="182">
        <v>26.944563816072197</v>
      </c>
      <c r="U364" s="182">
        <v>30.178646392089181</v>
      </c>
      <c r="V364" s="182">
        <v>33.108245329000816</v>
      </c>
      <c r="W364" s="184">
        <v>36.692678067408266</v>
      </c>
      <c r="X364" s="717">
        <v>40.657493306767947</v>
      </c>
    </row>
    <row r="365" spans="1:24" ht="15" customHeight="1">
      <c r="A365" s="702" t="s">
        <v>258</v>
      </c>
      <c r="B365" s="703" t="s">
        <v>259</v>
      </c>
      <c r="C365" s="166" t="s">
        <v>396</v>
      </c>
      <c r="D365" s="185">
        <v>100</v>
      </c>
      <c r="E365" s="185">
        <v>100</v>
      </c>
      <c r="F365" s="185">
        <v>100.00000000000001</v>
      </c>
      <c r="G365" s="185">
        <v>99.999999999999986</v>
      </c>
      <c r="H365" s="185"/>
      <c r="I365" s="185"/>
      <c r="J365" s="185">
        <v>99.999999999999986</v>
      </c>
      <c r="K365" s="185">
        <v>100</v>
      </c>
      <c r="L365" s="185">
        <v>100</v>
      </c>
      <c r="M365" s="185">
        <v>100</v>
      </c>
      <c r="N365" s="185">
        <v>100</v>
      </c>
      <c r="O365" s="185">
        <v>100</v>
      </c>
      <c r="P365" s="185">
        <v>99.999999999999986</v>
      </c>
      <c r="Q365" s="185">
        <v>100.00000000000001</v>
      </c>
      <c r="R365" s="185">
        <v>100</v>
      </c>
      <c r="S365" s="185">
        <v>100</v>
      </c>
      <c r="T365" s="185">
        <v>100</v>
      </c>
      <c r="U365" s="185">
        <v>100</v>
      </c>
      <c r="V365" s="185">
        <v>100</v>
      </c>
      <c r="W365" s="186">
        <v>100</v>
      </c>
      <c r="X365" s="716">
        <v>100</v>
      </c>
    </row>
    <row r="366" spans="1:24" ht="15" customHeight="1">
      <c r="A366" s="702"/>
      <c r="B366" s="703"/>
      <c r="C366" s="166" t="s">
        <v>397</v>
      </c>
      <c r="D366" s="185">
        <v>39.210005652911249</v>
      </c>
      <c r="E366" s="185">
        <v>40.736274648886365</v>
      </c>
      <c r="F366" s="185">
        <v>39.229642034749844</v>
      </c>
      <c r="G366" s="185">
        <v>39.660439013994456</v>
      </c>
      <c r="H366" s="185"/>
      <c r="I366" s="185"/>
      <c r="J366" s="185">
        <v>36.059522436267159</v>
      </c>
      <c r="K366" s="185">
        <v>35.094491818391333</v>
      </c>
      <c r="L366" s="185">
        <v>32.454372733030112</v>
      </c>
      <c r="M366" s="185">
        <v>29.442054885806023</v>
      </c>
      <c r="N366" s="185">
        <v>27.216084275436792</v>
      </c>
      <c r="O366" s="185">
        <v>25.820302486541912</v>
      </c>
      <c r="P366" s="185">
        <v>24.400773195876287</v>
      </c>
      <c r="Q366" s="185">
        <v>23.043308113749024</v>
      </c>
      <c r="R366" s="185">
        <v>20.7535805113104</v>
      </c>
      <c r="S366" s="185">
        <v>19.059440077230725</v>
      </c>
      <c r="T366" s="185">
        <v>17.338191170167168</v>
      </c>
      <c r="U366" s="185">
        <v>15.51124507303501</v>
      </c>
      <c r="V366" s="185">
        <v>13.557764597777963</v>
      </c>
      <c r="W366" s="186">
        <v>12.205777460770328</v>
      </c>
      <c r="X366" s="716">
        <v>11.40194328772556</v>
      </c>
    </row>
    <row r="367" spans="1:24" ht="15" customHeight="1">
      <c r="A367" s="702"/>
      <c r="B367" s="703"/>
      <c r="C367" s="166" t="s">
        <v>398</v>
      </c>
      <c r="D367" s="185">
        <v>50.155455059355567</v>
      </c>
      <c r="E367" s="185">
        <v>48.978578521776143</v>
      </c>
      <c r="F367" s="185">
        <v>53.987858488591165</v>
      </c>
      <c r="G367" s="185">
        <v>53.455992043759323</v>
      </c>
      <c r="H367" s="185"/>
      <c r="I367" s="185"/>
      <c r="J367" s="185">
        <v>57.123082247087318</v>
      </c>
      <c r="K367" s="185">
        <v>57.513251901359766</v>
      </c>
      <c r="L367" s="185">
        <v>60.078300420289018</v>
      </c>
      <c r="M367" s="185">
        <v>62.179681347307202</v>
      </c>
      <c r="N367" s="185">
        <v>63.45066803699897</v>
      </c>
      <c r="O367" s="185">
        <v>63.669571904639831</v>
      </c>
      <c r="P367" s="185">
        <v>63.975515463917517</v>
      </c>
      <c r="Q367" s="185">
        <v>63.638142447169322</v>
      </c>
      <c r="R367" s="185">
        <v>63.257930665238923</v>
      </c>
      <c r="S367" s="185">
        <v>61.460488208522968</v>
      </c>
      <c r="T367" s="185">
        <v>59.958565509358472</v>
      </c>
      <c r="U367" s="185">
        <v>58.737151248164466</v>
      </c>
      <c r="V367" s="185">
        <v>57.388689332553668</v>
      </c>
      <c r="W367" s="186">
        <v>54.930456490727529</v>
      </c>
      <c r="X367" s="716">
        <v>51.883799325798144</v>
      </c>
    </row>
    <row r="368" spans="1:24" ht="15" customHeight="1">
      <c r="A368" s="704"/>
      <c r="B368" s="705"/>
      <c r="C368" s="168" t="s">
        <v>399</v>
      </c>
      <c r="D368" s="187">
        <v>10.634539287733183</v>
      </c>
      <c r="E368" s="187">
        <v>10.285146829337496</v>
      </c>
      <c r="F368" s="187">
        <v>6.7824994766589919</v>
      </c>
      <c r="G368" s="187">
        <v>6.8835689422462165</v>
      </c>
      <c r="H368" s="187"/>
      <c r="I368" s="187"/>
      <c r="J368" s="187">
        <v>6.8173953166455181</v>
      </c>
      <c r="K368" s="187">
        <v>7.3922562802489056</v>
      </c>
      <c r="L368" s="187">
        <v>7.4673268466808675</v>
      </c>
      <c r="M368" s="187">
        <v>8.3782637668867768</v>
      </c>
      <c r="N368" s="187">
        <v>9.333247687564235</v>
      </c>
      <c r="O368" s="187">
        <v>10.510125608818251</v>
      </c>
      <c r="P368" s="187">
        <v>11.623711340206185</v>
      </c>
      <c r="Q368" s="187">
        <v>13.318549439081659</v>
      </c>
      <c r="R368" s="187">
        <v>15.988488823450675</v>
      </c>
      <c r="S368" s="187">
        <v>19.480071714246311</v>
      </c>
      <c r="T368" s="187">
        <v>22.703243320474353</v>
      </c>
      <c r="U368" s="187">
        <v>25.751603678800528</v>
      </c>
      <c r="V368" s="187">
        <v>29.053546069668368</v>
      </c>
      <c r="W368" s="188">
        <v>32.863766048502143</v>
      </c>
      <c r="X368" s="717">
        <v>36.714257386476298</v>
      </c>
    </row>
    <row r="369" spans="1:24" ht="15" customHeight="1">
      <c r="A369" s="702" t="s">
        <v>260</v>
      </c>
      <c r="B369" s="703" t="s">
        <v>261</v>
      </c>
      <c r="C369" s="166" t="s">
        <v>396</v>
      </c>
      <c r="D369" s="185">
        <v>100</v>
      </c>
      <c r="E369" s="185">
        <v>100.00000000000001</v>
      </c>
      <c r="F369" s="185">
        <v>100</v>
      </c>
      <c r="G369" s="185">
        <v>99.999999999999986</v>
      </c>
      <c r="H369" s="185"/>
      <c r="I369" s="185"/>
      <c r="J369" s="185">
        <v>100</v>
      </c>
      <c r="K369" s="185">
        <v>100</v>
      </c>
      <c r="L369" s="185">
        <v>100</v>
      </c>
      <c r="M369" s="185">
        <v>100.00000000000001</v>
      </c>
      <c r="N369" s="185">
        <v>100</v>
      </c>
      <c r="O369" s="185">
        <v>100</v>
      </c>
      <c r="P369" s="185">
        <v>100</v>
      </c>
      <c r="Q369" s="185">
        <v>100</v>
      </c>
      <c r="R369" s="185">
        <v>99.999999999999986</v>
      </c>
      <c r="S369" s="185">
        <v>100</v>
      </c>
      <c r="T369" s="185">
        <v>99.999999999999986</v>
      </c>
      <c r="U369" s="185">
        <v>100</v>
      </c>
      <c r="V369" s="185">
        <v>100</v>
      </c>
      <c r="W369" s="186">
        <v>100</v>
      </c>
      <c r="X369" s="716">
        <v>100</v>
      </c>
    </row>
    <row r="370" spans="1:24" ht="15" customHeight="1">
      <c r="A370" s="702"/>
      <c r="B370" s="703"/>
      <c r="C370" s="166" t="s">
        <v>397</v>
      </c>
      <c r="D370" s="185">
        <v>35.852944366120809</v>
      </c>
      <c r="E370" s="185">
        <v>36.530997005655983</v>
      </c>
      <c r="F370" s="185">
        <v>37.018369175627242</v>
      </c>
      <c r="G370" s="185">
        <v>37.271897810218981</v>
      </c>
      <c r="H370" s="185"/>
      <c r="I370" s="185"/>
      <c r="J370" s="185">
        <v>36.666666666666664</v>
      </c>
      <c r="K370" s="185">
        <v>35.788085293471092</v>
      </c>
      <c r="L370" s="185">
        <v>32.722818478768083</v>
      </c>
      <c r="M370" s="185">
        <v>29.563781210531431</v>
      </c>
      <c r="N370" s="185">
        <v>25.02503616334706</v>
      </c>
      <c r="O370" s="185">
        <v>21.734488076877447</v>
      </c>
      <c r="P370" s="185">
        <v>19.457755359394703</v>
      </c>
      <c r="Q370" s="185">
        <v>18.958961583846857</v>
      </c>
      <c r="R370" s="185">
        <v>18.123463534553398</v>
      </c>
      <c r="S370" s="185">
        <v>16.435643564356436</v>
      </c>
      <c r="T370" s="185">
        <v>14.460193003618818</v>
      </c>
      <c r="U370" s="185">
        <v>12.751348700343307</v>
      </c>
      <c r="V370" s="185">
        <v>11.245706020611102</v>
      </c>
      <c r="W370" s="186">
        <v>10.208674304418984</v>
      </c>
      <c r="X370" s="716">
        <v>8.3216127519924985</v>
      </c>
    </row>
    <row r="371" spans="1:24" ht="15" customHeight="1">
      <c r="A371" s="702"/>
      <c r="B371" s="703"/>
      <c r="C371" s="166" t="s">
        <v>398</v>
      </c>
      <c r="D371" s="185">
        <v>52.976900553085351</v>
      </c>
      <c r="E371" s="185">
        <v>52.068315404236444</v>
      </c>
      <c r="F371" s="185">
        <v>55.118727598566309</v>
      </c>
      <c r="G371" s="185">
        <v>55.702554744525543</v>
      </c>
      <c r="H371" s="185"/>
      <c r="I371" s="185"/>
      <c r="J371" s="185">
        <v>55.737179487179489</v>
      </c>
      <c r="K371" s="185">
        <v>55.913387557704986</v>
      </c>
      <c r="L371" s="185">
        <v>58.282781147923465</v>
      </c>
      <c r="M371" s="185">
        <v>59.87564364130963</v>
      </c>
      <c r="N371" s="185">
        <v>61.511071547791254</v>
      </c>
      <c r="O371" s="185">
        <v>62.534108435164313</v>
      </c>
      <c r="P371" s="185">
        <v>62.370744010088274</v>
      </c>
      <c r="Q371" s="185">
        <v>61.360954503736721</v>
      </c>
      <c r="R371" s="185">
        <v>59.027588090685597</v>
      </c>
      <c r="S371" s="185">
        <v>56.605374823196605</v>
      </c>
      <c r="T371" s="185">
        <v>53.739445114595895</v>
      </c>
      <c r="U371" s="185">
        <v>51.92087624652607</v>
      </c>
      <c r="V371" s="185">
        <v>50.587597179533539</v>
      </c>
      <c r="W371" s="186">
        <v>48.527004909983631</v>
      </c>
      <c r="X371" s="716">
        <v>45.921237693389592</v>
      </c>
    </row>
    <row r="372" spans="1:24" ht="15" customHeight="1">
      <c r="A372" s="704"/>
      <c r="B372" s="705"/>
      <c r="C372" s="168" t="s">
        <v>399</v>
      </c>
      <c r="D372" s="187">
        <v>11.17015508079384</v>
      </c>
      <c r="E372" s="187">
        <v>11.400687590107575</v>
      </c>
      <c r="F372" s="187">
        <v>7.862903225806452</v>
      </c>
      <c r="G372" s="187">
        <v>7.0255474452554738</v>
      </c>
      <c r="H372" s="187"/>
      <c r="I372" s="187"/>
      <c r="J372" s="187">
        <v>7.5961538461538458</v>
      </c>
      <c r="K372" s="187">
        <v>8.2985271488239167</v>
      </c>
      <c r="L372" s="187">
        <v>8.9944003733084461</v>
      </c>
      <c r="M372" s="187">
        <v>10.560575148158943</v>
      </c>
      <c r="N372" s="187">
        <v>13.46389228886169</v>
      </c>
      <c r="O372" s="187">
        <v>15.731403487958239</v>
      </c>
      <c r="P372" s="187">
        <v>18.171500630517023</v>
      </c>
      <c r="Q372" s="187">
        <v>19.680083912416414</v>
      </c>
      <c r="R372" s="187">
        <v>22.848948374760994</v>
      </c>
      <c r="S372" s="187">
        <v>26.958981612446959</v>
      </c>
      <c r="T372" s="187">
        <v>31.800361881785282</v>
      </c>
      <c r="U372" s="187">
        <v>35.327775053130622</v>
      </c>
      <c r="V372" s="187">
        <v>38.166696799855359</v>
      </c>
      <c r="W372" s="188">
        <v>41.264320785597377</v>
      </c>
      <c r="X372" s="717">
        <v>45.757149554617911</v>
      </c>
    </row>
    <row r="373" spans="1:24" ht="15" customHeight="1">
      <c r="A373" s="702" t="s">
        <v>262</v>
      </c>
      <c r="B373" s="703" t="s">
        <v>263</v>
      </c>
      <c r="C373" s="166" t="s">
        <v>396</v>
      </c>
      <c r="D373" s="185">
        <v>100</v>
      </c>
      <c r="E373" s="185">
        <v>100</v>
      </c>
      <c r="F373" s="185">
        <v>100.00000000000001</v>
      </c>
      <c r="G373" s="185">
        <v>100</v>
      </c>
      <c r="H373" s="185"/>
      <c r="I373" s="185"/>
      <c r="J373" s="185">
        <v>100</v>
      </c>
      <c r="K373" s="185">
        <v>100.00000000000001</v>
      </c>
      <c r="L373" s="185">
        <v>100</v>
      </c>
      <c r="M373" s="185">
        <v>99.999999999999986</v>
      </c>
      <c r="N373" s="185">
        <v>100</v>
      </c>
      <c r="O373" s="185">
        <v>100</v>
      </c>
      <c r="P373" s="185">
        <v>100</v>
      </c>
      <c r="Q373" s="185">
        <v>100</v>
      </c>
      <c r="R373" s="185">
        <v>100</v>
      </c>
      <c r="S373" s="185">
        <v>100</v>
      </c>
      <c r="T373" s="185">
        <v>100</v>
      </c>
      <c r="U373" s="185">
        <v>100</v>
      </c>
      <c r="V373" s="185">
        <v>100</v>
      </c>
      <c r="W373" s="186">
        <v>100</v>
      </c>
      <c r="X373" s="716">
        <v>100</v>
      </c>
    </row>
    <row r="374" spans="1:24" ht="15" customHeight="1">
      <c r="A374" s="702"/>
      <c r="B374" s="703"/>
      <c r="C374" s="166" t="s">
        <v>397</v>
      </c>
      <c r="D374" s="185">
        <v>36.656822209096276</v>
      </c>
      <c r="E374" s="185">
        <v>37.364578426754591</v>
      </c>
      <c r="F374" s="185">
        <v>38.070823894121858</v>
      </c>
      <c r="G374" s="185">
        <v>38.439682727595596</v>
      </c>
      <c r="H374" s="185"/>
      <c r="I374" s="185"/>
      <c r="J374" s="185">
        <v>36.833046471600689</v>
      </c>
      <c r="K374" s="185">
        <v>35.769551243899535</v>
      </c>
      <c r="L374" s="185">
        <v>33.96975909789851</v>
      </c>
      <c r="M374" s="185">
        <v>29.911545623836126</v>
      </c>
      <c r="N374" s="185">
        <v>25.305363781200214</v>
      </c>
      <c r="O374" s="185">
        <v>20.463538722442056</v>
      </c>
      <c r="P374" s="185">
        <v>18.156596794081381</v>
      </c>
      <c r="Q374" s="185">
        <v>17.50415973377704</v>
      </c>
      <c r="R374" s="185">
        <v>15.56406685236769</v>
      </c>
      <c r="S374" s="185">
        <v>13.75641966250917</v>
      </c>
      <c r="T374" s="185">
        <v>11.931818181818182</v>
      </c>
      <c r="U374" s="185">
        <v>11.582039446076374</v>
      </c>
      <c r="V374" s="185">
        <v>11.394712853236099</v>
      </c>
      <c r="W374" s="186">
        <v>10.025445292620864</v>
      </c>
      <c r="X374" s="716">
        <v>9.1281451141018142</v>
      </c>
    </row>
    <row r="375" spans="1:24" ht="15" customHeight="1">
      <c r="A375" s="702"/>
      <c r="B375" s="703"/>
      <c r="C375" s="166" t="s">
        <v>398</v>
      </c>
      <c r="D375" s="185">
        <v>52.793857058476078</v>
      </c>
      <c r="E375" s="185">
        <v>52.178520960904386</v>
      </c>
      <c r="F375" s="185">
        <v>54.477167044235131</v>
      </c>
      <c r="G375" s="185">
        <v>54.646620101811294</v>
      </c>
      <c r="H375" s="185"/>
      <c r="I375" s="185"/>
      <c r="J375" s="185">
        <v>55.811818703384965</v>
      </c>
      <c r="K375" s="185">
        <v>55.517200333293658</v>
      </c>
      <c r="L375" s="185">
        <v>56.765761148129165</v>
      </c>
      <c r="M375" s="185">
        <v>59.636871508379883</v>
      </c>
      <c r="N375" s="185">
        <v>62.373871481678179</v>
      </c>
      <c r="O375" s="185">
        <v>64.641040135669869</v>
      </c>
      <c r="P375" s="185">
        <v>64.827373612823678</v>
      </c>
      <c r="Q375" s="185">
        <v>62.163061564059895</v>
      </c>
      <c r="R375" s="185">
        <v>57.799442896935936</v>
      </c>
      <c r="S375" s="185">
        <v>54.988994864269991</v>
      </c>
      <c r="T375" s="185">
        <v>50.833333333333329</v>
      </c>
      <c r="U375" s="185">
        <v>47.419219471254721</v>
      </c>
      <c r="V375" s="185">
        <v>46.125797629899729</v>
      </c>
      <c r="W375" s="186">
        <v>42.798982188295163</v>
      </c>
      <c r="X375" s="716">
        <v>39.672322995904032</v>
      </c>
    </row>
    <row r="376" spans="1:24" ht="15" customHeight="1">
      <c r="A376" s="704"/>
      <c r="B376" s="705"/>
      <c r="C376" s="168" t="s">
        <v>399</v>
      </c>
      <c r="D376" s="187">
        <v>10.549320732427644</v>
      </c>
      <c r="E376" s="187">
        <v>10.456900612341027</v>
      </c>
      <c r="F376" s="187">
        <v>7.4520090616430199</v>
      </c>
      <c r="G376" s="187">
        <v>6.9136971705931094</v>
      </c>
      <c r="H376" s="187"/>
      <c r="I376" s="187"/>
      <c r="J376" s="187">
        <v>7.3551348250143436</v>
      </c>
      <c r="K376" s="187">
        <v>8.7132484228068083</v>
      </c>
      <c r="L376" s="187">
        <v>9.2644797539723225</v>
      </c>
      <c r="M376" s="187">
        <v>10.451582867783985</v>
      </c>
      <c r="N376" s="187">
        <v>12.320764737121614</v>
      </c>
      <c r="O376" s="187">
        <v>14.895421141888072</v>
      </c>
      <c r="P376" s="187">
        <v>17.016029593094945</v>
      </c>
      <c r="Q376" s="187">
        <v>20.332778702163061</v>
      </c>
      <c r="R376" s="187">
        <v>26.636490250696376</v>
      </c>
      <c r="S376" s="187">
        <v>31.254585473220835</v>
      </c>
      <c r="T376" s="187">
        <v>37.234848484848484</v>
      </c>
      <c r="U376" s="187">
        <v>40.998741082668907</v>
      </c>
      <c r="V376" s="187">
        <v>42.479489516864177</v>
      </c>
      <c r="W376" s="188">
        <v>47.175572519083971</v>
      </c>
      <c r="X376" s="717">
        <v>51.199531889994141</v>
      </c>
    </row>
    <row r="377" spans="1:24" ht="15" customHeight="1">
      <c r="A377" s="476">
        <v>902</v>
      </c>
      <c r="B377" s="477" t="s">
        <v>264</v>
      </c>
      <c r="C377" s="152" t="s">
        <v>396</v>
      </c>
      <c r="D377" s="179">
        <v>100.00000000000001</v>
      </c>
      <c r="E377" s="179">
        <v>100</v>
      </c>
      <c r="F377" s="179">
        <v>100</v>
      </c>
      <c r="G377" s="179">
        <v>99.999999999999986</v>
      </c>
      <c r="H377" s="180"/>
      <c r="I377" s="180"/>
      <c r="J377" s="179">
        <v>100</v>
      </c>
      <c r="K377" s="179">
        <v>100</v>
      </c>
      <c r="L377" s="179">
        <v>100</v>
      </c>
      <c r="M377" s="179">
        <v>100</v>
      </c>
      <c r="N377" s="179">
        <v>100</v>
      </c>
      <c r="O377" s="179">
        <v>100.00000000000001</v>
      </c>
      <c r="P377" s="179">
        <v>100</v>
      </c>
      <c r="Q377" s="179">
        <v>100</v>
      </c>
      <c r="R377" s="179">
        <v>100</v>
      </c>
      <c r="S377" s="179">
        <v>100</v>
      </c>
      <c r="T377" s="179">
        <v>100.00000000000001</v>
      </c>
      <c r="U377" s="179">
        <v>100.00000000000001</v>
      </c>
      <c r="V377" s="179">
        <v>100</v>
      </c>
      <c r="W377" s="181">
        <v>100</v>
      </c>
      <c r="X377" s="716">
        <v>100</v>
      </c>
    </row>
    <row r="378" spans="1:24" ht="15" customHeight="1">
      <c r="A378" s="476"/>
      <c r="B378" s="477"/>
      <c r="C378" s="152" t="s">
        <v>397</v>
      </c>
      <c r="D378" s="179">
        <v>38.015731671119028</v>
      </c>
      <c r="E378" s="179">
        <v>39.487702595489061</v>
      </c>
      <c r="F378" s="179">
        <v>39.356254572055597</v>
      </c>
      <c r="G378" s="179">
        <v>39.577909270216963</v>
      </c>
      <c r="H378" s="180"/>
      <c r="I378" s="180"/>
      <c r="J378" s="179">
        <v>37.18947227071304</v>
      </c>
      <c r="K378" s="179">
        <v>37.206600840479688</v>
      </c>
      <c r="L378" s="179">
        <v>36.291108624237395</v>
      </c>
      <c r="M378" s="179">
        <v>32.323113669290102</v>
      </c>
      <c r="N378" s="179">
        <v>27.411698096772792</v>
      </c>
      <c r="O378" s="179">
        <v>24.026330224904004</v>
      </c>
      <c r="P378" s="179">
        <v>22.269220042762853</v>
      </c>
      <c r="Q378" s="179">
        <v>21.959925753176908</v>
      </c>
      <c r="R378" s="179">
        <v>20.20666468901414</v>
      </c>
      <c r="S378" s="179">
        <v>18.019257221458044</v>
      </c>
      <c r="T378" s="179">
        <v>15.622815977635613</v>
      </c>
      <c r="U378" s="179">
        <v>14.261178221789661</v>
      </c>
      <c r="V378" s="179">
        <v>12.555548601114102</v>
      </c>
      <c r="W378" s="181">
        <v>11.527299723290813</v>
      </c>
      <c r="X378" s="716">
        <v>10.528293379424362</v>
      </c>
    </row>
    <row r="379" spans="1:24" ht="15" customHeight="1">
      <c r="A379" s="476"/>
      <c r="B379" s="477"/>
      <c r="C379" s="152" t="s">
        <v>398</v>
      </c>
      <c r="D379" s="179">
        <v>50.923864648263582</v>
      </c>
      <c r="E379" s="179">
        <v>49.529638444973365</v>
      </c>
      <c r="F379" s="179">
        <v>52.947291418011012</v>
      </c>
      <c r="G379" s="179">
        <v>53.124260355029584</v>
      </c>
      <c r="H379" s="180"/>
      <c r="I379" s="180"/>
      <c r="J379" s="179">
        <v>55.290721095743258</v>
      </c>
      <c r="K379" s="179">
        <v>54.480850046123884</v>
      </c>
      <c r="L379" s="179">
        <v>54.748926031551207</v>
      </c>
      <c r="M379" s="179">
        <v>57.907513998198837</v>
      </c>
      <c r="N379" s="179">
        <v>61.221201167196547</v>
      </c>
      <c r="O379" s="179">
        <v>63.03711830316329</v>
      </c>
      <c r="P379" s="179">
        <v>63.075206842056332</v>
      </c>
      <c r="Q379" s="179">
        <v>61.891390224168298</v>
      </c>
      <c r="R379" s="179">
        <v>60.318402056758622</v>
      </c>
      <c r="S379" s="179">
        <v>58.719241937948951</v>
      </c>
      <c r="T379" s="179">
        <v>57.319498951669267</v>
      </c>
      <c r="U379" s="179">
        <v>56.054273773401277</v>
      </c>
      <c r="V379" s="179">
        <v>54.2592476685235</v>
      </c>
      <c r="W379" s="181">
        <v>51.575892555848014</v>
      </c>
      <c r="X379" s="716">
        <v>48.41061095663936</v>
      </c>
    </row>
    <row r="380" spans="1:24" ht="15" customHeight="1">
      <c r="A380" s="694"/>
      <c r="B380" s="695"/>
      <c r="C380" s="155" t="s">
        <v>399</v>
      </c>
      <c r="D380" s="182">
        <v>11.060403680617394</v>
      </c>
      <c r="E380" s="182">
        <v>10.982658959537572</v>
      </c>
      <c r="F380" s="182">
        <v>7.6964540099333929</v>
      </c>
      <c r="G380" s="182">
        <v>7.2978303747534516</v>
      </c>
      <c r="H380" s="183"/>
      <c r="I380" s="183"/>
      <c r="J380" s="182">
        <v>7.519806633543709</v>
      </c>
      <c r="K380" s="182">
        <v>8.3125491133964271</v>
      </c>
      <c r="L380" s="182">
        <v>8.9599653442113993</v>
      </c>
      <c r="M380" s="182">
        <v>9.7693723325110611</v>
      </c>
      <c r="N380" s="182">
        <v>11.367100736030661</v>
      </c>
      <c r="O380" s="182">
        <v>12.936551471932711</v>
      </c>
      <c r="P380" s="182">
        <v>14.655573115180811</v>
      </c>
      <c r="Q380" s="182">
        <v>16.148684022654798</v>
      </c>
      <c r="R380" s="182">
        <v>19.474933254227235</v>
      </c>
      <c r="S380" s="182">
        <v>23.261500840593001</v>
      </c>
      <c r="T380" s="182">
        <v>27.057685070695126</v>
      </c>
      <c r="U380" s="182">
        <v>29.68454800480907</v>
      </c>
      <c r="V380" s="182">
        <v>33.185203730362396</v>
      </c>
      <c r="W380" s="184">
        <v>36.896807720861176</v>
      </c>
      <c r="X380" s="717">
        <v>41.061095663936278</v>
      </c>
    </row>
    <row r="381" spans="1:24" ht="15" customHeight="1">
      <c r="A381" s="702" t="s">
        <v>265</v>
      </c>
      <c r="B381" s="703" t="s">
        <v>266</v>
      </c>
      <c r="C381" s="166" t="s">
        <v>396</v>
      </c>
      <c r="D381" s="185">
        <v>100</v>
      </c>
      <c r="E381" s="185">
        <v>100</v>
      </c>
      <c r="F381" s="185">
        <v>100</v>
      </c>
      <c r="G381" s="185">
        <v>100</v>
      </c>
      <c r="H381" s="185"/>
      <c r="I381" s="185"/>
      <c r="J381" s="185">
        <v>100</v>
      </c>
      <c r="K381" s="185">
        <v>100</v>
      </c>
      <c r="L381" s="185">
        <v>100.00000000000001</v>
      </c>
      <c r="M381" s="185">
        <v>100</v>
      </c>
      <c r="N381" s="185">
        <v>100</v>
      </c>
      <c r="O381" s="185">
        <v>99.999999999999986</v>
      </c>
      <c r="P381" s="185">
        <v>100</v>
      </c>
      <c r="Q381" s="185">
        <v>100</v>
      </c>
      <c r="R381" s="185">
        <v>100</v>
      </c>
      <c r="S381" s="185">
        <v>100</v>
      </c>
      <c r="T381" s="185">
        <v>100</v>
      </c>
      <c r="U381" s="185">
        <v>100</v>
      </c>
      <c r="V381" s="185">
        <v>100</v>
      </c>
      <c r="W381" s="186">
        <v>100</v>
      </c>
      <c r="X381" s="716">
        <v>100</v>
      </c>
    </row>
    <row r="382" spans="1:24" ht="15" customHeight="1">
      <c r="A382" s="702"/>
      <c r="B382" s="703"/>
      <c r="C382" s="166" t="s">
        <v>397</v>
      </c>
      <c r="D382" s="185">
        <v>37.918116135937922</v>
      </c>
      <c r="E382" s="185">
        <v>39.30289299407459</v>
      </c>
      <c r="F382" s="185">
        <v>39.018308755432074</v>
      </c>
      <c r="G382" s="185">
        <v>39.677371614621876</v>
      </c>
      <c r="H382" s="185"/>
      <c r="I382" s="185"/>
      <c r="J382" s="185">
        <v>36.462438791353158</v>
      </c>
      <c r="K382" s="185">
        <v>36.815078837672935</v>
      </c>
      <c r="L382" s="185">
        <v>36.354919133158603</v>
      </c>
      <c r="M382" s="185">
        <v>32.614406193833815</v>
      </c>
      <c r="N382" s="185">
        <v>27.183373349339735</v>
      </c>
      <c r="O382" s="185">
        <v>23.577235772357724</v>
      </c>
      <c r="P382" s="185">
        <v>21.99516418376102</v>
      </c>
      <c r="Q382" s="185">
        <v>22.27420505907541</v>
      </c>
      <c r="R382" s="185">
        <v>20.771195517838017</v>
      </c>
      <c r="S382" s="185">
        <v>18.728333474253827</v>
      </c>
      <c r="T382" s="185">
        <v>15.808233826412405</v>
      </c>
      <c r="U382" s="185">
        <v>14.095744680851062</v>
      </c>
      <c r="V382" s="185">
        <v>12.584476756092567</v>
      </c>
      <c r="W382" s="186">
        <v>12.017353579175705</v>
      </c>
      <c r="X382" s="716">
        <v>11.54446177847114</v>
      </c>
    </row>
    <row r="383" spans="1:24" ht="15" customHeight="1">
      <c r="A383" s="702"/>
      <c r="B383" s="703"/>
      <c r="C383" s="166" t="s">
        <v>398</v>
      </c>
      <c r="D383" s="185">
        <v>50.474979930425476</v>
      </c>
      <c r="E383" s="185">
        <v>49.292436388985713</v>
      </c>
      <c r="F383" s="185">
        <v>52.796181520267858</v>
      </c>
      <c r="G383" s="185">
        <v>52.523309160870213</v>
      </c>
      <c r="H383" s="185"/>
      <c r="I383" s="185"/>
      <c r="J383" s="185">
        <v>55.76854174131136</v>
      </c>
      <c r="K383" s="185">
        <v>54.805775388147161</v>
      </c>
      <c r="L383" s="185">
        <v>54.740139359457906</v>
      </c>
      <c r="M383" s="185">
        <v>57.735379510576522</v>
      </c>
      <c r="N383" s="185">
        <v>61.79471788715486</v>
      </c>
      <c r="O383" s="185">
        <v>63.615950445218736</v>
      </c>
      <c r="P383" s="185">
        <v>63.497387099290222</v>
      </c>
      <c r="Q383" s="185">
        <v>61.91420188724129</v>
      </c>
      <c r="R383" s="185">
        <v>60.146658976682865</v>
      </c>
      <c r="S383" s="185">
        <v>58.848397733998482</v>
      </c>
      <c r="T383" s="185">
        <v>58.438780965959722</v>
      </c>
      <c r="U383" s="185">
        <v>57.845744680851062</v>
      </c>
      <c r="V383" s="185">
        <v>55.826336268687285</v>
      </c>
      <c r="W383" s="186">
        <v>52.635574837310195</v>
      </c>
      <c r="X383" s="716">
        <v>49.381975279011158</v>
      </c>
    </row>
    <row r="384" spans="1:24" ht="15" customHeight="1">
      <c r="A384" s="704"/>
      <c r="B384" s="705"/>
      <c r="C384" s="168" t="s">
        <v>399</v>
      </c>
      <c r="D384" s="187">
        <v>11.606903933636607</v>
      </c>
      <c r="E384" s="187">
        <v>11.404670616939701</v>
      </c>
      <c r="F384" s="187">
        <v>8.1855097243000632</v>
      </c>
      <c r="G384" s="187">
        <v>7.7993192245079186</v>
      </c>
      <c r="H384" s="187"/>
      <c r="I384" s="187"/>
      <c r="J384" s="187">
        <v>7.7690194673354833</v>
      </c>
      <c r="K384" s="187">
        <v>8.3791457741799071</v>
      </c>
      <c r="L384" s="187">
        <v>8.9049415073834943</v>
      </c>
      <c r="M384" s="187">
        <v>9.6502142955896577</v>
      </c>
      <c r="N384" s="187">
        <v>11.021908763505401</v>
      </c>
      <c r="O384" s="187">
        <v>12.806813782423538</v>
      </c>
      <c r="P384" s="187">
        <v>14.507448716948756</v>
      </c>
      <c r="Q384" s="187">
        <v>15.811593053683293</v>
      </c>
      <c r="R384" s="187">
        <v>19.082145505479115</v>
      </c>
      <c r="S384" s="187">
        <v>22.423268791747695</v>
      </c>
      <c r="T384" s="187">
        <v>25.752985207627876</v>
      </c>
      <c r="U384" s="187">
        <v>28.058510638297875</v>
      </c>
      <c r="V384" s="187">
        <v>31.589186975220152</v>
      </c>
      <c r="W384" s="188">
        <v>35.347071583514101</v>
      </c>
      <c r="X384" s="717">
        <v>39.073562942517704</v>
      </c>
    </row>
    <row r="385" spans="1:24" ht="15" customHeight="1">
      <c r="A385" s="702" t="s">
        <v>267</v>
      </c>
      <c r="B385" s="703" t="s">
        <v>268</v>
      </c>
      <c r="C385" s="166" t="s">
        <v>396</v>
      </c>
      <c r="D385" s="185">
        <v>100</v>
      </c>
      <c r="E385" s="185">
        <v>100</v>
      </c>
      <c r="F385" s="185">
        <v>100</v>
      </c>
      <c r="G385" s="185">
        <v>100</v>
      </c>
      <c r="H385" s="185"/>
      <c r="I385" s="185"/>
      <c r="J385" s="185">
        <v>100</v>
      </c>
      <c r="K385" s="185">
        <v>100</v>
      </c>
      <c r="L385" s="185">
        <v>100</v>
      </c>
      <c r="M385" s="185">
        <v>99.999999999999986</v>
      </c>
      <c r="N385" s="185">
        <v>100</v>
      </c>
      <c r="O385" s="185">
        <v>100</v>
      </c>
      <c r="P385" s="185">
        <v>100.00000000000001</v>
      </c>
      <c r="Q385" s="185">
        <v>100</v>
      </c>
      <c r="R385" s="185">
        <v>100</v>
      </c>
      <c r="S385" s="185">
        <v>100</v>
      </c>
      <c r="T385" s="185">
        <v>100</v>
      </c>
      <c r="U385" s="185">
        <v>100</v>
      </c>
      <c r="V385" s="185">
        <v>100</v>
      </c>
      <c r="W385" s="186">
        <v>100</v>
      </c>
      <c r="X385" s="716">
        <v>100</v>
      </c>
    </row>
    <row r="386" spans="1:24" ht="15" customHeight="1">
      <c r="A386" s="702"/>
      <c r="B386" s="703"/>
      <c r="C386" s="166" t="s">
        <v>397</v>
      </c>
      <c r="D386" s="185">
        <v>38.137287570809733</v>
      </c>
      <c r="E386" s="185">
        <v>39.706367535466839</v>
      </c>
      <c r="F386" s="185">
        <v>39.753686327077745</v>
      </c>
      <c r="G386" s="185">
        <v>39.464346062859072</v>
      </c>
      <c r="H386" s="185"/>
      <c r="I386" s="185"/>
      <c r="J386" s="185">
        <v>38.122987271890814</v>
      </c>
      <c r="K386" s="185">
        <v>37.716262975778548</v>
      </c>
      <c r="L386" s="185">
        <v>36.208326422292252</v>
      </c>
      <c r="M386" s="185">
        <v>31.942562991059333</v>
      </c>
      <c r="N386" s="185">
        <v>27.727603031246755</v>
      </c>
      <c r="O386" s="185">
        <v>24.673585537328425</v>
      </c>
      <c r="P386" s="185">
        <v>22.673415391694469</v>
      </c>
      <c r="Q386" s="185">
        <v>21.488095238095241</v>
      </c>
      <c r="R386" s="185">
        <v>19.359624180986525</v>
      </c>
      <c r="S386" s="185">
        <v>16.944373237631378</v>
      </c>
      <c r="T386" s="185">
        <v>15.340832091069251</v>
      </c>
      <c r="U386" s="185">
        <v>14.512177547197002</v>
      </c>
      <c r="V386" s="185">
        <v>12.510062791820964</v>
      </c>
      <c r="W386" s="186">
        <v>10.720028586742899</v>
      </c>
      <c r="X386" s="716">
        <v>8.8258946521913941</v>
      </c>
    </row>
    <row r="387" spans="1:24" ht="15" customHeight="1">
      <c r="A387" s="702"/>
      <c r="B387" s="703"/>
      <c r="C387" s="166" t="s">
        <v>398</v>
      </c>
      <c r="D387" s="185">
        <v>51.482839053648789</v>
      </c>
      <c r="E387" s="185">
        <v>49.810293632464528</v>
      </c>
      <c r="F387" s="185">
        <v>53.125</v>
      </c>
      <c r="G387" s="185">
        <v>53.810408921933082</v>
      </c>
      <c r="H387" s="185"/>
      <c r="I387" s="185"/>
      <c r="J387" s="185">
        <v>54.677196748964882</v>
      </c>
      <c r="K387" s="185">
        <v>54.057879836426551</v>
      </c>
      <c r="L387" s="185">
        <v>54.760325095372366</v>
      </c>
      <c r="M387" s="185">
        <v>58.132394111803485</v>
      </c>
      <c r="N387" s="185">
        <v>60.427696460085123</v>
      </c>
      <c r="O387" s="185">
        <v>62.202879142952796</v>
      </c>
      <c r="P387" s="185">
        <v>62.452548027148282</v>
      </c>
      <c r="Q387" s="185">
        <v>61.857142857142854</v>
      </c>
      <c r="R387" s="185">
        <v>60.576090987761155</v>
      </c>
      <c r="S387" s="185">
        <v>58.523455524224552</v>
      </c>
      <c r="T387" s="185">
        <v>55.617292316031985</v>
      </c>
      <c r="U387" s="185">
        <v>53.336215593024924</v>
      </c>
      <c r="V387" s="185">
        <v>51.795202060859765</v>
      </c>
      <c r="W387" s="186">
        <v>49.830266214043242</v>
      </c>
      <c r="X387" s="716">
        <v>46.783273019702456</v>
      </c>
    </row>
    <row r="388" spans="1:24" ht="15" customHeight="1">
      <c r="A388" s="704"/>
      <c r="B388" s="705"/>
      <c r="C388" s="168" t="s">
        <v>399</v>
      </c>
      <c r="D388" s="187">
        <v>10.379873375541486</v>
      </c>
      <c r="E388" s="187">
        <v>10.483338832068624</v>
      </c>
      <c r="F388" s="187">
        <v>7.1213136729222528</v>
      </c>
      <c r="G388" s="187">
        <v>6.7252450152078413</v>
      </c>
      <c r="H388" s="187"/>
      <c r="I388" s="187"/>
      <c r="J388" s="187">
        <v>7.1998159791443026</v>
      </c>
      <c r="K388" s="187">
        <v>8.2258571877949027</v>
      </c>
      <c r="L388" s="187">
        <v>9.0313484823353782</v>
      </c>
      <c r="M388" s="187">
        <v>9.92504289713718</v>
      </c>
      <c r="N388" s="187">
        <v>11.844700508668121</v>
      </c>
      <c r="O388" s="187">
        <v>13.123535319718782</v>
      </c>
      <c r="P388" s="187">
        <v>14.874036581157252</v>
      </c>
      <c r="Q388" s="187">
        <v>16.654761904761905</v>
      </c>
      <c r="R388" s="187">
        <v>20.064284831252319</v>
      </c>
      <c r="S388" s="187">
        <v>24.532171238144066</v>
      </c>
      <c r="T388" s="187">
        <v>29.041875592898769</v>
      </c>
      <c r="U388" s="187">
        <v>32.151606859778063</v>
      </c>
      <c r="V388" s="187">
        <v>35.694735147319271</v>
      </c>
      <c r="W388" s="188">
        <v>39.449705199213867</v>
      </c>
      <c r="X388" s="717">
        <v>44.39083232810615</v>
      </c>
    </row>
    <row r="389" spans="1:24" ht="15" customHeight="1">
      <c r="A389" s="489" t="s">
        <v>269</v>
      </c>
      <c r="B389" s="69"/>
      <c r="W389" s="69"/>
      <c r="X389" s="718"/>
    </row>
    <row r="390" spans="1:24" ht="15" customHeight="1">
      <c r="A390" s="476">
        <v>221</v>
      </c>
      <c r="B390" s="477" t="s">
        <v>270</v>
      </c>
      <c r="C390" s="152" t="s">
        <v>396</v>
      </c>
      <c r="D390" s="179">
        <v>100.00000000000001</v>
      </c>
      <c r="E390" s="179">
        <v>100</v>
      </c>
      <c r="F390" s="179">
        <v>100</v>
      </c>
      <c r="G390" s="179">
        <v>100</v>
      </c>
      <c r="H390" s="180"/>
      <c r="I390" s="180"/>
      <c r="J390" s="179">
        <v>100</v>
      </c>
      <c r="K390" s="179">
        <v>100</v>
      </c>
      <c r="L390" s="179">
        <v>100</v>
      </c>
      <c r="M390" s="179">
        <v>100</v>
      </c>
      <c r="N390" s="179">
        <v>100</v>
      </c>
      <c r="O390" s="179">
        <v>100</v>
      </c>
      <c r="P390" s="179">
        <v>100.00000000000001</v>
      </c>
      <c r="Q390" s="179">
        <v>100</v>
      </c>
      <c r="R390" s="179">
        <v>100</v>
      </c>
      <c r="S390" s="179">
        <v>100</v>
      </c>
      <c r="T390" s="179">
        <v>99.999999999999986</v>
      </c>
      <c r="U390" s="179">
        <v>100</v>
      </c>
      <c r="V390" s="179">
        <v>100.00000000000001</v>
      </c>
      <c r="W390" s="181">
        <v>100</v>
      </c>
      <c r="X390" s="716">
        <v>100</v>
      </c>
    </row>
    <row r="391" spans="1:24" ht="15" customHeight="1">
      <c r="A391" s="476"/>
      <c r="B391" s="477"/>
      <c r="C391" s="152" t="s">
        <v>397</v>
      </c>
      <c r="D391" s="179">
        <v>33.915554388869815</v>
      </c>
      <c r="E391" s="179">
        <v>34.840761733882481</v>
      </c>
      <c r="F391" s="179">
        <v>34.677500050031021</v>
      </c>
      <c r="G391" s="179">
        <v>36.042504307869038</v>
      </c>
      <c r="H391" s="180"/>
      <c r="I391" s="180"/>
      <c r="J391" s="179">
        <v>33.542973266528854</v>
      </c>
      <c r="K391" s="179">
        <v>31.882350809155323</v>
      </c>
      <c r="L391" s="179">
        <v>29.811474298114742</v>
      </c>
      <c r="M391" s="179">
        <v>25.04963460482406</v>
      </c>
      <c r="N391" s="179">
        <v>21.769365386386664</v>
      </c>
      <c r="O391" s="179">
        <v>20.082805882073</v>
      </c>
      <c r="P391" s="179">
        <v>19.53700371836392</v>
      </c>
      <c r="Q391" s="179">
        <v>19.417168967528681</v>
      </c>
      <c r="R391" s="179">
        <v>18.398889845918269</v>
      </c>
      <c r="S391" s="179">
        <v>16.96683947086164</v>
      </c>
      <c r="T391" s="179">
        <v>15.684835402050728</v>
      </c>
      <c r="U391" s="179">
        <v>13.991378357466564</v>
      </c>
      <c r="V391" s="179">
        <v>12.484677475310498</v>
      </c>
      <c r="W391" s="181">
        <v>11.867203805271078</v>
      </c>
      <c r="X391" s="716">
        <v>11.532805283934055</v>
      </c>
    </row>
    <row r="392" spans="1:24" ht="15" customHeight="1">
      <c r="A392" s="476"/>
      <c r="B392" s="477"/>
      <c r="C392" s="152" t="s">
        <v>398</v>
      </c>
      <c r="D392" s="179">
        <v>55.269268824586561</v>
      </c>
      <c r="E392" s="179">
        <v>54.340822900950123</v>
      </c>
      <c r="F392" s="179">
        <v>58.212091496727972</v>
      </c>
      <c r="G392" s="179">
        <v>56.761303027816524</v>
      </c>
      <c r="H392" s="180"/>
      <c r="I392" s="180"/>
      <c r="J392" s="179">
        <v>59.750884692197189</v>
      </c>
      <c r="K392" s="179">
        <v>60.363168481905007</v>
      </c>
      <c r="L392" s="179">
        <v>61.496580186394375</v>
      </c>
      <c r="M392" s="179">
        <v>64.539771047184558</v>
      </c>
      <c r="N392" s="179">
        <v>65.390991986736665</v>
      </c>
      <c r="O392" s="179">
        <v>65.171560462570781</v>
      </c>
      <c r="P392" s="179">
        <v>63.98224781096318</v>
      </c>
      <c r="Q392" s="179">
        <v>62.68957806727591</v>
      </c>
      <c r="R392" s="179">
        <v>61.766676236960471</v>
      </c>
      <c r="S392" s="179">
        <v>60.640865212727924</v>
      </c>
      <c r="T392" s="179">
        <v>59.868321640582835</v>
      </c>
      <c r="U392" s="179">
        <v>59.537968387310713</v>
      </c>
      <c r="V392" s="179">
        <v>58.961075005203881</v>
      </c>
      <c r="W392" s="181">
        <v>55.564723583944087</v>
      </c>
      <c r="X392" s="716">
        <v>52.702598106246292</v>
      </c>
    </row>
    <row r="393" spans="1:24" ht="15" customHeight="1">
      <c r="A393" s="694"/>
      <c r="B393" s="695"/>
      <c r="C393" s="155" t="s">
        <v>399</v>
      </c>
      <c r="D393" s="182">
        <v>10.815176786543626</v>
      </c>
      <c r="E393" s="182">
        <v>10.818415365167395</v>
      </c>
      <c r="F393" s="182">
        <v>7.1104084532410097</v>
      </c>
      <c r="G393" s="182">
        <v>7.1961926643144336</v>
      </c>
      <c r="H393" s="183"/>
      <c r="I393" s="183"/>
      <c r="J393" s="182">
        <v>6.7061420412739565</v>
      </c>
      <c r="K393" s="182">
        <v>7.7544807089396723</v>
      </c>
      <c r="L393" s="182">
        <v>8.6919455154908842</v>
      </c>
      <c r="M393" s="182">
        <v>10.410594347991383</v>
      </c>
      <c r="N393" s="182">
        <v>12.839642626876667</v>
      </c>
      <c r="O393" s="182">
        <v>14.745633655356208</v>
      </c>
      <c r="P393" s="182">
        <v>16.480748470672903</v>
      </c>
      <c r="Q393" s="182">
        <v>17.893252965195412</v>
      </c>
      <c r="R393" s="182">
        <v>19.834433917121256</v>
      </c>
      <c r="S393" s="182">
        <v>22.39229531641044</v>
      </c>
      <c r="T393" s="182">
        <v>24.446842957366432</v>
      </c>
      <c r="U393" s="182">
        <v>26.470653255222725</v>
      </c>
      <c r="V393" s="182">
        <v>28.554247519485624</v>
      </c>
      <c r="W393" s="184">
        <v>32.568072610784839</v>
      </c>
      <c r="X393" s="717">
        <v>35.764596609819655</v>
      </c>
    </row>
    <row r="394" spans="1:24" ht="15" customHeight="1">
      <c r="A394" s="476">
        <v>223</v>
      </c>
      <c r="B394" s="477" t="s">
        <v>271</v>
      </c>
      <c r="C394" s="152" t="s">
        <v>396</v>
      </c>
      <c r="D394" s="179">
        <v>100</v>
      </c>
      <c r="E394" s="179">
        <v>100</v>
      </c>
      <c r="F394" s="179">
        <v>100</v>
      </c>
      <c r="G394" s="179">
        <v>100.00000000000001</v>
      </c>
      <c r="H394" s="180"/>
      <c r="I394" s="180"/>
      <c r="J394" s="179">
        <v>100.00000000000001</v>
      </c>
      <c r="K394" s="179">
        <v>100.00000000000001</v>
      </c>
      <c r="L394" s="179">
        <v>100</v>
      </c>
      <c r="M394" s="179">
        <v>100</v>
      </c>
      <c r="N394" s="179">
        <v>100</v>
      </c>
      <c r="O394" s="179">
        <v>100</v>
      </c>
      <c r="P394" s="179">
        <v>100</v>
      </c>
      <c r="Q394" s="179">
        <v>100</v>
      </c>
      <c r="R394" s="179">
        <v>100</v>
      </c>
      <c r="S394" s="179">
        <v>100</v>
      </c>
      <c r="T394" s="179">
        <v>100</v>
      </c>
      <c r="U394" s="179">
        <v>100</v>
      </c>
      <c r="V394" s="179">
        <v>100</v>
      </c>
      <c r="W394" s="181">
        <v>100</v>
      </c>
      <c r="X394" s="716">
        <v>100</v>
      </c>
    </row>
    <row r="395" spans="1:24" ht="15" customHeight="1">
      <c r="A395" s="476"/>
      <c r="B395" s="477"/>
      <c r="C395" s="152" t="s">
        <v>397</v>
      </c>
      <c r="D395" s="179">
        <v>36.45268423929037</v>
      </c>
      <c r="E395" s="179">
        <v>36.990209790209789</v>
      </c>
      <c r="F395" s="179">
        <v>36.875743574136074</v>
      </c>
      <c r="G395" s="179">
        <v>37.403183249638268</v>
      </c>
      <c r="H395" s="180"/>
      <c r="I395" s="180"/>
      <c r="J395" s="179">
        <v>34.097473542406362</v>
      </c>
      <c r="K395" s="179">
        <v>32.68342620490688</v>
      </c>
      <c r="L395" s="179">
        <v>30.17955124436606</v>
      </c>
      <c r="M395" s="179">
        <v>25.455671679164965</v>
      </c>
      <c r="N395" s="179">
        <v>21.885396391546223</v>
      </c>
      <c r="O395" s="179">
        <v>20.776243093922652</v>
      </c>
      <c r="P395" s="179">
        <v>21.079170206352252</v>
      </c>
      <c r="Q395" s="179">
        <v>20.954617221974818</v>
      </c>
      <c r="R395" s="179">
        <v>19.170900002716579</v>
      </c>
      <c r="S395" s="179">
        <v>17.475400086505193</v>
      </c>
      <c r="T395" s="179">
        <v>16.057772835234839</v>
      </c>
      <c r="U395" s="179">
        <v>14.971675590150735</v>
      </c>
      <c r="V395" s="179">
        <v>13.923228026644216</v>
      </c>
      <c r="W395" s="181">
        <v>12.925791224947766</v>
      </c>
      <c r="X395" s="716">
        <v>12.144829501821807</v>
      </c>
    </row>
    <row r="396" spans="1:24" ht="15" customHeight="1">
      <c r="A396" s="476"/>
      <c r="B396" s="477"/>
      <c r="C396" s="152" t="s">
        <v>398</v>
      </c>
      <c r="D396" s="179">
        <v>51.397822339933576</v>
      </c>
      <c r="E396" s="179">
        <v>51.251748251748253</v>
      </c>
      <c r="F396" s="179">
        <v>55.489306366378003</v>
      </c>
      <c r="G396" s="179">
        <v>55.22739523931115</v>
      </c>
      <c r="H396" s="180"/>
      <c r="I396" s="180"/>
      <c r="J396" s="179">
        <v>59.089196625301113</v>
      </c>
      <c r="K396" s="179">
        <v>59.735228766533666</v>
      </c>
      <c r="L396" s="179">
        <v>61.270331177738591</v>
      </c>
      <c r="M396" s="179">
        <v>64.44772460692964</v>
      </c>
      <c r="N396" s="179">
        <v>65.954362860810861</v>
      </c>
      <c r="O396" s="179">
        <v>65.388121546961329</v>
      </c>
      <c r="P396" s="179">
        <v>63.592392644761716</v>
      </c>
      <c r="Q396" s="179">
        <v>62.510289731859714</v>
      </c>
      <c r="R396" s="179">
        <v>61.855151992610899</v>
      </c>
      <c r="S396" s="179">
        <v>60.598237456747405</v>
      </c>
      <c r="T396" s="179">
        <v>59.258343973529939</v>
      </c>
      <c r="U396" s="179">
        <v>58.589854069250002</v>
      </c>
      <c r="V396" s="179">
        <v>57.258481397787534</v>
      </c>
      <c r="W396" s="181">
        <v>54.725682890969587</v>
      </c>
      <c r="X396" s="716">
        <v>52.668986814371841</v>
      </c>
    </row>
    <row r="397" spans="1:24" ht="15" customHeight="1">
      <c r="A397" s="694"/>
      <c r="B397" s="695"/>
      <c r="C397" s="155" t="s">
        <v>399</v>
      </c>
      <c r="D397" s="182">
        <v>12.149493420776054</v>
      </c>
      <c r="E397" s="182">
        <v>11.758041958041957</v>
      </c>
      <c r="F397" s="182">
        <v>7.6349500594859316</v>
      </c>
      <c r="G397" s="182">
        <v>7.3694215110505858</v>
      </c>
      <c r="H397" s="183"/>
      <c r="I397" s="183"/>
      <c r="J397" s="182">
        <v>6.8133298322925349</v>
      </c>
      <c r="K397" s="182">
        <v>7.5813450285594639</v>
      </c>
      <c r="L397" s="182">
        <v>8.5501175778953549</v>
      </c>
      <c r="M397" s="182">
        <v>10.096603713905401</v>
      </c>
      <c r="N397" s="182">
        <v>12.160240747642909</v>
      </c>
      <c r="O397" s="182">
        <v>13.835635359116022</v>
      </c>
      <c r="P397" s="182">
        <v>15.328437148886026</v>
      </c>
      <c r="Q397" s="182">
        <v>16.535093046165471</v>
      </c>
      <c r="R397" s="182">
        <v>18.973948004672518</v>
      </c>
      <c r="S397" s="182">
        <v>21.926362456747405</v>
      </c>
      <c r="T397" s="182">
        <v>24.683883191235225</v>
      </c>
      <c r="U397" s="182">
        <v>26.438470340599263</v>
      </c>
      <c r="V397" s="182">
        <v>28.818290575568255</v>
      </c>
      <c r="W397" s="184">
        <v>32.34852588408264</v>
      </c>
      <c r="X397" s="717">
        <v>35.186183683806348</v>
      </c>
    </row>
    <row r="398" spans="1:24" ht="15" customHeight="1">
      <c r="A398" s="702" t="s">
        <v>272</v>
      </c>
      <c r="B398" s="703" t="s">
        <v>273</v>
      </c>
      <c r="C398" s="166" t="s">
        <v>396</v>
      </c>
      <c r="D398" s="185">
        <v>100</v>
      </c>
      <c r="E398" s="185">
        <v>100</v>
      </c>
      <c r="F398" s="185">
        <v>100</v>
      </c>
      <c r="G398" s="185">
        <v>100</v>
      </c>
      <c r="H398" s="185"/>
      <c r="I398" s="185"/>
      <c r="J398" s="185">
        <v>100</v>
      </c>
      <c r="K398" s="185">
        <v>99.999999999999986</v>
      </c>
      <c r="L398" s="185">
        <v>99.999999999999986</v>
      </c>
      <c r="M398" s="185">
        <v>100</v>
      </c>
      <c r="N398" s="185">
        <v>100</v>
      </c>
      <c r="O398" s="185">
        <v>100</v>
      </c>
      <c r="P398" s="185">
        <v>100</v>
      </c>
      <c r="Q398" s="185">
        <v>100</v>
      </c>
      <c r="R398" s="185">
        <v>100</v>
      </c>
      <c r="S398" s="185">
        <v>100.00000000000001</v>
      </c>
      <c r="T398" s="185">
        <v>100</v>
      </c>
      <c r="U398" s="185">
        <v>99.999999999999986</v>
      </c>
      <c r="V398" s="185">
        <v>100</v>
      </c>
      <c r="W398" s="186">
        <v>100.00000000000001</v>
      </c>
      <c r="X398" s="716">
        <v>100</v>
      </c>
    </row>
    <row r="399" spans="1:24" ht="15" customHeight="1">
      <c r="A399" s="702"/>
      <c r="B399" s="703"/>
      <c r="C399" s="166" t="s">
        <v>397</v>
      </c>
      <c r="D399" s="185">
        <v>36.396396396396398</v>
      </c>
      <c r="E399" s="185">
        <v>36.122284794851168</v>
      </c>
      <c r="F399" s="185">
        <v>36.108912458445467</v>
      </c>
      <c r="G399" s="185">
        <v>35.717603344170925</v>
      </c>
      <c r="H399" s="185"/>
      <c r="I399" s="185"/>
      <c r="J399" s="185">
        <v>32.640280561122239</v>
      </c>
      <c r="K399" s="185">
        <v>29.551580494976719</v>
      </c>
      <c r="L399" s="185">
        <v>27.240097423407256</v>
      </c>
      <c r="M399" s="185">
        <v>22.733478973238665</v>
      </c>
      <c r="N399" s="185">
        <v>20.642837351066778</v>
      </c>
      <c r="O399" s="185">
        <v>21.745483528161529</v>
      </c>
      <c r="P399" s="185">
        <v>23.014527845036319</v>
      </c>
      <c r="Q399" s="185">
        <v>23.498490101778323</v>
      </c>
      <c r="R399" s="185">
        <v>21.111704970603956</v>
      </c>
      <c r="S399" s="185">
        <v>19.095272133156335</v>
      </c>
      <c r="T399" s="185">
        <v>17.464307259199678</v>
      </c>
      <c r="U399" s="185">
        <v>16.848906560636181</v>
      </c>
      <c r="V399" s="185">
        <v>15.876682064671622</v>
      </c>
      <c r="W399" s="186">
        <v>15.113094634344254</v>
      </c>
      <c r="X399" s="716">
        <v>13.665628245067499</v>
      </c>
    </row>
    <row r="400" spans="1:24" ht="15" customHeight="1">
      <c r="A400" s="702"/>
      <c r="B400" s="703"/>
      <c r="C400" s="166" t="s">
        <v>398</v>
      </c>
      <c r="D400" s="185">
        <v>52.399672399672404</v>
      </c>
      <c r="E400" s="185">
        <v>53.113435237329043</v>
      </c>
      <c r="F400" s="185">
        <v>56.482507519392108</v>
      </c>
      <c r="G400" s="185">
        <v>57.423749806471591</v>
      </c>
      <c r="H400" s="185"/>
      <c r="I400" s="185"/>
      <c r="J400" s="185">
        <v>60.759018036072142</v>
      </c>
      <c r="K400" s="185">
        <v>63.19529527076697</v>
      </c>
      <c r="L400" s="185">
        <v>64.773746955518519</v>
      </c>
      <c r="M400" s="185">
        <v>67.422173675587118</v>
      </c>
      <c r="N400" s="185">
        <v>67.06844001108341</v>
      </c>
      <c r="O400" s="185">
        <v>65.116896918172159</v>
      </c>
      <c r="P400" s="185">
        <v>63.801452784503631</v>
      </c>
      <c r="Q400" s="185">
        <v>62.532155239906054</v>
      </c>
      <c r="R400" s="185">
        <v>64.778193479422768</v>
      </c>
      <c r="S400" s="185">
        <v>64.484836107423675</v>
      </c>
      <c r="T400" s="185">
        <v>64.3675849587774</v>
      </c>
      <c r="U400" s="185">
        <v>62.902584493041743</v>
      </c>
      <c r="V400" s="185">
        <v>61.699136372765615</v>
      </c>
      <c r="W400" s="186">
        <v>59.823511512323769</v>
      </c>
      <c r="X400" s="716">
        <v>58.587746625129796</v>
      </c>
    </row>
    <row r="401" spans="1:24" ht="15" customHeight="1">
      <c r="A401" s="704"/>
      <c r="B401" s="705"/>
      <c r="C401" s="168" t="s">
        <v>399</v>
      </c>
      <c r="D401" s="187">
        <v>11.203931203931203</v>
      </c>
      <c r="E401" s="187">
        <v>10.764279967819791</v>
      </c>
      <c r="F401" s="187">
        <v>7.4085800221624183</v>
      </c>
      <c r="G401" s="187">
        <v>6.8586468493574859</v>
      </c>
      <c r="H401" s="187"/>
      <c r="I401" s="187"/>
      <c r="J401" s="187">
        <v>6.6007014028056119</v>
      </c>
      <c r="K401" s="187">
        <v>7.25312423425631</v>
      </c>
      <c r="L401" s="187">
        <v>7.9861556210742215</v>
      </c>
      <c r="M401" s="187">
        <v>9.844347351174223</v>
      </c>
      <c r="N401" s="187">
        <v>12.288722637849819</v>
      </c>
      <c r="O401" s="187">
        <v>13.137619553666314</v>
      </c>
      <c r="P401" s="187">
        <v>13.184019370460048</v>
      </c>
      <c r="Q401" s="187">
        <v>13.969354658315625</v>
      </c>
      <c r="R401" s="187">
        <v>14.110101549973276</v>
      </c>
      <c r="S401" s="187">
        <v>16.419891759419993</v>
      </c>
      <c r="T401" s="187">
        <v>18.168107782022926</v>
      </c>
      <c r="U401" s="187">
        <v>20.248508946322065</v>
      </c>
      <c r="V401" s="187">
        <v>22.424181562562765</v>
      </c>
      <c r="W401" s="188">
        <v>25.063393853331984</v>
      </c>
      <c r="X401" s="717">
        <v>27.746625129802698</v>
      </c>
    </row>
    <row r="402" spans="1:24" ht="15" customHeight="1">
      <c r="A402" s="702" t="s">
        <v>274</v>
      </c>
      <c r="B402" s="703" t="s">
        <v>275</v>
      </c>
      <c r="C402" s="166" t="s">
        <v>396</v>
      </c>
      <c r="D402" s="185">
        <v>100</v>
      </c>
      <c r="E402" s="185">
        <v>100</v>
      </c>
      <c r="F402" s="185">
        <v>100</v>
      </c>
      <c r="G402" s="185">
        <v>100</v>
      </c>
      <c r="H402" s="185"/>
      <c r="I402" s="185"/>
      <c r="J402" s="185">
        <v>100</v>
      </c>
      <c r="K402" s="185">
        <v>100</v>
      </c>
      <c r="L402" s="185">
        <v>100</v>
      </c>
      <c r="M402" s="185">
        <v>100</v>
      </c>
      <c r="N402" s="185">
        <v>100.00000000000001</v>
      </c>
      <c r="O402" s="185">
        <v>100.00000000000001</v>
      </c>
      <c r="P402" s="185">
        <v>100</v>
      </c>
      <c r="Q402" s="185">
        <v>100</v>
      </c>
      <c r="R402" s="185">
        <v>100</v>
      </c>
      <c r="S402" s="185">
        <v>100</v>
      </c>
      <c r="T402" s="185">
        <v>100</v>
      </c>
      <c r="U402" s="185">
        <v>100.00000000000001</v>
      </c>
      <c r="V402" s="185">
        <v>100</v>
      </c>
      <c r="W402" s="186">
        <v>100</v>
      </c>
      <c r="X402" s="716">
        <v>100</v>
      </c>
    </row>
    <row r="403" spans="1:24" ht="15" customHeight="1">
      <c r="A403" s="702"/>
      <c r="B403" s="703"/>
      <c r="C403" s="166" t="s">
        <v>397</v>
      </c>
      <c r="D403" s="185">
        <v>36.301216925309816</v>
      </c>
      <c r="E403" s="185">
        <v>36.457073760580414</v>
      </c>
      <c r="F403" s="185">
        <v>35.884600893481888</v>
      </c>
      <c r="G403" s="185">
        <v>36.993650098532953</v>
      </c>
      <c r="H403" s="185"/>
      <c r="I403" s="185"/>
      <c r="J403" s="185">
        <v>33.936631362559773</v>
      </c>
      <c r="K403" s="185">
        <v>32.576720537497728</v>
      </c>
      <c r="L403" s="185">
        <v>29.742332468031918</v>
      </c>
      <c r="M403" s="185">
        <v>25.236785823403608</v>
      </c>
      <c r="N403" s="185">
        <v>21.819338422391859</v>
      </c>
      <c r="O403" s="185">
        <v>21.129297102600773</v>
      </c>
      <c r="P403" s="185">
        <v>21.225843820757202</v>
      </c>
      <c r="Q403" s="185">
        <v>20.986304223298443</v>
      </c>
      <c r="R403" s="185">
        <v>18.930666108085461</v>
      </c>
      <c r="S403" s="185">
        <v>17.817149466379263</v>
      </c>
      <c r="T403" s="185">
        <v>16.412490922294847</v>
      </c>
      <c r="U403" s="185">
        <v>15.597105582844769</v>
      </c>
      <c r="V403" s="185">
        <v>14.595359982572703</v>
      </c>
      <c r="W403" s="186">
        <v>13.67905956465493</v>
      </c>
      <c r="X403" s="716">
        <v>12.781209931227416</v>
      </c>
    </row>
    <row r="404" spans="1:24" ht="15" customHeight="1">
      <c r="A404" s="702"/>
      <c r="B404" s="703"/>
      <c r="C404" s="166" t="s">
        <v>398</v>
      </c>
      <c r="D404" s="185">
        <v>51.267165345539802</v>
      </c>
      <c r="E404" s="185">
        <v>51.797295811806087</v>
      </c>
      <c r="F404" s="185">
        <v>56.574627267344859</v>
      </c>
      <c r="G404" s="185">
        <v>55.840814539084739</v>
      </c>
      <c r="H404" s="185"/>
      <c r="I404" s="185"/>
      <c r="J404" s="185">
        <v>59.15002010993431</v>
      </c>
      <c r="K404" s="185">
        <v>59.910114399854727</v>
      </c>
      <c r="L404" s="185">
        <v>61.772906451302759</v>
      </c>
      <c r="M404" s="185">
        <v>64.950605968021179</v>
      </c>
      <c r="N404" s="185">
        <v>66.205470737913487</v>
      </c>
      <c r="O404" s="185">
        <v>65.045818104772508</v>
      </c>
      <c r="P404" s="185">
        <v>63.366857985361492</v>
      </c>
      <c r="Q404" s="185">
        <v>62.151747122845393</v>
      </c>
      <c r="R404" s="185">
        <v>61.813992459153752</v>
      </c>
      <c r="S404" s="185">
        <v>60.643499290258141</v>
      </c>
      <c r="T404" s="185">
        <v>59.171075837742507</v>
      </c>
      <c r="U404" s="185">
        <v>58.036233032271703</v>
      </c>
      <c r="V404" s="185">
        <v>57.058054678139634</v>
      </c>
      <c r="W404" s="186">
        <v>54.783733618313747</v>
      </c>
      <c r="X404" s="716">
        <v>53.741694836227992</v>
      </c>
    </row>
    <row r="405" spans="1:24" ht="15" customHeight="1">
      <c r="A405" s="704"/>
      <c r="B405" s="705"/>
      <c r="C405" s="168" t="s">
        <v>399</v>
      </c>
      <c r="D405" s="187">
        <v>12.431617729150386</v>
      </c>
      <c r="E405" s="187">
        <v>11.745630427613499</v>
      </c>
      <c r="F405" s="187">
        <v>7.5407718391732601</v>
      </c>
      <c r="G405" s="187">
        <v>7.1655353623823084</v>
      </c>
      <c r="H405" s="187"/>
      <c r="I405" s="187"/>
      <c r="J405" s="187">
        <v>6.9133485275059208</v>
      </c>
      <c r="K405" s="187">
        <v>7.5131650626475395</v>
      </c>
      <c r="L405" s="187">
        <v>8.4847610806653204</v>
      </c>
      <c r="M405" s="187">
        <v>9.8126082085752113</v>
      </c>
      <c r="N405" s="187">
        <v>11.975190839694656</v>
      </c>
      <c r="O405" s="187">
        <v>13.82488479262673</v>
      </c>
      <c r="P405" s="187">
        <v>15.40729819388131</v>
      </c>
      <c r="Q405" s="187">
        <v>16.861948653856167</v>
      </c>
      <c r="R405" s="187">
        <v>19.255341432760787</v>
      </c>
      <c r="S405" s="187">
        <v>21.539351243362599</v>
      </c>
      <c r="T405" s="187">
        <v>24.41643323996265</v>
      </c>
      <c r="U405" s="187">
        <v>26.366661384883539</v>
      </c>
      <c r="V405" s="187">
        <v>28.34658533928766</v>
      </c>
      <c r="W405" s="188">
        <v>31.537206817031326</v>
      </c>
      <c r="X405" s="717">
        <v>33.477095232544585</v>
      </c>
    </row>
    <row r="406" spans="1:24" ht="15" customHeight="1">
      <c r="A406" s="702" t="s">
        <v>276</v>
      </c>
      <c r="B406" s="703" t="s">
        <v>277</v>
      </c>
      <c r="C406" s="166" t="s">
        <v>396</v>
      </c>
      <c r="D406" s="185">
        <v>100</v>
      </c>
      <c r="E406" s="185">
        <v>100</v>
      </c>
      <c r="F406" s="185">
        <v>100.00000000000001</v>
      </c>
      <c r="G406" s="185">
        <v>100</v>
      </c>
      <c r="H406" s="185"/>
      <c r="I406" s="185"/>
      <c r="J406" s="185">
        <v>100</v>
      </c>
      <c r="K406" s="185">
        <v>100</v>
      </c>
      <c r="L406" s="185">
        <v>100</v>
      </c>
      <c r="M406" s="185">
        <v>100</v>
      </c>
      <c r="N406" s="185">
        <v>100</v>
      </c>
      <c r="O406" s="185">
        <v>100</v>
      </c>
      <c r="P406" s="185">
        <v>100</v>
      </c>
      <c r="Q406" s="185">
        <v>100</v>
      </c>
      <c r="R406" s="185">
        <v>100</v>
      </c>
      <c r="S406" s="185">
        <v>100</v>
      </c>
      <c r="T406" s="185">
        <v>100</v>
      </c>
      <c r="U406" s="185">
        <v>100.00000000000001</v>
      </c>
      <c r="V406" s="185">
        <v>100</v>
      </c>
      <c r="W406" s="186">
        <v>100</v>
      </c>
      <c r="X406" s="716">
        <v>100</v>
      </c>
    </row>
    <row r="407" spans="1:24" ht="15" customHeight="1">
      <c r="A407" s="702"/>
      <c r="B407" s="703"/>
      <c r="C407" s="166" t="s">
        <v>397</v>
      </c>
      <c r="D407" s="185">
        <v>37.456613960663326</v>
      </c>
      <c r="E407" s="185">
        <v>37.676194205168365</v>
      </c>
      <c r="F407" s="185">
        <v>37.050465458108775</v>
      </c>
      <c r="G407" s="185">
        <v>37.304174114183574</v>
      </c>
      <c r="H407" s="185"/>
      <c r="I407" s="185"/>
      <c r="J407" s="185">
        <v>34.036824735105085</v>
      </c>
      <c r="K407" s="185">
        <v>33.604630132031112</v>
      </c>
      <c r="L407" s="185">
        <v>30.895813047711783</v>
      </c>
      <c r="M407" s="185">
        <v>25.254825417479935</v>
      </c>
      <c r="N407" s="185">
        <v>21.169145624351433</v>
      </c>
      <c r="O407" s="185">
        <v>19.640718562874252</v>
      </c>
      <c r="P407" s="185">
        <v>20.586453410880893</v>
      </c>
      <c r="Q407" s="185">
        <v>20.889211066811647</v>
      </c>
      <c r="R407" s="185">
        <v>19.920467254877593</v>
      </c>
      <c r="S407" s="185">
        <v>17.745381425160236</v>
      </c>
      <c r="T407" s="185">
        <v>15.889744629104175</v>
      </c>
      <c r="U407" s="185">
        <v>13.710836447254959</v>
      </c>
      <c r="V407" s="185">
        <v>12.763301607114993</v>
      </c>
      <c r="W407" s="186">
        <v>11.886132845014149</v>
      </c>
      <c r="X407" s="716">
        <v>11.182637483906566</v>
      </c>
    </row>
    <row r="408" spans="1:24" ht="15" customHeight="1">
      <c r="A408" s="702"/>
      <c r="B408" s="703"/>
      <c r="C408" s="166" t="s">
        <v>398</v>
      </c>
      <c r="D408" s="185">
        <v>49.460084843810257</v>
      </c>
      <c r="E408" s="185">
        <v>49.725920125293655</v>
      </c>
      <c r="F408" s="185">
        <v>54.492895639392458</v>
      </c>
      <c r="G408" s="185">
        <v>54.316055094101564</v>
      </c>
      <c r="H408" s="185"/>
      <c r="I408" s="185"/>
      <c r="J408" s="185">
        <v>58.094493659892308</v>
      </c>
      <c r="K408" s="185">
        <v>57.704829083016818</v>
      </c>
      <c r="L408" s="185">
        <v>59.201557935735153</v>
      </c>
      <c r="M408" s="185">
        <v>62.795489047928868</v>
      </c>
      <c r="N408" s="185">
        <v>64.59126023290672</v>
      </c>
      <c r="O408" s="185">
        <v>64.574850299401191</v>
      </c>
      <c r="P408" s="185">
        <v>62.256149279050042</v>
      </c>
      <c r="Q408" s="185">
        <v>61.217832548024646</v>
      </c>
      <c r="R408" s="185">
        <v>59.264322107617751</v>
      </c>
      <c r="S408" s="185">
        <v>57.722759834108331</v>
      </c>
      <c r="T408" s="185">
        <v>56.532900959329822</v>
      </c>
      <c r="U408" s="185">
        <v>57.272204656510496</v>
      </c>
      <c r="V408" s="185">
        <v>55.89015447027618</v>
      </c>
      <c r="W408" s="186">
        <v>51.689695355418678</v>
      </c>
      <c r="X408" s="716">
        <v>47.96762920728343</v>
      </c>
    </row>
    <row r="409" spans="1:24" ht="15" customHeight="1">
      <c r="A409" s="704"/>
      <c r="B409" s="705"/>
      <c r="C409" s="168" t="s">
        <v>399</v>
      </c>
      <c r="D409" s="187">
        <v>13.083301195526417</v>
      </c>
      <c r="E409" s="187">
        <v>12.59788566953798</v>
      </c>
      <c r="F409" s="187">
        <v>8.456638902498776</v>
      </c>
      <c r="G409" s="187">
        <v>8.3797707917148561</v>
      </c>
      <c r="H409" s="187"/>
      <c r="I409" s="187"/>
      <c r="J409" s="187">
        <v>7.8686816050026058</v>
      </c>
      <c r="K409" s="187">
        <v>8.6905407849520699</v>
      </c>
      <c r="L409" s="187">
        <v>9.9026290165530675</v>
      </c>
      <c r="M409" s="187">
        <v>11.949685534591195</v>
      </c>
      <c r="N409" s="187">
        <v>14.239594142741844</v>
      </c>
      <c r="O409" s="187">
        <v>15.78443113772455</v>
      </c>
      <c r="P409" s="187">
        <v>17.157397310069065</v>
      </c>
      <c r="Q409" s="187">
        <v>17.892956385163707</v>
      </c>
      <c r="R409" s="187">
        <v>20.815210637504659</v>
      </c>
      <c r="S409" s="187">
        <v>24.531858740731433</v>
      </c>
      <c r="T409" s="187">
        <v>27.577354411566002</v>
      </c>
      <c r="U409" s="187">
        <v>29.016958896234552</v>
      </c>
      <c r="V409" s="187">
        <v>31.346543922608834</v>
      </c>
      <c r="W409" s="188">
        <v>36.424171799567176</v>
      </c>
      <c r="X409" s="717">
        <v>40.849733308810002</v>
      </c>
    </row>
    <row r="410" spans="1:24" ht="15" customHeight="1">
      <c r="A410" s="702" t="s">
        <v>278</v>
      </c>
      <c r="B410" s="703" t="s">
        <v>279</v>
      </c>
      <c r="C410" s="166" t="s">
        <v>396</v>
      </c>
      <c r="D410" s="185">
        <v>100</v>
      </c>
      <c r="E410" s="185">
        <v>99.999999999999986</v>
      </c>
      <c r="F410" s="185">
        <v>100</v>
      </c>
      <c r="G410" s="185">
        <v>100</v>
      </c>
      <c r="H410" s="185"/>
      <c r="I410" s="185"/>
      <c r="J410" s="185">
        <v>100</v>
      </c>
      <c r="K410" s="185">
        <v>100</v>
      </c>
      <c r="L410" s="185">
        <v>100</v>
      </c>
      <c r="M410" s="185">
        <v>100</v>
      </c>
      <c r="N410" s="185">
        <v>100</v>
      </c>
      <c r="O410" s="185">
        <v>100</v>
      </c>
      <c r="P410" s="185">
        <v>100.00000000000001</v>
      </c>
      <c r="Q410" s="185">
        <v>100</v>
      </c>
      <c r="R410" s="185">
        <v>100</v>
      </c>
      <c r="S410" s="185">
        <v>100</v>
      </c>
      <c r="T410" s="185">
        <v>100.00000000000001</v>
      </c>
      <c r="U410" s="185">
        <v>100</v>
      </c>
      <c r="V410" s="185">
        <v>100</v>
      </c>
      <c r="W410" s="186">
        <v>100</v>
      </c>
      <c r="X410" s="716">
        <v>100</v>
      </c>
    </row>
    <row r="411" spans="1:24" ht="15" customHeight="1">
      <c r="A411" s="702"/>
      <c r="B411" s="703"/>
      <c r="C411" s="166" t="s">
        <v>397</v>
      </c>
      <c r="D411" s="185">
        <v>37.069856741987891</v>
      </c>
      <c r="E411" s="185">
        <v>38.127684787438895</v>
      </c>
      <c r="F411" s="185">
        <v>38.061186877994842</v>
      </c>
      <c r="G411" s="185">
        <v>37.918552036199095</v>
      </c>
      <c r="H411" s="185"/>
      <c r="I411" s="185"/>
      <c r="J411" s="185">
        <v>34.450261780104711</v>
      </c>
      <c r="K411" s="185">
        <v>33.124366767983787</v>
      </c>
      <c r="L411" s="185">
        <v>30.947466542379654</v>
      </c>
      <c r="M411" s="185">
        <v>26.47310600656299</v>
      </c>
      <c r="N411" s="185">
        <v>21.931149026121094</v>
      </c>
      <c r="O411" s="185">
        <v>19.63988500529581</v>
      </c>
      <c r="P411" s="185">
        <v>20.024327200851452</v>
      </c>
      <c r="Q411" s="185">
        <v>19.983397479435514</v>
      </c>
      <c r="R411" s="185">
        <v>19.165201437198991</v>
      </c>
      <c r="S411" s="185">
        <v>17.395664583815478</v>
      </c>
      <c r="T411" s="185">
        <v>15.141242937853109</v>
      </c>
      <c r="U411" s="185">
        <v>13.313187274406109</v>
      </c>
      <c r="V411" s="185">
        <v>12.632585637280473</v>
      </c>
      <c r="W411" s="186">
        <v>12.744288466831819</v>
      </c>
      <c r="X411" s="716">
        <v>12.676326648114383</v>
      </c>
    </row>
    <row r="412" spans="1:24" ht="15" customHeight="1">
      <c r="A412" s="702"/>
      <c r="B412" s="703"/>
      <c r="C412" s="166" t="s">
        <v>398</v>
      </c>
      <c r="D412" s="185">
        <v>50.982129670654267</v>
      </c>
      <c r="E412" s="185">
        <v>50.111094652644049</v>
      </c>
      <c r="F412" s="185">
        <v>54.589015849612977</v>
      </c>
      <c r="G412" s="185">
        <v>54.917043740573156</v>
      </c>
      <c r="H412" s="185"/>
      <c r="I412" s="185"/>
      <c r="J412" s="185">
        <v>58.922081921773952</v>
      </c>
      <c r="K412" s="185">
        <v>59.314842958459977</v>
      </c>
      <c r="L412" s="185">
        <v>60.536653572141951</v>
      </c>
      <c r="M412" s="185">
        <v>63.397060921672136</v>
      </c>
      <c r="N412" s="185">
        <v>66.027479993960441</v>
      </c>
      <c r="O412" s="185">
        <v>66.62883946134059</v>
      </c>
      <c r="P412" s="185">
        <v>64.489889007146118</v>
      </c>
      <c r="Q412" s="185">
        <v>63.097124745302246</v>
      </c>
      <c r="R412" s="185">
        <v>60.859261524348298</v>
      </c>
      <c r="S412" s="185">
        <v>58.774974928643061</v>
      </c>
      <c r="T412" s="185">
        <v>57.546408393866024</v>
      </c>
      <c r="U412" s="185">
        <v>57.735247208931419</v>
      </c>
      <c r="V412" s="185">
        <v>56.529299252303943</v>
      </c>
      <c r="W412" s="186">
        <v>53.280117441967157</v>
      </c>
      <c r="X412" s="716">
        <v>50.398234334516843</v>
      </c>
    </row>
    <row r="413" spans="1:24" ht="15" customHeight="1">
      <c r="A413" s="704"/>
      <c r="B413" s="705"/>
      <c r="C413" s="168" t="s">
        <v>399</v>
      </c>
      <c r="D413" s="187">
        <v>11.948013587357851</v>
      </c>
      <c r="E413" s="187">
        <v>11.761220559917049</v>
      </c>
      <c r="F413" s="187">
        <v>7.3497972723921858</v>
      </c>
      <c r="G413" s="187">
        <v>7.1644042232277521</v>
      </c>
      <c r="H413" s="187"/>
      <c r="I413" s="187"/>
      <c r="J413" s="187">
        <v>6.6276562981213427</v>
      </c>
      <c r="K413" s="187">
        <v>7.5607902735562309</v>
      </c>
      <c r="L413" s="187">
        <v>8.5158798854783946</v>
      </c>
      <c r="M413" s="187">
        <v>10.129833071764875</v>
      </c>
      <c r="N413" s="187">
        <v>12.041370979918465</v>
      </c>
      <c r="O413" s="187">
        <v>13.731275533363597</v>
      </c>
      <c r="P413" s="187">
        <v>15.485783792002433</v>
      </c>
      <c r="Q413" s="187">
        <v>16.919477775262244</v>
      </c>
      <c r="R413" s="187">
        <v>19.975537038452718</v>
      </c>
      <c r="S413" s="187">
        <v>23.829360487541464</v>
      </c>
      <c r="T413" s="187">
        <v>27.312348668280872</v>
      </c>
      <c r="U413" s="187">
        <v>28.95156551666247</v>
      </c>
      <c r="V413" s="187">
        <v>30.838115110415583</v>
      </c>
      <c r="W413" s="188">
        <v>33.975594091201025</v>
      </c>
      <c r="X413" s="717">
        <v>36.925439017368774</v>
      </c>
    </row>
    <row r="414" spans="1:24" ht="15" customHeight="1">
      <c r="A414" s="702" t="s">
        <v>280</v>
      </c>
      <c r="B414" s="703" t="s">
        <v>281</v>
      </c>
      <c r="C414" s="166" t="s">
        <v>396</v>
      </c>
      <c r="D414" s="185">
        <v>100</v>
      </c>
      <c r="E414" s="185">
        <v>99.999999999999986</v>
      </c>
      <c r="F414" s="185">
        <v>100.00000000000001</v>
      </c>
      <c r="G414" s="185">
        <v>100</v>
      </c>
      <c r="H414" s="185"/>
      <c r="I414" s="185"/>
      <c r="J414" s="185">
        <v>100</v>
      </c>
      <c r="K414" s="185">
        <v>100</v>
      </c>
      <c r="L414" s="185">
        <v>100</v>
      </c>
      <c r="M414" s="185">
        <v>100</v>
      </c>
      <c r="N414" s="185">
        <v>99.999999999999986</v>
      </c>
      <c r="O414" s="185">
        <v>100</v>
      </c>
      <c r="P414" s="185">
        <v>100</v>
      </c>
      <c r="Q414" s="185">
        <v>100.00000000000001</v>
      </c>
      <c r="R414" s="185">
        <v>99.999999999999986</v>
      </c>
      <c r="S414" s="185">
        <v>100</v>
      </c>
      <c r="T414" s="185">
        <v>100</v>
      </c>
      <c r="U414" s="185">
        <v>100</v>
      </c>
      <c r="V414" s="185">
        <v>100</v>
      </c>
      <c r="W414" s="186">
        <v>100</v>
      </c>
      <c r="X414" s="716">
        <v>100</v>
      </c>
    </row>
    <row r="415" spans="1:24" ht="15" customHeight="1">
      <c r="A415" s="702"/>
      <c r="B415" s="703"/>
      <c r="C415" s="166" t="s">
        <v>397</v>
      </c>
      <c r="D415" s="185">
        <v>36.280555761943681</v>
      </c>
      <c r="E415" s="185">
        <v>36.75</v>
      </c>
      <c r="F415" s="185">
        <v>36.87590794403242</v>
      </c>
      <c r="G415" s="185">
        <v>37.694728560188828</v>
      </c>
      <c r="H415" s="185"/>
      <c r="I415" s="185"/>
      <c r="J415" s="185">
        <v>34.02588151489968</v>
      </c>
      <c r="K415" s="185">
        <v>32.805660490495889</v>
      </c>
      <c r="L415" s="185">
        <v>30.248954888625445</v>
      </c>
      <c r="M415" s="185">
        <v>26.203852327447834</v>
      </c>
      <c r="N415" s="185">
        <v>22.964831161552475</v>
      </c>
      <c r="O415" s="185">
        <v>21.307826086956521</v>
      </c>
      <c r="P415" s="185">
        <v>21.03750438135296</v>
      </c>
      <c r="Q415" s="185">
        <v>20.603720603720603</v>
      </c>
      <c r="R415" s="185">
        <v>18.501254930082467</v>
      </c>
      <c r="S415" s="185">
        <v>16.483123569794049</v>
      </c>
      <c r="T415" s="185">
        <v>15.417856881271517</v>
      </c>
      <c r="U415" s="185">
        <v>14.230351883428927</v>
      </c>
      <c r="V415" s="185">
        <v>13.08752698887228</v>
      </c>
      <c r="W415" s="186">
        <v>11.124834583149537</v>
      </c>
      <c r="X415" s="716">
        <v>10.340188352873342</v>
      </c>
    </row>
    <row r="416" spans="1:24" ht="15" customHeight="1">
      <c r="A416" s="702"/>
      <c r="B416" s="703"/>
      <c r="C416" s="166" t="s">
        <v>398</v>
      </c>
      <c r="D416" s="185">
        <v>52.329296381603385</v>
      </c>
      <c r="E416" s="185">
        <v>51.696969696969695</v>
      </c>
      <c r="F416" s="185">
        <v>55.508830950378474</v>
      </c>
      <c r="G416" s="185">
        <v>54.673485444531863</v>
      </c>
      <c r="H416" s="185"/>
      <c r="I416" s="185"/>
      <c r="J416" s="185">
        <v>59.37908108749852</v>
      </c>
      <c r="K416" s="185">
        <v>59.842897403609761</v>
      </c>
      <c r="L416" s="185">
        <v>61.452548823859729</v>
      </c>
      <c r="M416" s="185">
        <v>64.279026217228463</v>
      </c>
      <c r="N416" s="185">
        <v>65.412638363458029</v>
      </c>
      <c r="O416" s="185">
        <v>65.217391304347828</v>
      </c>
      <c r="P416" s="185">
        <v>64.100946372239747</v>
      </c>
      <c r="Q416" s="185">
        <v>63.348543348543352</v>
      </c>
      <c r="R416" s="185">
        <v>62.524202223018996</v>
      </c>
      <c r="S416" s="185">
        <v>61.184210526315788</v>
      </c>
      <c r="T416" s="185">
        <v>59.181132351864065</v>
      </c>
      <c r="U416" s="185">
        <v>57.905751046349408</v>
      </c>
      <c r="V416" s="185">
        <v>56.361069589769144</v>
      </c>
      <c r="W416" s="186">
        <v>54.053815615350686</v>
      </c>
      <c r="X416" s="716">
        <v>51.095521814337886</v>
      </c>
    </row>
    <row r="417" spans="1:24" ht="15" customHeight="1">
      <c r="A417" s="704"/>
      <c r="B417" s="705"/>
      <c r="C417" s="168" t="s">
        <v>399</v>
      </c>
      <c r="D417" s="187">
        <v>11.390147856452931</v>
      </c>
      <c r="E417" s="187">
        <v>11.553030303030303</v>
      </c>
      <c r="F417" s="187">
        <v>7.615261105589112</v>
      </c>
      <c r="G417" s="187">
        <v>7.6317859952793086</v>
      </c>
      <c r="H417" s="187"/>
      <c r="I417" s="187"/>
      <c r="J417" s="187">
        <v>6.5950373976018053</v>
      </c>
      <c r="K417" s="187">
        <v>7.3514421058943462</v>
      </c>
      <c r="L417" s="187">
        <v>8.2984962875148192</v>
      </c>
      <c r="M417" s="187">
        <v>9.5171214553237036</v>
      </c>
      <c r="N417" s="187">
        <v>11.622530474989491</v>
      </c>
      <c r="O417" s="187">
        <v>13.474782608695651</v>
      </c>
      <c r="P417" s="187">
        <v>14.861549246407291</v>
      </c>
      <c r="Q417" s="187">
        <v>16.047736047736048</v>
      </c>
      <c r="R417" s="187">
        <v>18.97454284689853</v>
      </c>
      <c r="S417" s="187">
        <v>22.332665903890163</v>
      </c>
      <c r="T417" s="187">
        <v>25.401010766864424</v>
      </c>
      <c r="U417" s="187">
        <v>27.863897070221672</v>
      </c>
      <c r="V417" s="187">
        <v>30.551403421358579</v>
      </c>
      <c r="W417" s="188">
        <v>34.821349801499778</v>
      </c>
      <c r="X417" s="717">
        <v>38.564289832788781</v>
      </c>
    </row>
    <row r="418" spans="1:24" ht="15" customHeight="1">
      <c r="A418" s="702" t="s">
        <v>282</v>
      </c>
      <c r="B418" s="703" t="s">
        <v>283</v>
      </c>
      <c r="C418" s="166" t="s">
        <v>396</v>
      </c>
      <c r="D418" s="185">
        <v>100</v>
      </c>
      <c r="E418" s="185">
        <v>100</v>
      </c>
      <c r="F418" s="185">
        <v>100</v>
      </c>
      <c r="G418" s="185">
        <v>100.00000000000001</v>
      </c>
      <c r="H418" s="185"/>
      <c r="I418" s="185"/>
      <c r="J418" s="185">
        <v>99.999999999999986</v>
      </c>
      <c r="K418" s="185">
        <v>100</v>
      </c>
      <c r="L418" s="185">
        <v>100</v>
      </c>
      <c r="M418" s="185">
        <v>100</v>
      </c>
      <c r="N418" s="185">
        <v>100</v>
      </c>
      <c r="O418" s="185">
        <v>100</v>
      </c>
      <c r="P418" s="185">
        <v>99.999999999999986</v>
      </c>
      <c r="Q418" s="185">
        <v>100</v>
      </c>
      <c r="R418" s="185">
        <v>100</v>
      </c>
      <c r="S418" s="185">
        <v>100</v>
      </c>
      <c r="T418" s="185">
        <v>100</v>
      </c>
      <c r="U418" s="185">
        <v>100</v>
      </c>
      <c r="V418" s="185">
        <v>100.00000000000001</v>
      </c>
      <c r="W418" s="186">
        <v>100</v>
      </c>
      <c r="X418" s="716">
        <v>100</v>
      </c>
    </row>
    <row r="419" spans="1:24" ht="15" customHeight="1">
      <c r="A419" s="702"/>
      <c r="B419" s="703"/>
      <c r="C419" s="166" t="s">
        <v>397</v>
      </c>
      <c r="D419" s="185">
        <v>35.108837395927374</v>
      </c>
      <c r="E419" s="185">
        <v>36.587044136439594</v>
      </c>
      <c r="F419" s="185">
        <v>37.387344654207382</v>
      </c>
      <c r="G419" s="185">
        <v>38.255881781061632</v>
      </c>
      <c r="H419" s="185"/>
      <c r="I419" s="185"/>
      <c r="J419" s="185">
        <v>35.000395663527733</v>
      </c>
      <c r="K419" s="185">
        <v>33.395949036262657</v>
      </c>
      <c r="L419" s="185">
        <v>31.204706283570637</v>
      </c>
      <c r="M419" s="185">
        <v>25.515247598619791</v>
      </c>
      <c r="N419" s="185">
        <v>21.926027936258116</v>
      </c>
      <c r="O419" s="185">
        <v>21.064676616915424</v>
      </c>
      <c r="P419" s="185">
        <v>21.055770951386819</v>
      </c>
      <c r="Q419" s="185">
        <v>20.469271549185155</v>
      </c>
      <c r="R419" s="185">
        <v>18.16201227965934</v>
      </c>
      <c r="S419" s="185">
        <v>16.540035067212155</v>
      </c>
      <c r="T419" s="185">
        <v>16.107778542629561</v>
      </c>
      <c r="U419" s="185">
        <v>15.707015267937333</v>
      </c>
      <c r="V419" s="185">
        <v>13.981344074623703</v>
      </c>
      <c r="W419" s="186">
        <v>12.202380952380953</v>
      </c>
      <c r="X419" s="716">
        <v>11.274690222058643</v>
      </c>
    </row>
    <row r="420" spans="1:24" ht="15" customHeight="1">
      <c r="A420" s="702"/>
      <c r="B420" s="703"/>
      <c r="C420" s="166" t="s">
        <v>398</v>
      </c>
      <c r="D420" s="185">
        <v>52.3422610091283</v>
      </c>
      <c r="E420" s="185">
        <v>51.607195517546444</v>
      </c>
      <c r="F420" s="185">
        <v>55.08016317237454</v>
      </c>
      <c r="G420" s="185">
        <v>54.685980944973757</v>
      </c>
      <c r="H420" s="185"/>
      <c r="I420" s="185"/>
      <c r="J420" s="185">
        <v>58.661074622141328</v>
      </c>
      <c r="K420" s="185">
        <v>59.343351845802026</v>
      </c>
      <c r="L420" s="185">
        <v>60.550771591781057</v>
      </c>
      <c r="M420" s="185">
        <v>64.524853119462833</v>
      </c>
      <c r="N420" s="185">
        <v>66.525673814676367</v>
      </c>
      <c r="O420" s="185">
        <v>65.522388059701498</v>
      </c>
      <c r="P420" s="185">
        <v>63.048016701461371</v>
      </c>
      <c r="Q420" s="185">
        <v>62.28156292951109</v>
      </c>
      <c r="R420" s="185">
        <v>61.655773420479299</v>
      </c>
      <c r="S420" s="185">
        <v>60.539645431521528</v>
      </c>
      <c r="T420" s="185">
        <v>58.599665650506438</v>
      </c>
      <c r="U420" s="185">
        <v>58.117952300169641</v>
      </c>
      <c r="V420" s="185">
        <v>55.925376298494811</v>
      </c>
      <c r="W420" s="186">
        <v>53.617216117216117</v>
      </c>
      <c r="X420" s="716">
        <v>51.466077781867256</v>
      </c>
    </row>
    <row r="421" spans="1:24" ht="15" customHeight="1">
      <c r="A421" s="704"/>
      <c r="B421" s="705"/>
      <c r="C421" s="168" t="s">
        <v>399</v>
      </c>
      <c r="D421" s="187">
        <v>12.548901594944329</v>
      </c>
      <c r="E421" s="187">
        <v>11.805760346013958</v>
      </c>
      <c r="F421" s="187">
        <v>7.5324921734180812</v>
      </c>
      <c r="G421" s="187">
        <v>7.0581372739646122</v>
      </c>
      <c r="H421" s="187"/>
      <c r="I421" s="187"/>
      <c r="J421" s="187">
        <v>6.3385297143309334</v>
      </c>
      <c r="K421" s="187">
        <v>7.2606991179353155</v>
      </c>
      <c r="L421" s="187">
        <v>8.2445221246483076</v>
      </c>
      <c r="M421" s="187">
        <v>9.9598992819173748</v>
      </c>
      <c r="N421" s="187">
        <v>11.548298249065512</v>
      </c>
      <c r="O421" s="187">
        <v>13.412935323383085</v>
      </c>
      <c r="P421" s="187">
        <v>15.896212347151803</v>
      </c>
      <c r="Q421" s="187">
        <v>17.249165521303748</v>
      </c>
      <c r="R421" s="187">
        <v>20.182214299861361</v>
      </c>
      <c r="S421" s="187">
        <v>22.920319501266313</v>
      </c>
      <c r="T421" s="187">
        <v>25.292555806863998</v>
      </c>
      <c r="U421" s="187">
        <v>26.175032431893026</v>
      </c>
      <c r="V421" s="187">
        <v>30.093279626881493</v>
      </c>
      <c r="W421" s="188">
        <v>34.180402930402934</v>
      </c>
      <c r="X421" s="717">
        <v>37.259231996074099</v>
      </c>
    </row>
    <row r="422" spans="1:24" ht="15" customHeight="1">
      <c r="A422" s="491" t="s">
        <v>284</v>
      </c>
      <c r="B422" s="69"/>
      <c r="C422" s="152"/>
      <c r="W422" s="69"/>
      <c r="X422" s="718"/>
    </row>
    <row r="423" spans="1:24" ht="15" customHeight="1">
      <c r="A423" s="476" t="s">
        <v>285</v>
      </c>
      <c r="B423" s="477" t="s">
        <v>55</v>
      </c>
      <c r="C423" s="152" t="s">
        <v>396</v>
      </c>
      <c r="D423" s="179">
        <v>99.999999999999986</v>
      </c>
      <c r="E423" s="179">
        <v>100</v>
      </c>
      <c r="F423" s="179">
        <v>100.00000000000001</v>
      </c>
      <c r="G423" s="179">
        <v>100</v>
      </c>
      <c r="H423" s="180"/>
      <c r="I423" s="180"/>
      <c r="J423" s="179">
        <v>100.00000000000001</v>
      </c>
      <c r="K423" s="179">
        <v>100</v>
      </c>
      <c r="L423" s="179">
        <v>100</v>
      </c>
      <c r="M423" s="179">
        <v>100</v>
      </c>
      <c r="N423" s="179">
        <v>100</v>
      </c>
      <c r="O423" s="179">
        <v>100</v>
      </c>
      <c r="P423" s="179">
        <v>100</v>
      </c>
      <c r="Q423" s="179">
        <v>100</v>
      </c>
      <c r="R423" s="179">
        <v>100</v>
      </c>
      <c r="S423" s="179">
        <v>100</v>
      </c>
      <c r="T423" s="179">
        <v>100</v>
      </c>
      <c r="U423" s="179">
        <v>100</v>
      </c>
      <c r="V423" s="179">
        <v>100</v>
      </c>
      <c r="W423" s="181">
        <v>100</v>
      </c>
      <c r="X423" s="716">
        <v>100</v>
      </c>
    </row>
    <row r="424" spans="1:24" ht="15" customHeight="1">
      <c r="A424" s="476"/>
      <c r="B424" s="477"/>
      <c r="C424" s="152" t="s">
        <v>397</v>
      </c>
      <c r="D424" s="179">
        <v>36.161886530349491</v>
      </c>
      <c r="E424" s="179">
        <v>35.067847380223597</v>
      </c>
      <c r="F424" s="179">
        <v>34.810041616324341</v>
      </c>
      <c r="G424" s="179">
        <v>35.079829474212154</v>
      </c>
      <c r="H424" s="180"/>
      <c r="I424" s="180"/>
      <c r="J424" s="179">
        <v>33.289411495108922</v>
      </c>
      <c r="K424" s="179">
        <v>32.872239103814231</v>
      </c>
      <c r="L424" s="179">
        <v>29.713245625239495</v>
      </c>
      <c r="M424" s="179">
        <v>23.637535184996779</v>
      </c>
      <c r="N424" s="179">
        <v>21.055348845489664</v>
      </c>
      <c r="O424" s="179">
        <v>21.110222480732876</v>
      </c>
      <c r="P424" s="179">
        <v>20.948090322109948</v>
      </c>
      <c r="Q424" s="179">
        <v>20.097006249091702</v>
      </c>
      <c r="R424" s="179">
        <v>17.960293818343292</v>
      </c>
      <c r="S424" s="179">
        <v>15.999545790041447</v>
      </c>
      <c r="T424" s="179">
        <v>14.607257694074413</v>
      </c>
      <c r="U424" s="179">
        <v>13.837697381571058</v>
      </c>
      <c r="V424" s="179">
        <v>12.942522404186352</v>
      </c>
      <c r="W424" s="181">
        <v>11.714039621016365</v>
      </c>
      <c r="X424" s="716">
        <v>10.625688747398065</v>
      </c>
    </row>
    <row r="425" spans="1:24" ht="15" customHeight="1">
      <c r="A425" s="476"/>
      <c r="B425" s="477"/>
      <c r="C425" s="152" t="s">
        <v>398</v>
      </c>
      <c r="D425" s="179">
        <v>53.622795575056323</v>
      </c>
      <c r="E425" s="179">
        <v>55.039038842420574</v>
      </c>
      <c r="F425" s="179">
        <v>58.267888307155324</v>
      </c>
      <c r="G425" s="179">
        <v>58.226197442113182</v>
      </c>
      <c r="H425" s="180"/>
      <c r="I425" s="180"/>
      <c r="J425" s="179">
        <v>59.562309333868036</v>
      </c>
      <c r="K425" s="179">
        <v>59.079020968449058</v>
      </c>
      <c r="L425" s="179">
        <v>61.565972665729973</v>
      </c>
      <c r="M425" s="179">
        <v>66.264794655271814</v>
      </c>
      <c r="N425" s="179">
        <v>67.095120257784274</v>
      </c>
      <c r="O425" s="179">
        <v>65.182855896466492</v>
      </c>
      <c r="P425" s="179">
        <v>63.966001532119797</v>
      </c>
      <c r="Q425" s="179">
        <v>63.791600058131081</v>
      </c>
      <c r="R425" s="179">
        <v>63.914740873684018</v>
      </c>
      <c r="S425" s="179">
        <v>62.961070421468989</v>
      </c>
      <c r="T425" s="179">
        <v>61.680829888225389</v>
      </c>
      <c r="U425" s="179">
        <v>60.443733759744156</v>
      </c>
      <c r="V425" s="179">
        <v>58.490286222749518</v>
      </c>
      <c r="W425" s="181">
        <v>54.939027154449427</v>
      </c>
      <c r="X425" s="716">
        <v>52.227256030366107</v>
      </c>
    </row>
    <row r="426" spans="1:24" ht="15" customHeight="1">
      <c r="A426" s="694"/>
      <c r="B426" s="695"/>
      <c r="C426" s="155" t="s">
        <v>399</v>
      </c>
      <c r="D426" s="182">
        <v>10.215317894594182</v>
      </c>
      <c r="E426" s="182">
        <v>9.8931137773558344</v>
      </c>
      <c r="F426" s="182">
        <v>6.9220700765203382</v>
      </c>
      <c r="G426" s="182">
        <v>6.6939730836746634</v>
      </c>
      <c r="H426" s="183"/>
      <c r="I426" s="183"/>
      <c r="J426" s="182">
        <v>7.1482791710230451</v>
      </c>
      <c r="K426" s="182">
        <v>8.0487399277367082</v>
      </c>
      <c r="L426" s="182">
        <v>8.7207817090305273</v>
      </c>
      <c r="M426" s="182">
        <v>10.097670159731408</v>
      </c>
      <c r="N426" s="182">
        <v>11.849530896726069</v>
      </c>
      <c r="O426" s="182">
        <v>13.706921622800639</v>
      </c>
      <c r="P426" s="182">
        <v>15.085908145770254</v>
      </c>
      <c r="Q426" s="182">
        <v>16.111393692777213</v>
      </c>
      <c r="R426" s="182">
        <v>18.12496530797269</v>
      </c>
      <c r="S426" s="182">
        <v>21.039383788489562</v>
      </c>
      <c r="T426" s="182">
        <v>23.711912417700198</v>
      </c>
      <c r="U426" s="182">
        <v>25.718568858684787</v>
      </c>
      <c r="V426" s="182">
        <v>28.567191373064134</v>
      </c>
      <c r="W426" s="184">
        <v>33.346933224534204</v>
      </c>
      <c r="X426" s="717">
        <v>37.147055222235828</v>
      </c>
    </row>
    <row r="427" spans="1:24" ht="15" customHeight="1">
      <c r="A427" s="702" t="s">
        <v>286</v>
      </c>
      <c r="B427" s="703" t="s">
        <v>287</v>
      </c>
      <c r="C427" s="166" t="s">
        <v>396</v>
      </c>
      <c r="D427" s="185">
        <v>99.999999999999986</v>
      </c>
      <c r="E427" s="185">
        <v>100</v>
      </c>
      <c r="F427" s="185">
        <v>100</v>
      </c>
      <c r="G427" s="185">
        <v>100</v>
      </c>
      <c r="H427" s="185"/>
      <c r="I427" s="185"/>
      <c r="J427" s="185">
        <v>100</v>
      </c>
      <c r="K427" s="185">
        <v>99.999999999999986</v>
      </c>
      <c r="L427" s="185">
        <v>100.00000000000001</v>
      </c>
      <c r="M427" s="185">
        <v>100</v>
      </c>
      <c r="N427" s="185">
        <v>100</v>
      </c>
      <c r="O427" s="185">
        <v>100</v>
      </c>
      <c r="P427" s="185">
        <v>100</v>
      </c>
      <c r="Q427" s="185">
        <v>100</v>
      </c>
      <c r="R427" s="185">
        <v>100</v>
      </c>
      <c r="S427" s="185">
        <v>100</v>
      </c>
      <c r="T427" s="185">
        <v>100</v>
      </c>
      <c r="U427" s="185">
        <v>100</v>
      </c>
      <c r="V427" s="185">
        <v>100</v>
      </c>
      <c r="W427" s="186">
        <v>100</v>
      </c>
      <c r="X427" s="716">
        <v>100</v>
      </c>
    </row>
    <row r="428" spans="1:24" ht="15" customHeight="1">
      <c r="A428" s="702"/>
      <c r="B428" s="703"/>
      <c r="C428" s="166" t="s">
        <v>397</v>
      </c>
      <c r="D428" s="185">
        <v>35.878171675364406</v>
      </c>
      <c r="E428" s="185">
        <v>34.507829977628631</v>
      </c>
      <c r="F428" s="185">
        <v>34.277352345744212</v>
      </c>
      <c r="G428" s="185">
        <v>34.589093118638921</v>
      </c>
      <c r="H428" s="185"/>
      <c r="I428" s="185"/>
      <c r="J428" s="185">
        <v>32.713957603825442</v>
      </c>
      <c r="K428" s="185">
        <v>32.539604253388312</v>
      </c>
      <c r="L428" s="185">
        <v>29.210054230158566</v>
      </c>
      <c r="M428" s="185">
        <v>23.194351477986743</v>
      </c>
      <c r="N428" s="185">
        <v>21.063394683026583</v>
      </c>
      <c r="O428" s="185">
        <v>21.708096349504881</v>
      </c>
      <c r="P428" s="185">
        <v>21.631053001291608</v>
      </c>
      <c r="Q428" s="185">
        <v>20.519264860983327</v>
      </c>
      <c r="R428" s="185">
        <v>18.190117539655372</v>
      </c>
      <c r="S428" s="185">
        <v>16.05739503929389</v>
      </c>
      <c r="T428" s="185">
        <v>14.317994071626416</v>
      </c>
      <c r="U428" s="185">
        <v>13.283156515708082</v>
      </c>
      <c r="V428" s="185">
        <v>12.530959962984131</v>
      </c>
      <c r="W428" s="186">
        <v>11.378042779819966</v>
      </c>
      <c r="X428" s="716">
        <v>10.673076923076923</v>
      </c>
    </row>
    <row r="429" spans="1:24" ht="15" customHeight="1">
      <c r="A429" s="702"/>
      <c r="B429" s="703"/>
      <c r="C429" s="166" t="s">
        <v>398</v>
      </c>
      <c r="D429" s="185">
        <v>54.793503689040847</v>
      </c>
      <c r="E429" s="185">
        <v>56.472638100154882</v>
      </c>
      <c r="F429" s="185">
        <v>59.431388082035028</v>
      </c>
      <c r="G429" s="185">
        <v>59.3715414162019</v>
      </c>
      <c r="H429" s="185"/>
      <c r="I429" s="185"/>
      <c r="J429" s="185">
        <v>60.538800406641812</v>
      </c>
      <c r="K429" s="185">
        <v>59.79009252500542</v>
      </c>
      <c r="L429" s="185">
        <v>62.595624471616809</v>
      </c>
      <c r="M429" s="185">
        <v>67.274847235117576</v>
      </c>
      <c r="N429" s="185">
        <v>67.790287422189266</v>
      </c>
      <c r="O429" s="185">
        <v>65.41660057555913</v>
      </c>
      <c r="P429" s="185">
        <v>64.154449253359317</v>
      </c>
      <c r="Q429" s="185">
        <v>64.333640015259292</v>
      </c>
      <c r="R429" s="185">
        <v>64.852219559511582</v>
      </c>
      <c r="S429" s="185">
        <v>64.10214051400655</v>
      </c>
      <c r="T429" s="185">
        <v>62.848048981971914</v>
      </c>
      <c r="U429" s="185">
        <v>61.70721056281949</v>
      </c>
      <c r="V429" s="185">
        <v>59.353311014942435</v>
      </c>
      <c r="W429" s="186">
        <v>55.408260731135485</v>
      </c>
      <c r="X429" s="716">
        <v>52.534119106699748</v>
      </c>
    </row>
    <row r="430" spans="1:24" ht="15" customHeight="1">
      <c r="A430" s="704"/>
      <c r="B430" s="705"/>
      <c r="C430" s="168" t="s">
        <v>399</v>
      </c>
      <c r="D430" s="187">
        <v>9.3283246355947451</v>
      </c>
      <c r="E430" s="187">
        <v>9.0195319222164869</v>
      </c>
      <c r="F430" s="187">
        <v>6.2912595722207545</v>
      </c>
      <c r="G430" s="187">
        <v>6.0393654651591762</v>
      </c>
      <c r="H430" s="187"/>
      <c r="I430" s="187"/>
      <c r="J430" s="187">
        <v>6.7472419895327391</v>
      </c>
      <c r="K430" s="187">
        <v>7.6703032216062654</v>
      </c>
      <c r="L430" s="187">
        <v>8.194321298224633</v>
      </c>
      <c r="M430" s="187">
        <v>9.530801286895688</v>
      </c>
      <c r="N430" s="187">
        <v>11.146317894784152</v>
      </c>
      <c r="O430" s="187">
        <v>12.875303074935987</v>
      </c>
      <c r="P430" s="187">
        <v>14.214497745349075</v>
      </c>
      <c r="Q430" s="187">
        <v>15.147095123757376</v>
      </c>
      <c r="R430" s="187">
        <v>16.95766290083305</v>
      </c>
      <c r="S430" s="187">
        <v>19.840464446699549</v>
      </c>
      <c r="T430" s="187">
        <v>22.833956946401671</v>
      </c>
      <c r="U430" s="187">
        <v>25.009632921472424</v>
      </c>
      <c r="V430" s="187">
        <v>28.115729022073431</v>
      </c>
      <c r="W430" s="188">
        <v>33.213696489044544</v>
      </c>
      <c r="X430" s="717">
        <v>36.792803970223325</v>
      </c>
    </row>
    <row r="431" spans="1:24" ht="15" customHeight="1">
      <c r="A431" s="702" t="s">
        <v>288</v>
      </c>
      <c r="B431" s="703" t="s">
        <v>289</v>
      </c>
      <c r="C431" s="166" t="s">
        <v>396</v>
      </c>
      <c r="D431" s="185">
        <v>100</v>
      </c>
      <c r="E431" s="185">
        <v>100</v>
      </c>
      <c r="F431" s="185">
        <v>100</v>
      </c>
      <c r="G431" s="185">
        <v>100</v>
      </c>
      <c r="H431" s="185"/>
      <c r="I431" s="185"/>
      <c r="J431" s="185">
        <v>100</v>
      </c>
      <c r="K431" s="185">
        <v>100.00000000000001</v>
      </c>
      <c r="L431" s="185">
        <v>100</v>
      </c>
      <c r="M431" s="185">
        <v>100</v>
      </c>
      <c r="N431" s="185">
        <v>100</v>
      </c>
      <c r="O431" s="185">
        <v>100</v>
      </c>
      <c r="P431" s="185">
        <v>100</v>
      </c>
      <c r="Q431" s="185">
        <v>100</v>
      </c>
      <c r="R431" s="185">
        <v>100</v>
      </c>
      <c r="S431" s="185">
        <v>100</v>
      </c>
      <c r="T431" s="185">
        <v>100.00000000000001</v>
      </c>
      <c r="U431" s="185">
        <v>100</v>
      </c>
      <c r="V431" s="185">
        <v>100</v>
      </c>
      <c r="W431" s="186">
        <v>100</v>
      </c>
      <c r="X431" s="716">
        <v>100</v>
      </c>
    </row>
    <row r="432" spans="1:24" ht="15" customHeight="1">
      <c r="A432" s="702"/>
      <c r="B432" s="703"/>
      <c r="C432" s="166" t="s">
        <v>397</v>
      </c>
      <c r="D432" s="185">
        <v>37.027379400260756</v>
      </c>
      <c r="E432" s="185">
        <v>36.850393700787407</v>
      </c>
      <c r="F432" s="185">
        <v>36.521063047780608</v>
      </c>
      <c r="G432" s="185">
        <v>36.726372506189023</v>
      </c>
      <c r="H432" s="185"/>
      <c r="I432" s="185"/>
      <c r="J432" s="185">
        <v>35.119439621624856</v>
      </c>
      <c r="K432" s="185">
        <v>33.962996506663217</v>
      </c>
      <c r="L432" s="185">
        <v>31.439688715953306</v>
      </c>
      <c r="M432" s="185">
        <v>25.258668351630991</v>
      </c>
      <c r="N432" s="185">
        <v>21.024674434544206</v>
      </c>
      <c r="O432" s="185">
        <v>18.686265502985762</v>
      </c>
      <c r="P432" s="185">
        <v>18.129967274427301</v>
      </c>
      <c r="Q432" s="185">
        <v>18.302336671435384</v>
      </c>
      <c r="R432" s="185">
        <v>16.97615324472244</v>
      </c>
      <c r="S432" s="185">
        <v>15.765335371679726</v>
      </c>
      <c r="T432" s="185">
        <v>15.680793507664562</v>
      </c>
      <c r="U432" s="185">
        <v>15.78236194937393</v>
      </c>
      <c r="V432" s="185">
        <v>14.388145315487572</v>
      </c>
      <c r="W432" s="186">
        <v>12.927160622844603</v>
      </c>
      <c r="X432" s="716">
        <v>10.447934845840605</v>
      </c>
    </row>
    <row r="433" spans="1:24" ht="15" customHeight="1">
      <c r="A433" s="702"/>
      <c r="B433" s="703"/>
      <c r="C433" s="166" t="s">
        <v>398</v>
      </c>
      <c r="D433" s="185">
        <v>50.051465038084132</v>
      </c>
      <c r="E433" s="185">
        <v>50.475864429989727</v>
      </c>
      <c r="F433" s="185">
        <v>54.530675713881813</v>
      </c>
      <c r="G433" s="185">
        <v>54.383282364933741</v>
      </c>
      <c r="H433" s="185"/>
      <c r="I433" s="185"/>
      <c r="J433" s="185">
        <v>56.456923905885169</v>
      </c>
      <c r="K433" s="185">
        <v>56.747315305990433</v>
      </c>
      <c r="L433" s="185">
        <v>58.033250795896706</v>
      </c>
      <c r="M433" s="185">
        <v>62.570097148724422</v>
      </c>
      <c r="N433" s="185">
        <v>64.444825222755313</v>
      </c>
      <c r="O433" s="185">
        <v>64.235186035829116</v>
      </c>
      <c r="P433" s="185">
        <v>63.188405797101453</v>
      </c>
      <c r="Q433" s="185">
        <v>61.487839771101569</v>
      </c>
      <c r="R433" s="185">
        <v>59.900312744331508</v>
      </c>
      <c r="S433" s="185">
        <v>58.341295623925092</v>
      </c>
      <c r="T433" s="185">
        <v>57.34896302975654</v>
      </c>
      <c r="U433" s="185">
        <v>56.012971804341952</v>
      </c>
      <c r="V433" s="185">
        <v>55.458891013384324</v>
      </c>
      <c r="W433" s="186">
        <v>53.244853171700278</v>
      </c>
      <c r="X433" s="716">
        <v>51.076207097149506</v>
      </c>
    </row>
    <row r="434" spans="1:24" ht="15" customHeight="1">
      <c r="A434" s="704"/>
      <c r="B434" s="705"/>
      <c r="C434" s="168" t="s">
        <v>399</v>
      </c>
      <c r="D434" s="187">
        <v>12.921155561655114</v>
      </c>
      <c r="E434" s="187">
        <v>12.673741869222868</v>
      </c>
      <c r="F434" s="187">
        <v>8.9482612383375741</v>
      </c>
      <c r="G434" s="187">
        <v>8.8903451288772395</v>
      </c>
      <c r="H434" s="187"/>
      <c r="I434" s="187"/>
      <c r="J434" s="187">
        <v>8.4236364724899726</v>
      </c>
      <c r="K434" s="187">
        <v>9.2896881873463588</v>
      </c>
      <c r="L434" s="187">
        <v>10.527060488149981</v>
      </c>
      <c r="M434" s="187">
        <v>12.171234499644576</v>
      </c>
      <c r="N434" s="187">
        <v>14.530500342700481</v>
      </c>
      <c r="O434" s="187">
        <v>17.078548461185118</v>
      </c>
      <c r="P434" s="187">
        <v>18.68162692847125</v>
      </c>
      <c r="Q434" s="187">
        <v>20.209823557463043</v>
      </c>
      <c r="R434" s="187">
        <v>23.123534010946052</v>
      </c>
      <c r="S434" s="187">
        <v>25.893369004395183</v>
      </c>
      <c r="T434" s="187">
        <v>26.970243462578903</v>
      </c>
      <c r="U434" s="187">
        <v>28.204666246284116</v>
      </c>
      <c r="V434" s="187">
        <v>30.152963671128109</v>
      </c>
      <c r="W434" s="188">
        <v>33.827986205455112</v>
      </c>
      <c r="X434" s="717">
        <v>38.475858057009887</v>
      </c>
    </row>
    <row r="435" spans="1:24" ht="15" customHeight="1">
      <c r="A435" s="476">
        <v>224</v>
      </c>
      <c r="B435" s="477" t="s">
        <v>290</v>
      </c>
      <c r="C435" s="152" t="s">
        <v>396</v>
      </c>
      <c r="D435" s="179">
        <v>99.999999999999986</v>
      </c>
      <c r="E435" s="179">
        <v>100</v>
      </c>
      <c r="F435" s="179">
        <v>100</v>
      </c>
      <c r="G435" s="179">
        <v>100.00000000000001</v>
      </c>
      <c r="H435" s="180"/>
      <c r="I435" s="180"/>
      <c r="J435" s="179">
        <v>100.00000000000001</v>
      </c>
      <c r="K435" s="179">
        <v>99.999999999999986</v>
      </c>
      <c r="L435" s="179">
        <v>100</v>
      </c>
      <c r="M435" s="179">
        <v>100</v>
      </c>
      <c r="N435" s="179">
        <v>100</v>
      </c>
      <c r="O435" s="179">
        <v>100</v>
      </c>
      <c r="P435" s="179">
        <v>100</v>
      </c>
      <c r="Q435" s="179">
        <v>100</v>
      </c>
      <c r="R435" s="179">
        <v>99.999999999999986</v>
      </c>
      <c r="S435" s="179">
        <v>100</v>
      </c>
      <c r="T435" s="179">
        <v>100</v>
      </c>
      <c r="U435" s="179">
        <v>100</v>
      </c>
      <c r="V435" s="179">
        <v>100</v>
      </c>
      <c r="W435" s="181">
        <v>100</v>
      </c>
      <c r="X435" s="716">
        <v>100</v>
      </c>
    </row>
    <row r="436" spans="1:24" ht="15" customHeight="1">
      <c r="A436" s="476"/>
      <c r="B436" s="477"/>
      <c r="C436" s="152" t="s">
        <v>397</v>
      </c>
      <c r="D436" s="179">
        <v>38.356044723969248</v>
      </c>
      <c r="E436" s="179">
        <v>37.692910435049228</v>
      </c>
      <c r="F436" s="179">
        <v>37.138757596218767</v>
      </c>
      <c r="G436" s="179">
        <v>36.988917979877819</v>
      </c>
      <c r="H436" s="180"/>
      <c r="I436" s="180"/>
      <c r="J436" s="179">
        <v>35.881681257136641</v>
      </c>
      <c r="K436" s="179">
        <v>34.658914070678776</v>
      </c>
      <c r="L436" s="179">
        <v>32.077976199663524</v>
      </c>
      <c r="M436" s="179">
        <v>25.819849154400771</v>
      </c>
      <c r="N436" s="179">
        <v>22.411833585893373</v>
      </c>
      <c r="O436" s="179">
        <v>21.701001504851849</v>
      </c>
      <c r="P436" s="179">
        <v>21.425602660016622</v>
      </c>
      <c r="Q436" s="179">
        <v>20.598023920956837</v>
      </c>
      <c r="R436" s="179">
        <v>18.351701839168378</v>
      </c>
      <c r="S436" s="179">
        <v>16.543131441479598</v>
      </c>
      <c r="T436" s="179">
        <v>15.003910584041179</v>
      </c>
      <c r="U436" s="179">
        <v>13.581852609834938</v>
      </c>
      <c r="V436" s="179">
        <v>12.826846608025063</v>
      </c>
      <c r="W436" s="181">
        <v>12.296394338535107</v>
      </c>
      <c r="X436" s="716">
        <v>11.928840672979682</v>
      </c>
    </row>
    <row r="437" spans="1:24" ht="15" customHeight="1">
      <c r="A437" s="476"/>
      <c r="B437" s="477"/>
      <c r="C437" s="152" t="s">
        <v>398</v>
      </c>
      <c r="D437" s="179">
        <v>50.103074772886089</v>
      </c>
      <c r="E437" s="179">
        <v>51.027152250195897</v>
      </c>
      <c r="F437" s="179">
        <v>55.135043889264011</v>
      </c>
      <c r="G437" s="179">
        <v>55.489140278944163</v>
      </c>
      <c r="H437" s="180"/>
      <c r="I437" s="180"/>
      <c r="J437" s="179">
        <v>56.681257136642927</v>
      </c>
      <c r="K437" s="179">
        <v>57.132954191777721</v>
      </c>
      <c r="L437" s="179">
        <v>58.939017425797587</v>
      </c>
      <c r="M437" s="179">
        <v>64.081137654915779</v>
      </c>
      <c r="N437" s="179">
        <v>66.080038572806174</v>
      </c>
      <c r="O437" s="179">
        <v>64.936951896632252</v>
      </c>
      <c r="P437" s="179">
        <v>63.677611526738708</v>
      </c>
      <c r="Q437" s="179">
        <v>63.137458831686601</v>
      </c>
      <c r="R437" s="179">
        <v>63.366130097694949</v>
      </c>
      <c r="S437" s="179">
        <v>62.215868982069743</v>
      </c>
      <c r="T437" s="179">
        <v>60.810491278488158</v>
      </c>
      <c r="U437" s="179">
        <v>59.529866304534941</v>
      </c>
      <c r="V437" s="179">
        <v>57.82021930353055</v>
      </c>
      <c r="W437" s="181">
        <v>54.232222530580877</v>
      </c>
      <c r="X437" s="716">
        <v>51.397444148202631</v>
      </c>
    </row>
    <row r="438" spans="1:24" ht="15" customHeight="1">
      <c r="A438" s="694"/>
      <c r="B438" s="695"/>
      <c r="C438" s="155" t="s">
        <v>399</v>
      </c>
      <c r="D438" s="182">
        <v>11.540880503144654</v>
      </c>
      <c r="E438" s="182">
        <v>11.27993731475488</v>
      </c>
      <c r="F438" s="182">
        <v>7.7261985145172183</v>
      </c>
      <c r="G438" s="182">
        <v>7.5219417411780203</v>
      </c>
      <c r="H438" s="183"/>
      <c r="I438" s="183"/>
      <c r="J438" s="182">
        <v>7.4370616062204338</v>
      </c>
      <c r="K438" s="182">
        <v>8.2081317375435017</v>
      </c>
      <c r="L438" s="182">
        <v>8.9830063745388884</v>
      </c>
      <c r="M438" s="182">
        <v>10.099013190683456</v>
      </c>
      <c r="N438" s="182">
        <v>11.508127841300455</v>
      </c>
      <c r="O438" s="182">
        <v>13.362046598515906</v>
      </c>
      <c r="P438" s="182">
        <v>14.896785813244668</v>
      </c>
      <c r="Q438" s="182">
        <v>16.264517247356562</v>
      </c>
      <c r="R438" s="182">
        <v>18.28216806313667</v>
      </c>
      <c r="S438" s="182">
        <v>21.240999576450655</v>
      </c>
      <c r="T438" s="182">
        <v>24.18559813747067</v>
      </c>
      <c r="U438" s="182">
        <v>26.888281085630126</v>
      </c>
      <c r="V438" s="182">
        <v>29.352934088444393</v>
      </c>
      <c r="W438" s="184">
        <v>33.471383130884021</v>
      </c>
      <c r="X438" s="717">
        <v>36.673715178817687</v>
      </c>
    </row>
    <row r="439" spans="1:24" ht="15" customHeight="1">
      <c r="A439" s="702" t="s">
        <v>291</v>
      </c>
      <c r="B439" s="703" t="s">
        <v>292</v>
      </c>
      <c r="C439" s="166" t="s">
        <v>396</v>
      </c>
      <c r="D439" s="185">
        <v>100</v>
      </c>
      <c r="E439" s="185">
        <v>100</v>
      </c>
      <c r="F439" s="185">
        <v>100</v>
      </c>
      <c r="G439" s="185">
        <v>100</v>
      </c>
      <c r="H439" s="185"/>
      <c r="I439" s="185"/>
      <c r="J439" s="185">
        <v>100</v>
      </c>
      <c r="K439" s="185">
        <v>100.00000000000001</v>
      </c>
      <c r="L439" s="185">
        <v>100</v>
      </c>
      <c r="M439" s="185">
        <v>100</v>
      </c>
      <c r="N439" s="185">
        <v>100</v>
      </c>
      <c r="O439" s="185">
        <v>100</v>
      </c>
      <c r="P439" s="185">
        <v>99.999999999999986</v>
      </c>
      <c r="Q439" s="185">
        <v>100</v>
      </c>
      <c r="R439" s="185">
        <v>100.00000000000001</v>
      </c>
      <c r="S439" s="185">
        <v>100</v>
      </c>
      <c r="T439" s="185">
        <v>100</v>
      </c>
      <c r="U439" s="185">
        <v>100</v>
      </c>
      <c r="V439" s="185">
        <v>99.999999999999986</v>
      </c>
      <c r="W439" s="186">
        <v>100</v>
      </c>
      <c r="X439" s="716">
        <v>100</v>
      </c>
    </row>
    <row r="440" spans="1:24" ht="15" customHeight="1">
      <c r="A440" s="702"/>
      <c r="B440" s="703"/>
      <c r="C440" s="166" t="s">
        <v>397</v>
      </c>
      <c r="D440" s="185">
        <v>38.645269639858185</v>
      </c>
      <c r="E440" s="185">
        <v>38.445731365589388</v>
      </c>
      <c r="F440" s="185">
        <v>37.212777881561742</v>
      </c>
      <c r="G440" s="185">
        <v>36.54841802492809</v>
      </c>
      <c r="H440" s="185"/>
      <c r="I440" s="185"/>
      <c r="J440" s="185">
        <v>34.784636914943249</v>
      </c>
      <c r="K440" s="185">
        <v>32.93670467691291</v>
      </c>
      <c r="L440" s="185">
        <v>30.811191272215378</v>
      </c>
      <c r="M440" s="185">
        <v>25.149142431021627</v>
      </c>
      <c r="N440" s="185">
        <v>21.875598086124402</v>
      </c>
      <c r="O440" s="185">
        <v>22.953328232593726</v>
      </c>
      <c r="P440" s="185">
        <v>23.162098384461789</v>
      </c>
      <c r="Q440" s="185">
        <v>22.278207666006839</v>
      </c>
      <c r="R440" s="185">
        <v>18.79793115748172</v>
      </c>
      <c r="S440" s="185">
        <v>17.034068136272545</v>
      </c>
      <c r="T440" s="185">
        <v>17.322066948326292</v>
      </c>
      <c r="U440" s="185">
        <v>16.551168412570508</v>
      </c>
      <c r="V440" s="185">
        <v>16.279069767441861</v>
      </c>
      <c r="W440" s="186">
        <v>15.184747764467691</v>
      </c>
      <c r="X440" s="716">
        <v>14.169441361450241</v>
      </c>
    </row>
    <row r="441" spans="1:24" ht="15" customHeight="1">
      <c r="A441" s="702"/>
      <c r="B441" s="703"/>
      <c r="C441" s="166" t="s">
        <v>398</v>
      </c>
      <c r="D441" s="185">
        <v>49.188281395782795</v>
      </c>
      <c r="E441" s="185">
        <v>49.448907154866426</v>
      </c>
      <c r="F441" s="185">
        <v>54.642256678498036</v>
      </c>
      <c r="G441" s="185">
        <v>55.302013422818796</v>
      </c>
      <c r="H441" s="185"/>
      <c r="I441" s="185"/>
      <c r="J441" s="185">
        <v>57.42497278805785</v>
      </c>
      <c r="K441" s="185">
        <v>58.221781523715087</v>
      </c>
      <c r="L441" s="185">
        <v>59.862748548301958</v>
      </c>
      <c r="M441" s="185">
        <v>64.09395973154362</v>
      </c>
      <c r="N441" s="185">
        <v>66.564593301435409</v>
      </c>
      <c r="O441" s="185">
        <v>63.312930374904361</v>
      </c>
      <c r="P441" s="185">
        <v>62.98783808313668</v>
      </c>
      <c r="Q441" s="185">
        <v>62.461759942414972</v>
      </c>
      <c r="R441" s="185">
        <v>63.97360442304263</v>
      </c>
      <c r="S441" s="185">
        <v>63.393453573814298</v>
      </c>
      <c r="T441" s="185">
        <v>61.732206694832627</v>
      </c>
      <c r="U441" s="185">
        <v>60.58017727639001</v>
      </c>
      <c r="V441" s="185">
        <v>58.860137569603665</v>
      </c>
      <c r="W441" s="186">
        <v>56.09920701872786</v>
      </c>
      <c r="X441" s="716">
        <v>54.53200147983722</v>
      </c>
    </row>
    <row r="442" spans="1:24" ht="15" customHeight="1">
      <c r="A442" s="704"/>
      <c r="B442" s="705"/>
      <c r="C442" s="168" t="s">
        <v>399</v>
      </c>
      <c r="D442" s="187">
        <v>12.166448964359022</v>
      </c>
      <c r="E442" s="187">
        <v>12.105361479544181</v>
      </c>
      <c r="F442" s="187">
        <v>8.1449654399402203</v>
      </c>
      <c r="G442" s="187">
        <v>8.1495685522531147</v>
      </c>
      <c r="H442" s="187"/>
      <c r="I442" s="187"/>
      <c r="J442" s="187">
        <v>7.7903902969989112</v>
      </c>
      <c r="K442" s="187">
        <v>8.8415137993720041</v>
      </c>
      <c r="L442" s="187">
        <v>9.326060179482667</v>
      </c>
      <c r="M442" s="187">
        <v>10.756897837434751</v>
      </c>
      <c r="N442" s="187">
        <v>11.559808612440191</v>
      </c>
      <c r="O442" s="187">
        <v>13.733741392501914</v>
      </c>
      <c r="P442" s="187">
        <v>13.850063532401524</v>
      </c>
      <c r="Q442" s="187">
        <v>15.260032391578191</v>
      </c>
      <c r="R442" s="187">
        <v>17.228464419475657</v>
      </c>
      <c r="S442" s="187">
        <v>19.57247828991316</v>
      </c>
      <c r="T442" s="187">
        <v>20.945726356841078</v>
      </c>
      <c r="U442" s="187">
        <v>22.868654311039485</v>
      </c>
      <c r="V442" s="187">
        <v>24.86079266295447</v>
      </c>
      <c r="W442" s="188">
        <v>28.716045216804453</v>
      </c>
      <c r="X442" s="717">
        <v>31.298557158712541</v>
      </c>
    </row>
    <row r="443" spans="1:24" ht="15" customHeight="1">
      <c r="A443" s="702" t="s">
        <v>293</v>
      </c>
      <c r="B443" s="703" t="s">
        <v>294</v>
      </c>
      <c r="C443" s="166" t="s">
        <v>396</v>
      </c>
      <c r="D443" s="185">
        <v>100</v>
      </c>
      <c r="E443" s="185">
        <v>100</v>
      </c>
      <c r="F443" s="185">
        <v>100</v>
      </c>
      <c r="G443" s="185">
        <v>100</v>
      </c>
      <c r="H443" s="185"/>
      <c r="I443" s="185"/>
      <c r="J443" s="185">
        <v>100</v>
      </c>
      <c r="K443" s="185">
        <v>100</v>
      </c>
      <c r="L443" s="185">
        <v>100.00000000000001</v>
      </c>
      <c r="M443" s="185">
        <v>100</v>
      </c>
      <c r="N443" s="185">
        <v>100</v>
      </c>
      <c r="O443" s="185">
        <v>100</v>
      </c>
      <c r="P443" s="185">
        <v>100</v>
      </c>
      <c r="Q443" s="185">
        <v>100.00000000000001</v>
      </c>
      <c r="R443" s="185">
        <v>100</v>
      </c>
      <c r="S443" s="185">
        <v>100</v>
      </c>
      <c r="T443" s="185">
        <v>100</v>
      </c>
      <c r="U443" s="185">
        <v>100</v>
      </c>
      <c r="V443" s="185">
        <v>100</v>
      </c>
      <c r="W443" s="186">
        <v>100</v>
      </c>
      <c r="X443" s="716">
        <v>100</v>
      </c>
    </row>
    <row r="444" spans="1:24" ht="15" customHeight="1">
      <c r="A444" s="702"/>
      <c r="B444" s="703"/>
      <c r="C444" s="166" t="s">
        <v>397</v>
      </c>
      <c r="D444" s="185">
        <v>38.66182033973741</v>
      </c>
      <c r="E444" s="185">
        <v>37.823022709475332</v>
      </c>
      <c r="F444" s="185">
        <v>37.485590778097979</v>
      </c>
      <c r="G444" s="185">
        <v>37.083874495864379</v>
      </c>
      <c r="H444" s="185"/>
      <c r="I444" s="185"/>
      <c r="J444" s="185">
        <v>36.970368319025198</v>
      </c>
      <c r="K444" s="185">
        <v>36.044793087767168</v>
      </c>
      <c r="L444" s="185">
        <v>33.531157270029674</v>
      </c>
      <c r="M444" s="185">
        <v>26.858261660023775</v>
      </c>
      <c r="N444" s="185">
        <v>23.195987101397346</v>
      </c>
      <c r="O444" s="185">
        <v>22.115659891210992</v>
      </c>
      <c r="P444" s="185">
        <v>21.981711673096157</v>
      </c>
      <c r="Q444" s="185">
        <v>20.982365959877207</v>
      </c>
      <c r="R444" s="185">
        <v>18.652549133367177</v>
      </c>
      <c r="S444" s="185">
        <v>16.296799516908212</v>
      </c>
      <c r="T444" s="185">
        <v>14.322230210080678</v>
      </c>
      <c r="U444" s="185">
        <v>12.544928552643114</v>
      </c>
      <c r="V444" s="185">
        <v>11.942392219208827</v>
      </c>
      <c r="W444" s="186">
        <v>11.323439723521041</v>
      </c>
      <c r="X444" s="716">
        <v>10.998213488164359</v>
      </c>
    </row>
    <row r="445" spans="1:24" ht="15" customHeight="1">
      <c r="A445" s="702"/>
      <c r="B445" s="703"/>
      <c r="C445" s="166" t="s">
        <v>398</v>
      </c>
      <c r="D445" s="185">
        <v>50.070469549736664</v>
      </c>
      <c r="E445" s="185">
        <v>51.534135402577064</v>
      </c>
      <c r="F445" s="185">
        <v>55.446685878962533</v>
      </c>
      <c r="G445" s="185">
        <v>55.868480415612822</v>
      </c>
      <c r="H445" s="185"/>
      <c r="I445" s="185"/>
      <c r="J445" s="185">
        <v>56.217114372749933</v>
      </c>
      <c r="K445" s="185">
        <v>56.321055025011368</v>
      </c>
      <c r="L445" s="185">
        <v>58.01502620114907</v>
      </c>
      <c r="M445" s="185">
        <v>63.554996154115095</v>
      </c>
      <c r="N445" s="185">
        <v>65.947689000358295</v>
      </c>
      <c r="O445" s="185">
        <v>65.044374463212137</v>
      </c>
      <c r="P445" s="185">
        <v>63.6376625232176</v>
      </c>
      <c r="Q445" s="185">
        <v>63.232669379595919</v>
      </c>
      <c r="R445" s="185">
        <v>63.637682210457612</v>
      </c>
      <c r="S445" s="185">
        <v>62.643417874396135</v>
      </c>
      <c r="T445" s="185">
        <v>61.634315839923318</v>
      </c>
      <c r="U445" s="185">
        <v>60.620671517489264</v>
      </c>
      <c r="V445" s="185">
        <v>57.981857289815764</v>
      </c>
      <c r="W445" s="186">
        <v>53.811750355763365</v>
      </c>
      <c r="X445" s="716">
        <v>49.285395265743638</v>
      </c>
    </row>
    <row r="446" spans="1:24" ht="15" customHeight="1">
      <c r="A446" s="704"/>
      <c r="B446" s="705"/>
      <c r="C446" s="168" t="s">
        <v>399</v>
      </c>
      <c r="D446" s="187">
        <v>11.267710110525925</v>
      </c>
      <c r="E446" s="187">
        <v>10.642841887947604</v>
      </c>
      <c r="F446" s="187">
        <v>7.0677233429394821</v>
      </c>
      <c r="G446" s="187">
        <v>7.0476450885227973</v>
      </c>
      <c r="H446" s="187"/>
      <c r="I446" s="187"/>
      <c r="J446" s="187">
        <v>6.8125173082248693</v>
      </c>
      <c r="K446" s="187">
        <v>7.6341518872214644</v>
      </c>
      <c r="L446" s="187">
        <v>8.4538165288212639</v>
      </c>
      <c r="M446" s="187">
        <v>9.5867421858611284</v>
      </c>
      <c r="N446" s="187">
        <v>10.856323898244357</v>
      </c>
      <c r="O446" s="187">
        <v>12.839965645576868</v>
      </c>
      <c r="P446" s="187">
        <v>14.380625803686243</v>
      </c>
      <c r="Q446" s="187">
        <v>15.784964660526878</v>
      </c>
      <c r="R446" s="187">
        <v>17.709768656175211</v>
      </c>
      <c r="S446" s="187">
        <v>21.059782608695652</v>
      </c>
      <c r="T446" s="187">
        <v>24.043453949996003</v>
      </c>
      <c r="U446" s="187">
        <v>26.834399929867626</v>
      </c>
      <c r="V446" s="187">
        <v>30.075750490975405</v>
      </c>
      <c r="W446" s="188">
        <v>34.864809920715594</v>
      </c>
      <c r="X446" s="717">
        <v>39.716391246092002</v>
      </c>
    </row>
    <row r="447" spans="1:24" ht="15" customHeight="1">
      <c r="A447" s="702" t="s">
        <v>295</v>
      </c>
      <c r="B447" s="703" t="s">
        <v>296</v>
      </c>
      <c r="C447" s="166" t="s">
        <v>396</v>
      </c>
      <c r="D447" s="185">
        <v>100</v>
      </c>
      <c r="E447" s="185">
        <v>100.00000000000001</v>
      </c>
      <c r="F447" s="185">
        <v>100</v>
      </c>
      <c r="G447" s="185">
        <v>100</v>
      </c>
      <c r="H447" s="185"/>
      <c r="I447" s="185"/>
      <c r="J447" s="185">
        <v>100</v>
      </c>
      <c r="K447" s="185">
        <v>100</v>
      </c>
      <c r="L447" s="185">
        <v>100</v>
      </c>
      <c r="M447" s="185">
        <v>100</v>
      </c>
      <c r="N447" s="185">
        <v>99.999999999999986</v>
      </c>
      <c r="O447" s="185">
        <v>100</v>
      </c>
      <c r="P447" s="185">
        <v>100</v>
      </c>
      <c r="Q447" s="185">
        <v>100</v>
      </c>
      <c r="R447" s="185">
        <v>100</v>
      </c>
      <c r="S447" s="185">
        <v>100</v>
      </c>
      <c r="T447" s="185">
        <v>100</v>
      </c>
      <c r="U447" s="185">
        <v>100</v>
      </c>
      <c r="V447" s="185">
        <v>100</v>
      </c>
      <c r="W447" s="186">
        <v>100</v>
      </c>
      <c r="X447" s="716">
        <v>100</v>
      </c>
    </row>
    <row r="448" spans="1:24" ht="15" customHeight="1">
      <c r="A448" s="702"/>
      <c r="B448" s="703"/>
      <c r="C448" s="166" t="s">
        <v>397</v>
      </c>
      <c r="D448" s="185">
        <v>38.78590993056882</v>
      </c>
      <c r="E448" s="185">
        <v>38.40050377833753</v>
      </c>
      <c r="F448" s="185">
        <v>38.017144986954904</v>
      </c>
      <c r="G448" s="185">
        <v>37.695443207397943</v>
      </c>
      <c r="H448" s="185"/>
      <c r="I448" s="185"/>
      <c r="J448" s="185">
        <v>35.296490520371115</v>
      </c>
      <c r="K448" s="185">
        <v>33.656123361928323</v>
      </c>
      <c r="L448" s="185">
        <v>30.928072907654151</v>
      </c>
      <c r="M448" s="185">
        <v>24.714356681569797</v>
      </c>
      <c r="N448" s="185">
        <v>22.106881968473662</v>
      </c>
      <c r="O448" s="185">
        <v>21.763805637036093</v>
      </c>
      <c r="P448" s="185">
        <v>21.582104473881529</v>
      </c>
      <c r="Q448" s="185">
        <v>21.180954685703917</v>
      </c>
      <c r="R448" s="185">
        <v>19.160681426960291</v>
      </c>
      <c r="S448" s="185">
        <v>17.758395633084135</v>
      </c>
      <c r="T448" s="185">
        <v>15.437899048307433</v>
      </c>
      <c r="U448" s="185">
        <v>13.747517378351541</v>
      </c>
      <c r="V448" s="185">
        <v>13.506823230720405</v>
      </c>
      <c r="W448" s="186">
        <v>13.423262580175891</v>
      </c>
      <c r="X448" s="716">
        <v>13.114527073812491</v>
      </c>
    </row>
    <row r="449" spans="1:24" ht="15" customHeight="1">
      <c r="A449" s="702"/>
      <c r="B449" s="703"/>
      <c r="C449" s="166" t="s">
        <v>398</v>
      </c>
      <c r="D449" s="185">
        <v>49.264284349321613</v>
      </c>
      <c r="E449" s="185">
        <v>49.955919395465997</v>
      </c>
      <c r="F449" s="185">
        <v>54.012920859734123</v>
      </c>
      <c r="G449" s="185">
        <v>55.003954492912335</v>
      </c>
      <c r="H449" s="185"/>
      <c r="I449" s="185"/>
      <c r="J449" s="185">
        <v>57.089552238805972</v>
      </c>
      <c r="K449" s="185">
        <v>57.949581600968372</v>
      </c>
      <c r="L449" s="185">
        <v>59.866182153775163</v>
      </c>
      <c r="M449" s="185">
        <v>64.971435668156985</v>
      </c>
      <c r="N449" s="185">
        <v>66.154043316673068</v>
      </c>
      <c r="O449" s="185">
        <v>65.010840454023722</v>
      </c>
      <c r="P449" s="185">
        <v>64.096475881029747</v>
      </c>
      <c r="Q449" s="185">
        <v>63.41581462883417</v>
      </c>
      <c r="R449" s="185">
        <v>63.18038819967947</v>
      </c>
      <c r="S449" s="185">
        <v>62.127684822594041</v>
      </c>
      <c r="T449" s="185">
        <v>60.890254186242622</v>
      </c>
      <c r="U449" s="185">
        <v>59.6201588877855</v>
      </c>
      <c r="V449" s="185">
        <v>58.203744842907014</v>
      </c>
      <c r="W449" s="186">
        <v>55.088276135687366</v>
      </c>
      <c r="X449" s="716">
        <v>52.797396482481652</v>
      </c>
    </row>
    <row r="450" spans="1:24" ht="15" customHeight="1">
      <c r="A450" s="704"/>
      <c r="B450" s="705"/>
      <c r="C450" s="168" t="s">
        <v>399</v>
      </c>
      <c r="D450" s="187">
        <v>11.949805720109561</v>
      </c>
      <c r="E450" s="187">
        <v>11.643576826196474</v>
      </c>
      <c r="F450" s="187">
        <v>7.9699341533109704</v>
      </c>
      <c r="G450" s="187">
        <v>7.3006022996897251</v>
      </c>
      <c r="H450" s="187"/>
      <c r="I450" s="187"/>
      <c r="J450" s="187">
        <v>7.6139572408229119</v>
      </c>
      <c r="K450" s="187">
        <v>8.3942950371033103</v>
      </c>
      <c r="L450" s="187">
        <v>9.2057449385706871</v>
      </c>
      <c r="M450" s="187">
        <v>10.314207650273225</v>
      </c>
      <c r="N450" s="187">
        <v>11.739074714853261</v>
      </c>
      <c r="O450" s="187">
        <v>13.225353908940185</v>
      </c>
      <c r="P450" s="187">
        <v>14.321419645088728</v>
      </c>
      <c r="Q450" s="187">
        <v>15.403230685461915</v>
      </c>
      <c r="R450" s="187">
        <v>17.658930373360242</v>
      </c>
      <c r="S450" s="187">
        <v>20.113919544321824</v>
      </c>
      <c r="T450" s="187">
        <v>23.671846765449946</v>
      </c>
      <c r="U450" s="187">
        <v>26.632323733862961</v>
      </c>
      <c r="V450" s="187">
        <v>28.289431926372583</v>
      </c>
      <c r="W450" s="188">
        <v>31.488461284136744</v>
      </c>
      <c r="X450" s="717">
        <v>34.088076443705859</v>
      </c>
    </row>
    <row r="451" spans="1:24" ht="15" customHeight="1">
      <c r="A451" s="702" t="s">
        <v>297</v>
      </c>
      <c r="B451" s="703" t="s">
        <v>298</v>
      </c>
      <c r="C451" s="166" t="s">
        <v>396</v>
      </c>
      <c r="D451" s="185">
        <v>100.00000000000001</v>
      </c>
      <c r="E451" s="185">
        <v>100.00000000000001</v>
      </c>
      <c r="F451" s="185">
        <v>100</v>
      </c>
      <c r="G451" s="185">
        <v>100.00000000000001</v>
      </c>
      <c r="H451" s="185"/>
      <c r="I451" s="185"/>
      <c r="J451" s="185">
        <v>100.00000000000001</v>
      </c>
      <c r="K451" s="185">
        <v>100</v>
      </c>
      <c r="L451" s="185">
        <v>100.00000000000001</v>
      </c>
      <c r="M451" s="185">
        <v>100.00000000000001</v>
      </c>
      <c r="N451" s="185">
        <v>100</v>
      </c>
      <c r="O451" s="185">
        <v>100</v>
      </c>
      <c r="P451" s="185">
        <v>100</v>
      </c>
      <c r="Q451" s="185">
        <v>100</v>
      </c>
      <c r="R451" s="185">
        <v>100</v>
      </c>
      <c r="S451" s="185">
        <v>100</v>
      </c>
      <c r="T451" s="185">
        <v>100</v>
      </c>
      <c r="U451" s="185">
        <v>100</v>
      </c>
      <c r="V451" s="185">
        <v>100</v>
      </c>
      <c r="W451" s="186">
        <v>100</v>
      </c>
      <c r="X451" s="716">
        <v>100</v>
      </c>
    </row>
    <row r="452" spans="1:24" ht="15" customHeight="1">
      <c r="A452" s="702"/>
      <c r="B452" s="703"/>
      <c r="C452" s="166" t="s">
        <v>397</v>
      </c>
      <c r="D452" s="185">
        <v>37.808907096603676</v>
      </c>
      <c r="E452" s="185">
        <v>36.963203278408606</v>
      </c>
      <c r="F452" s="185">
        <v>36.329415701200382</v>
      </c>
      <c r="G452" s="185">
        <v>36.551047120418851</v>
      </c>
      <c r="H452" s="185"/>
      <c r="I452" s="185"/>
      <c r="J452" s="185">
        <v>35.84763728373111</v>
      </c>
      <c r="K452" s="185">
        <v>34.840596248484417</v>
      </c>
      <c r="L452" s="185">
        <v>32.236791361357504</v>
      </c>
      <c r="M452" s="185">
        <v>26.088024564994882</v>
      </c>
      <c r="N452" s="185">
        <v>22.2665979558533</v>
      </c>
      <c r="O452" s="185">
        <v>21.119881383280276</v>
      </c>
      <c r="P452" s="185">
        <v>20.532541717267126</v>
      </c>
      <c r="Q452" s="185">
        <v>19.470296800481549</v>
      </c>
      <c r="R452" s="185">
        <v>17.398862942254382</v>
      </c>
      <c r="S452" s="185">
        <v>15.563332361232623</v>
      </c>
      <c r="T452" s="185">
        <v>14.347340641494114</v>
      </c>
      <c r="U452" s="185">
        <v>13.082601433266881</v>
      </c>
      <c r="V452" s="185">
        <v>11.531322505800464</v>
      </c>
      <c r="W452" s="186">
        <v>10.75524913820119</v>
      </c>
      <c r="X452" s="716">
        <v>10.50734494015234</v>
      </c>
    </row>
    <row r="453" spans="1:24" ht="15" customHeight="1">
      <c r="A453" s="702"/>
      <c r="B453" s="703"/>
      <c r="C453" s="166" t="s">
        <v>398</v>
      </c>
      <c r="D453" s="185">
        <v>50.918461741773491</v>
      </c>
      <c r="E453" s="185">
        <v>51.80995475113123</v>
      </c>
      <c r="F453" s="185">
        <v>55.819984106403439</v>
      </c>
      <c r="G453" s="185">
        <v>55.6282722513089</v>
      </c>
      <c r="H453" s="185"/>
      <c r="I453" s="185"/>
      <c r="J453" s="185">
        <v>56.527388360801481</v>
      </c>
      <c r="K453" s="185">
        <v>56.854004707224881</v>
      </c>
      <c r="L453" s="185">
        <v>58.681064404165063</v>
      </c>
      <c r="M453" s="185">
        <v>63.799385875127946</v>
      </c>
      <c r="N453" s="185">
        <v>66.001030662200463</v>
      </c>
      <c r="O453" s="185">
        <v>65.191225851467451</v>
      </c>
      <c r="P453" s="185">
        <v>63.5721674987631</v>
      </c>
      <c r="Q453" s="185">
        <v>63.036532851784969</v>
      </c>
      <c r="R453" s="185">
        <v>63.177183667716022</v>
      </c>
      <c r="S453" s="185">
        <v>61.67006901915039</v>
      </c>
      <c r="T453" s="185">
        <v>59.931993503857086</v>
      </c>
      <c r="U453" s="185">
        <v>58.429872299154049</v>
      </c>
      <c r="V453" s="185">
        <v>57.001160092807424</v>
      </c>
      <c r="W453" s="186">
        <v>52.986524600438734</v>
      </c>
      <c r="X453" s="716">
        <v>50.156420021762784</v>
      </c>
    </row>
    <row r="454" spans="1:24" ht="15" customHeight="1">
      <c r="A454" s="704"/>
      <c r="B454" s="705"/>
      <c r="C454" s="168" t="s">
        <v>399</v>
      </c>
      <c r="D454" s="187">
        <v>11.272631161622835</v>
      </c>
      <c r="E454" s="187">
        <v>11.226841970460171</v>
      </c>
      <c r="F454" s="187">
        <v>7.8506001923961692</v>
      </c>
      <c r="G454" s="187">
        <v>7.8206806282722514</v>
      </c>
      <c r="H454" s="187"/>
      <c r="I454" s="187"/>
      <c r="J454" s="187">
        <v>7.6249743554674145</v>
      </c>
      <c r="K454" s="187">
        <v>8.3053990442907057</v>
      </c>
      <c r="L454" s="187">
        <v>9.0821442344774397</v>
      </c>
      <c r="M454" s="187">
        <v>10.112589559877176</v>
      </c>
      <c r="N454" s="187">
        <v>11.732371381946233</v>
      </c>
      <c r="O454" s="187">
        <v>13.688892765252278</v>
      </c>
      <c r="P454" s="187">
        <v>15.895290783969775</v>
      </c>
      <c r="Q454" s="187">
        <v>17.493170347733482</v>
      </c>
      <c r="R454" s="187">
        <v>19.423953390029602</v>
      </c>
      <c r="S454" s="187">
        <v>22.766598619616992</v>
      </c>
      <c r="T454" s="187">
        <v>25.7206658546488</v>
      </c>
      <c r="U454" s="187">
        <v>28.487526267579071</v>
      </c>
      <c r="V454" s="187">
        <v>31.467517401392108</v>
      </c>
      <c r="W454" s="188">
        <v>36.258226261360079</v>
      </c>
      <c r="X454" s="717">
        <v>39.33623503808488</v>
      </c>
    </row>
    <row r="455" spans="1:24" ht="15" customHeight="1">
      <c r="A455" s="476">
        <v>226</v>
      </c>
      <c r="B455" s="477" t="s">
        <v>299</v>
      </c>
      <c r="C455" s="152" t="s">
        <v>396</v>
      </c>
      <c r="D455" s="179">
        <v>100</v>
      </c>
      <c r="E455" s="179">
        <v>100</v>
      </c>
      <c r="F455" s="179">
        <v>100.00000000000001</v>
      </c>
      <c r="G455" s="179">
        <v>99.999999999999986</v>
      </c>
      <c r="H455" s="180"/>
      <c r="I455" s="180"/>
      <c r="J455" s="179">
        <v>100</v>
      </c>
      <c r="K455" s="179">
        <v>100</v>
      </c>
      <c r="L455" s="179">
        <v>100</v>
      </c>
      <c r="M455" s="179">
        <v>100</v>
      </c>
      <c r="N455" s="179">
        <v>100</v>
      </c>
      <c r="O455" s="179">
        <v>99.999999999999986</v>
      </c>
      <c r="P455" s="179">
        <v>100</v>
      </c>
      <c r="Q455" s="179">
        <v>100</v>
      </c>
      <c r="R455" s="179">
        <v>100</v>
      </c>
      <c r="S455" s="179">
        <v>100</v>
      </c>
      <c r="T455" s="179">
        <v>100</v>
      </c>
      <c r="U455" s="179">
        <v>100</v>
      </c>
      <c r="V455" s="179">
        <v>100</v>
      </c>
      <c r="W455" s="181">
        <v>100</v>
      </c>
      <c r="X455" s="716">
        <v>100</v>
      </c>
    </row>
    <row r="456" spans="1:24" ht="15" customHeight="1">
      <c r="A456" s="476"/>
      <c r="B456" s="477"/>
      <c r="C456" s="152" t="s">
        <v>397</v>
      </c>
      <c r="D456" s="179">
        <v>37.70801166580889</v>
      </c>
      <c r="E456" s="179">
        <v>37.019592265240398</v>
      </c>
      <c r="F456" s="179">
        <v>36.50939469189143</v>
      </c>
      <c r="G456" s="179">
        <v>37.015080004604584</v>
      </c>
      <c r="H456" s="180"/>
      <c r="I456" s="180"/>
      <c r="J456" s="179">
        <v>35.08587705640246</v>
      </c>
      <c r="K456" s="179">
        <v>34.256839840147556</v>
      </c>
      <c r="L456" s="179">
        <v>31.956798856934736</v>
      </c>
      <c r="M456" s="179">
        <v>26.219742100897371</v>
      </c>
      <c r="N456" s="179">
        <v>22.328334008917714</v>
      </c>
      <c r="O456" s="179">
        <v>20.668487975985698</v>
      </c>
      <c r="P456" s="179">
        <v>19.850823937554207</v>
      </c>
      <c r="Q456" s="179">
        <v>19.071130450226445</v>
      </c>
      <c r="R456" s="179">
        <v>17.682045275698627</v>
      </c>
      <c r="S456" s="179">
        <v>15.818540433925049</v>
      </c>
      <c r="T456" s="179">
        <v>14.021663711356103</v>
      </c>
      <c r="U456" s="179">
        <v>12.361136684465722</v>
      </c>
      <c r="V456" s="179">
        <v>11.573645579973741</v>
      </c>
      <c r="W456" s="181">
        <v>11.284322004884395</v>
      </c>
      <c r="X456" s="716">
        <v>10.777825732508511</v>
      </c>
    </row>
    <row r="457" spans="1:24" ht="15" customHeight="1">
      <c r="A457" s="476"/>
      <c r="B457" s="477"/>
      <c r="C457" s="152" t="s">
        <v>398</v>
      </c>
      <c r="D457" s="179">
        <v>51.401040773145766</v>
      </c>
      <c r="E457" s="179">
        <v>52.30042419169493</v>
      </c>
      <c r="F457" s="179">
        <v>55.99351199276559</v>
      </c>
      <c r="G457" s="179">
        <v>55.501036030850692</v>
      </c>
      <c r="H457" s="180"/>
      <c r="I457" s="180"/>
      <c r="J457" s="179">
        <v>57.147167807268474</v>
      </c>
      <c r="K457" s="179">
        <v>57.06399221231684</v>
      </c>
      <c r="L457" s="179">
        <v>58.503649123790048</v>
      </c>
      <c r="M457" s="179">
        <v>62.950003770454721</v>
      </c>
      <c r="N457" s="179">
        <v>64.668017835427648</v>
      </c>
      <c r="O457" s="179">
        <v>64.145502377820492</v>
      </c>
      <c r="P457" s="179">
        <v>62.86556808326106</v>
      </c>
      <c r="Q457" s="179">
        <v>62.466921232572595</v>
      </c>
      <c r="R457" s="179">
        <v>61.96768113024541</v>
      </c>
      <c r="S457" s="179">
        <v>60.899783976707056</v>
      </c>
      <c r="T457" s="179">
        <v>59.133837021046951</v>
      </c>
      <c r="U457" s="179">
        <v>57.998322387937563</v>
      </c>
      <c r="V457" s="179">
        <v>56.006371209023008</v>
      </c>
      <c r="W457" s="181">
        <v>52.484422431698349</v>
      </c>
      <c r="X457" s="716">
        <v>50.222989497913971</v>
      </c>
    </row>
    <row r="458" spans="1:24" ht="15" customHeight="1">
      <c r="A458" s="694"/>
      <c r="B458" s="695"/>
      <c r="C458" s="155" t="s">
        <v>399</v>
      </c>
      <c r="D458" s="182">
        <v>10.890947561045348</v>
      </c>
      <c r="E458" s="182">
        <v>10.679983543064679</v>
      </c>
      <c r="F458" s="182">
        <v>7.4970933153429886</v>
      </c>
      <c r="G458" s="182">
        <v>7.483883964544721</v>
      </c>
      <c r="H458" s="183"/>
      <c r="I458" s="183"/>
      <c r="J458" s="182">
        <v>7.7669551363290719</v>
      </c>
      <c r="K458" s="182">
        <v>8.6791679475356087</v>
      </c>
      <c r="L458" s="182">
        <v>9.5395520192752183</v>
      </c>
      <c r="M458" s="182">
        <v>10.830254128647915</v>
      </c>
      <c r="N458" s="182">
        <v>13.003648155654639</v>
      </c>
      <c r="O458" s="182">
        <v>15.186009646193801</v>
      </c>
      <c r="P458" s="182">
        <v>17.283607979184733</v>
      </c>
      <c r="Q458" s="182">
        <v>18.46194831720096</v>
      </c>
      <c r="R458" s="182">
        <v>20.350273594055963</v>
      </c>
      <c r="S458" s="182">
        <v>23.281675589367897</v>
      </c>
      <c r="T458" s="182">
        <v>26.844499267596948</v>
      </c>
      <c r="U458" s="182">
        <v>29.640540927596721</v>
      </c>
      <c r="V458" s="182">
        <v>32.419983211003249</v>
      </c>
      <c r="W458" s="184">
        <v>36.23125556341725</v>
      </c>
      <c r="X458" s="717">
        <v>38.999184769577518</v>
      </c>
    </row>
    <row r="459" spans="1:24" ht="15" customHeight="1">
      <c r="A459" s="702" t="s">
        <v>300</v>
      </c>
      <c r="B459" s="703" t="s">
        <v>301</v>
      </c>
      <c r="C459" s="166" t="s">
        <v>396</v>
      </c>
      <c r="D459" s="185">
        <v>100</v>
      </c>
      <c r="E459" s="185">
        <v>100.00000000000001</v>
      </c>
      <c r="F459" s="185">
        <v>100.00000000000001</v>
      </c>
      <c r="G459" s="185">
        <v>99.999999999999986</v>
      </c>
      <c r="H459" s="185"/>
      <c r="I459" s="185"/>
      <c r="J459" s="185">
        <v>99.999999999999986</v>
      </c>
      <c r="K459" s="185">
        <v>100</v>
      </c>
      <c r="L459" s="185">
        <v>100</v>
      </c>
      <c r="M459" s="185">
        <v>100</v>
      </c>
      <c r="N459" s="185">
        <v>100</v>
      </c>
      <c r="O459" s="185">
        <v>100</v>
      </c>
      <c r="P459" s="185">
        <v>100</v>
      </c>
      <c r="Q459" s="185">
        <v>100</v>
      </c>
      <c r="R459" s="185">
        <v>100</v>
      </c>
      <c r="S459" s="185">
        <v>100</v>
      </c>
      <c r="T459" s="185">
        <v>100</v>
      </c>
      <c r="U459" s="185">
        <v>100</v>
      </c>
      <c r="V459" s="185">
        <v>100</v>
      </c>
      <c r="W459" s="186">
        <v>100</v>
      </c>
      <c r="X459" s="716">
        <v>100</v>
      </c>
    </row>
    <row r="460" spans="1:24" ht="15" customHeight="1">
      <c r="A460" s="702"/>
      <c r="B460" s="703"/>
      <c r="C460" s="166" t="s">
        <v>397</v>
      </c>
      <c r="D460" s="185">
        <v>37.186550641058645</v>
      </c>
      <c r="E460" s="185">
        <v>37.065161621344281</v>
      </c>
      <c r="F460" s="185">
        <v>36.174145189444502</v>
      </c>
      <c r="G460" s="185">
        <v>36.276157018481747</v>
      </c>
      <c r="H460" s="185"/>
      <c r="I460" s="185"/>
      <c r="J460" s="185">
        <v>34.859454855195906</v>
      </c>
      <c r="K460" s="185">
        <v>34.034313504750749</v>
      </c>
      <c r="L460" s="185">
        <v>31.643950204202138</v>
      </c>
      <c r="M460" s="185">
        <v>25.861700992423437</v>
      </c>
      <c r="N460" s="185">
        <v>22.17398754783801</v>
      </c>
      <c r="O460" s="185">
        <v>21.170566610258504</v>
      </c>
      <c r="P460" s="185">
        <v>20.328542094455852</v>
      </c>
      <c r="Q460" s="185">
        <v>19.729172799528996</v>
      </c>
      <c r="R460" s="185">
        <v>18.625881795008596</v>
      </c>
      <c r="S460" s="185">
        <v>16.875439007258251</v>
      </c>
      <c r="T460" s="185">
        <v>14.957443009344681</v>
      </c>
      <c r="U460" s="185">
        <v>13.352838645418327</v>
      </c>
      <c r="V460" s="185">
        <v>12.607431340872374</v>
      </c>
      <c r="W460" s="186">
        <v>12.568745808182427</v>
      </c>
      <c r="X460" s="716">
        <v>12.624514305898977</v>
      </c>
    </row>
    <row r="461" spans="1:24" ht="15" customHeight="1">
      <c r="A461" s="702"/>
      <c r="B461" s="703"/>
      <c r="C461" s="166" t="s">
        <v>398</v>
      </c>
      <c r="D461" s="185">
        <v>51.413418464548691</v>
      </c>
      <c r="E461" s="185">
        <v>51.954848640328379</v>
      </c>
      <c r="F461" s="185">
        <v>56.19673477769792</v>
      </c>
      <c r="G461" s="185">
        <v>56.096940074334299</v>
      </c>
      <c r="H461" s="185"/>
      <c r="I461" s="185"/>
      <c r="J461" s="185">
        <v>57.21890971039182</v>
      </c>
      <c r="K461" s="185">
        <v>57.184671499977483</v>
      </c>
      <c r="L461" s="185">
        <v>58.923387295182792</v>
      </c>
      <c r="M461" s="185">
        <v>63.584462704087073</v>
      </c>
      <c r="N461" s="185">
        <v>65.208202433312394</v>
      </c>
      <c r="O461" s="185">
        <v>64.328645620587039</v>
      </c>
      <c r="P461" s="185">
        <v>63.039014373716626</v>
      </c>
      <c r="Q461" s="185">
        <v>62.572858404474538</v>
      </c>
      <c r="R461" s="185">
        <v>62.025016302092595</v>
      </c>
      <c r="S461" s="185">
        <v>61.314680402715993</v>
      </c>
      <c r="T461" s="185">
        <v>60.430926730551747</v>
      </c>
      <c r="U461" s="185">
        <v>59.673804780876495</v>
      </c>
      <c r="V461" s="185">
        <v>58.203554119547661</v>
      </c>
      <c r="W461" s="186">
        <v>55.023474178403752</v>
      </c>
      <c r="X461" s="716">
        <v>53.189685623454608</v>
      </c>
    </row>
    <row r="462" spans="1:24" ht="15" customHeight="1">
      <c r="A462" s="704"/>
      <c r="B462" s="705"/>
      <c r="C462" s="168" t="s">
        <v>399</v>
      </c>
      <c r="D462" s="187">
        <v>11.400030894392668</v>
      </c>
      <c r="E462" s="187">
        <v>10.979989738327347</v>
      </c>
      <c r="F462" s="187">
        <v>7.6291200328575819</v>
      </c>
      <c r="G462" s="187">
        <v>7.6269029071839523</v>
      </c>
      <c r="H462" s="187"/>
      <c r="I462" s="187"/>
      <c r="J462" s="187">
        <v>7.9216354344122664</v>
      </c>
      <c r="K462" s="187">
        <v>8.7810149952717609</v>
      </c>
      <c r="L462" s="187">
        <v>9.4326625006150664</v>
      </c>
      <c r="M462" s="187">
        <v>10.553836303489488</v>
      </c>
      <c r="N462" s="187">
        <v>12.617810018849603</v>
      </c>
      <c r="O462" s="187">
        <v>14.50078776915446</v>
      </c>
      <c r="P462" s="187">
        <v>16.632443531827516</v>
      </c>
      <c r="Q462" s="187">
        <v>17.69796879599647</v>
      </c>
      <c r="R462" s="187">
        <v>19.349101902898809</v>
      </c>
      <c r="S462" s="187">
        <v>21.809880590025756</v>
      </c>
      <c r="T462" s="187">
        <v>24.611630260103563</v>
      </c>
      <c r="U462" s="187">
        <v>26.973356573705182</v>
      </c>
      <c r="V462" s="187">
        <v>29.189014539579965</v>
      </c>
      <c r="W462" s="188">
        <v>32.40778001341382</v>
      </c>
      <c r="X462" s="717">
        <v>34.185800070646415</v>
      </c>
    </row>
    <row r="463" spans="1:24" ht="15" customHeight="1">
      <c r="A463" s="702" t="s">
        <v>302</v>
      </c>
      <c r="B463" s="703" t="s">
        <v>303</v>
      </c>
      <c r="C463" s="166" t="s">
        <v>396</v>
      </c>
      <c r="D463" s="185">
        <v>100</v>
      </c>
      <c r="E463" s="185">
        <v>99.999999999999986</v>
      </c>
      <c r="F463" s="185">
        <v>100</v>
      </c>
      <c r="G463" s="185">
        <v>100</v>
      </c>
      <c r="H463" s="185"/>
      <c r="I463" s="185"/>
      <c r="J463" s="185">
        <v>100</v>
      </c>
      <c r="K463" s="185">
        <v>100</v>
      </c>
      <c r="L463" s="185">
        <v>100</v>
      </c>
      <c r="M463" s="185">
        <v>100</v>
      </c>
      <c r="N463" s="185">
        <v>100</v>
      </c>
      <c r="O463" s="185">
        <v>100</v>
      </c>
      <c r="P463" s="185">
        <v>100</v>
      </c>
      <c r="Q463" s="185">
        <v>100</v>
      </c>
      <c r="R463" s="185">
        <v>100</v>
      </c>
      <c r="S463" s="185">
        <v>100.00000000000001</v>
      </c>
      <c r="T463" s="185">
        <v>100</v>
      </c>
      <c r="U463" s="185">
        <v>100</v>
      </c>
      <c r="V463" s="185">
        <v>100</v>
      </c>
      <c r="W463" s="186">
        <v>100</v>
      </c>
      <c r="X463" s="716">
        <v>100</v>
      </c>
    </row>
    <row r="464" spans="1:24" ht="15" customHeight="1">
      <c r="A464" s="702"/>
      <c r="B464" s="703"/>
      <c r="C464" s="166" t="s">
        <v>397</v>
      </c>
      <c r="D464" s="185">
        <v>36.844292095149065</v>
      </c>
      <c r="E464" s="185">
        <v>35.585676714545819</v>
      </c>
      <c r="F464" s="185">
        <v>35.673106098917771</v>
      </c>
      <c r="G464" s="185">
        <v>36.411311053984576</v>
      </c>
      <c r="H464" s="185"/>
      <c r="I464" s="185"/>
      <c r="J464" s="185">
        <v>35.807325815193636</v>
      </c>
      <c r="K464" s="185">
        <v>35.521339816315503</v>
      </c>
      <c r="L464" s="185">
        <v>32.960295834955232</v>
      </c>
      <c r="M464" s="185">
        <v>27.406738868832729</v>
      </c>
      <c r="N464" s="185">
        <v>22.961155175920275</v>
      </c>
      <c r="O464" s="185">
        <v>22.061727112127194</v>
      </c>
      <c r="P464" s="185">
        <v>20.711297071129707</v>
      </c>
      <c r="Q464" s="185">
        <v>18.97569034694359</v>
      </c>
      <c r="R464" s="185">
        <v>15.754978573229138</v>
      </c>
      <c r="S464" s="185">
        <v>13.013053424841878</v>
      </c>
      <c r="T464" s="185">
        <v>11.530582382206614</v>
      </c>
      <c r="U464" s="185">
        <v>10.861730013106159</v>
      </c>
      <c r="V464" s="185">
        <v>10.501567398119123</v>
      </c>
      <c r="W464" s="186">
        <v>10.123691722169363</v>
      </c>
      <c r="X464" s="716">
        <v>8.3216362542610796</v>
      </c>
    </row>
    <row r="465" spans="1:24" ht="15" customHeight="1">
      <c r="A465" s="702"/>
      <c r="B465" s="703"/>
      <c r="C465" s="166" t="s">
        <v>398</v>
      </c>
      <c r="D465" s="185">
        <v>52.83058065856445</v>
      </c>
      <c r="E465" s="185">
        <v>54.491199676309932</v>
      </c>
      <c r="F465" s="185">
        <v>57.408718519267723</v>
      </c>
      <c r="G465" s="185">
        <v>56.688946015424172</v>
      </c>
      <c r="H465" s="185"/>
      <c r="I465" s="185"/>
      <c r="J465" s="185">
        <v>56.910569105691053</v>
      </c>
      <c r="K465" s="185">
        <v>56.437961462272646</v>
      </c>
      <c r="L465" s="185">
        <v>58.242506811989102</v>
      </c>
      <c r="M465" s="185">
        <v>64.600882470918577</v>
      </c>
      <c r="N465" s="185">
        <v>66.981899532235104</v>
      </c>
      <c r="O465" s="185">
        <v>65.966954172295544</v>
      </c>
      <c r="P465" s="185">
        <v>65.437128385818099</v>
      </c>
      <c r="Q465" s="185">
        <v>65.919282511210767</v>
      </c>
      <c r="R465" s="185">
        <v>67.065792790521812</v>
      </c>
      <c r="S465" s="185">
        <v>66.141838245189078</v>
      </c>
      <c r="T465" s="185">
        <v>62.613403570383376</v>
      </c>
      <c r="U465" s="185">
        <v>59.665792922673653</v>
      </c>
      <c r="V465" s="185">
        <v>56.112852664576806</v>
      </c>
      <c r="W465" s="186">
        <v>50.694576593720264</v>
      </c>
      <c r="X465" s="716">
        <v>49.729296170042112</v>
      </c>
    </row>
    <row r="466" spans="1:24" ht="15" customHeight="1">
      <c r="A466" s="704"/>
      <c r="B466" s="705"/>
      <c r="C466" s="168" t="s">
        <v>399</v>
      </c>
      <c r="D466" s="187">
        <v>10.325127246286486</v>
      </c>
      <c r="E466" s="187">
        <v>9.923123609144243</v>
      </c>
      <c r="F466" s="187">
        <v>6.9181753818145033</v>
      </c>
      <c r="G466" s="187">
        <v>6.8997429305912599</v>
      </c>
      <c r="H466" s="187"/>
      <c r="I466" s="187"/>
      <c r="J466" s="187">
        <v>7.2821050791153068</v>
      </c>
      <c r="K466" s="187">
        <v>8.0406987214118502</v>
      </c>
      <c r="L466" s="187">
        <v>8.7971973530556635</v>
      </c>
      <c r="M466" s="187">
        <v>7.9923786602486961</v>
      </c>
      <c r="N466" s="187">
        <v>10.05694529184462</v>
      </c>
      <c r="O466" s="187">
        <v>11.971318715577263</v>
      </c>
      <c r="P466" s="187">
        <v>13.851574543052191</v>
      </c>
      <c r="Q466" s="187">
        <v>15.105027141845644</v>
      </c>
      <c r="R466" s="187">
        <v>17.179228636249057</v>
      </c>
      <c r="S466" s="187">
        <v>20.845108329969047</v>
      </c>
      <c r="T466" s="187">
        <v>25.85601404741001</v>
      </c>
      <c r="U466" s="187">
        <v>29.472477064220183</v>
      </c>
      <c r="V466" s="187">
        <v>33.38557993730408</v>
      </c>
      <c r="W466" s="188">
        <v>39.181731684110375</v>
      </c>
      <c r="X466" s="717">
        <v>41.949067575696816</v>
      </c>
    </row>
    <row r="467" spans="1:24" ht="15" customHeight="1">
      <c r="A467" s="702" t="s">
        <v>304</v>
      </c>
      <c r="B467" s="703" t="s">
        <v>305</v>
      </c>
      <c r="C467" s="166" t="s">
        <v>396</v>
      </c>
      <c r="D467" s="185">
        <v>100.00000000000001</v>
      </c>
      <c r="E467" s="185">
        <v>100</v>
      </c>
      <c r="F467" s="185">
        <v>100</v>
      </c>
      <c r="G467" s="185">
        <v>100.00000000000001</v>
      </c>
      <c r="H467" s="185"/>
      <c r="I467" s="185"/>
      <c r="J467" s="185">
        <v>100</v>
      </c>
      <c r="K467" s="185">
        <v>100</v>
      </c>
      <c r="L467" s="185">
        <v>100</v>
      </c>
      <c r="M467" s="185">
        <v>100</v>
      </c>
      <c r="N467" s="185">
        <v>100</v>
      </c>
      <c r="O467" s="185">
        <v>100</v>
      </c>
      <c r="P467" s="185">
        <v>100</v>
      </c>
      <c r="Q467" s="185">
        <v>100</v>
      </c>
      <c r="R467" s="185">
        <v>100</v>
      </c>
      <c r="S467" s="185">
        <v>100</v>
      </c>
      <c r="T467" s="185">
        <v>100</v>
      </c>
      <c r="U467" s="185">
        <v>100</v>
      </c>
      <c r="V467" s="185">
        <v>100</v>
      </c>
      <c r="W467" s="186">
        <v>100</v>
      </c>
      <c r="X467" s="716">
        <v>100</v>
      </c>
    </row>
    <row r="468" spans="1:24" ht="15" customHeight="1">
      <c r="A468" s="702"/>
      <c r="B468" s="703"/>
      <c r="C468" s="166" t="s">
        <v>397</v>
      </c>
      <c r="D468" s="185">
        <v>38.933607698359864</v>
      </c>
      <c r="E468" s="185">
        <v>38.186345966958214</v>
      </c>
      <c r="F468" s="185">
        <v>37.29726383558252</v>
      </c>
      <c r="G468" s="185">
        <v>38.242958183397448</v>
      </c>
      <c r="H468" s="185"/>
      <c r="I468" s="185"/>
      <c r="J468" s="185">
        <v>34.777278299959136</v>
      </c>
      <c r="K468" s="185">
        <v>33.787511032656667</v>
      </c>
      <c r="L468" s="185">
        <v>31.526824229904609</v>
      </c>
      <c r="M468" s="185">
        <v>26.077127659574469</v>
      </c>
      <c r="N468" s="185">
        <v>22.919879562311817</v>
      </c>
      <c r="O468" s="185">
        <v>20.399164539336272</v>
      </c>
      <c r="P468" s="185">
        <v>19.626393008899225</v>
      </c>
      <c r="Q468" s="185">
        <v>18.783885228125783</v>
      </c>
      <c r="R468" s="185">
        <v>17.319119189094721</v>
      </c>
      <c r="S468" s="185">
        <v>15.224104051651539</v>
      </c>
      <c r="T468" s="185">
        <v>13.026032491681347</v>
      </c>
      <c r="U468" s="185">
        <v>11.111111111111111</v>
      </c>
      <c r="V468" s="185">
        <v>9.5944721341187122</v>
      </c>
      <c r="W468" s="186">
        <v>8.5320749904348929</v>
      </c>
      <c r="X468" s="716">
        <v>7.4633123689727467</v>
      </c>
    </row>
    <row r="469" spans="1:24" ht="15" customHeight="1">
      <c r="A469" s="702"/>
      <c r="B469" s="703"/>
      <c r="C469" s="166" t="s">
        <v>398</v>
      </c>
      <c r="D469" s="185">
        <v>51.280033892150335</v>
      </c>
      <c r="E469" s="185">
        <v>51.998299319727892</v>
      </c>
      <c r="F469" s="185">
        <v>55.757088027733069</v>
      </c>
      <c r="G469" s="185">
        <v>54.715225214046406</v>
      </c>
      <c r="H469" s="185"/>
      <c r="I469" s="185"/>
      <c r="J469" s="185">
        <v>57.580711074785448</v>
      </c>
      <c r="K469" s="185">
        <v>57.447043248014118</v>
      </c>
      <c r="L469" s="185">
        <v>58.685217813961962</v>
      </c>
      <c r="M469" s="185">
        <v>62.433510638297875</v>
      </c>
      <c r="N469" s="185">
        <v>62.715722993317179</v>
      </c>
      <c r="O469" s="185">
        <v>62.713700007735753</v>
      </c>
      <c r="P469" s="185">
        <v>60.691092760362388</v>
      </c>
      <c r="Q469" s="185">
        <v>60.397030611393774</v>
      </c>
      <c r="R469" s="185">
        <v>60.031457532331359</v>
      </c>
      <c r="S469" s="185">
        <v>58.847197529708993</v>
      </c>
      <c r="T469" s="185">
        <v>56.938735564689772</v>
      </c>
      <c r="U469" s="185">
        <v>55.808320168509738</v>
      </c>
      <c r="V469" s="185">
        <v>53.364295423652017</v>
      </c>
      <c r="W469" s="186">
        <v>49.100879989797221</v>
      </c>
      <c r="X469" s="716">
        <v>46.079664570230612</v>
      </c>
    </row>
    <row r="470" spans="1:24" ht="15" customHeight="1">
      <c r="A470" s="704"/>
      <c r="B470" s="705"/>
      <c r="C470" s="168" t="s">
        <v>399</v>
      </c>
      <c r="D470" s="187">
        <v>9.786358409489802</v>
      </c>
      <c r="E470" s="187">
        <v>9.8153547133138961</v>
      </c>
      <c r="F470" s="187">
        <v>6.9456481366844125</v>
      </c>
      <c r="G470" s="187">
        <v>7.0418166025561488</v>
      </c>
      <c r="H470" s="187"/>
      <c r="I470" s="187"/>
      <c r="J470" s="187">
        <v>7.6420106252554145</v>
      </c>
      <c r="K470" s="187">
        <v>8.7654457193292146</v>
      </c>
      <c r="L470" s="187">
        <v>9.7879579561334218</v>
      </c>
      <c r="M470" s="187">
        <v>11.48936170212766</v>
      </c>
      <c r="N470" s="187">
        <v>14.364397444371008</v>
      </c>
      <c r="O470" s="187">
        <v>16.887135452927982</v>
      </c>
      <c r="P470" s="187">
        <v>19.682514230738395</v>
      </c>
      <c r="Q470" s="187">
        <v>20.819084160480443</v>
      </c>
      <c r="R470" s="187">
        <v>22.649423278573924</v>
      </c>
      <c r="S470" s="187">
        <v>25.928698418639467</v>
      </c>
      <c r="T470" s="187">
        <v>30.035231943628894</v>
      </c>
      <c r="U470" s="187">
        <v>33.080568720379148</v>
      </c>
      <c r="V470" s="187">
        <v>37.041232442229273</v>
      </c>
      <c r="W470" s="188">
        <v>42.367045019767886</v>
      </c>
      <c r="X470" s="717">
        <v>46.457023060796651</v>
      </c>
    </row>
    <row r="471" spans="1:24" ht="15" customHeight="1">
      <c r="A471" s="702" t="s">
        <v>306</v>
      </c>
      <c r="B471" s="703" t="s">
        <v>196</v>
      </c>
      <c r="C471" s="166" t="s">
        <v>396</v>
      </c>
      <c r="D471" s="185">
        <v>100</v>
      </c>
      <c r="E471" s="185">
        <v>100.00000000000001</v>
      </c>
      <c r="F471" s="185">
        <v>100</v>
      </c>
      <c r="G471" s="185">
        <v>100</v>
      </c>
      <c r="H471" s="185"/>
      <c r="I471" s="185"/>
      <c r="J471" s="185">
        <v>100</v>
      </c>
      <c r="K471" s="185">
        <v>100</v>
      </c>
      <c r="L471" s="185">
        <v>100</v>
      </c>
      <c r="M471" s="185">
        <v>99.999999999999986</v>
      </c>
      <c r="N471" s="185">
        <v>100</v>
      </c>
      <c r="O471" s="185">
        <v>99.999999999999986</v>
      </c>
      <c r="P471" s="185">
        <v>100</v>
      </c>
      <c r="Q471" s="185">
        <v>100</v>
      </c>
      <c r="R471" s="185">
        <v>100.00000000000001</v>
      </c>
      <c r="S471" s="185">
        <v>100</v>
      </c>
      <c r="T471" s="185">
        <v>100</v>
      </c>
      <c r="U471" s="185">
        <v>100</v>
      </c>
      <c r="V471" s="185">
        <v>100</v>
      </c>
      <c r="W471" s="186">
        <v>100</v>
      </c>
      <c r="X471" s="716">
        <v>100</v>
      </c>
    </row>
    <row r="472" spans="1:24" ht="15" customHeight="1">
      <c r="A472" s="702"/>
      <c r="B472" s="703"/>
      <c r="C472" s="166" t="s">
        <v>397</v>
      </c>
      <c r="D472" s="185">
        <v>38.132477775549759</v>
      </c>
      <c r="E472" s="185">
        <v>37.557588302063166</v>
      </c>
      <c r="F472" s="185">
        <v>37.217655591628102</v>
      </c>
      <c r="G472" s="185">
        <v>37.450858679908961</v>
      </c>
      <c r="H472" s="185"/>
      <c r="I472" s="185"/>
      <c r="J472" s="185">
        <v>34.793499155356209</v>
      </c>
      <c r="K472" s="185">
        <v>33.34813217479546</v>
      </c>
      <c r="L472" s="185">
        <v>31.467992716066679</v>
      </c>
      <c r="M472" s="185">
        <v>25.925642008432348</v>
      </c>
      <c r="N472" s="185">
        <v>21.620928443190561</v>
      </c>
      <c r="O472" s="185">
        <v>18.812595867544886</v>
      </c>
      <c r="P472" s="185">
        <v>18.546176387182154</v>
      </c>
      <c r="Q472" s="185">
        <v>18.231777863478595</v>
      </c>
      <c r="R472" s="185">
        <v>17.299620227863283</v>
      </c>
      <c r="S472" s="185">
        <v>15.886480259713059</v>
      </c>
      <c r="T472" s="185">
        <v>14.296545001624608</v>
      </c>
      <c r="U472" s="185">
        <v>12.092485549132947</v>
      </c>
      <c r="V472" s="185">
        <v>10.817941952506596</v>
      </c>
      <c r="W472" s="186">
        <v>10.491313789359392</v>
      </c>
      <c r="X472" s="716">
        <v>9.9506101104009304</v>
      </c>
    </row>
    <row r="473" spans="1:24" ht="15" customHeight="1">
      <c r="A473" s="702"/>
      <c r="B473" s="703"/>
      <c r="C473" s="166" t="s">
        <v>398</v>
      </c>
      <c r="D473" s="185">
        <v>49.702559989305527</v>
      </c>
      <c r="E473" s="185">
        <v>50.210322494491557</v>
      </c>
      <c r="F473" s="185">
        <v>54.07197623817089</v>
      </c>
      <c r="G473" s="185">
        <v>53.989930340023449</v>
      </c>
      <c r="H473" s="185"/>
      <c r="I473" s="185"/>
      <c r="J473" s="185">
        <v>56.864915244364191</v>
      </c>
      <c r="K473" s="185">
        <v>57.328597704065452</v>
      </c>
      <c r="L473" s="185">
        <v>58.075360694775178</v>
      </c>
      <c r="M473" s="185">
        <v>62.077424300498272</v>
      </c>
      <c r="N473" s="185">
        <v>64.144652474993592</v>
      </c>
      <c r="O473" s="185">
        <v>64.152305332491196</v>
      </c>
      <c r="P473" s="185">
        <v>62.633519236222703</v>
      </c>
      <c r="Q473" s="185">
        <v>61.55996914770536</v>
      </c>
      <c r="R473" s="185">
        <v>59.98400959424346</v>
      </c>
      <c r="S473" s="185">
        <v>57.901350926798621</v>
      </c>
      <c r="T473" s="185">
        <v>55.637387631322433</v>
      </c>
      <c r="U473" s="185">
        <v>55.179190751445084</v>
      </c>
      <c r="V473" s="185">
        <v>54.37869079030029</v>
      </c>
      <c r="W473" s="186">
        <v>51.20792616720955</v>
      </c>
      <c r="X473" s="716">
        <v>48.198721673445668</v>
      </c>
    </row>
    <row r="474" spans="1:24" ht="15" customHeight="1">
      <c r="A474" s="704"/>
      <c r="B474" s="705"/>
      <c r="C474" s="168" t="s">
        <v>399</v>
      </c>
      <c r="D474" s="187">
        <v>12.16496223514471</v>
      </c>
      <c r="E474" s="187">
        <v>12.232089203445282</v>
      </c>
      <c r="F474" s="187">
        <v>8.7103681702010096</v>
      </c>
      <c r="G474" s="187">
        <v>8.5592109800675917</v>
      </c>
      <c r="H474" s="187"/>
      <c r="I474" s="187"/>
      <c r="J474" s="187">
        <v>8.3415856002796058</v>
      </c>
      <c r="K474" s="187">
        <v>9.3232701211390872</v>
      </c>
      <c r="L474" s="187">
        <v>10.456646589158145</v>
      </c>
      <c r="M474" s="187">
        <v>11.996933691069374</v>
      </c>
      <c r="N474" s="187">
        <v>14.234419081815849</v>
      </c>
      <c r="O474" s="187">
        <v>17.035098799963908</v>
      </c>
      <c r="P474" s="187">
        <v>18.820304376595139</v>
      </c>
      <c r="Q474" s="187">
        <v>20.208252988816046</v>
      </c>
      <c r="R474" s="187">
        <v>22.716370177893264</v>
      </c>
      <c r="S474" s="187">
        <v>26.212168813488322</v>
      </c>
      <c r="T474" s="187">
        <v>30.066067367052963</v>
      </c>
      <c r="U474" s="187">
        <v>32.728323699421964</v>
      </c>
      <c r="V474" s="187">
        <v>34.803367257193116</v>
      </c>
      <c r="W474" s="188">
        <v>38.300760043431055</v>
      </c>
      <c r="X474" s="717">
        <v>41.850668216153394</v>
      </c>
    </row>
    <row r="475" spans="1:24" ht="15" customHeight="1">
      <c r="A475" s="702" t="s">
        <v>307</v>
      </c>
      <c r="B475" s="703" t="s">
        <v>308</v>
      </c>
      <c r="C475" s="166" t="s">
        <v>396</v>
      </c>
      <c r="D475" s="185">
        <v>99.999999999999986</v>
      </c>
      <c r="E475" s="185">
        <v>100</v>
      </c>
      <c r="F475" s="185">
        <v>100</v>
      </c>
      <c r="G475" s="185">
        <v>100.00000000000001</v>
      </c>
      <c r="H475" s="185"/>
      <c r="I475" s="185"/>
      <c r="J475" s="185">
        <v>100</v>
      </c>
      <c r="K475" s="185">
        <v>100</v>
      </c>
      <c r="L475" s="185">
        <v>100</v>
      </c>
      <c r="M475" s="185">
        <v>100</v>
      </c>
      <c r="N475" s="185">
        <v>100</v>
      </c>
      <c r="O475" s="185">
        <v>100</v>
      </c>
      <c r="P475" s="185">
        <v>100</v>
      </c>
      <c r="Q475" s="185">
        <v>100</v>
      </c>
      <c r="R475" s="185">
        <v>100</v>
      </c>
      <c r="S475" s="185">
        <v>100</v>
      </c>
      <c r="T475" s="185">
        <v>100</v>
      </c>
      <c r="U475" s="185">
        <v>100</v>
      </c>
      <c r="V475" s="185">
        <v>100</v>
      </c>
      <c r="W475" s="185">
        <v>100</v>
      </c>
      <c r="X475" s="716">
        <v>100</v>
      </c>
    </row>
    <row r="476" spans="1:24" ht="15" customHeight="1">
      <c r="A476" s="702"/>
      <c r="B476" s="703"/>
      <c r="C476" s="166" t="s">
        <v>397</v>
      </c>
      <c r="D476" s="185">
        <v>36.841546304163124</v>
      </c>
      <c r="E476" s="185">
        <v>35.573940020682521</v>
      </c>
      <c r="F476" s="185">
        <v>35.663323337814084</v>
      </c>
      <c r="G476" s="185">
        <v>36.413329128560918</v>
      </c>
      <c r="H476" s="185"/>
      <c r="I476" s="185"/>
      <c r="J476" s="185">
        <v>35.811958173205824</v>
      </c>
      <c r="K476" s="185">
        <v>35.520986745213548</v>
      </c>
      <c r="L476" s="185">
        <v>32.961894338871758</v>
      </c>
      <c r="M476" s="185">
        <v>26.309699137386914</v>
      </c>
      <c r="N476" s="185">
        <v>21.962305986696233</v>
      </c>
      <c r="O476" s="185">
        <v>20.907598499061912</v>
      </c>
      <c r="P476" s="185">
        <v>19.926809113445874</v>
      </c>
      <c r="Q476" s="185">
        <v>19.281084266352387</v>
      </c>
      <c r="R476" s="185">
        <v>18.557806912991655</v>
      </c>
      <c r="S476" s="185">
        <v>16.819896275341819</v>
      </c>
      <c r="T476" s="185">
        <v>15.037508524664696</v>
      </c>
      <c r="U476" s="185">
        <v>13.226710249824889</v>
      </c>
      <c r="V476" s="185">
        <v>13.187463039621525</v>
      </c>
      <c r="W476" s="185">
        <v>12.98732077260339</v>
      </c>
      <c r="X476" s="716">
        <v>12.598240469208211</v>
      </c>
    </row>
    <row r="477" spans="1:24" ht="15" customHeight="1">
      <c r="A477" s="702"/>
      <c r="B477" s="703"/>
      <c r="C477" s="166" t="s">
        <v>398</v>
      </c>
      <c r="D477" s="185">
        <v>52.824978759558192</v>
      </c>
      <c r="E477" s="185">
        <v>54.508790072388834</v>
      </c>
      <c r="F477" s="185">
        <v>57.408747802709129</v>
      </c>
      <c r="G477" s="185">
        <v>56.690844108062656</v>
      </c>
      <c r="H477" s="185"/>
      <c r="I477" s="185"/>
      <c r="J477" s="185">
        <v>56.913039592456883</v>
      </c>
      <c r="K477" s="185">
        <v>56.434094256259201</v>
      </c>
      <c r="L477" s="185">
        <v>58.233011640632768</v>
      </c>
      <c r="M477" s="185">
        <v>61.981906164527665</v>
      </c>
      <c r="N477" s="185">
        <v>64.72283813747228</v>
      </c>
      <c r="O477" s="185">
        <v>63.883677298311447</v>
      </c>
      <c r="P477" s="185">
        <v>63.251091960807457</v>
      </c>
      <c r="Q477" s="185">
        <v>62.840306423099591</v>
      </c>
      <c r="R477" s="185">
        <v>62.038140643623365</v>
      </c>
      <c r="S477" s="185">
        <v>61.433286185761439</v>
      </c>
      <c r="T477" s="185">
        <v>60.172766537849512</v>
      </c>
      <c r="U477" s="185">
        <v>58.942330142423536</v>
      </c>
      <c r="V477" s="185">
        <v>56.203429923122414</v>
      </c>
      <c r="W477" s="185">
        <v>53.371252518070868</v>
      </c>
      <c r="X477" s="716">
        <v>50.697947214076244</v>
      </c>
    </row>
    <row r="478" spans="1:24" ht="15" customHeight="1">
      <c r="A478" s="702"/>
      <c r="B478" s="703"/>
      <c r="C478" s="166" t="s">
        <v>399</v>
      </c>
      <c r="D478" s="185">
        <v>10.333474936278675</v>
      </c>
      <c r="E478" s="185">
        <v>9.9172699069286452</v>
      </c>
      <c r="F478" s="185">
        <v>6.9279288594767872</v>
      </c>
      <c r="G478" s="185">
        <v>6.8958267633764319</v>
      </c>
      <c r="H478" s="185"/>
      <c r="I478" s="185"/>
      <c r="J478" s="185">
        <v>7.2750022343372951</v>
      </c>
      <c r="K478" s="185">
        <v>8.0449189985272458</v>
      </c>
      <c r="L478" s="185">
        <v>8.8050940204954724</v>
      </c>
      <c r="M478" s="185">
        <v>11.708394698085419</v>
      </c>
      <c r="N478" s="185">
        <v>13.314855875831485</v>
      </c>
      <c r="O478" s="185">
        <v>15.208724202626641</v>
      </c>
      <c r="P478" s="185">
        <v>16.822098925746666</v>
      </c>
      <c r="Q478" s="185">
        <v>17.878609310548025</v>
      </c>
      <c r="R478" s="185">
        <v>19.40405244338498</v>
      </c>
      <c r="S478" s="185">
        <v>21.746817538896746</v>
      </c>
      <c r="T478" s="185">
        <v>24.78972493748579</v>
      </c>
      <c r="U478" s="185">
        <v>27.830959607751577</v>
      </c>
      <c r="V478" s="185">
        <v>30.609107037256063</v>
      </c>
      <c r="W478" s="185">
        <v>33.641426709325749</v>
      </c>
      <c r="X478" s="716">
        <v>36.703812316715542</v>
      </c>
    </row>
    <row r="479" spans="1:24" ht="6.75" customHeight="1">
      <c r="A479" s="694"/>
      <c r="B479" s="695"/>
      <c r="C479" s="708"/>
      <c r="D479" s="171"/>
      <c r="E479" s="171"/>
      <c r="F479" s="171"/>
      <c r="G479" s="171"/>
      <c r="H479" s="171"/>
      <c r="I479" s="171"/>
      <c r="J479" s="171"/>
      <c r="K479" s="171"/>
      <c r="L479" s="171"/>
      <c r="M479" s="171"/>
      <c r="N479" s="171"/>
      <c r="O479" s="171"/>
      <c r="P479" s="171"/>
      <c r="Q479" s="171"/>
      <c r="R479" s="171"/>
      <c r="S479" s="172"/>
      <c r="T479" s="171"/>
      <c r="U479" s="171"/>
      <c r="V479" s="171"/>
      <c r="W479" s="171"/>
      <c r="X479" s="719"/>
    </row>
    <row r="480" spans="1:24" ht="14.25" customHeight="1">
      <c r="A480" s="151" t="s">
        <v>309</v>
      </c>
      <c r="B480" s="151"/>
      <c r="C480" s="151"/>
      <c r="D480" s="174"/>
      <c r="E480" s="174"/>
      <c r="F480" s="174"/>
      <c r="G480" s="174"/>
      <c r="H480" s="174"/>
      <c r="I480" s="174"/>
      <c r="J480" s="174"/>
      <c r="K480" s="174"/>
      <c r="L480" s="174"/>
      <c r="M480" s="174"/>
      <c r="N480" s="174"/>
      <c r="O480" s="174"/>
      <c r="P480" s="174"/>
      <c r="Q480" s="174"/>
      <c r="R480" s="174"/>
      <c r="S480" s="175"/>
      <c r="T480" s="174"/>
      <c r="U480" s="174"/>
      <c r="V480" s="174"/>
      <c r="W480" s="174"/>
    </row>
    <row r="481" spans="4:23" ht="15" customHeight="1">
      <c r="D481" s="176"/>
      <c r="E481" s="176"/>
      <c r="F481" s="176"/>
      <c r="G481" s="176"/>
      <c r="H481" s="176"/>
      <c r="I481" s="176"/>
      <c r="J481" s="176"/>
      <c r="K481" s="176"/>
      <c r="L481" s="176"/>
      <c r="M481" s="176"/>
      <c r="N481" s="176"/>
      <c r="O481" s="176"/>
      <c r="P481" s="176"/>
      <c r="Q481" s="176"/>
      <c r="R481" s="176"/>
      <c r="S481" s="177"/>
      <c r="T481" s="176"/>
      <c r="U481" s="176"/>
      <c r="V481" s="176"/>
      <c r="W481" s="176"/>
    </row>
    <row r="482" spans="4:23" ht="15" customHeight="1">
      <c r="S482" s="178" t="s">
        <v>314</v>
      </c>
    </row>
  </sheetData>
  <mergeCells count="22">
    <mergeCell ref="X3:X4"/>
    <mergeCell ref="U3:U4"/>
    <mergeCell ref="V3:V4"/>
    <mergeCell ref="W3:W4"/>
    <mergeCell ref="O3:O4"/>
    <mergeCell ref="P3:P4"/>
    <mergeCell ref="Q3:Q4"/>
    <mergeCell ref="R3:R4"/>
    <mergeCell ref="S3:S4"/>
    <mergeCell ref="T3:T4"/>
    <mergeCell ref="N3:N4"/>
    <mergeCell ref="A3:B5"/>
    <mergeCell ref="D3:D4"/>
    <mergeCell ref="E3:E4"/>
    <mergeCell ref="F3:F4"/>
    <mergeCell ref="G3:G4"/>
    <mergeCell ref="H3:H4"/>
    <mergeCell ref="I3:I4"/>
    <mergeCell ref="J3:J4"/>
    <mergeCell ref="K3:K4"/>
    <mergeCell ref="L3:L4"/>
    <mergeCell ref="M3:M4"/>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659C-351D-4AF4-AF8E-42E642E39A65}">
  <dimension ref="A1:BY72"/>
  <sheetViews>
    <sheetView workbookViewId="0">
      <pane xSplit="2" ySplit="5" topLeftCell="C6" activePane="bottomRight" state="frozen"/>
      <selection pane="topRight" activeCell="C1" sqref="C1"/>
      <selection pane="bottomLeft" activeCell="A6" sqref="A6"/>
      <selection pane="bottomRight" activeCell="I19" sqref="I19"/>
    </sheetView>
  </sheetViews>
  <sheetFormatPr defaultColWidth="6.33203125" defaultRowHeight="12"/>
  <cols>
    <col min="1" max="1" width="3.58203125" style="499" customWidth="1"/>
    <col min="2" max="2" width="12.33203125" style="499" customWidth="1"/>
    <col min="3" max="7" width="7.6640625" style="55" customWidth="1"/>
    <col min="8" max="12" width="7.9140625" style="55" customWidth="1"/>
    <col min="13" max="17" width="7.4140625" style="55" customWidth="1"/>
    <col min="18" max="22" width="8.25" style="55" customWidth="1"/>
    <col min="23" max="47" width="8.83203125" style="55" customWidth="1"/>
    <col min="48" max="48" width="10.5" style="499" customWidth="1"/>
    <col min="49" max="49" width="9.1640625" style="499" customWidth="1"/>
    <col min="50" max="63" width="9.08203125" style="499" customWidth="1"/>
    <col min="64" max="64" width="7.4140625" style="499" hidden="1" customWidth="1"/>
    <col min="65" max="65" width="7.4140625" style="499" customWidth="1"/>
    <col min="66" max="66" width="7.4140625" style="499" hidden="1" customWidth="1"/>
    <col min="67" max="69" width="7.4140625" style="506" hidden="1" customWidth="1"/>
    <col min="70" max="74" width="7" style="506" customWidth="1"/>
    <col min="75" max="75" width="6.33203125" style="506"/>
    <col min="76" max="76" width="9" style="506" customWidth="1"/>
    <col min="77" max="77" width="9.58203125" style="506" customWidth="1"/>
    <col min="78" max="296" width="6.33203125" style="506"/>
    <col min="297" max="297" width="3.58203125" style="506" customWidth="1"/>
    <col min="298" max="298" width="8.83203125" style="506" customWidth="1"/>
    <col min="299" max="299" width="3.08203125" style="506" customWidth="1"/>
    <col min="300" max="300" width="7.6640625" style="506" customWidth="1"/>
    <col min="301" max="301" width="3.08203125" style="506" customWidth="1"/>
    <col min="302" max="302" width="7.9140625" style="506" customWidth="1"/>
    <col min="303" max="303" width="3.08203125" style="506" customWidth="1"/>
    <col min="304" max="304" width="7.4140625" style="506" customWidth="1"/>
    <col min="305" max="305" width="3.08203125" style="506" customWidth="1"/>
    <col min="306" max="306" width="8.25" style="506" customWidth="1"/>
    <col min="307" max="311" width="8.83203125" style="506" customWidth="1"/>
    <col min="312" max="312" width="10.5" style="506" customWidth="1"/>
    <col min="313" max="313" width="9.1640625" style="506" customWidth="1"/>
    <col min="314" max="317" width="9.08203125" style="506" customWidth="1"/>
    <col min="318" max="552" width="6.33203125" style="506"/>
    <col min="553" max="553" width="3.58203125" style="506" customWidth="1"/>
    <col min="554" max="554" width="8.83203125" style="506" customWidth="1"/>
    <col min="555" max="555" width="3.08203125" style="506" customWidth="1"/>
    <col min="556" max="556" width="7.6640625" style="506" customWidth="1"/>
    <col min="557" max="557" width="3.08203125" style="506" customWidth="1"/>
    <col min="558" max="558" width="7.9140625" style="506" customWidth="1"/>
    <col min="559" max="559" width="3.08203125" style="506" customWidth="1"/>
    <col min="560" max="560" width="7.4140625" style="506" customWidth="1"/>
    <col min="561" max="561" width="3.08203125" style="506" customWidth="1"/>
    <col min="562" max="562" width="8.25" style="506" customWidth="1"/>
    <col min="563" max="567" width="8.83203125" style="506" customWidth="1"/>
    <col min="568" max="568" width="10.5" style="506" customWidth="1"/>
    <col min="569" max="569" width="9.1640625" style="506" customWidth="1"/>
    <col min="570" max="573" width="9.08203125" style="506" customWidth="1"/>
    <col min="574" max="808" width="6.33203125" style="506"/>
    <col min="809" max="809" width="3.58203125" style="506" customWidth="1"/>
    <col min="810" max="810" width="8.83203125" style="506" customWidth="1"/>
    <col min="811" max="811" width="3.08203125" style="506" customWidth="1"/>
    <col min="812" max="812" width="7.6640625" style="506" customWidth="1"/>
    <col min="813" max="813" width="3.08203125" style="506" customWidth="1"/>
    <col min="814" max="814" width="7.9140625" style="506" customWidth="1"/>
    <col min="815" max="815" width="3.08203125" style="506" customWidth="1"/>
    <col min="816" max="816" width="7.4140625" style="506" customWidth="1"/>
    <col min="817" max="817" width="3.08203125" style="506" customWidth="1"/>
    <col min="818" max="818" width="8.25" style="506" customWidth="1"/>
    <col min="819" max="823" width="8.83203125" style="506" customWidth="1"/>
    <col min="824" max="824" width="10.5" style="506" customWidth="1"/>
    <col min="825" max="825" width="9.1640625" style="506" customWidth="1"/>
    <col min="826" max="829" width="9.08203125" style="506" customWidth="1"/>
    <col min="830" max="1064" width="6.33203125" style="506"/>
    <col min="1065" max="1065" width="3.58203125" style="506" customWidth="1"/>
    <col min="1066" max="1066" width="8.83203125" style="506" customWidth="1"/>
    <col min="1067" max="1067" width="3.08203125" style="506" customWidth="1"/>
    <col min="1068" max="1068" width="7.6640625" style="506" customWidth="1"/>
    <col min="1069" max="1069" width="3.08203125" style="506" customWidth="1"/>
    <col min="1070" max="1070" width="7.9140625" style="506" customWidth="1"/>
    <col min="1071" max="1071" width="3.08203125" style="506" customWidth="1"/>
    <col min="1072" max="1072" width="7.4140625" style="506" customWidth="1"/>
    <col min="1073" max="1073" width="3.08203125" style="506" customWidth="1"/>
    <col min="1074" max="1074" width="8.25" style="506" customWidth="1"/>
    <col min="1075" max="1079" width="8.83203125" style="506" customWidth="1"/>
    <col min="1080" max="1080" width="10.5" style="506" customWidth="1"/>
    <col min="1081" max="1081" width="9.1640625" style="506" customWidth="1"/>
    <col min="1082" max="1085" width="9.08203125" style="506" customWidth="1"/>
    <col min="1086" max="1320" width="6.33203125" style="506"/>
    <col min="1321" max="1321" width="3.58203125" style="506" customWidth="1"/>
    <col min="1322" max="1322" width="8.83203125" style="506" customWidth="1"/>
    <col min="1323" max="1323" width="3.08203125" style="506" customWidth="1"/>
    <col min="1324" max="1324" width="7.6640625" style="506" customWidth="1"/>
    <col min="1325" max="1325" width="3.08203125" style="506" customWidth="1"/>
    <col min="1326" max="1326" width="7.9140625" style="506" customWidth="1"/>
    <col min="1327" max="1327" width="3.08203125" style="506" customWidth="1"/>
    <col min="1328" max="1328" width="7.4140625" style="506" customWidth="1"/>
    <col min="1329" max="1329" width="3.08203125" style="506" customWidth="1"/>
    <col min="1330" max="1330" width="8.25" style="506" customWidth="1"/>
    <col min="1331" max="1335" width="8.83203125" style="506" customWidth="1"/>
    <col min="1336" max="1336" width="10.5" style="506" customWidth="1"/>
    <col min="1337" max="1337" width="9.1640625" style="506" customWidth="1"/>
    <col min="1338" max="1341" width="9.08203125" style="506" customWidth="1"/>
    <col min="1342" max="1576" width="6.33203125" style="506"/>
    <col min="1577" max="1577" width="3.58203125" style="506" customWidth="1"/>
    <col min="1578" max="1578" width="8.83203125" style="506" customWidth="1"/>
    <col min="1579" max="1579" width="3.08203125" style="506" customWidth="1"/>
    <col min="1580" max="1580" width="7.6640625" style="506" customWidth="1"/>
    <col min="1581" max="1581" width="3.08203125" style="506" customWidth="1"/>
    <col min="1582" max="1582" width="7.9140625" style="506" customWidth="1"/>
    <col min="1583" max="1583" width="3.08203125" style="506" customWidth="1"/>
    <col min="1584" max="1584" width="7.4140625" style="506" customWidth="1"/>
    <col min="1585" max="1585" width="3.08203125" style="506" customWidth="1"/>
    <col min="1586" max="1586" width="8.25" style="506" customWidth="1"/>
    <col min="1587" max="1591" width="8.83203125" style="506" customWidth="1"/>
    <col min="1592" max="1592" width="10.5" style="506" customWidth="1"/>
    <col min="1593" max="1593" width="9.1640625" style="506" customWidth="1"/>
    <col min="1594" max="1597" width="9.08203125" style="506" customWidth="1"/>
    <col min="1598" max="1832" width="6.33203125" style="506"/>
    <col min="1833" max="1833" width="3.58203125" style="506" customWidth="1"/>
    <col min="1834" max="1834" width="8.83203125" style="506" customWidth="1"/>
    <col min="1835" max="1835" width="3.08203125" style="506" customWidth="1"/>
    <col min="1836" max="1836" width="7.6640625" style="506" customWidth="1"/>
    <col min="1837" max="1837" width="3.08203125" style="506" customWidth="1"/>
    <col min="1838" max="1838" width="7.9140625" style="506" customWidth="1"/>
    <col min="1839" max="1839" width="3.08203125" style="506" customWidth="1"/>
    <col min="1840" max="1840" width="7.4140625" style="506" customWidth="1"/>
    <col min="1841" max="1841" width="3.08203125" style="506" customWidth="1"/>
    <col min="1842" max="1842" width="8.25" style="506" customWidth="1"/>
    <col min="1843" max="1847" width="8.83203125" style="506" customWidth="1"/>
    <col min="1848" max="1848" width="10.5" style="506" customWidth="1"/>
    <col min="1849" max="1849" width="9.1640625" style="506" customWidth="1"/>
    <col min="1850" max="1853" width="9.08203125" style="506" customWidth="1"/>
    <col min="1854" max="2088" width="6.33203125" style="506"/>
    <col min="2089" max="2089" width="3.58203125" style="506" customWidth="1"/>
    <col min="2090" max="2090" width="8.83203125" style="506" customWidth="1"/>
    <col min="2091" max="2091" width="3.08203125" style="506" customWidth="1"/>
    <col min="2092" max="2092" width="7.6640625" style="506" customWidth="1"/>
    <col min="2093" max="2093" width="3.08203125" style="506" customWidth="1"/>
    <col min="2094" max="2094" width="7.9140625" style="506" customWidth="1"/>
    <col min="2095" max="2095" width="3.08203125" style="506" customWidth="1"/>
    <col min="2096" max="2096" width="7.4140625" style="506" customWidth="1"/>
    <col min="2097" max="2097" width="3.08203125" style="506" customWidth="1"/>
    <col min="2098" max="2098" width="8.25" style="506" customWidth="1"/>
    <col min="2099" max="2103" width="8.83203125" style="506" customWidth="1"/>
    <col min="2104" max="2104" width="10.5" style="506" customWidth="1"/>
    <col min="2105" max="2105" width="9.1640625" style="506" customWidth="1"/>
    <col min="2106" max="2109" width="9.08203125" style="506" customWidth="1"/>
    <col min="2110" max="2344" width="6.33203125" style="506"/>
    <col min="2345" max="2345" width="3.58203125" style="506" customWidth="1"/>
    <col min="2346" max="2346" width="8.83203125" style="506" customWidth="1"/>
    <col min="2347" max="2347" width="3.08203125" style="506" customWidth="1"/>
    <col min="2348" max="2348" width="7.6640625" style="506" customWidth="1"/>
    <col min="2349" max="2349" width="3.08203125" style="506" customWidth="1"/>
    <col min="2350" max="2350" width="7.9140625" style="506" customWidth="1"/>
    <col min="2351" max="2351" width="3.08203125" style="506" customWidth="1"/>
    <col min="2352" max="2352" width="7.4140625" style="506" customWidth="1"/>
    <col min="2353" max="2353" width="3.08203125" style="506" customWidth="1"/>
    <col min="2354" max="2354" width="8.25" style="506" customWidth="1"/>
    <col min="2355" max="2359" width="8.83203125" style="506" customWidth="1"/>
    <col min="2360" max="2360" width="10.5" style="506" customWidth="1"/>
    <col min="2361" max="2361" width="9.1640625" style="506" customWidth="1"/>
    <col min="2362" max="2365" width="9.08203125" style="506" customWidth="1"/>
    <col min="2366" max="2600" width="6.33203125" style="506"/>
    <col min="2601" max="2601" width="3.58203125" style="506" customWidth="1"/>
    <col min="2602" max="2602" width="8.83203125" style="506" customWidth="1"/>
    <col min="2603" max="2603" width="3.08203125" style="506" customWidth="1"/>
    <col min="2604" max="2604" width="7.6640625" style="506" customWidth="1"/>
    <col min="2605" max="2605" width="3.08203125" style="506" customWidth="1"/>
    <col min="2606" max="2606" width="7.9140625" style="506" customWidth="1"/>
    <col min="2607" max="2607" width="3.08203125" style="506" customWidth="1"/>
    <col min="2608" max="2608" width="7.4140625" style="506" customWidth="1"/>
    <col min="2609" max="2609" width="3.08203125" style="506" customWidth="1"/>
    <col min="2610" max="2610" width="8.25" style="506" customWidth="1"/>
    <col min="2611" max="2615" width="8.83203125" style="506" customWidth="1"/>
    <col min="2616" max="2616" width="10.5" style="506" customWidth="1"/>
    <col min="2617" max="2617" width="9.1640625" style="506" customWidth="1"/>
    <col min="2618" max="2621" width="9.08203125" style="506" customWidth="1"/>
    <col min="2622" max="2856" width="6.33203125" style="506"/>
    <col min="2857" max="2857" width="3.58203125" style="506" customWidth="1"/>
    <col min="2858" max="2858" width="8.83203125" style="506" customWidth="1"/>
    <col min="2859" max="2859" width="3.08203125" style="506" customWidth="1"/>
    <col min="2860" max="2860" width="7.6640625" style="506" customWidth="1"/>
    <col min="2861" max="2861" width="3.08203125" style="506" customWidth="1"/>
    <col min="2862" max="2862" width="7.9140625" style="506" customWidth="1"/>
    <col min="2863" max="2863" width="3.08203125" style="506" customWidth="1"/>
    <col min="2864" max="2864" width="7.4140625" style="506" customWidth="1"/>
    <col min="2865" max="2865" width="3.08203125" style="506" customWidth="1"/>
    <col min="2866" max="2866" width="8.25" style="506" customWidth="1"/>
    <col min="2867" max="2871" width="8.83203125" style="506" customWidth="1"/>
    <col min="2872" max="2872" width="10.5" style="506" customWidth="1"/>
    <col min="2873" max="2873" width="9.1640625" style="506" customWidth="1"/>
    <col min="2874" max="2877" width="9.08203125" style="506" customWidth="1"/>
    <col min="2878" max="3112" width="6.33203125" style="506"/>
    <col min="3113" max="3113" width="3.58203125" style="506" customWidth="1"/>
    <col min="3114" max="3114" width="8.83203125" style="506" customWidth="1"/>
    <col min="3115" max="3115" width="3.08203125" style="506" customWidth="1"/>
    <col min="3116" max="3116" width="7.6640625" style="506" customWidth="1"/>
    <col min="3117" max="3117" width="3.08203125" style="506" customWidth="1"/>
    <col min="3118" max="3118" width="7.9140625" style="506" customWidth="1"/>
    <col min="3119" max="3119" width="3.08203125" style="506" customWidth="1"/>
    <col min="3120" max="3120" width="7.4140625" style="506" customWidth="1"/>
    <col min="3121" max="3121" width="3.08203125" style="506" customWidth="1"/>
    <col min="3122" max="3122" width="8.25" style="506" customWidth="1"/>
    <col min="3123" max="3127" width="8.83203125" style="506" customWidth="1"/>
    <col min="3128" max="3128" width="10.5" style="506" customWidth="1"/>
    <col min="3129" max="3129" width="9.1640625" style="506" customWidth="1"/>
    <col min="3130" max="3133" width="9.08203125" style="506" customWidth="1"/>
    <col min="3134" max="3368" width="6.33203125" style="506"/>
    <col min="3369" max="3369" width="3.58203125" style="506" customWidth="1"/>
    <col min="3370" max="3370" width="8.83203125" style="506" customWidth="1"/>
    <col min="3371" max="3371" width="3.08203125" style="506" customWidth="1"/>
    <col min="3372" max="3372" width="7.6640625" style="506" customWidth="1"/>
    <col min="3373" max="3373" width="3.08203125" style="506" customWidth="1"/>
    <col min="3374" max="3374" width="7.9140625" style="506" customWidth="1"/>
    <col min="3375" max="3375" width="3.08203125" style="506" customWidth="1"/>
    <col min="3376" max="3376" width="7.4140625" style="506" customWidth="1"/>
    <col min="3377" max="3377" width="3.08203125" style="506" customWidth="1"/>
    <col min="3378" max="3378" width="8.25" style="506" customWidth="1"/>
    <col min="3379" max="3383" width="8.83203125" style="506" customWidth="1"/>
    <col min="3384" max="3384" width="10.5" style="506" customWidth="1"/>
    <col min="3385" max="3385" width="9.1640625" style="506" customWidth="1"/>
    <col min="3386" max="3389" width="9.08203125" style="506" customWidth="1"/>
    <col min="3390" max="3624" width="6.33203125" style="506"/>
    <col min="3625" max="3625" width="3.58203125" style="506" customWidth="1"/>
    <col min="3626" max="3626" width="8.83203125" style="506" customWidth="1"/>
    <col min="3627" max="3627" width="3.08203125" style="506" customWidth="1"/>
    <col min="3628" max="3628" width="7.6640625" style="506" customWidth="1"/>
    <col min="3629" max="3629" width="3.08203125" style="506" customWidth="1"/>
    <col min="3630" max="3630" width="7.9140625" style="506" customWidth="1"/>
    <col min="3631" max="3631" width="3.08203125" style="506" customWidth="1"/>
    <col min="3632" max="3632" width="7.4140625" style="506" customWidth="1"/>
    <col min="3633" max="3633" width="3.08203125" style="506" customWidth="1"/>
    <col min="3634" max="3634" width="8.25" style="506" customWidth="1"/>
    <col min="3635" max="3639" width="8.83203125" style="506" customWidth="1"/>
    <col min="3640" max="3640" width="10.5" style="506" customWidth="1"/>
    <col min="3641" max="3641" width="9.1640625" style="506" customWidth="1"/>
    <col min="3642" max="3645" width="9.08203125" style="506" customWidth="1"/>
    <col min="3646" max="3880" width="6.33203125" style="506"/>
    <col min="3881" max="3881" width="3.58203125" style="506" customWidth="1"/>
    <col min="3882" max="3882" width="8.83203125" style="506" customWidth="1"/>
    <col min="3883" max="3883" width="3.08203125" style="506" customWidth="1"/>
    <col min="3884" max="3884" width="7.6640625" style="506" customWidth="1"/>
    <col min="3885" max="3885" width="3.08203125" style="506" customWidth="1"/>
    <col min="3886" max="3886" width="7.9140625" style="506" customWidth="1"/>
    <col min="3887" max="3887" width="3.08203125" style="506" customWidth="1"/>
    <col min="3888" max="3888" width="7.4140625" style="506" customWidth="1"/>
    <col min="3889" max="3889" width="3.08203125" style="506" customWidth="1"/>
    <col min="3890" max="3890" width="8.25" style="506" customWidth="1"/>
    <col min="3891" max="3895" width="8.83203125" style="506" customWidth="1"/>
    <col min="3896" max="3896" width="10.5" style="506" customWidth="1"/>
    <col min="3897" max="3897" width="9.1640625" style="506" customWidth="1"/>
    <col min="3898" max="3901" width="9.08203125" style="506" customWidth="1"/>
    <col min="3902" max="4136" width="6.33203125" style="506"/>
    <col min="4137" max="4137" width="3.58203125" style="506" customWidth="1"/>
    <col min="4138" max="4138" width="8.83203125" style="506" customWidth="1"/>
    <col min="4139" max="4139" width="3.08203125" style="506" customWidth="1"/>
    <col min="4140" max="4140" width="7.6640625" style="506" customWidth="1"/>
    <col min="4141" max="4141" width="3.08203125" style="506" customWidth="1"/>
    <col min="4142" max="4142" width="7.9140625" style="506" customWidth="1"/>
    <col min="4143" max="4143" width="3.08203125" style="506" customWidth="1"/>
    <col min="4144" max="4144" width="7.4140625" style="506" customWidth="1"/>
    <col min="4145" max="4145" width="3.08203125" style="506" customWidth="1"/>
    <col min="4146" max="4146" width="8.25" style="506" customWidth="1"/>
    <col min="4147" max="4151" width="8.83203125" style="506" customWidth="1"/>
    <col min="4152" max="4152" width="10.5" style="506" customWidth="1"/>
    <col min="4153" max="4153" width="9.1640625" style="506" customWidth="1"/>
    <col min="4154" max="4157" width="9.08203125" style="506" customWidth="1"/>
    <col min="4158" max="4392" width="6.33203125" style="506"/>
    <col min="4393" max="4393" width="3.58203125" style="506" customWidth="1"/>
    <col min="4394" max="4394" width="8.83203125" style="506" customWidth="1"/>
    <col min="4395" max="4395" width="3.08203125" style="506" customWidth="1"/>
    <col min="4396" max="4396" width="7.6640625" style="506" customWidth="1"/>
    <col min="4397" max="4397" width="3.08203125" style="506" customWidth="1"/>
    <col min="4398" max="4398" width="7.9140625" style="506" customWidth="1"/>
    <col min="4399" max="4399" width="3.08203125" style="506" customWidth="1"/>
    <col min="4400" max="4400" width="7.4140625" style="506" customWidth="1"/>
    <col min="4401" max="4401" width="3.08203125" style="506" customWidth="1"/>
    <col min="4402" max="4402" width="8.25" style="506" customWidth="1"/>
    <col min="4403" max="4407" width="8.83203125" style="506" customWidth="1"/>
    <col min="4408" max="4408" width="10.5" style="506" customWidth="1"/>
    <col min="4409" max="4409" width="9.1640625" style="506" customWidth="1"/>
    <col min="4410" max="4413" width="9.08203125" style="506" customWidth="1"/>
    <col min="4414" max="4648" width="6.33203125" style="506"/>
    <col min="4649" max="4649" width="3.58203125" style="506" customWidth="1"/>
    <col min="4650" max="4650" width="8.83203125" style="506" customWidth="1"/>
    <col min="4651" max="4651" width="3.08203125" style="506" customWidth="1"/>
    <col min="4652" max="4652" width="7.6640625" style="506" customWidth="1"/>
    <col min="4653" max="4653" width="3.08203125" style="506" customWidth="1"/>
    <col min="4654" max="4654" width="7.9140625" style="506" customWidth="1"/>
    <col min="4655" max="4655" width="3.08203125" style="506" customWidth="1"/>
    <col min="4656" max="4656" width="7.4140625" style="506" customWidth="1"/>
    <col min="4657" max="4657" width="3.08203125" style="506" customWidth="1"/>
    <col min="4658" max="4658" width="8.25" style="506" customWidth="1"/>
    <col min="4659" max="4663" width="8.83203125" style="506" customWidth="1"/>
    <col min="4664" max="4664" width="10.5" style="506" customWidth="1"/>
    <col min="4665" max="4665" width="9.1640625" style="506" customWidth="1"/>
    <col min="4666" max="4669" width="9.08203125" style="506" customWidth="1"/>
    <col min="4670" max="4904" width="6.33203125" style="506"/>
    <col min="4905" max="4905" width="3.58203125" style="506" customWidth="1"/>
    <col min="4906" max="4906" width="8.83203125" style="506" customWidth="1"/>
    <col min="4907" max="4907" width="3.08203125" style="506" customWidth="1"/>
    <col min="4908" max="4908" width="7.6640625" style="506" customWidth="1"/>
    <col min="4909" max="4909" width="3.08203125" style="506" customWidth="1"/>
    <col min="4910" max="4910" width="7.9140625" style="506" customWidth="1"/>
    <col min="4911" max="4911" width="3.08203125" style="506" customWidth="1"/>
    <col min="4912" max="4912" width="7.4140625" style="506" customWidth="1"/>
    <col min="4913" max="4913" width="3.08203125" style="506" customWidth="1"/>
    <col min="4914" max="4914" width="8.25" style="506" customWidth="1"/>
    <col min="4915" max="4919" width="8.83203125" style="506" customWidth="1"/>
    <col min="4920" max="4920" width="10.5" style="506" customWidth="1"/>
    <col min="4921" max="4921" width="9.1640625" style="506" customWidth="1"/>
    <col min="4922" max="4925" width="9.08203125" style="506" customWidth="1"/>
    <col min="4926" max="5160" width="6.33203125" style="506"/>
    <col min="5161" max="5161" width="3.58203125" style="506" customWidth="1"/>
    <col min="5162" max="5162" width="8.83203125" style="506" customWidth="1"/>
    <col min="5163" max="5163" width="3.08203125" style="506" customWidth="1"/>
    <col min="5164" max="5164" width="7.6640625" style="506" customWidth="1"/>
    <col min="5165" max="5165" width="3.08203125" style="506" customWidth="1"/>
    <col min="5166" max="5166" width="7.9140625" style="506" customWidth="1"/>
    <col min="5167" max="5167" width="3.08203125" style="506" customWidth="1"/>
    <col min="5168" max="5168" width="7.4140625" style="506" customWidth="1"/>
    <col min="5169" max="5169" width="3.08203125" style="506" customWidth="1"/>
    <col min="5170" max="5170" width="8.25" style="506" customWidth="1"/>
    <col min="5171" max="5175" width="8.83203125" style="506" customWidth="1"/>
    <col min="5176" max="5176" width="10.5" style="506" customWidth="1"/>
    <col min="5177" max="5177" width="9.1640625" style="506" customWidth="1"/>
    <col min="5178" max="5181" width="9.08203125" style="506" customWidth="1"/>
    <col min="5182" max="5416" width="6.33203125" style="506"/>
    <col min="5417" max="5417" width="3.58203125" style="506" customWidth="1"/>
    <col min="5418" max="5418" width="8.83203125" style="506" customWidth="1"/>
    <col min="5419" max="5419" width="3.08203125" style="506" customWidth="1"/>
    <col min="5420" max="5420" width="7.6640625" style="506" customWidth="1"/>
    <col min="5421" max="5421" width="3.08203125" style="506" customWidth="1"/>
    <col min="5422" max="5422" width="7.9140625" style="506" customWidth="1"/>
    <col min="5423" max="5423" width="3.08203125" style="506" customWidth="1"/>
    <col min="5424" max="5424" width="7.4140625" style="506" customWidth="1"/>
    <col min="5425" max="5425" width="3.08203125" style="506" customWidth="1"/>
    <col min="5426" max="5426" width="8.25" style="506" customWidth="1"/>
    <col min="5427" max="5431" width="8.83203125" style="506" customWidth="1"/>
    <col min="5432" max="5432" width="10.5" style="506" customWidth="1"/>
    <col min="5433" max="5433" width="9.1640625" style="506" customWidth="1"/>
    <col min="5434" max="5437" width="9.08203125" style="506" customWidth="1"/>
    <col min="5438" max="5672" width="6.33203125" style="506"/>
    <col min="5673" max="5673" width="3.58203125" style="506" customWidth="1"/>
    <col min="5674" max="5674" width="8.83203125" style="506" customWidth="1"/>
    <col min="5675" max="5675" width="3.08203125" style="506" customWidth="1"/>
    <col min="5676" max="5676" width="7.6640625" style="506" customWidth="1"/>
    <col min="5677" max="5677" width="3.08203125" style="506" customWidth="1"/>
    <col min="5678" max="5678" width="7.9140625" style="506" customWidth="1"/>
    <col min="5679" max="5679" width="3.08203125" style="506" customWidth="1"/>
    <col min="5680" max="5680" width="7.4140625" style="506" customWidth="1"/>
    <col min="5681" max="5681" width="3.08203125" style="506" customWidth="1"/>
    <col min="5682" max="5682" width="8.25" style="506" customWidth="1"/>
    <col min="5683" max="5687" width="8.83203125" style="506" customWidth="1"/>
    <col min="5688" max="5688" width="10.5" style="506" customWidth="1"/>
    <col min="5689" max="5689" width="9.1640625" style="506" customWidth="1"/>
    <col min="5690" max="5693" width="9.08203125" style="506" customWidth="1"/>
    <col min="5694" max="5928" width="6.33203125" style="506"/>
    <col min="5929" max="5929" width="3.58203125" style="506" customWidth="1"/>
    <col min="5930" max="5930" width="8.83203125" style="506" customWidth="1"/>
    <col min="5931" max="5931" width="3.08203125" style="506" customWidth="1"/>
    <col min="5932" max="5932" width="7.6640625" style="506" customWidth="1"/>
    <col min="5933" max="5933" width="3.08203125" style="506" customWidth="1"/>
    <col min="5934" max="5934" width="7.9140625" style="506" customWidth="1"/>
    <col min="5935" max="5935" width="3.08203125" style="506" customWidth="1"/>
    <col min="5936" max="5936" width="7.4140625" style="506" customWidth="1"/>
    <col min="5937" max="5937" width="3.08203125" style="506" customWidth="1"/>
    <col min="5938" max="5938" width="8.25" style="506" customWidth="1"/>
    <col min="5939" max="5943" width="8.83203125" style="506" customWidth="1"/>
    <col min="5944" max="5944" width="10.5" style="506" customWidth="1"/>
    <col min="5945" max="5945" width="9.1640625" style="506" customWidth="1"/>
    <col min="5946" max="5949" width="9.08203125" style="506" customWidth="1"/>
    <col min="5950" max="6184" width="6.33203125" style="506"/>
    <col min="6185" max="6185" width="3.58203125" style="506" customWidth="1"/>
    <col min="6186" max="6186" width="8.83203125" style="506" customWidth="1"/>
    <col min="6187" max="6187" width="3.08203125" style="506" customWidth="1"/>
    <col min="6188" max="6188" width="7.6640625" style="506" customWidth="1"/>
    <col min="6189" max="6189" width="3.08203125" style="506" customWidth="1"/>
    <col min="6190" max="6190" width="7.9140625" style="506" customWidth="1"/>
    <col min="6191" max="6191" width="3.08203125" style="506" customWidth="1"/>
    <col min="6192" max="6192" width="7.4140625" style="506" customWidth="1"/>
    <col min="6193" max="6193" width="3.08203125" style="506" customWidth="1"/>
    <col min="6194" max="6194" width="8.25" style="506" customWidth="1"/>
    <col min="6195" max="6199" width="8.83203125" style="506" customWidth="1"/>
    <col min="6200" max="6200" width="10.5" style="506" customWidth="1"/>
    <col min="6201" max="6201" width="9.1640625" style="506" customWidth="1"/>
    <col min="6202" max="6205" width="9.08203125" style="506" customWidth="1"/>
    <col min="6206" max="6440" width="6.33203125" style="506"/>
    <col min="6441" max="6441" width="3.58203125" style="506" customWidth="1"/>
    <col min="6442" max="6442" width="8.83203125" style="506" customWidth="1"/>
    <col min="6443" max="6443" width="3.08203125" style="506" customWidth="1"/>
    <col min="6444" max="6444" width="7.6640625" style="506" customWidth="1"/>
    <col min="6445" max="6445" width="3.08203125" style="506" customWidth="1"/>
    <col min="6446" max="6446" width="7.9140625" style="506" customWidth="1"/>
    <col min="6447" max="6447" width="3.08203125" style="506" customWidth="1"/>
    <col min="6448" max="6448" width="7.4140625" style="506" customWidth="1"/>
    <col min="6449" max="6449" width="3.08203125" style="506" customWidth="1"/>
    <col min="6450" max="6450" width="8.25" style="506" customWidth="1"/>
    <col min="6451" max="6455" width="8.83203125" style="506" customWidth="1"/>
    <col min="6456" max="6456" width="10.5" style="506" customWidth="1"/>
    <col min="6457" max="6457" width="9.1640625" style="506" customWidth="1"/>
    <col min="6458" max="6461" width="9.08203125" style="506" customWidth="1"/>
    <col min="6462" max="6696" width="6.33203125" style="506"/>
    <col min="6697" max="6697" width="3.58203125" style="506" customWidth="1"/>
    <col min="6698" max="6698" width="8.83203125" style="506" customWidth="1"/>
    <col min="6699" max="6699" width="3.08203125" style="506" customWidth="1"/>
    <col min="6700" max="6700" width="7.6640625" style="506" customWidth="1"/>
    <col min="6701" max="6701" width="3.08203125" style="506" customWidth="1"/>
    <col min="6702" max="6702" width="7.9140625" style="506" customWidth="1"/>
    <col min="6703" max="6703" width="3.08203125" style="506" customWidth="1"/>
    <col min="6704" max="6704" width="7.4140625" style="506" customWidth="1"/>
    <col min="6705" max="6705" width="3.08203125" style="506" customWidth="1"/>
    <col min="6706" max="6706" width="8.25" style="506" customWidth="1"/>
    <col min="6707" max="6711" width="8.83203125" style="506" customWidth="1"/>
    <col min="6712" max="6712" width="10.5" style="506" customWidth="1"/>
    <col min="6713" max="6713" width="9.1640625" style="506" customWidth="1"/>
    <col min="6714" max="6717" width="9.08203125" style="506" customWidth="1"/>
    <col min="6718" max="6952" width="6.33203125" style="506"/>
    <col min="6953" max="6953" width="3.58203125" style="506" customWidth="1"/>
    <col min="6954" max="6954" width="8.83203125" style="506" customWidth="1"/>
    <col min="6955" max="6955" width="3.08203125" style="506" customWidth="1"/>
    <col min="6956" max="6956" width="7.6640625" style="506" customWidth="1"/>
    <col min="6957" max="6957" width="3.08203125" style="506" customWidth="1"/>
    <col min="6958" max="6958" width="7.9140625" style="506" customWidth="1"/>
    <col min="6959" max="6959" width="3.08203125" style="506" customWidth="1"/>
    <col min="6960" max="6960" width="7.4140625" style="506" customWidth="1"/>
    <col min="6961" max="6961" width="3.08203125" style="506" customWidth="1"/>
    <col min="6962" max="6962" width="8.25" style="506" customWidth="1"/>
    <col min="6963" max="6967" width="8.83203125" style="506" customWidth="1"/>
    <col min="6968" max="6968" width="10.5" style="506" customWidth="1"/>
    <col min="6969" max="6969" width="9.1640625" style="506" customWidth="1"/>
    <col min="6970" max="6973" width="9.08203125" style="506" customWidth="1"/>
    <col min="6974" max="7208" width="6.33203125" style="506"/>
    <col min="7209" max="7209" width="3.58203125" style="506" customWidth="1"/>
    <col min="7210" max="7210" width="8.83203125" style="506" customWidth="1"/>
    <col min="7211" max="7211" width="3.08203125" style="506" customWidth="1"/>
    <col min="7212" max="7212" width="7.6640625" style="506" customWidth="1"/>
    <col min="7213" max="7213" width="3.08203125" style="506" customWidth="1"/>
    <col min="7214" max="7214" width="7.9140625" style="506" customWidth="1"/>
    <col min="7215" max="7215" width="3.08203125" style="506" customWidth="1"/>
    <col min="7216" max="7216" width="7.4140625" style="506" customWidth="1"/>
    <col min="7217" max="7217" width="3.08203125" style="506" customWidth="1"/>
    <col min="7218" max="7218" width="8.25" style="506" customWidth="1"/>
    <col min="7219" max="7223" width="8.83203125" style="506" customWidth="1"/>
    <col min="7224" max="7224" width="10.5" style="506" customWidth="1"/>
    <col min="7225" max="7225" width="9.1640625" style="506" customWidth="1"/>
    <col min="7226" max="7229" width="9.08203125" style="506" customWidth="1"/>
    <col min="7230" max="7464" width="6.33203125" style="506"/>
    <col min="7465" max="7465" width="3.58203125" style="506" customWidth="1"/>
    <col min="7466" max="7466" width="8.83203125" style="506" customWidth="1"/>
    <col min="7467" max="7467" width="3.08203125" style="506" customWidth="1"/>
    <col min="7468" max="7468" width="7.6640625" style="506" customWidth="1"/>
    <col min="7469" max="7469" width="3.08203125" style="506" customWidth="1"/>
    <col min="7470" max="7470" width="7.9140625" style="506" customWidth="1"/>
    <col min="7471" max="7471" width="3.08203125" style="506" customWidth="1"/>
    <col min="7472" max="7472" width="7.4140625" style="506" customWidth="1"/>
    <col min="7473" max="7473" width="3.08203125" style="506" customWidth="1"/>
    <col min="7474" max="7474" width="8.25" style="506" customWidth="1"/>
    <col min="7475" max="7479" width="8.83203125" style="506" customWidth="1"/>
    <col min="7480" max="7480" width="10.5" style="506" customWidth="1"/>
    <col min="7481" max="7481" width="9.1640625" style="506" customWidth="1"/>
    <col min="7482" max="7485" width="9.08203125" style="506" customWidth="1"/>
    <col min="7486" max="7720" width="6.33203125" style="506"/>
    <col min="7721" max="7721" width="3.58203125" style="506" customWidth="1"/>
    <col min="7722" max="7722" width="8.83203125" style="506" customWidth="1"/>
    <col min="7723" max="7723" width="3.08203125" style="506" customWidth="1"/>
    <col min="7724" max="7724" width="7.6640625" style="506" customWidth="1"/>
    <col min="7725" max="7725" width="3.08203125" style="506" customWidth="1"/>
    <col min="7726" max="7726" width="7.9140625" style="506" customWidth="1"/>
    <col min="7727" max="7727" width="3.08203125" style="506" customWidth="1"/>
    <col min="7728" max="7728" width="7.4140625" style="506" customWidth="1"/>
    <col min="7729" max="7729" width="3.08203125" style="506" customWidth="1"/>
    <col min="7730" max="7730" width="8.25" style="506" customWidth="1"/>
    <col min="7731" max="7735" width="8.83203125" style="506" customWidth="1"/>
    <col min="7736" max="7736" width="10.5" style="506" customWidth="1"/>
    <col min="7737" max="7737" width="9.1640625" style="506" customWidth="1"/>
    <col min="7738" max="7741" width="9.08203125" style="506" customWidth="1"/>
    <col min="7742" max="7976" width="6.33203125" style="506"/>
    <col min="7977" max="7977" width="3.58203125" style="506" customWidth="1"/>
    <col min="7978" max="7978" width="8.83203125" style="506" customWidth="1"/>
    <col min="7979" max="7979" width="3.08203125" style="506" customWidth="1"/>
    <col min="7980" max="7980" width="7.6640625" style="506" customWidth="1"/>
    <col min="7981" max="7981" width="3.08203125" style="506" customWidth="1"/>
    <col min="7982" max="7982" width="7.9140625" style="506" customWidth="1"/>
    <col min="7983" max="7983" width="3.08203125" style="506" customWidth="1"/>
    <col min="7984" max="7984" width="7.4140625" style="506" customWidth="1"/>
    <col min="7985" max="7985" width="3.08203125" style="506" customWidth="1"/>
    <col min="7986" max="7986" width="8.25" style="506" customWidth="1"/>
    <col min="7987" max="7991" width="8.83203125" style="506" customWidth="1"/>
    <col min="7992" max="7992" width="10.5" style="506" customWidth="1"/>
    <col min="7993" max="7993" width="9.1640625" style="506" customWidth="1"/>
    <col min="7994" max="7997" width="9.08203125" style="506" customWidth="1"/>
    <col min="7998" max="8232" width="6.33203125" style="506"/>
    <col min="8233" max="8233" width="3.58203125" style="506" customWidth="1"/>
    <col min="8234" max="8234" width="8.83203125" style="506" customWidth="1"/>
    <col min="8235" max="8235" width="3.08203125" style="506" customWidth="1"/>
    <col min="8236" max="8236" width="7.6640625" style="506" customWidth="1"/>
    <col min="8237" max="8237" width="3.08203125" style="506" customWidth="1"/>
    <col min="8238" max="8238" width="7.9140625" style="506" customWidth="1"/>
    <col min="8239" max="8239" width="3.08203125" style="506" customWidth="1"/>
    <col min="8240" max="8240" width="7.4140625" style="506" customWidth="1"/>
    <col min="8241" max="8241" width="3.08203125" style="506" customWidth="1"/>
    <col min="8242" max="8242" width="8.25" style="506" customWidth="1"/>
    <col min="8243" max="8247" width="8.83203125" style="506" customWidth="1"/>
    <col min="8248" max="8248" width="10.5" style="506" customWidth="1"/>
    <col min="8249" max="8249" width="9.1640625" style="506" customWidth="1"/>
    <col min="8250" max="8253" width="9.08203125" style="506" customWidth="1"/>
    <col min="8254" max="8488" width="6.33203125" style="506"/>
    <col min="8489" max="8489" width="3.58203125" style="506" customWidth="1"/>
    <col min="8490" max="8490" width="8.83203125" style="506" customWidth="1"/>
    <col min="8491" max="8491" width="3.08203125" style="506" customWidth="1"/>
    <col min="8492" max="8492" width="7.6640625" style="506" customWidth="1"/>
    <col min="8493" max="8493" width="3.08203125" style="506" customWidth="1"/>
    <col min="8494" max="8494" width="7.9140625" style="506" customWidth="1"/>
    <col min="8495" max="8495" width="3.08203125" style="506" customWidth="1"/>
    <col min="8496" max="8496" width="7.4140625" style="506" customWidth="1"/>
    <col min="8497" max="8497" width="3.08203125" style="506" customWidth="1"/>
    <col min="8498" max="8498" width="8.25" style="506" customWidth="1"/>
    <col min="8499" max="8503" width="8.83203125" style="506" customWidth="1"/>
    <col min="8504" max="8504" width="10.5" style="506" customWidth="1"/>
    <col min="8505" max="8505" width="9.1640625" style="506" customWidth="1"/>
    <col min="8506" max="8509" width="9.08203125" style="506" customWidth="1"/>
    <col min="8510" max="8744" width="6.33203125" style="506"/>
    <col min="8745" max="8745" width="3.58203125" style="506" customWidth="1"/>
    <col min="8746" max="8746" width="8.83203125" style="506" customWidth="1"/>
    <col min="8747" max="8747" width="3.08203125" style="506" customWidth="1"/>
    <col min="8748" max="8748" width="7.6640625" style="506" customWidth="1"/>
    <col min="8749" max="8749" width="3.08203125" style="506" customWidth="1"/>
    <col min="8750" max="8750" width="7.9140625" style="506" customWidth="1"/>
    <col min="8751" max="8751" width="3.08203125" style="506" customWidth="1"/>
    <col min="8752" max="8752" width="7.4140625" style="506" customWidth="1"/>
    <col min="8753" max="8753" width="3.08203125" style="506" customWidth="1"/>
    <col min="8754" max="8754" width="8.25" style="506" customWidth="1"/>
    <col min="8755" max="8759" width="8.83203125" style="506" customWidth="1"/>
    <col min="8760" max="8760" width="10.5" style="506" customWidth="1"/>
    <col min="8761" max="8761" width="9.1640625" style="506" customWidth="1"/>
    <col min="8762" max="8765" width="9.08203125" style="506" customWidth="1"/>
    <col min="8766" max="9000" width="6.33203125" style="506"/>
    <col min="9001" max="9001" width="3.58203125" style="506" customWidth="1"/>
    <col min="9002" max="9002" width="8.83203125" style="506" customWidth="1"/>
    <col min="9003" max="9003" width="3.08203125" style="506" customWidth="1"/>
    <col min="9004" max="9004" width="7.6640625" style="506" customWidth="1"/>
    <col min="9005" max="9005" width="3.08203125" style="506" customWidth="1"/>
    <col min="9006" max="9006" width="7.9140625" style="506" customWidth="1"/>
    <col min="9007" max="9007" width="3.08203125" style="506" customWidth="1"/>
    <col min="9008" max="9008" width="7.4140625" style="506" customWidth="1"/>
    <col min="9009" max="9009" width="3.08203125" style="506" customWidth="1"/>
    <col min="9010" max="9010" width="8.25" style="506" customWidth="1"/>
    <col min="9011" max="9015" width="8.83203125" style="506" customWidth="1"/>
    <col min="9016" max="9016" width="10.5" style="506" customWidth="1"/>
    <col min="9017" max="9017" width="9.1640625" style="506" customWidth="1"/>
    <col min="9018" max="9021" width="9.08203125" style="506" customWidth="1"/>
    <col min="9022" max="9256" width="6.33203125" style="506"/>
    <col min="9257" max="9257" width="3.58203125" style="506" customWidth="1"/>
    <col min="9258" max="9258" width="8.83203125" style="506" customWidth="1"/>
    <col min="9259" max="9259" width="3.08203125" style="506" customWidth="1"/>
    <col min="9260" max="9260" width="7.6640625" style="506" customWidth="1"/>
    <col min="9261" max="9261" width="3.08203125" style="506" customWidth="1"/>
    <col min="9262" max="9262" width="7.9140625" style="506" customWidth="1"/>
    <col min="9263" max="9263" width="3.08203125" style="506" customWidth="1"/>
    <col min="9264" max="9264" width="7.4140625" style="506" customWidth="1"/>
    <col min="9265" max="9265" width="3.08203125" style="506" customWidth="1"/>
    <col min="9266" max="9266" width="8.25" style="506" customWidth="1"/>
    <col min="9267" max="9271" width="8.83203125" style="506" customWidth="1"/>
    <col min="9272" max="9272" width="10.5" style="506" customWidth="1"/>
    <col min="9273" max="9273" width="9.1640625" style="506" customWidth="1"/>
    <col min="9274" max="9277" width="9.08203125" style="506" customWidth="1"/>
    <col min="9278" max="9512" width="6.33203125" style="506"/>
    <col min="9513" max="9513" width="3.58203125" style="506" customWidth="1"/>
    <col min="9514" max="9514" width="8.83203125" style="506" customWidth="1"/>
    <col min="9515" max="9515" width="3.08203125" style="506" customWidth="1"/>
    <col min="9516" max="9516" width="7.6640625" style="506" customWidth="1"/>
    <col min="9517" max="9517" width="3.08203125" style="506" customWidth="1"/>
    <col min="9518" max="9518" width="7.9140625" style="506" customWidth="1"/>
    <col min="9519" max="9519" width="3.08203125" style="506" customWidth="1"/>
    <col min="9520" max="9520" width="7.4140625" style="506" customWidth="1"/>
    <col min="9521" max="9521" width="3.08203125" style="506" customWidth="1"/>
    <col min="9522" max="9522" width="8.25" style="506" customWidth="1"/>
    <col min="9523" max="9527" width="8.83203125" style="506" customWidth="1"/>
    <col min="9528" max="9528" width="10.5" style="506" customWidth="1"/>
    <col min="9529" max="9529" width="9.1640625" style="506" customWidth="1"/>
    <col min="9530" max="9533" width="9.08203125" style="506" customWidth="1"/>
    <col min="9534" max="9768" width="6.33203125" style="506"/>
    <col min="9769" max="9769" width="3.58203125" style="506" customWidth="1"/>
    <col min="9770" max="9770" width="8.83203125" style="506" customWidth="1"/>
    <col min="9771" max="9771" width="3.08203125" style="506" customWidth="1"/>
    <col min="9772" max="9772" width="7.6640625" style="506" customWidth="1"/>
    <col min="9773" max="9773" width="3.08203125" style="506" customWidth="1"/>
    <col min="9774" max="9774" width="7.9140625" style="506" customWidth="1"/>
    <col min="9775" max="9775" width="3.08203125" style="506" customWidth="1"/>
    <col min="9776" max="9776" width="7.4140625" style="506" customWidth="1"/>
    <col min="9777" max="9777" width="3.08203125" style="506" customWidth="1"/>
    <col min="9778" max="9778" width="8.25" style="506" customWidth="1"/>
    <col min="9779" max="9783" width="8.83203125" style="506" customWidth="1"/>
    <col min="9784" max="9784" width="10.5" style="506" customWidth="1"/>
    <col min="9785" max="9785" width="9.1640625" style="506" customWidth="1"/>
    <col min="9786" max="9789" width="9.08203125" style="506" customWidth="1"/>
    <col min="9790" max="10024" width="6.33203125" style="506"/>
    <col min="10025" max="10025" width="3.58203125" style="506" customWidth="1"/>
    <col min="10026" max="10026" width="8.83203125" style="506" customWidth="1"/>
    <col min="10027" max="10027" width="3.08203125" style="506" customWidth="1"/>
    <col min="10028" max="10028" width="7.6640625" style="506" customWidth="1"/>
    <col min="10029" max="10029" width="3.08203125" style="506" customWidth="1"/>
    <col min="10030" max="10030" width="7.9140625" style="506" customWidth="1"/>
    <col min="10031" max="10031" width="3.08203125" style="506" customWidth="1"/>
    <col min="10032" max="10032" width="7.4140625" style="506" customWidth="1"/>
    <col min="10033" max="10033" width="3.08203125" style="506" customWidth="1"/>
    <col min="10034" max="10034" width="8.25" style="506" customWidth="1"/>
    <col min="10035" max="10039" width="8.83203125" style="506" customWidth="1"/>
    <col min="10040" max="10040" width="10.5" style="506" customWidth="1"/>
    <col min="10041" max="10041" width="9.1640625" style="506" customWidth="1"/>
    <col min="10042" max="10045" width="9.08203125" style="506" customWidth="1"/>
    <col min="10046" max="10280" width="6.33203125" style="506"/>
    <col min="10281" max="10281" width="3.58203125" style="506" customWidth="1"/>
    <col min="10282" max="10282" width="8.83203125" style="506" customWidth="1"/>
    <col min="10283" max="10283" width="3.08203125" style="506" customWidth="1"/>
    <col min="10284" max="10284" width="7.6640625" style="506" customWidth="1"/>
    <col min="10285" max="10285" width="3.08203125" style="506" customWidth="1"/>
    <col min="10286" max="10286" width="7.9140625" style="506" customWidth="1"/>
    <col min="10287" max="10287" width="3.08203125" style="506" customWidth="1"/>
    <col min="10288" max="10288" width="7.4140625" style="506" customWidth="1"/>
    <col min="10289" max="10289" width="3.08203125" style="506" customWidth="1"/>
    <col min="10290" max="10290" width="8.25" style="506" customWidth="1"/>
    <col min="10291" max="10295" width="8.83203125" style="506" customWidth="1"/>
    <col min="10296" max="10296" width="10.5" style="506" customWidth="1"/>
    <col min="10297" max="10297" width="9.1640625" style="506" customWidth="1"/>
    <col min="10298" max="10301" width="9.08203125" style="506" customWidth="1"/>
    <col min="10302" max="10536" width="6.33203125" style="506"/>
    <col min="10537" max="10537" width="3.58203125" style="506" customWidth="1"/>
    <col min="10538" max="10538" width="8.83203125" style="506" customWidth="1"/>
    <col min="10539" max="10539" width="3.08203125" style="506" customWidth="1"/>
    <col min="10540" max="10540" width="7.6640625" style="506" customWidth="1"/>
    <col min="10541" max="10541" width="3.08203125" style="506" customWidth="1"/>
    <col min="10542" max="10542" width="7.9140625" style="506" customWidth="1"/>
    <col min="10543" max="10543" width="3.08203125" style="506" customWidth="1"/>
    <col min="10544" max="10544" width="7.4140625" style="506" customWidth="1"/>
    <col min="10545" max="10545" width="3.08203125" style="506" customWidth="1"/>
    <col min="10546" max="10546" width="8.25" style="506" customWidth="1"/>
    <col min="10547" max="10551" width="8.83203125" style="506" customWidth="1"/>
    <col min="10552" max="10552" width="10.5" style="506" customWidth="1"/>
    <col min="10553" max="10553" width="9.1640625" style="506" customWidth="1"/>
    <col min="10554" max="10557" width="9.08203125" style="506" customWidth="1"/>
    <col min="10558" max="10792" width="6.33203125" style="506"/>
    <col min="10793" max="10793" width="3.58203125" style="506" customWidth="1"/>
    <col min="10794" max="10794" width="8.83203125" style="506" customWidth="1"/>
    <col min="10795" max="10795" width="3.08203125" style="506" customWidth="1"/>
    <col min="10796" max="10796" width="7.6640625" style="506" customWidth="1"/>
    <col min="10797" max="10797" width="3.08203125" style="506" customWidth="1"/>
    <col min="10798" max="10798" width="7.9140625" style="506" customWidth="1"/>
    <col min="10799" max="10799" width="3.08203125" style="506" customWidth="1"/>
    <col min="10800" max="10800" width="7.4140625" style="506" customWidth="1"/>
    <col min="10801" max="10801" width="3.08203125" style="506" customWidth="1"/>
    <col min="10802" max="10802" width="8.25" style="506" customWidth="1"/>
    <col min="10803" max="10807" width="8.83203125" style="506" customWidth="1"/>
    <col min="10808" max="10808" width="10.5" style="506" customWidth="1"/>
    <col min="10809" max="10809" width="9.1640625" style="506" customWidth="1"/>
    <col min="10810" max="10813" width="9.08203125" style="506" customWidth="1"/>
    <col min="10814" max="11048" width="6.33203125" style="506"/>
    <col min="11049" max="11049" width="3.58203125" style="506" customWidth="1"/>
    <col min="11050" max="11050" width="8.83203125" style="506" customWidth="1"/>
    <col min="11051" max="11051" width="3.08203125" style="506" customWidth="1"/>
    <col min="11052" max="11052" width="7.6640625" style="506" customWidth="1"/>
    <col min="11053" max="11053" width="3.08203125" style="506" customWidth="1"/>
    <col min="11054" max="11054" width="7.9140625" style="506" customWidth="1"/>
    <col min="11055" max="11055" width="3.08203125" style="506" customWidth="1"/>
    <col min="11056" max="11056" width="7.4140625" style="506" customWidth="1"/>
    <col min="11057" max="11057" width="3.08203125" style="506" customWidth="1"/>
    <col min="11058" max="11058" width="8.25" style="506" customWidth="1"/>
    <col min="11059" max="11063" width="8.83203125" style="506" customWidth="1"/>
    <col min="11064" max="11064" width="10.5" style="506" customWidth="1"/>
    <col min="11065" max="11065" width="9.1640625" style="506" customWidth="1"/>
    <col min="11066" max="11069" width="9.08203125" style="506" customWidth="1"/>
    <col min="11070" max="11304" width="6.33203125" style="506"/>
    <col min="11305" max="11305" width="3.58203125" style="506" customWidth="1"/>
    <col min="11306" max="11306" width="8.83203125" style="506" customWidth="1"/>
    <col min="11307" max="11307" width="3.08203125" style="506" customWidth="1"/>
    <col min="11308" max="11308" width="7.6640625" style="506" customWidth="1"/>
    <col min="11309" max="11309" width="3.08203125" style="506" customWidth="1"/>
    <col min="11310" max="11310" width="7.9140625" style="506" customWidth="1"/>
    <col min="11311" max="11311" width="3.08203125" style="506" customWidth="1"/>
    <col min="11312" max="11312" width="7.4140625" style="506" customWidth="1"/>
    <col min="11313" max="11313" width="3.08203125" style="506" customWidth="1"/>
    <col min="11314" max="11314" width="8.25" style="506" customWidth="1"/>
    <col min="11315" max="11319" width="8.83203125" style="506" customWidth="1"/>
    <col min="11320" max="11320" width="10.5" style="506" customWidth="1"/>
    <col min="11321" max="11321" width="9.1640625" style="506" customWidth="1"/>
    <col min="11322" max="11325" width="9.08203125" style="506" customWidth="1"/>
    <col min="11326" max="11560" width="6.33203125" style="506"/>
    <col min="11561" max="11561" width="3.58203125" style="506" customWidth="1"/>
    <col min="11562" max="11562" width="8.83203125" style="506" customWidth="1"/>
    <col min="11563" max="11563" width="3.08203125" style="506" customWidth="1"/>
    <col min="11564" max="11564" width="7.6640625" style="506" customWidth="1"/>
    <col min="11565" max="11565" width="3.08203125" style="506" customWidth="1"/>
    <col min="11566" max="11566" width="7.9140625" style="506" customWidth="1"/>
    <col min="11567" max="11567" width="3.08203125" style="506" customWidth="1"/>
    <col min="11568" max="11568" width="7.4140625" style="506" customWidth="1"/>
    <col min="11569" max="11569" width="3.08203125" style="506" customWidth="1"/>
    <col min="11570" max="11570" width="8.25" style="506" customWidth="1"/>
    <col min="11571" max="11575" width="8.83203125" style="506" customWidth="1"/>
    <col min="11576" max="11576" width="10.5" style="506" customWidth="1"/>
    <col min="11577" max="11577" width="9.1640625" style="506" customWidth="1"/>
    <col min="11578" max="11581" width="9.08203125" style="506" customWidth="1"/>
    <col min="11582" max="11816" width="6.33203125" style="506"/>
    <col min="11817" max="11817" width="3.58203125" style="506" customWidth="1"/>
    <col min="11818" max="11818" width="8.83203125" style="506" customWidth="1"/>
    <col min="11819" max="11819" width="3.08203125" style="506" customWidth="1"/>
    <col min="11820" max="11820" width="7.6640625" style="506" customWidth="1"/>
    <col min="11821" max="11821" width="3.08203125" style="506" customWidth="1"/>
    <col min="11822" max="11822" width="7.9140625" style="506" customWidth="1"/>
    <col min="11823" max="11823" width="3.08203125" style="506" customWidth="1"/>
    <col min="11824" max="11824" width="7.4140625" style="506" customWidth="1"/>
    <col min="11825" max="11825" width="3.08203125" style="506" customWidth="1"/>
    <col min="11826" max="11826" width="8.25" style="506" customWidth="1"/>
    <col min="11827" max="11831" width="8.83203125" style="506" customWidth="1"/>
    <col min="11832" max="11832" width="10.5" style="506" customWidth="1"/>
    <col min="11833" max="11833" width="9.1640625" style="506" customWidth="1"/>
    <col min="11834" max="11837" width="9.08203125" style="506" customWidth="1"/>
    <col min="11838" max="12072" width="6.33203125" style="506"/>
    <col min="12073" max="12073" width="3.58203125" style="506" customWidth="1"/>
    <col min="12074" max="12074" width="8.83203125" style="506" customWidth="1"/>
    <col min="12075" max="12075" width="3.08203125" style="506" customWidth="1"/>
    <col min="12076" max="12076" width="7.6640625" style="506" customWidth="1"/>
    <col min="12077" max="12077" width="3.08203125" style="506" customWidth="1"/>
    <col min="12078" max="12078" width="7.9140625" style="506" customWidth="1"/>
    <col min="12079" max="12079" width="3.08203125" style="506" customWidth="1"/>
    <col min="12080" max="12080" width="7.4140625" style="506" customWidth="1"/>
    <col min="12081" max="12081" width="3.08203125" style="506" customWidth="1"/>
    <col min="12082" max="12082" width="8.25" style="506" customWidth="1"/>
    <col min="12083" max="12087" width="8.83203125" style="506" customWidth="1"/>
    <col min="12088" max="12088" width="10.5" style="506" customWidth="1"/>
    <col min="12089" max="12089" width="9.1640625" style="506" customWidth="1"/>
    <col min="12090" max="12093" width="9.08203125" style="506" customWidth="1"/>
    <col min="12094" max="12328" width="6.33203125" style="506"/>
    <col min="12329" max="12329" width="3.58203125" style="506" customWidth="1"/>
    <col min="12330" max="12330" width="8.83203125" style="506" customWidth="1"/>
    <col min="12331" max="12331" width="3.08203125" style="506" customWidth="1"/>
    <col min="12332" max="12332" width="7.6640625" style="506" customWidth="1"/>
    <col min="12333" max="12333" width="3.08203125" style="506" customWidth="1"/>
    <col min="12334" max="12334" width="7.9140625" style="506" customWidth="1"/>
    <col min="12335" max="12335" width="3.08203125" style="506" customWidth="1"/>
    <col min="12336" max="12336" width="7.4140625" style="506" customWidth="1"/>
    <col min="12337" max="12337" width="3.08203125" style="506" customWidth="1"/>
    <col min="12338" max="12338" width="8.25" style="506" customWidth="1"/>
    <col min="12339" max="12343" width="8.83203125" style="506" customWidth="1"/>
    <col min="12344" max="12344" width="10.5" style="506" customWidth="1"/>
    <col min="12345" max="12345" width="9.1640625" style="506" customWidth="1"/>
    <col min="12346" max="12349" width="9.08203125" style="506" customWidth="1"/>
    <col min="12350" max="12584" width="6.33203125" style="506"/>
    <col min="12585" max="12585" width="3.58203125" style="506" customWidth="1"/>
    <col min="12586" max="12586" width="8.83203125" style="506" customWidth="1"/>
    <col min="12587" max="12587" width="3.08203125" style="506" customWidth="1"/>
    <col min="12588" max="12588" width="7.6640625" style="506" customWidth="1"/>
    <col min="12589" max="12589" width="3.08203125" style="506" customWidth="1"/>
    <col min="12590" max="12590" width="7.9140625" style="506" customWidth="1"/>
    <col min="12591" max="12591" width="3.08203125" style="506" customWidth="1"/>
    <col min="12592" max="12592" width="7.4140625" style="506" customWidth="1"/>
    <col min="12593" max="12593" width="3.08203125" style="506" customWidth="1"/>
    <col min="12594" max="12594" width="8.25" style="506" customWidth="1"/>
    <col min="12595" max="12599" width="8.83203125" style="506" customWidth="1"/>
    <col min="12600" max="12600" width="10.5" style="506" customWidth="1"/>
    <col min="12601" max="12601" width="9.1640625" style="506" customWidth="1"/>
    <col min="12602" max="12605" width="9.08203125" style="506" customWidth="1"/>
    <col min="12606" max="12840" width="6.33203125" style="506"/>
    <col min="12841" max="12841" width="3.58203125" style="506" customWidth="1"/>
    <col min="12842" max="12842" width="8.83203125" style="506" customWidth="1"/>
    <col min="12843" max="12843" width="3.08203125" style="506" customWidth="1"/>
    <col min="12844" max="12844" width="7.6640625" style="506" customWidth="1"/>
    <col min="12845" max="12845" width="3.08203125" style="506" customWidth="1"/>
    <col min="12846" max="12846" width="7.9140625" style="506" customWidth="1"/>
    <col min="12847" max="12847" width="3.08203125" style="506" customWidth="1"/>
    <col min="12848" max="12848" width="7.4140625" style="506" customWidth="1"/>
    <col min="12849" max="12849" width="3.08203125" style="506" customWidth="1"/>
    <col min="12850" max="12850" width="8.25" style="506" customWidth="1"/>
    <col min="12851" max="12855" width="8.83203125" style="506" customWidth="1"/>
    <col min="12856" max="12856" width="10.5" style="506" customWidth="1"/>
    <col min="12857" max="12857" width="9.1640625" style="506" customWidth="1"/>
    <col min="12858" max="12861" width="9.08203125" style="506" customWidth="1"/>
    <col min="12862" max="13096" width="6.33203125" style="506"/>
    <col min="13097" max="13097" width="3.58203125" style="506" customWidth="1"/>
    <col min="13098" max="13098" width="8.83203125" style="506" customWidth="1"/>
    <col min="13099" max="13099" width="3.08203125" style="506" customWidth="1"/>
    <col min="13100" max="13100" width="7.6640625" style="506" customWidth="1"/>
    <col min="13101" max="13101" width="3.08203125" style="506" customWidth="1"/>
    <col min="13102" max="13102" width="7.9140625" style="506" customWidth="1"/>
    <col min="13103" max="13103" width="3.08203125" style="506" customWidth="1"/>
    <col min="13104" max="13104" width="7.4140625" style="506" customWidth="1"/>
    <col min="13105" max="13105" width="3.08203125" style="506" customWidth="1"/>
    <col min="13106" max="13106" width="8.25" style="506" customWidth="1"/>
    <col min="13107" max="13111" width="8.83203125" style="506" customWidth="1"/>
    <col min="13112" max="13112" width="10.5" style="506" customWidth="1"/>
    <col min="13113" max="13113" width="9.1640625" style="506" customWidth="1"/>
    <col min="13114" max="13117" width="9.08203125" style="506" customWidth="1"/>
    <col min="13118" max="13352" width="6.33203125" style="506"/>
    <col min="13353" max="13353" width="3.58203125" style="506" customWidth="1"/>
    <col min="13354" max="13354" width="8.83203125" style="506" customWidth="1"/>
    <col min="13355" max="13355" width="3.08203125" style="506" customWidth="1"/>
    <col min="13356" max="13356" width="7.6640625" style="506" customWidth="1"/>
    <col min="13357" max="13357" width="3.08203125" style="506" customWidth="1"/>
    <col min="13358" max="13358" width="7.9140625" style="506" customWidth="1"/>
    <col min="13359" max="13359" width="3.08203125" style="506" customWidth="1"/>
    <col min="13360" max="13360" width="7.4140625" style="506" customWidth="1"/>
    <col min="13361" max="13361" width="3.08203125" style="506" customWidth="1"/>
    <col min="13362" max="13362" width="8.25" style="506" customWidth="1"/>
    <col min="13363" max="13367" width="8.83203125" style="506" customWidth="1"/>
    <col min="13368" max="13368" width="10.5" style="506" customWidth="1"/>
    <col min="13369" max="13369" width="9.1640625" style="506" customWidth="1"/>
    <col min="13370" max="13373" width="9.08203125" style="506" customWidth="1"/>
    <col min="13374" max="13608" width="6.33203125" style="506"/>
    <col min="13609" max="13609" width="3.58203125" style="506" customWidth="1"/>
    <col min="13610" max="13610" width="8.83203125" style="506" customWidth="1"/>
    <col min="13611" max="13611" width="3.08203125" style="506" customWidth="1"/>
    <col min="13612" max="13612" width="7.6640625" style="506" customWidth="1"/>
    <col min="13613" max="13613" width="3.08203125" style="506" customWidth="1"/>
    <col min="13614" max="13614" width="7.9140625" style="506" customWidth="1"/>
    <col min="13615" max="13615" width="3.08203125" style="506" customWidth="1"/>
    <col min="13616" max="13616" width="7.4140625" style="506" customWidth="1"/>
    <col min="13617" max="13617" width="3.08203125" style="506" customWidth="1"/>
    <col min="13618" max="13618" width="8.25" style="506" customWidth="1"/>
    <col min="13619" max="13623" width="8.83203125" style="506" customWidth="1"/>
    <col min="13624" max="13624" width="10.5" style="506" customWidth="1"/>
    <col min="13625" max="13625" width="9.1640625" style="506" customWidth="1"/>
    <col min="13626" max="13629" width="9.08203125" style="506" customWidth="1"/>
    <col min="13630" max="13864" width="6.33203125" style="506"/>
    <col min="13865" max="13865" width="3.58203125" style="506" customWidth="1"/>
    <col min="13866" max="13866" width="8.83203125" style="506" customWidth="1"/>
    <col min="13867" max="13867" width="3.08203125" style="506" customWidth="1"/>
    <col min="13868" max="13868" width="7.6640625" style="506" customWidth="1"/>
    <col min="13869" max="13869" width="3.08203125" style="506" customWidth="1"/>
    <col min="13870" max="13870" width="7.9140625" style="506" customWidth="1"/>
    <col min="13871" max="13871" width="3.08203125" style="506" customWidth="1"/>
    <col min="13872" max="13872" width="7.4140625" style="506" customWidth="1"/>
    <col min="13873" max="13873" width="3.08203125" style="506" customWidth="1"/>
    <col min="13874" max="13874" width="8.25" style="506" customWidth="1"/>
    <col min="13875" max="13879" width="8.83203125" style="506" customWidth="1"/>
    <col min="13880" max="13880" width="10.5" style="506" customWidth="1"/>
    <col min="13881" max="13881" width="9.1640625" style="506" customWidth="1"/>
    <col min="13882" max="13885" width="9.08203125" style="506" customWidth="1"/>
    <col min="13886" max="14120" width="6.33203125" style="506"/>
    <col min="14121" max="14121" width="3.58203125" style="506" customWidth="1"/>
    <col min="14122" max="14122" width="8.83203125" style="506" customWidth="1"/>
    <col min="14123" max="14123" width="3.08203125" style="506" customWidth="1"/>
    <col min="14124" max="14124" width="7.6640625" style="506" customWidth="1"/>
    <col min="14125" max="14125" width="3.08203125" style="506" customWidth="1"/>
    <col min="14126" max="14126" width="7.9140625" style="506" customWidth="1"/>
    <col min="14127" max="14127" width="3.08203125" style="506" customWidth="1"/>
    <col min="14128" max="14128" width="7.4140625" style="506" customWidth="1"/>
    <col min="14129" max="14129" width="3.08203125" style="506" customWidth="1"/>
    <col min="14130" max="14130" width="8.25" style="506" customWidth="1"/>
    <col min="14131" max="14135" width="8.83203125" style="506" customWidth="1"/>
    <col min="14136" max="14136" width="10.5" style="506" customWidth="1"/>
    <col min="14137" max="14137" width="9.1640625" style="506" customWidth="1"/>
    <col min="14138" max="14141" width="9.08203125" style="506" customWidth="1"/>
    <col min="14142" max="14376" width="6.33203125" style="506"/>
    <col min="14377" max="14377" width="3.58203125" style="506" customWidth="1"/>
    <col min="14378" max="14378" width="8.83203125" style="506" customWidth="1"/>
    <col min="14379" max="14379" width="3.08203125" style="506" customWidth="1"/>
    <col min="14380" max="14380" width="7.6640625" style="506" customWidth="1"/>
    <col min="14381" max="14381" width="3.08203125" style="506" customWidth="1"/>
    <col min="14382" max="14382" width="7.9140625" style="506" customWidth="1"/>
    <col min="14383" max="14383" width="3.08203125" style="506" customWidth="1"/>
    <col min="14384" max="14384" width="7.4140625" style="506" customWidth="1"/>
    <col min="14385" max="14385" width="3.08203125" style="506" customWidth="1"/>
    <col min="14386" max="14386" width="8.25" style="506" customWidth="1"/>
    <col min="14387" max="14391" width="8.83203125" style="506" customWidth="1"/>
    <col min="14392" max="14392" width="10.5" style="506" customWidth="1"/>
    <col min="14393" max="14393" width="9.1640625" style="506" customWidth="1"/>
    <col min="14394" max="14397" width="9.08203125" style="506" customWidth="1"/>
    <col min="14398" max="14632" width="6.33203125" style="506"/>
    <col min="14633" max="14633" width="3.58203125" style="506" customWidth="1"/>
    <col min="14634" max="14634" width="8.83203125" style="506" customWidth="1"/>
    <col min="14635" max="14635" width="3.08203125" style="506" customWidth="1"/>
    <col min="14636" max="14636" width="7.6640625" style="506" customWidth="1"/>
    <col min="14637" max="14637" width="3.08203125" style="506" customWidth="1"/>
    <col min="14638" max="14638" width="7.9140625" style="506" customWidth="1"/>
    <col min="14639" max="14639" width="3.08203125" style="506" customWidth="1"/>
    <col min="14640" max="14640" width="7.4140625" style="506" customWidth="1"/>
    <col min="14641" max="14641" width="3.08203125" style="506" customWidth="1"/>
    <col min="14642" max="14642" width="8.25" style="506" customWidth="1"/>
    <col min="14643" max="14647" width="8.83203125" style="506" customWidth="1"/>
    <col min="14648" max="14648" width="10.5" style="506" customWidth="1"/>
    <col min="14649" max="14649" width="9.1640625" style="506" customWidth="1"/>
    <col min="14650" max="14653" width="9.08203125" style="506" customWidth="1"/>
    <col min="14654" max="14888" width="6.33203125" style="506"/>
    <col min="14889" max="14889" width="3.58203125" style="506" customWidth="1"/>
    <col min="14890" max="14890" width="8.83203125" style="506" customWidth="1"/>
    <col min="14891" max="14891" width="3.08203125" style="506" customWidth="1"/>
    <col min="14892" max="14892" width="7.6640625" style="506" customWidth="1"/>
    <col min="14893" max="14893" width="3.08203125" style="506" customWidth="1"/>
    <col min="14894" max="14894" width="7.9140625" style="506" customWidth="1"/>
    <col min="14895" max="14895" width="3.08203125" style="506" customWidth="1"/>
    <col min="14896" max="14896" width="7.4140625" style="506" customWidth="1"/>
    <col min="14897" max="14897" width="3.08203125" style="506" customWidth="1"/>
    <col min="14898" max="14898" width="8.25" style="506" customWidth="1"/>
    <col min="14899" max="14903" width="8.83203125" style="506" customWidth="1"/>
    <col min="14904" max="14904" width="10.5" style="506" customWidth="1"/>
    <col min="14905" max="14905" width="9.1640625" style="506" customWidth="1"/>
    <col min="14906" max="14909" width="9.08203125" style="506" customWidth="1"/>
    <col min="14910" max="15144" width="6.33203125" style="506"/>
    <col min="15145" max="15145" width="3.58203125" style="506" customWidth="1"/>
    <col min="15146" max="15146" width="8.83203125" style="506" customWidth="1"/>
    <col min="15147" max="15147" width="3.08203125" style="506" customWidth="1"/>
    <col min="15148" max="15148" width="7.6640625" style="506" customWidth="1"/>
    <col min="15149" max="15149" width="3.08203125" style="506" customWidth="1"/>
    <col min="15150" max="15150" width="7.9140625" style="506" customWidth="1"/>
    <col min="15151" max="15151" width="3.08203125" style="506" customWidth="1"/>
    <col min="15152" max="15152" width="7.4140625" style="506" customWidth="1"/>
    <col min="15153" max="15153" width="3.08203125" style="506" customWidth="1"/>
    <col min="15154" max="15154" width="8.25" style="506" customWidth="1"/>
    <col min="15155" max="15159" width="8.83203125" style="506" customWidth="1"/>
    <col min="15160" max="15160" width="10.5" style="506" customWidth="1"/>
    <col min="15161" max="15161" width="9.1640625" style="506" customWidth="1"/>
    <col min="15162" max="15165" width="9.08203125" style="506" customWidth="1"/>
    <col min="15166" max="15400" width="6.33203125" style="506"/>
    <col min="15401" max="15401" width="3.58203125" style="506" customWidth="1"/>
    <col min="15402" max="15402" width="8.83203125" style="506" customWidth="1"/>
    <col min="15403" max="15403" width="3.08203125" style="506" customWidth="1"/>
    <col min="15404" max="15404" width="7.6640625" style="506" customWidth="1"/>
    <col min="15405" max="15405" width="3.08203125" style="506" customWidth="1"/>
    <col min="15406" max="15406" width="7.9140625" style="506" customWidth="1"/>
    <col min="15407" max="15407" width="3.08203125" style="506" customWidth="1"/>
    <col min="15408" max="15408" width="7.4140625" style="506" customWidth="1"/>
    <col min="15409" max="15409" width="3.08203125" style="506" customWidth="1"/>
    <col min="15410" max="15410" width="8.25" style="506" customWidth="1"/>
    <col min="15411" max="15415" width="8.83203125" style="506" customWidth="1"/>
    <col min="15416" max="15416" width="10.5" style="506" customWidth="1"/>
    <col min="15417" max="15417" width="9.1640625" style="506" customWidth="1"/>
    <col min="15418" max="15421" width="9.08203125" style="506" customWidth="1"/>
    <col min="15422" max="15656" width="6.33203125" style="506"/>
    <col min="15657" max="15657" width="3.58203125" style="506" customWidth="1"/>
    <col min="15658" max="15658" width="8.83203125" style="506" customWidth="1"/>
    <col min="15659" max="15659" width="3.08203125" style="506" customWidth="1"/>
    <col min="15660" max="15660" width="7.6640625" style="506" customWidth="1"/>
    <col min="15661" max="15661" width="3.08203125" style="506" customWidth="1"/>
    <col min="15662" max="15662" width="7.9140625" style="506" customWidth="1"/>
    <col min="15663" max="15663" width="3.08203125" style="506" customWidth="1"/>
    <col min="15664" max="15664" width="7.4140625" style="506" customWidth="1"/>
    <col min="15665" max="15665" width="3.08203125" style="506" customWidth="1"/>
    <col min="15666" max="15666" width="8.25" style="506" customWidth="1"/>
    <col min="15667" max="15671" width="8.83203125" style="506" customWidth="1"/>
    <col min="15672" max="15672" width="10.5" style="506" customWidth="1"/>
    <col min="15673" max="15673" width="9.1640625" style="506" customWidth="1"/>
    <col min="15674" max="15677" width="9.08203125" style="506" customWidth="1"/>
    <col min="15678" max="15912" width="6.33203125" style="506"/>
    <col min="15913" max="15913" width="3.58203125" style="506" customWidth="1"/>
    <col min="15914" max="15914" width="8.83203125" style="506" customWidth="1"/>
    <col min="15915" max="15915" width="3.08203125" style="506" customWidth="1"/>
    <col min="15916" max="15916" width="7.6640625" style="506" customWidth="1"/>
    <col min="15917" max="15917" width="3.08203125" style="506" customWidth="1"/>
    <col min="15918" max="15918" width="7.9140625" style="506" customWidth="1"/>
    <col min="15919" max="15919" width="3.08203125" style="506" customWidth="1"/>
    <col min="15920" max="15920" width="7.4140625" style="506" customWidth="1"/>
    <col min="15921" max="15921" width="3.08203125" style="506" customWidth="1"/>
    <col min="15922" max="15922" width="8.25" style="506" customWidth="1"/>
    <col min="15923" max="15927" width="8.83203125" style="506" customWidth="1"/>
    <col min="15928" max="15928" width="10.5" style="506" customWidth="1"/>
    <col min="15929" max="15929" width="9.1640625" style="506" customWidth="1"/>
    <col min="15930" max="15933" width="9.08203125" style="506" customWidth="1"/>
    <col min="15934" max="16168" width="6.33203125" style="506"/>
    <col min="16169" max="16169" width="3.58203125" style="506" customWidth="1"/>
    <col min="16170" max="16170" width="8.83203125" style="506" customWidth="1"/>
    <col min="16171" max="16171" width="3.08203125" style="506" customWidth="1"/>
    <col min="16172" max="16172" width="7.6640625" style="506" customWidth="1"/>
    <col min="16173" max="16173" width="3.08203125" style="506" customWidth="1"/>
    <col min="16174" max="16174" width="7.9140625" style="506" customWidth="1"/>
    <col min="16175" max="16175" width="3.08203125" style="506" customWidth="1"/>
    <col min="16176" max="16176" width="7.4140625" style="506" customWidth="1"/>
    <col min="16177" max="16177" width="3.08203125" style="506" customWidth="1"/>
    <col min="16178" max="16178" width="8.25" style="506" customWidth="1"/>
    <col min="16179" max="16183" width="8.83203125" style="506" customWidth="1"/>
    <col min="16184" max="16184" width="10.5" style="506" customWidth="1"/>
    <col min="16185" max="16185" width="9.1640625" style="506" customWidth="1"/>
    <col min="16186" max="16189" width="9.08203125" style="506" customWidth="1"/>
    <col min="16190" max="16384" width="6.33203125" style="506"/>
  </cols>
  <sheetData>
    <row r="1" spans="1:77" s="502" customFormat="1" ht="12" customHeight="1">
      <c r="A1" s="498"/>
      <c r="B1" s="54" t="s">
        <v>1011</v>
      </c>
      <c r="C1" s="498"/>
      <c r="D1" s="498"/>
      <c r="E1" s="498"/>
      <c r="F1" s="498"/>
      <c r="G1" s="498"/>
      <c r="H1" s="54"/>
      <c r="I1" s="54"/>
      <c r="J1" s="54"/>
      <c r="K1" s="54"/>
      <c r="L1" s="54"/>
      <c r="M1" s="54"/>
      <c r="N1" s="54"/>
      <c r="O1" s="54"/>
      <c r="P1" s="54"/>
      <c r="Q1" s="54"/>
      <c r="R1" s="54"/>
      <c r="S1" s="54"/>
      <c r="T1" s="54"/>
      <c r="U1" s="54"/>
      <c r="V1" s="54"/>
      <c r="W1" s="54"/>
      <c r="X1" s="54"/>
      <c r="Y1" s="54"/>
      <c r="Z1" s="54"/>
      <c r="AA1" s="54"/>
      <c r="AB1" s="498"/>
      <c r="AC1" s="498"/>
      <c r="AD1" s="498"/>
      <c r="AE1" s="498"/>
      <c r="AF1" s="498"/>
      <c r="AG1" s="498"/>
      <c r="AH1" s="848" t="s">
        <v>1012</v>
      </c>
      <c r="AI1" s="848" t="s">
        <v>1012</v>
      </c>
      <c r="AJ1" s="848" t="s">
        <v>1012</v>
      </c>
      <c r="AK1" s="848" t="s">
        <v>1012</v>
      </c>
      <c r="AL1" s="849"/>
      <c r="AM1" s="848" t="s">
        <v>1012</v>
      </c>
      <c r="AN1" s="848" t="s">
        <v>1012</v>
      </c>
      <c r="AO1" s="848" t="s">
        <v>1012</v>
      </c>
      <c r="AP1" s="848" t="s">
        <v>1012</v>
      </c>
      <c r="AQ1" s="849"/>
      <c r="AR1" s="848" t="s">
        <v>1012</v>
      </c>
      <c r="AS1" s="848" t="s">
        <v>1012</v>
      </c>
      <c r="AT1" s="848" t="s">
        <v>1012</v>
      </c>
      <c r="AU1" s="848" t="s">
        <v>1012</v>
      </c>
      <c r="AV1" s="849"/>
      <c r="AW1" s="848" t="s">
        <v>1012</v>
      </c>
      <c r="AX1" s="848" t="s">
        <v>1012</v>
      </c>
      <c r="AY1" s="848" t="s">
        <v>1012</v>
      </c>
      <c r="AZ1" s="848" t="s">
        <v>1012</v>
      </c>
      <c r="BA1" s="1"/>
      <c r="BB1" s="848" t="s">
        <v>1012</v>
      </c>
      <c r="BC1" s="848" t="s">
        <v>1012</v>
      </c>
      <c r="BD1" s="848" t="s">
        <v>1012</v>
      </c>
      <c r="BE1" s="848" t="s">
        <v>1012</v>
      </c>
      <c r="BF1" s="500">
        <v>44530</v>
      </c>
      <c r="BG1" s="501" t="s">
        <v>974</v>
      </c>
      <c r="BH1" s="415" t="s">
        <v>675</v>
      </c>
      <c r="BI1" s="829"/>
      <c r="BJ1" s="829"/>
      <c r="BK1" s="829"/>
      <c r="BL1" s="498"/>
      <c r="BM1" s="498"/>
      <c r="BN1" s="498"/>
    </row>
    <row r="2" spans="1:77" ht="12" customHeight="1">
      <c r="A2" s="503"/>
      <c r="B2" s="503"/>
      <c r="C2" s="505" t="s">
        <v>1013</v>
      </c>
      <c r="D2" s="505" t="s">
        <v>1014</v>
      </c>
      <c r="E2" s="505" t="s">
        <v>1014</v>
      </c>
      <c r="F2" s="505" t="s">
        <v>1014</v>
      </c>
      <c r="G2" s="505" t="s">
        <v>1014</v>
      </c>
      <c r="H2" s="505" t="s">
        <v>1013</v>
      </c>
      <c r="I2" s="505" t="s">
        <v>1014</v>
      </c>
      <c r="J2" s="505" t="s">
        <v>1014</v>
      </c>
      <c r="K2" s="505" t="s">
        <v>1014</v>
      </c>
      <c r="L2" s="505" t="s">
        <v>1014</v>
      </c>
      <c r="M2" s="505" t="s">
        <v>1013</v>
      </c>
      <c r="N2" s="505" t="s">
        <v>1014</v>
      </c>
      <c r="O2" s="505" t="s">
        <v>1014</v>
      </c>
      <c r="P2" s="505" t="s">
        <v>1014</v>
      </c>
      <c r="Q2" s="505" t="s">
        <v>1014</v>
      </c>
      <c r="R2" s="505" t="s">
        <v>1013</v>
      </c>
      <c r="S2" s="505" t="s">
        <v>1014</v>
      </c>
      <c r="T2" s="505" t="s">
        <v>1014</v>
      </c>
      <c r="U2" s="505" t="s">
        <v>1014</v>
      </c>
      <c r="V2" s="505" t="s">
        <v>1014</v>
      </c>
      <c r="W2" s="505" t="s">
        <v>1013</v>
      </c>
      <c r="X2" s="505" t="s">
        <v>1014</v>
      </c>
      <c r="Y2" s="505" t="s">
        <v>1014</v>
      </c>
      <c r="Z2" s="505" t="s">
        <v>1014</v>
      </c>
      <c r="AA2" s="505" t="s">
        <v>1014</v>
      </c>
      <c r="AB2" s="505" t="s">
        <v>1013</v>
      </c>
      <c r="AC2" s="505" t="s">
        <v>1014</v>
      </c>
      <c r="AD2" s="505" t="s">
        <v>1014</v>
      </c>
      <c r="AE2" s="505" t="s">
        <v>1014</v>
      </c>
      <c r="AF2" s="505" t="s">
        <v>1014</v>
      </c>
      <c r="AG2" s="504" t="s">
        <v>317</v>
      </c>
      <c r="AH2" s="505" t="s">
        <v>1014</v>
      </c>
      <c r="AI2" s="505" t="s">
        <v>1014</v>
      </c>
      <c r="AJ2" s="505" t="s">
        <v>1014</v>
      </c>
      <c r="AK2" s="505" t="s">
        <v>1014</v>
      </c>
      <c r="AL2" s="850" t="s">
        <v>317</v>
      </c>
      <c r="AM2" s="505" t="s">
        <v>1014</v>
      </c>
      <c r="AN2" s="505" t="s">
        <v>1014</v>
      </c>
      <c r="AO2" s="505" t="s">
        <v>1014</v>
      </c>
      <c r="AP2" s="505" t="s">
        <v>1014</v>
      </c>
      <c r="AQ2" s="504" t="s">
        <v>317</v>
      </c>
      <c r="AR2" s="505" t="s">
        <v>1014</v>
      </c>
      <c r="AS2" s="505" t="s">
        <v>1014</v>
      </c>
      <c r="AT2" s="505" t="s">
        <v>1014</v>
      </c>
      <c r="AU2" s="505" t="s">
        <v>1014</v>
      </c>
      <c r="AV2" s="504" t="s">
        <v>317</v>
      </c>
      <c r="AW2" s="851" t="s">
        <v>1015</v>
      </c>
      <c r="AX2" s="851" t="s">
        <v>1015</v>
      </c>
      <c r="AY2" s="851" t="s">
        <v>1015</v>
      </c>
      <c r="AZ2" s="851" t="s">
        <v>1015</v>
      </c>
      <c r="BA2" s="851" t="s">
        <v>39</v>
      </c>
      <c r="BB2" s="851" t="s">
        <v>1015</v>
      </c>
      <c r="BC2" s="851" t="s">
        <v>1015</v>
      </c>
      <c r="BD2" s="851" t="s">
        <v>1015</v>
      </c>
      <c r="BE2" s="851" t="s">
        <v>1015</v>
      </c>
      <c r="BF2" s="851" t="s">
        <v>39</v>
      </c>
      <c r="BG2" s="852" t="s">
        <v>1016</v>
      </c>
      <c r="BH2" s="852" t="s">
        <v>1016</v>
      </c>
      <c r="BI2" s="852" t="s">
        <v>1016</v>
      </c>
      <c r="BJ2" s="852"/>
      <c r="BK2" s="505"/>
      <c r="BY2" s="853"/>
    </row>
    <row r="3" spans="1:77" s="517" customFormat="1" ht="45" customHeight="1">
      <c r="A3" s="1657" t="s">
        <v>50</v>
      </c>
      <c r="B3" s="1658"/>
      <c r="C3" s="508" t="s">
        <v>1017</v>
      </c>
      <c r="D3" s="854" t="s">
        <v>1018</v>
      </c>
      <c r="E3" s="854" t="s">
        <v>1019</v>
      </c>
      <c r="F3" s="854" t="s">
        <v>1020</v>
      </c>
      <c r="G3" s="854" t="s">
        <v>1021</v>
      </c>
      <c r="H3" s="508" t="s">
        <v>1022</v>
      </c>
      <c r="I3" s="854" t="s">
        <v>1023</v>
      </c>
      <c r="J3" s="854" t="s">
        <v>1024</v>
      </c>
      <c r="K3" s="854" t="s">
        <v>1025</v>
      </c>
      <c r="L3" s="854" t="s">
        <v>1026</v>
      </c>
      <c r="M3" s="508" t="s">
        <v>1027</v>
      </c>
      <c r="N3" s="854" t="s">
        <v>1028</v>
      </c>
      <c r="O3" s="854" t="s">
        <v>1029</v>
      </c>
      <c r="P3" s="854" t="s">
        <v>1030</v>
      </c>
      <c r="Q3" s="854" t="s">
        <v>1031</v>
      </c>
      <c r="R3" s="508" t="s">
        <v>332</v>
      </c>
      <c r="S3" s="854" t="s">
        <v>1032</v>
      </c>
      <c r="T3" s="854" t="s">
        <v>1033</v>
      </c>
      <c r="U3" s="854" t="s">
        <v>1034</v>
      </c>
      <c r="V3" s="854" t="s">
        <v>1035</v>
      </c>
      <c r="W3" s="507" t="s">
        <v>333</v>
      </c>
      <c r="X3" s="854" t="s">
        <v>1036</v>
      </c>
      <c r="Y3" s="854" t="s">
        <v>1037</v>
      </c>
      <c r="Z3" s="854" t="s">
        <v>1038</v>
      </c>
      <c r="AA3" s="854" t="s">
        <v>1039</v>
      </c>
      <c r="AB3" s="507" t="s">
        <v>334</v>
      </c>
      <c r="AC3" s="508" t="s">
        <v>686</v>
      </c>
      <c r="AD3" s="508" t="s">
        <v>687</v>
      </c>
      <c r="AE3" s="508" t="s">
        <v>688</v>
      </c>
      <c r="AF3" s="508" t="s">
        <v>689</v>
      </c>
      <c r="AG3" s="507" t="s">
        <v>335</v>
      </c>
      <c r="AH3" s="508" t="s">
        <v>690</v>
      </c>
      <c r="AI3" s="508" t="s">
        <v>691</v>
      </c>
      <c r="AJ3" s="508" t="s">
        <v>692</v>
      </c>
      <c r="AK3" s="508" t="s">
        <v>693</v>
      </c>
      <c r="AL3" s="507" t="s">
        <v>336</v>
      </c>
      <c r="AM3" s="509" t="s">
        <v>694</v>
      </c>
      <c r="AN3" s="509" t="s">
        <v>695</v>
      </c>
      <c r="AO3" s="509" t="s">
        <v>696</v>
      </c>
      <c r="AP3" s="509" t="s">
        <v>697</v>
      </c>
      <c r="AQ3" s="510" t="s">
        <v>337</v>
      </c>
      <c r="AR3" s="509" t="s">
        <v>698</v>
      </c>
      <c r="AS3" s="509" t="s">
        <v>699</v>
      </c>
      <c r="AT3" s="509" t="s">
        <v>700</v>
      </c>
      <c r="AU3" s="509" t="s">
        <v>701</v>
      </c>
      <c r="AV3" s="510" t="s">
        <v>338</v>
      </c>
      <c r="AW3" s="511" t="s">
        <v>339</v>
      </c>
      <c r="AX3" s="512" t="s">
        <v>340</v>
      </c>
      <c r="AY3" s="512" t="s">
        <v>341</v>
      </c>
      <c r="AZ3" s="512" t="s">
        <v>342</v>
      </c>
      <c r="BA3" s="513" t="s">
        <v>343</v>
      </c>
      <c r="BB3" s="511" t="s">
        <v>344</v>
      </c>
      <c r="BC3" s="511" t="s">
        <v>345</v>
      </c>
      <c r="BD3" s="511" t="s">
        <v>346</v>
      </c>
      <c r="BE3" s="511" t="s">
        <v>347</v>
      </c>
      <c r="BF3" s="512" t="s">
        <v>348</v>
      </c>
      <c r="BG3" s="514" t="s">
        <v>677</v>
      </c>
      <c r="BH3" s="514" t="s">
        <v>975</v>
      </c>
      <c r="BI3" s="514" t="s">
        <v>976</v>
      </c>
      <c r="BJ3" s="514" t="s">
        <v>977</v>
      </c>
      <c r="BK3" s="514" t="s">
        <v>1040</v>
      </c>
      <c r="BL3" s="855" t="s">
        <v>349</v>
      </c>
      <c r="BM3" s="516" t="s">
        <v>678</v>
      </c>
      <c r="BN3" s="856" t="s">
        <v>351</v>
      </c>
      <c r="BO3" s="515" t="s">
        <v>352</v>
      </c>
      <c r="BP3" s="515" t="s">
        <v>353</v>
      </c>
      <c r="BQ3" s="855" t="s">
        <v>354</v>
      </c>
      <c r="BR3" s="516" t="s">
        <v>679</v>
      </c>
      <c r="BS3" s="516" t="s">
        <v>979</v>
      </c>
      <c r="BT3" s="516" t="s">
        <v>980</v>
      </c>
      <c r="BU3" s="516" t="s">
        <v>981</v>
      </c>
      <c r="BV3" s="516" t="s">
        <v>982</v>
      </c>
    </row>
    <row r="4" spans="1:77" s="527" customFormat="1" ht="21" customHeight="1">
      <c r="A4" s="1661" t="s">
        <v>51</v>
      </c>
      <c r="B4" s="1662"/>
      <c r="C4" s="857">
        <v>26207</v>
      </c>
      <c r="D4" s="858">
        <v>26207</v>
      </c>
      <c r="E4" s="858">
        <v>26572</v>
      </c>
      <c r="F4" s="858">
        <v>26937</v>
      </c>
      <c r="G4" s="858">
        <v>27302</v>
      </c>
      <c r="H4" s="857">
        <v>26207</v>
      </c>
      <c r="I4" s="858">
        <v>33147</v>
      </c>
      <c r="J4" s="858">
        <v>33147</v>
      </c>
      <c r="K4" s="858">
        <v>33878</v>
      </c>
      <c r="L4" s="858">
        <v>33147</v>
      </c>
      <c r="M4" s="857">
        <v>26207</v>
      </c>
      <c r="N4" s="858">
        <v>33147</v>
      </c>
      <c r="O4" s="858">
        <v>33147</v>
      </c>
      <c r="P4" s="858">
        <v>33878</v>
      </c>
      <c r="Q4" s="858">
        <v>33147</v>
      </c>
      <c r="R4" s="857">
        <v>26207</v>
      </c>
      <c r="S4" s="858">
        <v>33147</v>
      </c>
      <c r="T4" s="858">
        <v>33147</v>
      </c>
      <c r="U4" s="858">
        <v>33878</v>
      </c>
      <c r="V4" s="858">
        <v>33147</v>
      </c>
      <c r="W4" s="518">
        <v>31321</v>
      </c>
      <c r="X4" s="858">
        <v>33147</v>
      </c>
      <c r="Y4" s="858">
        <v>33147</v>
      </c>
      <c r="Z4" s="858">
        <v>33878</v>
      </c>
      <c r="AA4" s="858">
        <v>33147</v>
      </c>
      <c r="AB4" s="518">
        <v>33147</v>
      </c>
      <c r="AC4" s="518">
        <v>33147</v>
      </c>
      <c r="AD4" s="518">
        <v>33878</v>
      </c>
      <c r="AE4" s="518">
        <v>33147</v>
      </c>
      <c r="AF4" s="518">
        <v>33147</v>
      </c>
      <c r="AG4" s="518">
        <v>34973</v>
      </c>
      <c r="AH4" s="518">
        <v>33147</v>
      </c>
      <c r="AI4" s="518">
        <v>33147</v>
      </c>
      <c r="AJ4" s="518">
        <v>33147</v>
      </c>
      <c r="AK4" s="518">
        <v>33147</v>
      </c>
      <c r="AL4" s="518">
        <v>36800</v>
      </c>
      <c r="AM4" s="519">
        <v>38626</v>
      </c>
      <c r="AN4" s="519">
        <v>38626</v>
      </c>
      <c r="AO4" s="519">
        <v>38626</v>
      </c>
      <c r="AP4" s="519">
        <v>38626</v>
      </c>
      <c r="AQ4" s="519">
        <v>38626</v>
      </c>
      <c r="AR4" s="519">
        <v>38626</v>
      </c>
      <c r="AS4" s="519">
        <v>38626</v>
      </c>
      <c r="AT4" s="519">
        <v>38626</v>
      </c>
      <c r="AU4" s="519">
        <v>38626</v>
      </c>
      <c r="AV4" s="519">
        <v>38626</v>
      </c>
      <c r="AW4" s="520">
        <v>40817</v>
      </c>
      <c r="AX4" s="521">
        <v>41183</v>
      </c>
      <c r="AY4" s="522">
        <v>41548</v>
      </c>
      <c r="AZ4" s="522">
        <v>41913</v>
      </c>
      <c r="BA4" s="522">
        <v>42278</v>
      </c>
      <c r="BB4" s="520">
        <v>40817</v>
      </c>
      <c r="BC4" s="520">
        <v>40817</v>
      </c>
      <c r="BD4" s="523">
        <v>43374</v>
      </c>
      <c r="BE4" s="523">
        <v>43739</v>
      </c>
      <c r="BF4" s="524">
        <v>44105</v>
      </c>
      <c r="BG4" s="257">
        <v>44470</v>
      </c>
      <c r="BH4" s="257">
        <v>44835</v>
      </c>
      <c r="BI4" s="257">
        <v>45200</v>
      </c>
      <c r="BJ4" s="257">
        <v>45566</v>
      </c>
      <c r="BK4" s="257">
        <v>45658</v>
      </c>
      <c r="BL4" s="859"/>
      <c r="BM4" s="526"/>
      <c r="BN4" s="860"/>
      <c r="BO4" s="525"/>
      <c r="BP4" s="525"/>
      <c r="BQ4" s="859"/>
      <c r="BR4" s="526"/>
      <c r="BS4" s="526"/>
      <c r="BT4" s="526"/>
      <c r="BU4" s="526"/>
      <c r="BV4" s="526"/>
      <c r="BY4" s="861" t="s">
        <v>983</v>
      </c>
    </row>
    <row r="5" spans="1:77" s="533" customFormat="1" ht="12" customHeight="1">
      <c r="A5" s="1659" t="s">
        <v>52</v>
      </c>
      <c r="B5" s="1660"/>
      <c r="C5" s="862" t="s">
        <v>702</v>
      </c>
      <c r="D5" s="863" t="s">
        <v>702</v>
      </c>
      <c r="E5" s="863" t="s">
        <v>702</v>
      </c>
      <c r="F5" s="863" t="s">
        <v>702</v>
      </c>
      <c r="G5" s="863" t="s">
        <v>702</v>
      </c>
      <c r="H5" s="862" t="s">
        <v>702</v>
      </c>
      <c r="I5" s="863" t="s">
        <v>702</v>
      </c>
      <c r="J5" s="863" t="s">
        <v>702</v>
      </c>
      <c r="K5" s="863" t="s">
        <v>702</v>
      </c>
      <c r="L5" s="863" t="s">
        <v>702</v>
      </c>
      <c r="M5" s="862" t="s">
        <v>702</v>
      </c>
      <c r="N5" s="863" t="s">
        <v>702</v>
      </c>
      <c r="O5" s="863" t="s">
        <v>702</v>
      </c>
      <c r="P5" s="863" t="s">
        <v>702</v>
      </c>
      <c r="Q5" s="863" t="s">
        <v>702</v>
      </c>
      <c r="R5" s="862" t="s">
        <v>702</v>
      </c>
      <c r="S5" s="863" t="s">
        <v>702</v>
      </c>
      <c r="T5" s="863" t="s">
        <v>702</v>
      </c>
      <c r="U5" s="863" t="s">
        <v>702</v>
      </c>
      <c r="V5" s="863" t="s">
        <v>702</v>
      </c>
      <c r="W5" s="528" t="s">
        <v>702</v>
      </c>
      <c r="X5" s="863" t="s">
        <v>702</v>
      </c>
      <c r="Y5" s="863" t="s">
        <v>702</v>
      </c>
      <c r="Z5" s="863" t="s">
        <v>702</v>
      </c>
      <c r="AA5" s="863" t="s">
        <v>702</v>
      </c>
      <c r="AB5" s="528" t="s">
        <v>702</v>
      </c>
      <c r="AC5" s="528" t="s">
        <v>702</v>
      </c>
      <c r="AD5" s="528" t="s">
        <v>702</v>
      </c>
      <c r="AE5" s="528" t="s">
        <v>702</v>
      </c>
      <c r="AF5" s="528" t="s">
        <v>702</v>
      </c>
      <c r="AG5" s="528" t="s">
        <v>702</v>
      </c>
      <c r="AH5" s="528" t="s">
        <v>702</v>
      </c>
      <c r="AI5" s="528" t="s">
        <v>702</v>
      </c>
      <c r="AJ5" s="528" t="s">
        <v>702</v>
      </c>
      <c r="AK5" s="528" t="s">
        <v>702</v>
      </c>
      <c r="AL5" s="528" t="s">
        <v>702</v>
      </c>
      <c r="AM5" s="529" t="s">
        <v>702</v>
      </c>
      <c r="AN5" s="529" t="s">
        <v>702</v>
      </c>
      <c r="AO5" s="529" t="s">
        <v>702</v>
      </c>
      <c r="AP5" s="529" t="s">
        <v>702</v>
      </c>
      <c r="AQ5" s="529" t="s">
        <v>702</v>
      </c>
      <c r="AR5" s="529" t="s">
        <v>702</v>
      </c>
      <c r="AS5" s="529" t="s">
        <v>702</v>
      </c>
      <c r="AT5" s="529" t="s">
        <v>702</v>
      </c>
      <c r="AU5" s="529" t="s">
        <v>702</v>
      </c>
      <c r="AV5" s="529" t="s">
        <v>702</v>
      </c>
      <c r="AW5" s="529" t="s">
        <v>702</v>
      </c>
      <c r="AX5" s="530" t="s">
        <v>703</v>
      </c>
      <c r="AY5" s="530" t="s">
        <v>703</v>
      </c>
      <c r="AZ5" s="530" t="s">
        <v>703</v>
      </c>
      <c r="BA5" s="531" t="s">
        <v>703</v>
      </c>
      <c r="BB5" s="529" t="s">
        <v>702</v>
      </c>
      <c r="BC5" s="529" t="s">
        <v>702</v>
      </c>
      <c r="BD5" s="529" t="s">
        <v>702</v>
      </c>
      <c r="BE5" s="529" t="s">
        <v>702</v>
      </c>
      <c r="BF5" s="528" t="s">
        <v>702</v>
      </c>
      <c r="BG5" s="532" t="s">
        <v>702</v>
      </c>
      <c r="BH5" s="532" t="s">
        <v>702</v>
      </c>
      <c r="BI5" s="532" t="s">
        <v>702</v>
      </c>
      <c r="BJ5" s="532" t="s">
        <v>702</v>
      </c>
      <c r="BK5" s="532" t="s">
        <v>702</v>
      </c>
      <c r="BL5" s="864" t="s">
        <v>703</v>
      </c>
      <c r="BM5" s="531" t="s">
        <v>703</v>
      </c>
      <c r="BN5" s="865" t="s">
        <v>703</v>
      </c>
      <c r="BO5" s="530" t="s">
        <v>703</v>
      </c>
      <c r="BP5" s="530" t="s">
        <v>703</v>
      </c>
      <c r="BQ5" s="864" t="s">
        <v>703</v>
      </c>
      <c r="BR5" s="530" t="s">
        <v>703</v>
      </c>
      <c r="BS5" s="530" t="s">
        <v>703</v>
      </c>
      <c r="BT5" s="530" t="s">
        <v>703</v>
      </c>
      <c r="BU5" s="530" t="s">
        <v>703</v>
      </c>
      <c r="BV5" s="530" t="s">
        <v>703</v>
      </c>
      <c r="BY5" s="866">
        <v>45658</v>
      </c>
    </row>
    <row r="6" spans="1:77" s="536" customFormat="1" ht="9" customHeight="1">
      <c r="A6" s="534"/>
      <c r="B6" s="535"/>
      <c r="C6" s="867"/>
      <c r="D6" s="868"/>
      <c r="E6" s="868"/>
      <c r="F6" s="868"/>
      <c r="G6" s="868"/>
      <c r="H6" s="867"/>
      <c r="I6" s="868"/>
      <c r="J6" s="868"/>
      <c r="K6" s="868"/>
      <c r="L6" s="868"/>
      <c r="M6" s="867"/>
      <c r="N6" s="868"/>
      <c r="O6" s="868"/>
      <c r="P6" s="868"/>
      <c r="Q6" s="868"/>
      <c r="R6" s="867"/>
      <c r="S6" s="868"/>
      <c r="T6" s="868"/>
      <c r="U6" s="868"/>
      <c r="V6" s="868"/>
      <c r="W6" s="867"/>
      <c r="X6" s="868"/>
      <c r="Y6" s="868"/>
      <c r="Z6" s="868"/>
      <c r="AA6" s="868"/>
      <c r="AB6" s="867"/>
      <c r="AC6" s="867"/>
      <c r="AD6" s="867"/>
      <c r="AE6" s="867"/>
      <c r="AF6" s="867"/>
      <c r="AG6" s="867"/>
      <c r="AH6" s="867"/>
      <c r="AI6" s="867"/>
      <c r="AJ6" s="867"/>
      <c r="AK6" s="867"/>
      <c r="AL6" s="867"/>
      <c r="AM6" s="867"/>
      <c r="AN6" s="867"/>
      <c r="AO6" s="867"/>
      <c r="AP6" s="867"/>
      <c r="AQ6" s="867"/>
      <c r="AR6" s="867"/>
      <c r="AS6" s="867"/>
      <c r="AT6" s="867"/>
      <c r="AU6" s="867"/>
      <c r="AV6" s="869"/>
      <c r="AW6" s="869"/>
      <c r="AX6" s="869"/>
      <c r="AY6" s="869"/>
      <c r="AZ6" s="869"/>
      <c r="BA6" s="869"/>
      <c r="BB6" s="869"/>
      <c r="BC6" s="869"/>
      <c r="BD6" s="870"/>
      <c r="BE6" s="870"/>
      <c r="BF6" s="870" t="s">
        <v>47</v>
      </c>
      <c r="BG6" s="870"/>
      <c r="BH6" s="870"/>
      <c r="BI6" s="870"/>
      <c r="BJ6" s="870"/>
      <c r="BK6" s="870"/>
      <c r="BL6" s="869"/>
      <c r="BM6" s="871"/>
      <c r="BN6" s="869"/>
      <c r="BO6" s="869"/>
      <c r="BP6" s="869"/>
      <c r="BQ6" s="869"/>
      <c r="BR6" s="872"/>
      <c r="BS6" s="869"/>
      <c r="BT6" s="869"/>
      <c r="BU6" s="873"/>
      <c r="BV6" s="874"/>
    </row>
    <row r="7" spans="1:77" s="502" customFormat="1" ht="12" customHeight="1">
      <c r="A7" s="498" t="s">
        <v>356</v>
      </c>
      <c r="B7" s="537" t="s">
        <v>54</v>
      </c>
      <c r="C7" s="875">
        <f>C8+C18+C22+C28+C34+C41+C46+C54+C60+C63</f>
        <v>1090934</v>
      </c>
      <c r="D7" s="875">
        <f t="shared" ref="D7:BM7" si="0">D8+D18+D22+D28+D34+D41+D46+D54+D60+D63</f>
        <v>1115293</v>
      </c>
      <c r="E7" s="875">
        <f t="shared" si="0"/>
        <v>1142161</v>
      </c>
      <c r="F7" s="875">
        <f t="shared" si="0"/>
        <v>1176297</v>
      </c>
      <c r="G7" s="875">
        <f t="shared" si="0"/>
        <v>1233579</v>
      </c>
      <c r="H7" s="875">
        <f t="shared" si="0"/>
        <v>1269229</v>
      </c>
      <c r="I7" s="875">
        <f t="shared" si="0"/>
        <v>1303012</v>
      </c>
      <c r="J7" s="875">
        <f t="shared" si="0"/>
        <v>1337151</v>
      </c>
      <c r="K7" s="875">
        <f t="shared" si="0"/>
        <v>1377570</v>
      </c>
      <c r="L7" s="875">
        <f t="shared" si="0"/>
        <v>1408873</v>
      </c>
      <c r="M7" s="875">
        <f t="shared" si="0"/>
        <v>1440612</v>
      </c>
      <c r="N7" s="875">
        <f t="shared" si="0"/>
        <v>1468962</v>
      </c>
      <c r="O7" s="875">
        <f t="shared" si="0"/>
        <v>1497372</v>
      </c>
      <c r="P7" s="875">
        <f t="shared" si="0"/>
        <v>1526527</v>
      </c>
      <c r="Q7" s="875">
        <f t="shared" si="0"/>
        <v>1562062</v>
      </c>
      <c r="R7" s="875">
        <f t="shared" si="0"/>
        <v>1592148</v>
      </c>
      <c r="S7" s="875">
        <f t="shared" si="0"/>
        <v>1602583</v>
      </c>
      <c r="T7" s="875">
        <f t="shared" si="0"/>
        <v>1618119</v>
      </c>
      <c r="U7" s="875">
        <f t="shared" si="0"/>
        <v>1635442</v>
      </c>
      <c r="V7" s="875">
        <f t="shared" si="0"/>
        <v>1652242</v>
      </c>
      <c r="W7" s="875">
        <f t="shared" si="0"/>
        <v>1666482</v>
      </c>
      <c r="X7" s="875">
        <f t="shared" si="0"/>
        <v>1687697</v>
      </c>
      <c r="Y7" s="875">
        <f t="shared" si="0"/>
        <v>1709510</v>
      </c>
      <c r="Z7" s="875">
        <f t="shared" si="0"/>
        <v>1733311</v>
      </c>
      <c r="AA7" s="875">
        <f t="shared" si="0"/>
        <v>1766631</v>
      </c>
      <c r="AB7" s="875">
        <f t="shared" si="0"/>
        <v>1791672</v>
      </c>
      <c r="AC7" s="875">
        <f t="shared" si="0"/>
        <v>1825028</v>
      </c>
      <c r="AD7" s="875">
        <f t="shared" si="0"/>
        <v>1836682</v>
      </c>
      <c r="AE7" s="875">
        <f t="shared" si="0"/>
        <v>1857443</v>
      </c>
      <c r="AF7" s="875">
        <f t="shared" si="0"/>
        <v>1877829</v>
      </c>
      <c r="AG7" s="875">
        <f t="shared" si="0"/>
        <v>1871922</v>
      </c>
      <c r="AH7" s="875">
        <f t="shared" si="0"/>
        <v>1900199</v>
      </c>
      <c r="AI7" s="875">
        <f t="shared" si="0"/>
        <v>1937865</v>
      </c>
      <c r="AJ7" s="875">
        <f t="shared" si="0"/>
        <v>1977275</v>
      </c>
      <c r="AK7" s="875">
        <f t="shared" si="0"/>
        <v>1999480</v>
      </c>
      <c r="AL7" s="875">
        <f t="shared" si="0"/>
        <v>2040709</v>
      </c>
      <c r="AM7" s="875">
        <f t="shared" si="0"/>
        <v>2067144</v>
      </c>
      <c r="AN7" s="875">
        <f t="shared" si="0"/>
        <v>2088711</v>
      </c>
      <c r="AO7" s="875">
        <f t="shared" si="0"/>
        <v>2108626</v>
      </c>
      <c r="AP7" s="875">
        <f t="shared" si="0"/>
        <v>2126599</v>
      </c>
      <c r="AQ7" s="875">
        <f t="shared" si="0"/>
        <v>2166249</v>
      </c>
      <c r="AR7" s="875">
        <f t="shared" si="0"/>
        <v>2153721</v>
      </c>
      <c r="AS7" s="875">
        <f t="shared" si="0"/>
        <v>2181678</v>
      </c>
      <c r="AT7" s="875">
        <f t="shared" si="0"/>
        <v>2207421</v>
      </c>
      <c r="AU7" s="875">
        <f t="shared" si="0"/>
        <v>2234697</v>
      </c>
      <c r="AV7" s="875">
        <f t="shared" si="0"/>
        <v>2265684</v>
      </c>
      <c r="AW7" s="875">
        <f t="shared" si="0"/>
        <v>2272765</v>
      </c>
      <c r="AX7" s="875">
        <f t="shared" si="0"/>
        <v>2274286</v>
      </c>
      <c r="AY7" s="875">
        <f t="shared" si="0"/>
        <v>2288933</v>
      </c>
      <c r="AZ7" s="875">
        <f t="shared" si="0"/>
        <v>2301735</v>
      </c>
      <c r="BA7" s="875">
        <f t="shared" si="0"/>
        <v>2315200</v>
      </c>
      <c r="BB7" s="875">
        <f t="shared" si="0"/>
        <v>2333895</v>
      </c>
      <c r="BC7" s="875">
        <f t="shared" si="0"/>
        <v>2350522</v>
      </c>
      <c r="BD7" s="875">
        <f t="shared" si="0"/>
        <v>2366554</v>
      </c>
      <c r="BE7" s="875">
        <f t="shared" si="0"/>
        <v>2385465</v>
      </c>
      <c r="BF7" s="875">
        <f t="shared" si="0"/>
        <v>2402484</v>
      </c>
      <c r="BG7" s="875">
        <f t="shared" si="0"/>
        <v>2413953</v>
      </c>
      <c r="BH7" s="875">
        <f t="shared" si="0"/>
        <v>2430402</v>
      </c>
      <c r="BI7" s="875">
        <f t="shared" si="0"/>
        <v>2443174</v>
      </c>
      <c r="BJ7" s="875">
        <f t="shared" si="0"/>
        <v>2459517</v>
      </c>
      <c r="BK7" s="875">
        <f t="shared" si="0"/>
        <v>2460760</v>
      </c>
      <c r="BL7" s="875">
        <f t="shared" si="0"/>
        <v>49516</v>
      </c>
      <c r="BM7" s="876">
        <f t="shared" si="0"/>
        <v>87284</v>
      </c>
      <c r="BN7" s="877">
        <f t="shared" ref="BN7:BS22" si="1">BC7-BB7</f>
        <v>16627</v>
      </c>
      <c r="BO7" s="878">
        <f t="shared" si="1"/>
        <v>16032</v>
      </c>
      <c r="BP7" s="878">
        <f t="shared" si="1"/>
        <v>18911</v>
      </c>
      <c r="BQ7" s="878">
        <f t="shared" si="1"/>
        <v>17019</v>
      </c>
      <c r="BR7" s="879">
        <f t="shared" si="1"/>
        <v>11469</v>
      </c>
      <c r="BS7" s="878">
        <f t="shared" si="1"/>
        <v>16449</v>
      </c>
      <c r="BT7" s="878">
        <f t="shared" ref="BT7:BT66" si="2">BK7-BH7</f>
        <v>30358</v>
      </c>
      <c r="BU7" s="880">
        <f>BK7-BI7</f>
        <v>17586</v>
      </c>
      <c r="BV7" s="881">
        <f>BK7-BJ7</f>
        <v>1243</v>
      </c>
      <c r="BX7" s="835" t="s">
        <v>984</v>
      </c>
      <c r="BY7" s="838">
        <f>SUM(BY9:BY65)</f>
        <v>2460760</v>
      </c>
    </row>
    <row r="8" spans="1:77" s="502" customFormat="1" ht="20.25" customHeight="1">
      <c r="A8" s="539">
        <v>100</v>
      </c>
      <c r="B8" s="537" t="s">
        <v>85</v>
      </c>
      <c r="C8" s="882">
        <f>SUM(C9:C17)</f>
        <v>331388</v>
      </c>
      <c r="D8" s="882">
        <f t="shared" ref="D8:BO8" si="3">SUM(D9:D17)</f>
        <v>344546</v>
      </c>
      <c r="E8" s="882">
        <f t="shared" si="3"/>
        <v>350501</v>
      </c>
      <c r="F8" s="882">
        <f t="shared" si="3"/>
        <v>358789</v>
      </c>
      <c r="G8" s="882">
        <f t="shared" si="3"/>
        <v>368266</v>
      </c>
      <c r="H8" s="882">
        <f t="shared" si="3"/>
        <v>377473</v>
      </c>
      <c r="I8" s="882">
        <f t="shared" si="3"/>
        <v>390870</v>
      </c>
      <c r="J8" s="882">
        <f t="shared" si="3"/>
        <v>400866</v>
      </c>
      <c r="K8" s="882">
        <f t="shared" si="3"/>
        <v>411170</v>
      </c>
      <c r="L8" s="882">
        <f t="shared" si="3"/>
        <v>419660</v>
      </c>
      <c r="M8" s="882">
        <f t="shared" si="3"/>
        <v>427031</v>
      </c>
      <c r="N8" s="882">
        <f t="shared" si="3"/>
        <v>433922</v>
      </c>
      <c r="O8" s="882">
        <f t="shared" si="3"/>
        <v>441044</v>
      </c>
      <c r="P8" s="882">
        <f t="shared" si="3"/>
        <v>448024</v>
      </c>
      <c r="Q8" s="882">
        <f t="shared" si="3"/>
        <v>455389</v>
      </c>
      <c r="R8" s="882">
        <f t="shared" si="3"/>
        <v>462205</v>
      </c>
      <c r="S8" s="882">
        <f t="shared" si="3"/>
        <v>465739</v>
      </c>
      <c r="T8" s="882">
        <f t="shared" si="3"/>
        <v>470965</v>
      </c>
      <c r="U8" s="882">
        <f t="shared" si="3"/>
        <v>476993</v>
      </c>
      <c r="V8" s="882">
        <f t="shared" si="3"/>
        <v>483350</v>
      </c>
      <c r="W8" s="882">
        <f t="shared" si="3"/>
        <v>487849</v>
      </c>
      <c r="X8" s="882">
        <f t="shared" si="3"/>
        <v>497517</v>
      </c>
      <c r="Y8" s="882">
        <f t="shared" si="3"/>
        <v>506717</v>
      </c>
      <c r="Z8" s="882">
        <f t="shared" si="3"/>
        <v>517180</v>
      </c>
      <c r="AA8" s="882">
        <f t="shared" si="3"/>
        <v>528891</v>
      </c>
      <c r="AB8" s="882">
        <f t="shared" si="3"/>
        <v>539151</v>
      </c>
      <c r="AC8" s="882">
        <f t="shared" si="3"/>
        <v>549086</v>
      </c>
      <c r="AD8" s="882">
        <f t="shared" si="3"/>
        <v>538622</v>
      </c>
      <c r="AE8" s="882">
        <f t="shared" si="3"/>
        <v>538008</v>
      </c>
      <c r="AF8" s="882">
        <f t="shared" si="3"/>
        <v>537036</v>
      </c>
      <c r="AG8" s="882">
        <f t="shared" si="3"/>
        <v>536508</v>
      </c>
      <c r="AH8" s="882">
        <f t="shared" si="3"/>
        <v>541190</v>
      </c>
      <c r="AI8" s="882">
        <f t="shared" si="3"/>
        <v>552091</v>
      </c>
      <c r="AJ8" s="882">
        <f t="shared" si="3"/>
        <v>563811</v>
      </c>
      <c r="AK8" s="882">
        <f t="shared" si="3"/>
        <v>584761</v>
      </c>
      <c r="AL8" s="882">
        <f t="shared" si="3"/>
        <v>606162</v>
      </c>
      <c r="AM8" s="882">
        <f t="shared" si="3"/>
        <v>616444</v>
      </c>
      <c r="AN8" s="882">
        <f t="shared" si="3"/>
        <v>624685</v>
      </c>
      <c r="AO8" s="882">
        <f t="shared" si="3"/>
        <v>631611</v>
      </c>
      <c r="AP8" s="882">
        <f t="shared" si="3"/>
        <v>637183</v>
      </c>
      <c r="AQ8" s="882">
        <f t="shared" si="3"/>
        <v>643351</v>
      </c>
      <c r="AR8" s="882">
        <f t="shared" si="3"/>
        <v>652145</v>
      </c>
      <c r="AS8" s="882">
        <f t="shared" si="3"/>
        <v>659388</v>
      </c>
      <c r="AT8" s="882">
        <f t="shared" si="3"/>
        <v>667888</v>
      </c>
      <c r="AU8" s="882">
        <f t="shared" si="3"/>
        <v>677167</v>
      </c>
      <c r="AV8" s="882">
        <f t="shared" si="3"/>
        <v>684183</v>
      </c>
      <c r="AW8" s="882">
        <f t="shared" si="3"/>
        <v>690714</v>
      </c>
      <c r="AX8" s="882">
        <f t="shared" si="3"/>
        <v>688588</v>
      </c>
      <c r="AY8" s="882">
        <f t="shared" si="3"/>
        <v>694196</v>
      </c>
      <c r="AZ8" s="882">
        <f t="shared" si="3"/>
        <v>699714</v>
      </c>
      <c r="BA8" s="882">
        <f t="shared" si="3"/>
        <v>705459</v>
      </c>
      <c r="BB8" s="882">
        <f t="shared" si="3"/>
        <v>712552</v>
      </c>
      <c r="BC8" s="882">
        <f t="shared" si="3"/>
        <v>718182</v>
      </c>
      <c r="BD8" s="882">
        <f t="shared" si="3"/>
        <v>723705</v>
      </c>
      <c r="BE8" s="882">
        <f t="shared" si="3"/>
        <v>729466</v>
      </c>
      <c r="BF8" s="882">
        <f t="shared" si="3"/>
        <v>734920</v>
      </c>
      <c r="BG8" s="882">
        <f t="shared" si="3"/>
        <v>738314</v>
      </c>
      <c r="BH8" s="882">
        <f t="shared" si="3"/>
        <v>743089</v>
      </c>
      <c r="BI8" s="882">
        <f t="shared" si="3"/>
        <v>745656</v>
      </c>
      <c r="BJ8" s="882">
        <f t="shared" si="3"/>
        <v>750913</v>
      </c>
      <c r="BK8" s="882">
        <f t="shared" si="3"/>
        <v>751060</v>
      </c>
      <c r="BL8" s="549">
        <f t="shared" si="3"/>
        <v>21276</v>
      </c>
      <c r="BM8" s="876">
        <f t="shared" si="3"/>
        <v>29461</v>
      </c>
      <c r="BN8" s="550">
        <f t="shared" si="3"/>
        <v>5630</v>
      </c>
      <c r="BO8" s="550">
        <f t="shared" si="3"/>
        <v>5523</v>
      </c>
      <c r="BP8" s="550">
        <f t="shared" ref="BP8:BR8" si="4">SUM(BP9:BP17)</f>
        <v>5761</v>
      </c>
      <c r="BQ8" s="550">
        <f t="shared" si="4"/>
        <v>5454</v>
      </c>
      <c r="BR8" s="883">
        <f t="shared" si="4"/>
        <v>3394</v>
      </c>
      <c r="BS8" s="878">
        <f t="shared" si="1"/>
        <v>4775</v>
      </c>
      <c r="BT8" s="878">
        <f t="shared" si="2"/>
        <v>7971</v>
      </c>
      <c r="BU8" s="880">
        <f t="shared" ref="BU8:BU66" si="5">BK8-BI8</f>
        <v>5404</v>
      </c>
      <c r="BV8" s="881">
        <f t="shared" ref="BV8:BV66" si="6">BK8-BJ8</f>
        <v>147</v>
      </c>
      <c r="BX8" s="837" t="s">
        <v>85</v>
      </c>
      <c r="BY8" s="838">
        <f>SUM(BY9:BY17)</f>
        <v>751060</v>
      </c>
    </row>
    <row r="9" spans="1:77" ht="12.75" customHeight="1">
      <c r="A9" s="540">
        <v>101</v>
      </c>
      <c r="B9" s="541" t="s">
        <v>87</v>
      </c>
      <c r="C9" s="884">
        <v>42046</v>
      </c>
      <c r="D9" s="885">
        <v>45919</v>
      </c>
      <c r="E9" s="885">
        <v>46691</v>
      </c>
      <c r="F9" s="885">
        <v>47997</v>
      </c>
      <c r="G9" s="885">
        <v>47807</v>
      </c>
      <c r="H9" s="882">
        <v>49247</v>
      </c>
      <c r="I9" s="885">
        <v>51435</v>
      </c>
      <c r="J9" s="885">
        <v>52900</v>
      </c>
      <c r="K9" s="885">
        <v>54601</v>
      </c>
      <c r="L9" s="885">
        <v>55745</v>
      </c>
      <c r="M9" s="882">
        <v>57370</v>
      </c>
      <c r="N9" s="885">
        <v>59309</v>
      </c>
      <c r="O9" s="885">
        <v>60604</v>
      </c>
      <c r="P9" s="885">
        <v>61755</v>
      </c>
      <c r="Q9" s="885">
        <v>63577</v>
      </c>
      <c r="R9" s="882">
        <v>65129</v>
      </c>
      <c r="S9" s="885">
        <v>65356</v>
      </c>
      <c r="T9" s="885">
        <v>65442</v>
      </c>
      <c r="U9" s="885">
        <v>66231</v>
      </c>
      <c r="V9" s="885">
        <v>67054</v>
      </c>
      <c r="W9" s="882">
        <v>67535</v>
      </c>
      <c r="X9" s="885">
        <v>69135</v>
      </c>
      <c r="Y9" s="885">
        <v>70215</v>
      </c>
      <c r="Z9" s="885">
        <v>71368</v>
      </c>
      <c r="AA9" s="885">
        <v>72373</v>
      </c>
      <c r="AB9" s="882">
        <v>73582</v>
      </c>
      <c r="AC9" s="882">
        <v>74737</v>
      </c>
      <c r="AD9" s="882">
        <v>69749</v>
      </c>
      <c r="AE9" s="882">
        <v>67515</v>
      </c>
      <c r="AF9" s="882">
        <v>65041</v>
      </c>
      <c r="AG9" s="882">
        <v>62906</v>
      </c>
      <c r="AH9" s="882">
        <v>64113</v>
      </c>
      <c r="AI9" s="882">
        <v>68264</v>
      </c>
      <c r="AJ9" s="882">
        <v>71980</v>
      </c>
      <c r="AK9" s="882">
        <v>76626</v>
      </c>
      <c r="AL9" s="886">
        <v>81896</v>
      </c>
      <c r="AM9" s="875">
        <v>84382</v>
      </c>
      <c r="AN9" s="875">
        <v>85893</v>
      </c>
      <c r="AO9" s="875">
        <v>87037</v>
      </c>
      <c r="AP9" s="875">
        <v>88142</v>
      </c>
      <c r="AQ9" s="886">
        <v>89749</v>
      </c>
      <c r="AR9" s="875">
        <v>90631</v>
      </c>
      <c r="AS9" s="875">
        <v>91154</v>
      </c>
      <c r="AT9" s="886">
        <v>92289</v>
      </c>
      <c r="AU9" s="875">
        <v>93275</v>
      </c>
      <c r="AV9" s="887">
        <v>94039</v>
      </c>
      <c r="AW9" s="888">
        <v>94898</v>
      </c>
      <c r="AX9" s="888">
        <v>94790</v>
      </c>
      <c r="AY9" s="888">
        <v>95816</v>
      </c>
      <c r="AZ9" s="888">
        <v>96320</v>
      </c>
      <c r="BA9" s="888">
        <v>97265</v>
      </c>
      <c r="BB9" s="875">
        <v>98358</v>
      </c>
      <c r="BC9" s="875">
        <v>99442</v>
      </c>
      <c r="BD9" s="889">
        <v>100375</v>
      </c>
      <c r="BE9" s="542">
        <v>101597</v>
      </c>
      <c r="BF9" s="543">
        <v>102465</v>
      </c>
      <c r="BG9" s="542">
        <v>102911</v>
      </c>
      <c r="BH9" s="542">
        <v>103232</v>
      </c>
      <c r="BI9" s="542">
        <v>103260</v>
      </c>
      <c r="BJ9" s="542">
        <v>104251</v>
      </c>
      <c r="BK9" s="542">
        <f>BY9</f>
        <v>104323</v>
      </c>
      <c r="BL9" s="878">
        <f t="shared" ref="BL9:BL66" si="7">BA9-AV9</f>
        <v>3226</v>
      </c>
      <c r="BM9" s="890">
        <f t="shared" ref="BM9:BM66" si="8">BF9-BA9</f>
        <v>5200</v>
      </c>
      <c r="BN9" s="877">
        <f t="shared" ref="BN9:BS59" si="9">BC9-BB9</f>
        <v>1084</v>
      </c>
      <c r="BO9" s="878">
        <f t="shared" si="9"/>
        <v>933</v>
      </c>
      <c r="BP9" s="878">
        <f t="shared" si="9"/>
        <v>1222</v>
      </c>
      <c r="BQ9" s="878">
        <f t="shared" si="9"/>
        <v>868</v>
      </c>
      <c r="BR9" s="879">
        <f t="shared" si="9"/>
        <v>446</v>
      </c>
      <c r="BS9" s="878">
        <f t="shared" si="1"/>
        <v>321</v>
      </c>
      <c r="BT9" s="878">
        <f t="shared" si="2"/>
        <v>1091</v>
      </c>
      <c r="BU9" s="880">
        <f t="shared" si="5"/>
        <v>1063</v>
      </c>
      <c r="BV9" s="881">
        <f t="shared" si="6"/>
        <v>72</v>
      </c>
      <c r="BX9" s="839" t="s">
        <v>87</v>
      </c>
      <c r="BY9" s="840">
        <v>104323</v>
      </c>
    </row>
    <row r="10" spans="1:77" ht="12.75" customHeight="1">
      <c r="A10" s="540">
        <v>102</v>
      </c>
      <c r="B10" s="541" t="s">
        <v>89</v>
      </c>
      <c r="C10" s="884">
        <v>47533</v>
      </c>
      <c r="D10" s="885">
        <v>47400</v>
      </c>
      <c r="E10" s="885">
        <v>48988</v>
      </c>
      <c r="F10" s="885">
        <v>50494</v>
      </c>
      <c r="G10" s="885">
        <v>51499</v>
      </c>
      <c r="H10" s="882">
        <v>52490</v>
      </c>
      <c r="I10" s="885">
        <v>52575</v>
      </c>
      <c r="J10" s="885">
        <v>52912</v>
      </c>
      <c r="K10" s="885">
        <v>53232</v>
      </c>
      <c r="L10" s="885">
        <v>53619</v>
      </c>
      <c r="M10" s="882">
        <v>53901</v>
      </c>
      <c r="N10" s="885">
        <v>53788</v>
      </c>
      <c r="O10" s="885">
        <v>53646</v>
      </c>
      <c r="P10" s="885">
        <v>53248</v>
      </c>
      <c r="Q10" s="885">
        <v>53469</v>
      </c>
      <c r="R10" s="882">
        <v>53361</v>
      </c>
      <c r="S10" s="885">
        <v>52467</v>
      </c>
      <c r="T10" s="885">
        <v>52236</v>
      </c>
      <c r="U10" s="885">
        <v>52534</v>
      </c>
      <c r="V10" s="885">
        <v>52618</v>
      </c>
      <c r="W10" s="882">
        <v>52432</v>
      </c>
      <c r="X10" s="885">
        <v>52885</v>
      </c>
      <c r="Y10" s="885">
        <v>53699</v>
      </c>
      <c r="Z10" s="885">
        <v>53681</v>
      </c>
      <c r="AA10" s="885">
        <v>54334</v>
      </c>
      <c r="AB10" s="882">
        <v>54809</v>
      </c>
      <c r="AC10" s="882">
        <v>54806</v>
      </c>
      <c r="AD10" s="882">
        <v>49540</v>
      </c>
      <c r="AE10" s="882">
        <v>47116</v>
      </c>
      <c r="AF10" s="882">
        <v>44612</v>
      </c>
      <c r="AG10" s="882">
        <v>42063</v>
      </c>
      <c r="AH10" s="882">
        <v>43264</v>
      </c>
      <c r="AI10" s="882">
        <v>46440</v>
      </c>
      <c r="AJ10" s="882">
        <v>50085</v>
      </c>
      <c r="AK10" s="882">
        <v>53250</v>
      </c>
      <c r="AL10" s="886">
        <v>56560</v>
      </c>
      <c r="AM10" s="875">
        <v>58220</v>
      </c>
      <c r="AN10" s="875">
        <v>59272</v>
      </c>
      <c r="AO10" s="875">
        <v>60055</v>
      </c>
      <c r="AP10" s="875">
        <v>60856</v>
      </c>
      <c r="AQ10" s="886">
        <v>61377</v>
      </c>
      <c r="AR10" s="875">
        <v>62001</v>
      </c>
      <c r="AS10" s="875">
        <v>62900</v>
      </c>
      <c r="AT10" s="886">
        <v>63495</v>
      </c>
      <c r="AU10" s="875">
        <v>64519</v>
      </c>
      <c r="AV10" s="887">
        <v>65178</v>
      </c>
      <c r="AW10" s="888">
        <v>65832</v>
      </c>
      <c r="AX10" s="888">
        <v>65763</v>
      </c>
      <c r="AY10" s="888">
        <v>66080</v>
      </c>
      <c r="AZ10" s="888">
        <v>66975</v>
      </c>
      <c r="BA10" s="888">
        <v>67407</v>
      </c>
      <c r="BB10" s="875">
        <v>68146</v>
      </c>
      <c r="BC10" s="875">
        <v>68762</v>
      </c>
      <c r="BD10" s="889">
        <v>69244</v>
      </c>
      <c r="BE10" s="542">
        <v>69769</v>
      </c>
      <c r="BF10" s="543">
        <v>70009</v>
      </c>
      <c r="BG10" s="542">
        <v>70284</v>
      </c>
      <c r="BH10" s="542">
        <v>70844</v>
      </c>
      <c r="BI10" s="542">
        <v>71220</v>
      </c>
      <c r="BJ10" s="542">
        <v>71759</v>
      </c>
      <c r="BK10" s="542">
        <f>BY10</f>
        <v>71786</v>
      </c>
      <c r="BL10" s="878">
        <f t="shared" si="7"/>
        <v>2229</v>
      </c>
      <c r="BM10" s="890">
        <f t="shared" si="8"/>
        <v>2602</v>
      </c>
      <c r="BN10" s="877">
        <f t="shared" si="9"/>
        <v>616</v>
      </c>
      <c r="BO10" s="878">
        <f t="shared" si="9"/>
        <v>482</v>
      </c>
      <c r="BP10" s="878">
        <f t="shared" si="9"/>
        <v>525</v>
      </c>
      <c r="BQ10" s="878">
        <f t="shared" si="9"/>
        <v>240</v>
      </c>
      <c r="BR10" s="879">
        <f t="shared" si="9"/>
        <v>275</v>
      </c>
      <c r="BS10" s="878">
        <f t="shared" si="1"/>
        <v>560</v>
      </c>
      <c r="BT10" s="878">
        <f t="shared" si="2"/>
        <v>942</v>
      </c>
      <c r="BU10" s="880">
        <f t="shared" si="5"/>
        <v>566</v>
      </c>
      <c r="BV10" s="881">
        <f t="shared" si="6"/>
        <v>27</v>
      </c>
      <c r="BX10" s="839" t="s">
        <v>89</v>
      </c>
      <c r="BY10" s="840">
        <v>71786</v>
      </c>
    </row>
    <row r="11" spans="1:77" ht="12.75" customHeight="1">
      <c r="A11" s="544">
        <v>110</v>
      </c>
      <c r="B11" s="541" t="s">
        <v>91</v>
      </c>
      <c r="C11" s="884">
        <v>49781</v>
      </c>
      <c r="D11" s="891">
        <v>50853</v>
      </c>
      <c r="E11" s="891">
        <v>49047</v>
      </c>
      <c r="F11" s="891">
        <v>48376</v>
      </c>
      <c r="G11" s="891">
        <v>47720</v>
      </c>
      <c r="H11" s="892">
        <v>47205</v>
      </c>
      <c r="I11" s="891">
        <v>46963</v>
      </c>
      <c r="J11" s="891">
        <v>47286</v>
      </c>
      <c r="K11" s="891">
        <v>47172</v>
      </c>
      <c r="L11" s="891">
        <v>46954</v>
      </c>
      <c r="M11" s="892">
        <v>46891</v>
      </c>
      <c r="N11" s="891">
        <v>46748</v>
      </c>
      <c r="O11" s="891">
        <v>46793</v>
      </c>
      <c r="P11" s="891">
        <v>46940</v>
      </c>
      <c r="Q11" s="891">
        <v>46687</v>
      </c>
      <c r="R11" s="892">
        <v>46635</v>
      </c>
      <c r="S11" s="891">
        <v>47114</v>
      </c>
      <c r="T11" s="891">
        <v>48595</v>
      </c>
      <c r="U11" s="891">
        <v>48477</v>
      </c>
      <c r="V11" s="891">
        <v>48866</v>
      </c>
      <c r="W11" s="892">
        <v>49424</v>
      </c>
      <c r="X11" s="891">
        <v>49548</v>
      </c>
      <c r="Y11" s="891">
        <v>49893</v>
      </c>
      <c r="Z11" s="891">
        <v>50839</v>
      </c>
      <c r="AA11" s="891">
        <v>51628</v>
      </c>
      <c r="AB11" s="893">
        <v>52179</v>
      </c>
      <c r="AC11" s="893">
        <v>52295</v>
      </c>
      <c r="AD11" s="893">
        <v>50966</v>
      </c>
      <c r="AE11" s="893">
        <v>50081</v>
      </c>
      <c r="AF11" s="893">
        <v>49365</v>
      </c>
      <c r="AG11" s="882">
        <v>48662</v>
      </c>
      <c r="AH11" s="882">
        <v>48835</v>
      </c>
      <c r="AI11" s="882">
        <v>49921</v>
      </c>
      <c r="AJ11" s="882">
        <v>52179</v>
      </c>
      <c r="AK11" s="882">
        <v>54202</v>
      </c>
      <c r="AL11" s="886">
        <v>55571</v>
      </c>
      <c r="AM11" s="875">
        <v>57307</v>
      </c>
      <c r="AN11" s="875">
        <v>58941</v>
      </c>
      <c r="AO11" s="875">
        <v>60543</v>
      </c>
      <c r="AP11" s="875">
        <v>61876</v>
      </c>
      <c r="AQ11" s="886">
        <v>63375</v>
      </c>
      <c r="AR11" s="875">
        <v>66038</v>
      </c>
      <c r="AS11" s="875">
        <v>67824</v>
      </c>
      <c r="AT11" s="886">
        <v>69731</v>
      </c>
      <c r="AU11" s="875">
        <v>71995</v>
      </c>
      <c r="AV11" s="887">
        <v>73814</v>
      </c>
      <c r="AW11" s="888">
        <v>75558</v>
      </c>
      <c r="AX11" s="888">
        <v>75356</v>
      </c>
      <c r="AY11" s="888">
        <v>77235</v>
      </c>
      <c r="AZ11" s="888">
        <v>78885</v>
      </c>
      <c r="BA11" s="888">
        <v>81022</v>
      </c>
      <c r="BB11" s="875">
        <v>83448</v>
      </c>
      <c r="BC11" s="875">
        <v>85445</v>
      </c>
      <c r="BD11" s="889">
        <v>87503</v>
      </c>
      <c r="BE11" s="542">
        <v>89168</v>
      </c>
      <c r="BF11" s="543">
        <v>90870</v>
      </c>
      <c r="BG11" s="542">
        <v>91597</v>
      </c>
      <c r="BH11" s="542">
        <v>92491</v>
      </c>
      <c r="BI11" s="542">
        <v>93838</v>
      </c>
      <c r="BJ11" s="542">
        <v>95129</v>
      </c>
      <c r="BK11" s="542">
        <f>BY16</f>
        <v>95234</v>
      </c>
      <c r="BL11" s="878">
        <f t="shared" si="7"/>
        <v>7208</v>
      </c>
      <c r="BM11" s="890">
        <f t="shared" si="8"/>
        <v>9848</v>
      </c>
      <c r="BN11" s="877">
        <f t="shared" si="9"/>
        <v>1997</v>
      </c>
      <c r="BO11" s="878">
        <f t="shared" si="9"/>
        <v>2058</v>
      </c>
      <c r="BP11" s="878">
        <f t="shared" si="9"/>
        <v>1665</v>
      </c>
      <c r="BQ11" s="878">
        <f t="shared" si="9"/>
        <v>1702</v>
      </c>
      <c r="BR11" s="879">
        <f t="shared" si="9"/>
        <v>727</v>
      </c>
      <c r="BS11" s="878">
        <f t="shared" si="1"/>
        <v>894</v>
      </c>
      <c r="BT11" s="878">
        <f t="shared" si="2"/>
        <v>2743</v>
      </c>
      <c r="BU11" s="880">
        <f t="shared" si="5"/>
        <v>1396</v>
      </c>
      <c r="BV11" s="881">
        <f t="shared" si="6"/>
        <v>105</v>
      </c>
      <c r="BX11" s="839" t="s">
        <v>93</v>
      </c>
      <c r="BY11" s="840">
        <v>65370</v>
      </c>
    </row>
    <row r="12" spans="1:77" ht="12.75" customHeight="1">
      <c r="A12" s="544">
        <v>105</v>
      </c>
      <c r="B12" s="541" t="s">
        <v>93</v>
      </c>
      <c r="C12" s="894">
        <v>59451</v>
      </c>
      <c r="D12" s="894">
        <v>61573</v>
      </c>
      <c r="E12" s="894">
        <v>59956</v>
      </c>
      <c r="F12" s="894">
        <v>59341</v>
      </c>
      <c r="G12" s="894">
        <v>59518</v>
      </c>
      <c r="H12" s="894">
        <v>59535</v>
      </c>
      <c r="I12" s="894">
        <v>59202</v>
      </c>
      <c r="J12" s="894">
        <v>58859</v>
      </c>
      <c r="K12" s="894">
        <v>58328</v>
      </c>
      <c r="L12" s="894">
        <v>57813</v>
      </c>
      <c r="M12" s="882">
        <v>57382</v>
      </c>
      <c r="N12" s="885">
        <v>57058</v>
      </c>
      <c r="O12" s="885">
        <v>56454</v>
      </c>
      <c r="P12" s="885">
        <v>55515</v>
      </c>
      <c r="Q12" s="885">
        <v>54677</v>
      </c>
      <c r="R12" s="882">
        <v>54001</v>
      </c>
      <c r="S12" s="885">
        <v>53185</v>
      </c>
      <c r="T12" s="885">
        <v>52701</v>
      </c>
      <c r="U12" s="885">
        <v>52410</v>
      </c>
      <c r="V12" s="885">
        <v>52260</v>
      </c>
      <c r="W12" s="882">
        <v>51824</v>
      </c>
      <c r="X12" s="885">
        <v>52141</v>
      </c>
      <c r="Y12" s="885">
        <v>52238</v>
      </c>
      <c r="Z12" s="885">
        <v>52455</v>
      </c>
      <c r="AA12" s="885">
        <v>52503</v>
      </c>
      <c r="AB12" s="882">
        <v>52673</v>
      </c>
      <c r="AC12" s="882">
        <v>52594</v>
      </c>
      <c r="AD12" s="882">
        <v>48853</v>
      </c>
      <c r="AE12" s="882">
        <v>47261</v>
      </c>
      <c r="AF12" s="882">
        <v>45404</v>
      </c>
      <c r="AG12" s="882">
        <v>43586</v>
      </c>
      <c r="AH12" s="882">
        <v>43870</v>
      </c>
      <c r="AI12" s="882">
        <v>45089</v>
      </c>
      <c r="AJ12" s="882">
        <v>46305</v>
      </c>
      <c r="AK12" s="882">
        <v>48586</v>
      </c>
      <c r="AL12" s="886">
        <v>51070</v>
      </c>
      <c r="AM12" s="875">
        <v>51612</v>
      </c>
      <c r="AN12" s="875">
        <v>52167</v>
      </c>
      <c r="AO12" s="875">
        <v>52540</v>
      </c>
      <c r="AP12" s="875">
        <v>52419</v>
      </c>
      <c r="AQ12" s="886">
        <v>52215</v>
      </c>
      <c r="AR12" s="875">
        <v>53059</v>
      </c>
      <c r="AS12" s="875">
        <v>53978</v>
      </c>
      <c r="AT12" s="886">
        <v>55416</v>
      </c>
      <c r="AU12" s="875">
        <v>56625</v>
      </c>
      <c r="AV12" s="887">
        <v>56954</v>
      </c>
      <c r="AW12" s="888">
        <v>57134</v>
      </c>
      <c r="AX12" s="888">
        <v>56435</v>
      </c>
      <c r="AY12" s="888">
        <v>56768</v>
      </c>
      <c r="AZ12" s="888">
        <v>57235</v>
      </c>
      <c r="BA12" s="888">
        <v>57875</v>
      </c>
      <c r="BB12" s="875">
        <v>58687</v>
      </c>
      <c r="BC12" s="875">
        <v>59376</v>
      </c>
      <c r="BD12" s="889">
        <v>60080</v>
      </c>
      <c r="BE12" s="542">
        <v>60737</v>
      </c>
      <c r="BF12" s="543">
        <v>61186</v>
      </c>
      <c r="BG12" s="542">
        <v>61679</v>
      </c>
      <c r="BH12" s="542">
        <v>63401</v>
      </c>
      <c r="BI12" s="542">
        <v>63948</v>
      </c>
      <c r="BJ12" s="542">
        <v>65062</v>
      </c>
      <c r="BK12" s="542">
        <f>BY11</f>
        <v>65370</v>
      </c>
      <c r="BL12" s="878">
        <f t="shared" si="7"/>
        <v>921</v>
      </c>
      <c r="BM12" s="890">
        <f t="shared" si="8"/>
        <v>3311</v>
      </c>
      <c r="BN12" s="877">
        <f t="shared" si="9"/>
        <v>689</v>
      </c>
      <c r="BO12" s="878">
        <f t="shared" si="9"/>
        <v>704</v>
      </c>
      <c r="BP12" s="878">
        <f t="shared" si="9"/>
        <v>657</v>
      </c>
      <c r="BQ12" s="878">
        <f t="shared" si="9"/>
        <v>449</v>
      </c>
      <c r="BR12" s="879">
        <f t="shared" si="9"/>
        <v>493</v>
      </c>
      <c r="BS12" s="878">
        <f t="shared" si="1"/>
        <v>1722</v>
      </c>
      <c r="BT12" s="878">
        <f t="shared" si="2"/>
        <v>1969</v>
      </c>
      <c r="BU12" s="880">
        <f t="shared" si="5"/>
        <v>1422</v>
      </c>
      <c r="BV12" s="881">
        <f t="shared" si="6"/>
        <v>308</v>
      </c>
      <c r="BX12" s="839" t="s">
        <v>97</v>
      </c>
      <c r="BY12" s="840">
        <v>50897</v>
      </c>
    </row>
    <row r="13" spans="1:77" ht="12.75" customHeight="1">
      <c r="A13" s="544">
        <v>109</v>
      </c>
      <c r="B13" s="541" t="s">
        <v>95</v>
      </c>
      <c r="C13" s="894">
        <v>11053</v>
      </c>
      <c r="D13" s="894">
        <v>10945</v>
      </c>
      <c r="E13" s="894">
        <v>13670</v>
      </c>
      <c r="F13" s="894">
        <v>15903</v>
      </c>
      <c r="G13" s="894">
        <v>19154</v>
      </c>
      <c r="H13" s="894">
        <v>21443</v>
      </c>
      <c r="I13" s="894">
        <v>26327</v>
      </c>
      <c r="J13" s="894">
        <v>30613</v>
      </c>
      <c r="K13" s="894">
        <v>33260</v>
      </c>
      <c r="L13" s="894">
        <v>35729</v>
      </c>
      <c r="M13" s="882">
        <v>37037</v>
      </c>
      <c r="N13" s="885">
        <v>38924</v>
      </c>
      <c r="O13" s="885">
        <v>41296</v>
      </c>
      <c r="P13" s="885">
        <v>43362</v>
      </c>
      <c r="Q13" s="885">
        <v>45319</v>
      </c>
      <c r="R13" s="882">
        <v>47389</v>
      </c>
      <c r="S13" s="885">
        <v>48852</v>
      </c>
      <c r="T13" s="885">
        <v>49669</v>
      </c>
      <c r="U13" s="885">
        <v>50551</v>
      </c>
      <c r="V13" s="885">
        <v>51535</v>
      </c>
      <c r="W13" s="882">
        <v>52571</v>
      </c>
      <c r="X13" s="885">
        <v>54242</v>
      </c>
      <c r="Y13" s="885">
        <v>55603</v>
      </c>
      <c r="Z13" s="885">
        <v>57143</v>
      </c>
      <c r="AA13" s="885">
        <v>59887</v>
      </c>
      <c r="AB13" s="882">
        <v>61715</v>
      </c>
      <c r="AC13" s="882">
        <v>63811</v>
      </c>
      <c r="AD13" s="882">
        <v>67778</v>
      </c>
      <c r="AE13" s="882">
        <v>70708</v>
      </c>
      <c r="AF13" s="882">
        <v>74082</v>
      </c>
      <c r="AG13" s="882">
        <v>77174</v>
      </c>
      <c r="AH13" s="882">
        <v>77491</v>
      </c>
      <c r="AI13" s="882">
        <v>77281</v>
      </c>
      <c r="AJ13" s="882">
        <v>76618</v>
      </c>
      <c r="AK13" s="882">
        <v>77420</v>
      </c>
      <c r="AL13" s="886">
        <v>78390</v>
      </c>
      <c r="AM13" s="875">
        <v>79288</v>
      </c>
      <c r="AN13" s="875">
        <v>80064</v>
      </c>
      <c r="AO13" s="875">
        <v>80918</v>
      </c>
      <c r="AP13" s="875">
        <v>81931</v>
      </c>
      <c r="AQ13" s="886">
        <v>82680</v>
      </c>
      <c r="AR13" s="875">
        <v>83521</v>
      </c>
      <c r="AS13" s="875">
        <v>84219</v>
      </c>
      <c r="AT13" s="886">
        <v>84816</v>
      </c>
      <c r="AU13" s="875">
        <v>85559</v>
      </c>
      <c r="AV13" s="895">
        <v>86350</v>
      </c>
      <c r="AW13" s="888">
        <v>86928</v>
      </c>
      <c r="AX13" s="888">
        <v>86817</v>
      </c>
      <c r="AY13" s="888">
        <v>87007</v>
      </c>
      <c r="AZ13" s="888">
        <v>87171</v>
      </c>
      <c r="BA13" s="888">
        <v>87126</v>
      </c>
      <c r="BB13" s="875">
        <v>87293</v>
      </c>
      <c r="BC13" s="875">
        <v>87529</v>
      </c>
      <c r="BD13" s="889">
        <v>87660</v>
      </c>
      <c r="BE13" s="542">
        <v>87915</v>
      </c>
      <c r="BF13" s="543">
        <v>88489</v>
      </c>
      <c r="BG13" s="542">
        <v>89101</v>
      </c>
      <c r="BH13" s="542">
        <v>89655</v>
      </c>
      <c r="BI13" s="542">
        <v>89955</v>
      </c>
      <c r="BJ13" s="542">
        <v>90247</v>
      </c>
      <c r="BK13" s="542">
        <f>BY15</f>
        <v>90123</v>
      </c>
      <c r="BL13" s="878">
        <f t="shared" si="7"/>
        <v>776</v>
      </c>
      <c r="BM13" s="890">
        <f t="shared" si="8"/>
        <v>1363</v>
      </c>
      <c r="BN13" s="877">
        <f t="shared" si="9"/>
        <v>236</v>
      </c>
      <c r="BO13" s="878">
        <f t="shared" si="9"/>
        <v>131</v>
      </c>
      <c r="BP13" s="878">
        <f t="shared" si="9"/>
        <v>255</v>
      </c>
      <c r="BQ13" s="878">
        <f t="shared" si="9"/>
        <v>574</v>
      </c>
      <c r="BR13" s="879">
        <f t="shared" si="9"/>
        <v>612</v>
      </c>
      <c r="BS13" s="878">
        <f t="shared" si="1"/>
        <v>554</v>
      </c>
      <c r="BT13" s="878">
        <f t="shared" si="2"/>
        <v>468</v>
      </c>
      <c r="BU13" s="880">
        <f t="shared" si="5"/>
        <v>168</v>
      </c>
      <c r="BV13" s="881">
        <f t="shared" si="6"/>
        <v>-124</v>
      </c>
      <c r="BX13" s="839" t="s">
        <v>99</v>
      </c>
      <c r="BY13" s="840">
        <v>74276</v>
      </c>
    </row>
    <row r="14" spans="1:77" ht="12.75" customHeight="1">
      <c r="A14" s="544">
        <v>106</v>
      </c>
      <c r="B14" s="541" t="s">
        <v>97</v>
      </c>
      <c r="C14" s="884">
        <v>57165</v>
      </c>
      <c r="D14" s="885">
        <v>59161</v>
      </c>
      <c r="E14" s="885">
        <v>59204</v>
      </c>
      <c r="F14" s="885">
        <v>59234</v>
      </c>
      <c r="G14" s="885">
        <v>59757</v>
      </c>
      <c r="H14" s="882">
        <v>60406</v>
      </c>
      <c r="I14" s="885">
        <v>60744</v>
      </c>
      <c r="J14" s="885">
        <v>61194</v>
      </c>
      <c r="K14" s="885">
        <v>59811</v>
      </c>
      <c r="L14" s="885">
        <v>59103</v>
      </c>
      <c r="M14" s="882">
        <v>58777</v>
      </c>
      <c r="N14" s="885">
        <v>58669</v>
      </c>
      <c r="O14" s="885">
        <v>58079</v>
      </c>
      <c r="P14" s="885">
        <v>57536</v>
      </c>
      <c r="Q14" s="885">
        <v>56572</v>
      </c>
      <c r="R14" s="882">
        <v>56021</v>
      </c>
      <c r="S14" s="885">
        <v>55265</v>
      </c>
      <c r="T14" s="885">
        <v>54471</v>
      </c>
      <c r="U14" s="885">
        <v>54311</v>
      </c>
      <c r="V14" s="885">
        <v>54199</v>
      </c>
      <c r="W14" s="882">
        <v>53744</v>
      </c>
      <c r="X14" s="885">
        <v>53621</v>
      </c>
      <c r="Y14" s="885">
        <v>53232</v>
      </c>
      <c r="Z14" s="885">
        <v>53259</v>
      </c>
      <c r="AA14" s="885">
        <v>53107</v>
      </c>
      <c r="AB14" s="882">
        <v>52948</v>
      </c>
      <c r="AC14" s="882">
        <v>53116</v>
      </c>
      <c r="AD14" s="882">
        <v>47161</v>
      </c>
      <c r="AE14" s="882">
        <v>44222</v>
      </c>
      <c r="AF14" s="882">
        <v>40973</v>
      </c>
      <c r="AG14" s="882">
        <v>37979</v>
      </c>
      <c r="AH14" s="882">
        <v>39863</v>
      </c>
      <c r="AI14" s="882">
        <v>42778</v>
      </c>
      <c r="AJ14" s="882">
        <v>45850</v>
      </c>
      <c r="AK14" s="882">
        <v>45686</v>
      </c>
      <c r="AL14" s="886">
        <v>45928</v>
      </c>
      <c r="AM14" s="875">
        <v>46190</v>
      </c>
      <c r="AN14" s="875">
        <v>46417</v>
      </c>
      <c r="AO14" s="875">
        <v>46646</v>
      </c>
      <c r="AP14" s="875">
        <v>46799</v>
      </c>
      <c r="AQ14" s="886">
        <v>46782</v>
      </c>
      <c r="AR14" s="875">
        <v>47043</v>
      </c>
      <c r="AS14" s="875">
        <v>47220</v>
      </c>
      <c r="AT14" s="886">
        <v>47409</v>
      </c>
      <c r="AU14" s="875">
        <v>47870</v>
      </c>
      <c r="AV14" s="887">
        <v>48224</v>
      </c>
      <c r="AW14" s="888">
        <v>48682</v>
      </c>
      <c r="AX14" s="888">
        <v>47979</v>
      </c>
      <c r="AY14" s="888">
        <v>47994</v>
      </c>
      <c r="AZ14" s="888">
        <v>48447</v>
      </c>
      <c r="BA14" s="888">
        <v>48780</v>
      </c>
      <c r="BB14" s="875">
        <v>49089</v>
      </c>
      <c r="BC14" s="875">
        <v>49191</v>
      </c>
      <c r="BD14" s="889">
        <v>49363</v>
      </c>
      <c r="BE14" s="542">
        <v>49564</v>
      </c>
      <c r="BF14" s="543">
        <v>49601</v>
      </c>
      <c r="BG14" s="542">
        <v>49820</v>
      </c>
      <c r="BH14" s="542">
        <v>50369</v>
      </c>
      <c r="BI14" s="542">
        <v>50589</v>
      </c>
      <c r="BJ14" s="542">
        <v>50861</v>
      </c>
      <c r="BK14" s="542">
        <f>BY12</f>
        <v>50897</v>
      </c>
      <c r="BL14" s="878">
        <f t="shared" si="7"/>
        <v>556</v>
      </c>
      <c r="BM14" s="890">
        <f t="shared" si="8"/>
        <v>821</v>
      </c>
      <c r="BN14" s="877">
        <f t="shared" si="9"/>
        <v>102</v>
      </c>
      <c r="BO14" s="878">
        <f t="shared" si="9"/>
        <v>172</v>
      </c>
      <c r="BP14" s="878">
        <f t="shared" si="9"/>
        <v>201</v>
      </c>
      <c r="BQ14" s="878">
        <f t="shared" si="9"/>
        <v>37</v>
      </c>
      <c r="BR14" s="879">
        <f t="shared" si="9"/>
        <v>219</v>
      </c>
      <c r="BS14" s="878">
        <f t="shared" si="1"/>
        <v>549</v>
      </c>
      <c r="BT14" s="878">
        <f t="shared" si="2"/>
        <v>528</v>
      </c>
      <c r="BU14" s="880">
        <f t="shared" si="5"/>
        <v>308</v>
      </c>
      <c r="BV14" s="881">
        <f t="shared" si="6"/>
        <v>36</v>
      </c>
      <c r="BX14" s="839" t="s">
        <v>101</v>
      </c>
      <c r="BY14" s="840">
        <v>97077</v>
      </c>
    </row>
    <row r="15" spans="1:77" ht="12.75" customHeight="1">
      <c r="A15" s="544">
        <v>107</v>
      </c>
      <c r="B15" s="541" t="s">
        <v>99</v>
      </c>
      <c r="C15" s="896">
        <v>27921</v>
      </c>
      <c r="D15" s="897">
        <v>28691</v>
      </c>
      <c r="E15" s="897">
        <v>29056</v>
      </c>
      <c r="F15" s="897">
        <v>30155</v>
      </c>
      <c r="G15" s="897">
        <v>31069</v>
      </c>
      <c r="H15" s="898">
        <v>31856</v>
      </c>
      <c r="I15" s="897">
        <v>33201</v>
      </c>
      <c r="J15" s="897">
        <v>32919</v>
      </c>
      <c r="K15" s="897">
        <v>35593</v>
      </c>
      <c r="L15" s="897">
        <v>36873</v>
      </c>
      <c r="M15" s="898">
        <v>38127</v>
      </c>
      <c r="N15" s="897">
        <v>38812</v>
      </c>
      <c r="O15" s="897">
        <v>41399</v>
      </c>
      <c r="P15" s="897">
        <v>44090</v>
      </c>
      <c r="Q15" s="897">
        <v>47057</v>
      </c>
      <c r="R15" s="882">
        <v>49289</v>
      </c>
      <c r="S15" s="885">
        <v>51073</v>
      </c>
      <c r="T15" s="885">
        <v>52506</v>
      </c>
      <c r="U15" s="885">
        <v>54029</v>
      </c>
      <c r="V15" s="885">
        <v>55885</v>
      </c>
      <c r="W15" s="882">
        <v>57534</v>
      </c>
      <c r="X15" s="885">
        <v>58534</v>
      </c>
      <c r="Y15" s="885">
        <v>59923</v>
      </c>
      <c r="Z15" s="885">
        <v>60818</v>
      </c>
      <c r="AA15" s="885">
        <v>61422</v>
      </c>
      <c r="AB15" s="882">
        <v>62394</v>
      </c>
      <c r="AC15" s="882">
        <v>63298</v>
      </c>
      <c r="AD15" s="882">
        <v>61892</v>
      </c>
      <c r="AE15" s="882">
        <v>61840</v>
      </c>
      <c r="AF15" s="882">
        <v>61927</v>
      </c>
      <c r="AG15" s="882">
        <v>61811</v>
      </c>
      <c r="AH15" s="882">
        <v>61444</v>
      </c>
      <c r="AI15" s="882">
        <v>61549</v>
      </c>
      <c r="AJ15" s="882">
        <v>62087</v>
      </c>
      <c r="AK15" s="882">
        <v>64661</v>
      </c>
      <c r="AL15" s="886">
        <v>67114</v>
      </c>
      <c r="AM15" s="875">
        <v>67857</v>
      </c>
      <c r="AN15" s="875">
        <v>68305</v>
      </c>
      <c r="AO15" s="875">
        <v>68435</v>
      </c>
      <c r="AP15" s="875">
        <v>68556</v>
      </c>
      <c r="AQ15" s="886">
        <v>68794</v>
      </c>
      <c r="AR15" s="875">
        <v>69042</v>
      </c>
      <c r="AS15" s="875">
        <v>69475</v>
      </c>
      <c r="AT15" s="886">
        <v>70366</v>
      </c>
      <c r="AU15" s="875">
        <v>71179</v>
      </c>
      <c r="AV15" s="887">
        <v>71657</v>
      </c>
      <c r="AW15" s="888">
        <v>72066</v>
      </c>
      <c r="AX15" s="888">
        <v>71617</v>
      </c>
      <c r="AY15" s="888">
        <v>72176</v>
      </c>
      <c r="AZ15" s="888">
        <v>73012</v>
      </c>
      <c r="BA15" s="888">
        <v>73278</v>
      </c>
      <c r="BB15" s="875">
        <v>73360</v>
      </c>
      <c r="BC15" s="875">
        <v>73515</v>
      </c>
      <c r="BD15" s="889">
        <v>73571</v>
      </c>
      <c r="BE15" s="542">
        <v>73886</v>
      </c>
      <c r="BF15" s="543">
        <v>74352</v>
      </c>
      <c r="BG15" s="542">
        <v>74661</v>
      </c>
      <c r="BH15" s="542">
        <v>74567</v>
      </c>
      <c r="BI15" s="542">
        <v>74390</v>
      </c>
      <c r="BJ15" s="542">
        <v>74390</v>
      </c>
      <c r="BK15" s="542">
        <f>BY13</f>
        <v>74276</v>
      </c>
      <c r="BL15" s="878">
        <f t="shared" si="7"/>
        <v>1621</v>
      </c>
      <c r="BM15" s="890">
        <f t="shared" si="8"/>
        <v>1074</v>
      </c>
      <c r="BN15" s="877">
        <f t="shared" si="9"/>
        <v>155</v>
      </c>
      <c r="BO15" s="878">
        <f t="shared" si="9"/>
        <v>56</v>
      </c>
      <c r="BP15" s="878">
        <f t="shared" si="9"/>
        <v>315</v>
      </c>
      <c r="BQ15" s="878">
        <f t="shared" si="9"/>
        <v>466</v>
      </c>
      <c r="BR15" s="879">
        <f t="shared" si="9"/>
        <v>309</v>
      </c>
      <c r="BS15" s="878">
        <f t="shared" si="1"/>
        <v>-94</v>
      </c>
      <c r="BT15" s="878">
        <f t="shared" si="2"/>
        <v>-291</v>
      </c>
      <c r="BU15" s="880">
        <f t="shared" si="5"/>
        <v>-114</v>
      </c>
      <c r="BV15" s="881">
        <f t="shared" si="6"/>
        <v>-114</v>
      </c>
      <c r="BX15" s="839" t="s">
        <v>95</v>
      </c>
      <c r="BY15" s="840">
        <v>90123</v>
      </c>
    </row>
    <row r="16" spans="1:77" ht="12.75" customHeight="1">
      <c r="A16" s="544">
        <v>108</v>
      </c>
      <c r="B16" s="541" t="s">
        <v>101</v>
      </c>
      <c r="C16" s="894">
        <v>27497</v>
      </c>
      <c r="D16" s="894">
        <v>31004</v>
      </c>
      <c r="E16" s="894">
        <v>34539</v>
      </c>
      <c r="F16" s="894">
        <v>37572</v>
      </c>
      <c r="G16" s="894">
        <v>41396</v>
      </c>
      <c r="H16" s="894">
        <v>44871</v>
      </c>
      <c r="I16" s="894">
        <v>49413</v>
      </c>
      <c r="J16" s="894">
        <v>52145</v>
      </c>
      <c r="K16" s="894">
        <v>54924</v>
      </c>
      <c r="L16" s="894">
        <v>57454</v>
      </c>
      <c r="M16" s="894">
        <v>60600</v>
      </c>
      <c r="N16" s="894">
        <v>62707</v>
      </c>
      <c r="O16" s="894">
        <v>63855</v>
      </c>
      <c r="P16" s="894">
        <v>65451</v>
      </c>
      <c r="Q16" s="894">
        <v>66457</v>
      </c>
      <c r="R16" s="894">
        <v>67921</v>
      </c>
      <c r="S16" s="897">
        <v>68716</v>
      </c>
      <c r="T16" s="897">
        <v>70043</v>
      </c>
      <c r="U16" s="897">
        <v>71238</v>
      </c>
      <c r="V16" s="897">
        <v>72368</v>
      </c>
      <c r="W16" s="882">
        <v>73480</v>
      </c>
      <c r="X16" s="885">
        <v>75115</v>
      </c>
      <c r="Y16" s="885">
        <v>76506</v>
      </c>
      <c r="Z16" s="885">
        <v>78379</v>
      </c>
      <c r="AA16" s="885">
        <v>80126</v>
      </c>
      <c r="AB16" s="882">
        <v>81788</v>
      </c>
      <c r="AC16" s="882">
        <v>83032</v>
      </c>
      <c r="AD16" s="882">
        <v>85273</v>
      </c>
      <c r="AE16" s="882">
        <v>86493</v>
      </c>
      <c r="AF16" s="882">
        <v>87643</v>
      </c>
      <c r="AG16" s="882">
        <v>89106</v>
      </c>
      <c r="AH16" s="882">
        <v>87310</v>
      </c>
      <c r="AI16" s="882">
        <v>84706</v>
      </c>
      <c r="AJ16" s="882">
        <v>82950</v>
      </c>
      <c r="AK16" s="882">
        <v>86441</v>
      </c>
      <c r="AL16" s="886">
        <v>89385</v>
      </c>
      <c r="AM16" s="875">
        <v>89908</v>
      </c>
      <c r="AN16" s="875">
        <v>90490</v>
      </c>
      <c r="AO16" s="875">
        <v>91104</v>
      </c>
      <c r="AP16" s="875">
        <v>91080</v>
      </c>
      <c r="AQ16" s="886">
        <v>91546</v>
      </c>
      <c r="AR16" s="875">
        <v>91725</v>
      </c>
      <c r="AS16" s="875">
        <v>91975</v>
      </c>
      <c r="AT16" s="886">
        <v>92490</v>
      </c>
      <c r="AU16" s="875">
        <v>93183</v>
      </c>
      <c r="AV16" s="887">
        <v>94016</v>
      </c>
      <c r="AW16" s="888">
        <v>94666</v>
      </c>
      <c r="AX16" s="888">
        <v>94577</v>
      </c>
      <c r="AY16" s="888">
        <v>94997</v>
      </c>
      <c r="AZ16" s="888">
        <v>94957</v>
      </c>
      <c r="BA16" s="888">
        <v>95473</v>
      </c>
      <c r="BB16" s="875">
        <v>96128</v>
      </c>
      <c r="BC16" s="875">
        <v>96474</v>
      </c>
      <c r="BD16" s="889">
        <v>96805</v>
      </c>
      <c r="BE16" s="542">
        <v>97296</v>
      </c>
      <c r="BF16" s="543">
        <v>97680</v>
      </c>
      <c r="BG16" s="542">
        <v>97622</v>
      </c>
      <c r="BH16" s="542">
        <v>97381</v>
      </c>
      <c r="BI16" s="542">
        <v>96895</v>
      </c>
      <c r="BJ16" s="542">
        <v>97218</v>
      </c>
      <c r="BK16" s="542">
        <f>BY14</f>
        <v>97077</v>
      </c>
      <c r="BL16" s="878">
        <f t="shared" si="7"/>
        <v>1457</v>
      </c>
      <c r="BM16" s="890">
        <f t="shared" si="8"/>
        <v>2207</v>
      </c>
      <c r="BN16" s="877">
        <f t="shared" si="9"/>
        <v>346</v>
      </c>
      <c r="BO16" s="878">
        <f t="shared" si="9"/>
        <v>331</v>
      </c>
      <c r="BP16" s="878">
        <f t="shared" si="9"/>
        <v>491</v>
      </c>
      <c r="BQ16" s="878">
        <f t="shared" si="9"/>
        <v>384</v>
      </c>
      <c r="BR16" s="879">
        <f t="shared" si="9"/>
        <v>-58</v>
      </c>
      <c r="BS16" s="878">
        <f t="shared" si="1"/>
        <v>-241</v>
      </c>
      <c r="BT16" s="878">
        <f t="shared" si="2"/>
        <v>-304</v>
      </c>
      <c r="BU16" s="880">
        <f t="shared" si="5"/>
        <v>182</v>
      </c>
      <c r="BV16" s="881">
        <f t="shared" si="6"/>
        <v>-141</v>
      </c>
      <c r="BX16" s="839" t="s">
        <v>91</v>
      </c>
      <c r="BY16" s="840">
        <v>95234</v>
      </c>
    </row>
    <row r="17" spans="1:77" ht="12.75" customHeight="1">
      <c r="A17" s="544">
        <v>111</v>
      </c>
      <c r="B17" s="541" t="s">
        <v>103</v>
      </c>
      <c r="C17" s="894">
        <v>8941</v>
      </c>
      <c r="D17" s="894">
        <v>9000</v>
      </c>
      <c r="E17" s="894">
        <v>9350</v>
      </c>
      <c r="F17" s="894">
        <v>9717</v>
      </c>
      <c r="G17" s="894">
        <v>10346</v>
      </c>
      <c r="H17" s="894">
        <v>10420</v>
      </c>
      <c r="I17" s="894">
        <v>11010</v>
      </c>
      <c r="J17" s="894">
        <v>12038</v>
      </c>
      <c r="K17" s="894">
        <v>14249</v>
      </c>
      <c r="L17" s="894">
        <v>16370</v>
      </c>
      <c r="M17" s="894">
        <v>16946</v>
      </c>
      <c r="N17" s="894">
        <v>17907</v>
      </c>
      <c r="O17" s="894">
        <v>18918</v>
      </c>
      <c r="P17" s="894">
        <v>20127</v>
      </c>
      <c r="Q17" s="894">
        <v>21574</v>
      </c>
      <c r="R17" s="894">
        <v>22459</v>
      </c>
      <c r="S17" s="897">
        <v>23711</v>
      </c>
      <c r="T17" s="897">
        <v>25302</v>
      </c>
      <c r="U17" s="897">
        <v>27212</v>
      </c>
      <c r="V17" s="897">
        <v>28565</v>
      </c>
      <c r="W17" s="882">
        <v>29305</v>
      </c>
      <c r="X17" s="885">
        <v>32296</v>
      </c>
      <c r="Y17" s="885">
        <v>35408</v>
      </c>
      <c r="Z17" s="885">
        <v>39238</v>
      </c>
      <c r="AA17" s="885">
        <v>43511</v>
      </c>
      <c r="AB17" s="882">
        <v>47063</v>
      </c>
      <c r="AC17" s="882">
        <v>51397</v>
      </c>
      <c r="AD17" s="882">
        <v>57410</v>
      </c>
      <c r="AE17" s="882">
        <v>62772</v>
      </c>
      <c r="AF17" s="882">
        <v>67989</v>
      </c>
      <c r="AG17" s="882">
        <v>73221</v>
      </c>
      <c r="AH17" s="882">
        <v>75000</v>
      </c>
      <c r="AI17" s="882">
        <v>76063</v>
      </c>
      <c r="AJ17" s="882">
        <v>75757</v>
      </c>
      <c r="AK17" s="882">
        <v>77889</v>
      </c>
      <c r="AL17" s="886">
        <v>80248</v>
      </c>
      <c r="AM17" s="875">
        <v>81680</v>
      </c>
      <c r="AN17" s="875">
        <v>83136</v>
      </c>
      <c r="AO17" s="875">
        <v>84333</v>
      </c>
      <c r="AP17" s="875">
        <v>85524</v>
      </c>
      <c r="AQ17" s="886">
        <v>86833</v>
      </c>
      <c r="AR17" s="875">
        <v>89085</v>
      </c>
      <c r="AS17" s="875">
        <v>90643</v>
      </c>
      <c r="AT17" s="886">
        <v>91876</v>
      </c>
      <c r="AU17" s="875">
        <v>92962</v>
      </c>
      <c r="AV17" s="887">
        <v>93951</v>
      </c>
      <c r="AW17" s="888">
        <v>94950</v>
      </c>
      <c r="AX17" s="888">
        <v>95254</v>
      </c>
      <c r="AY17" s="888">
        <v>96123</v>
      </c>
      <c r="AZ17" s="888">
        <v>96712</v>
      </c>
      <c r="BA17" s="888">
        <v>97233</v>
      </c>
      <c r="BB17" s="875">
        <v>98043</v>
      </c>
      <c r="BC17" s="875">
        <v>98448</v>
      </c>
      <c r="BD17" s="889">
        <v>99104</v>
      </c>
      <c r="BE17" s="542">
        <v>99534</v>
      </c>
      <c r="BF17" s="543">
        <v>100268</v>
      </c>
      <c r="BG17" s="542">
        <v>100639</v>
      </c>
      <c r="BH17" s="542">
        <v>101149</v>
      </c>
      <c r="BI17" s="542">
        <v>101561</v>
      </c>
      <c r="BJ17" s="542">
        <v>101996</v>
      </c>
      <c r="BK17" s="542">
        <f>BY17</f>
        <v>101974</v>
      </c>
      <c r="BL17" s="878">
        <f t="shared" si="7"/>
        <v>3282</v>
      </c>
      <c r="BM17" s="890">
        <f t="shared" si="8"/>
        <v>3035</v>
      </c>
      <c r="BN17" s="877">
        <f t="shared" si="9"/>
        <v>405</v>
      </c>
      <c r="BO17" s="878">
        <f t="shared" si="9"/>
        <v>656</v>
      </c>
      <c r="BP17" s="878">
        <f t="shared" si="9"/>
        <v>430</v>
      </c>
      <c r="BQ17" s="878">
        <f t="shared" si="9"/>
        <v>734</v>
      </c>
      <c r="BR17" s="879">
        <f t="shared" si="9"/>
        <v>371</v>
      </c>
      <c r="BS17" s="878">
        <f t="shared" si="1"/>
        <v>510</v>
      </c>
      <c r="BT17" s="878">
        <f t="shared" si="2"/>
        <v>825</v>
      </c>
      <c r="BU17" s="880">
        <f t="shared" si="5"/>
        <v>413</v>
      </c>
      <c r="BV17" s="881">
        <f t="shared" si="6"/>
        <v>-22</v>
      </c>
      <c r="BX17" s="839" t="s">
        <v>103</v>
      </c>
      <c r="BY17" s="840">
        <v>101974</v>
      </c>
    </row>
    <row r="18" spans="1:77" s="502" customFormat="1" ht="20.25" customHeight="1">
      <c r="A18" s="498"/>
      <c r="B18" s="545" t="s">
        <v>105</v>
      </c>
      <c r="C18" s="875">
        <f>SUM(C19:C21)</f>
        <v>244872</v>
      </c>
      <c r="D18" s="875">
        <f t="shared" ref="D18:BO18" si="10">SUM(D19:D21)</f>
        <v>249676</v>
      </c>
      <c r="E18" s="875">
        <f t="shared" si="10"/>
        <v>253733</v>
      </c>
      <c r="F18" s="875">
        <f t="shared" si="10"/>
        <v>259412</v>
      </c>
      <c r="G18" s="875">
        <f t="shared" si="10"/>
        <v>281782</v>
      </c>
      <c r="H18" s="875">
        <f t="shared" si="10"/>
        <v>291009</v>
      </c>
      <c r="I18" s="875">
        <f t="shared" si="10"/>
        <v>295807</v>
      </c>
      <c r="J18" s="875">
        <f t="shared" si="10"/>
        <v>300129</v>
      </c>
      <c r="K18" s="875">
        <f t="shared" si="10"/>
        <v>309395</v>
      </c>
      <c r="L18" s="875">
        <f t="shared" si="10"/>
        <v>313320</v>
      </c>
      <c r="M18" s="875">
        <f t="shared" si="10"/>
        <v>318897</v>
      </c>
      <c r="N18" s="875">
        <f t="shared" si="10"/>
        <v>324967</v>
      </c>
      <c r="O18" s="875">
        <f t="shared" si="10"/>
        <v>331105</v>
      </c>
      <c r="P18" s="875">
        <f t="shared" si="10"/>
        <v>336258</v>
      </c>
      <c r="Q18" s="875">
        <f t="shared" si="10"/>
        <v>343152</v>
      </c>
      <c r="R18" s="875">
        <f t="shared" si="10"/>
        <v>349216</v>
      </c>
      <c r="S18" s="875">
        <f t="shared" si="10"/>
        <v>348381</v>
      </c>
      <c r="T18" s="875">
        <f t="shared" si="10"/>
        <v>350890</v>
      </c>
      <c r="U18" s="875">
        <f t="shared" si="10"/>
        <v>353604</v>
      </c>
      <c r="V18" s="875">
        <f t="shared" si="10"/>
        <v>355879</v>
      </c>
      <c r="W18" s="875">
        <f t="shared" si="10"/>
        <v>357545</v>
      </c>
      <c r="X18" s="875">
        <f t="shared" si="10"/>
        <v>361458</v>
      </c>
      <c r="Y18" s="875">
        <f t="shared" si="10"/>
        <v>364600</v>
      </c>
      <c r="Z18" s="875">
        <f t="shared" si="10"/>
        <v>367479</v>
      </c>
      <c r="AA18" s="875">
        <f t="shared" si="10"/>
        <v>372489</v>
      </c>
      <c r="AB18" s="875">
        <f t="shared" si="10"/>
        <v>376224</v>
      </c>
      <c r="AC18" s="875">
        <f t="shared" si="10"/>
        <v>380596</v>
      </c>
      <c r="AD18" s="875">
        <f t="shared" si="10"/>
        <v>384755</v>
      </c>
      <c r="AE18" s="875">
        <f t="shared" si="10"/>
        <v>388229</v>
      </c>
      <c r="AF18" s="875">
        <f t="shared" si="10"/>
        <v>390687</v>
      </c>
      <c r="AG18" s="875">
        <f t="shared" si="10"/>
        <v>370859</v>
      </c>
      <c r="AH18" s="875">
        <f t="shared" si="10"/>
        <v>376527</v>
      </c>
      <c r="AI18" s="875">
        <f t="shared" si="10"/>
        <v>386188</v>
      </c>
      <c r="AJ18" s="875">
        <f t="shared" si="10"/>
        <v>397950</v>
      </c>
      <c r="AK18" s="875">
        <f t="shared" si="10"/>
        <v>396721</v>
      </c>
      <c r="AL18" s="875">
        <f t="shared" si="10"/>
        <v>403187</v>
      </c>
      <c r="AM18" s="875">
        <f t="shared" si="10"/>
        <v>409372</v>
      </c>
      <c r="AN18" s="875">
        <f t="shared" si="10"/>
        <v>414685</v>
      </c>
      <c r="AO18" s="875">
        <f t="shared" si="10"/>
        <v>420047</v>
      </c>
      <c r="AP18" s="875">
        <f t="shared" si="10"/>
        <v>423909</v>
      </c>
      <c r="AQ18" s="875">
        <f t="shared" si="10"/>
        <v>431537</v>
      </c>
      <c r="AR18" s="875">
        <f t="shared" si="10"/>
        <v>428841</v>
      </c>
      <c r="AS18" s="875">
        <f t="shared" si="10"/>
        <v>436038</v>
      </c>
      <c r="AT18" s="875">
        <f t="shared" si="10"/>
        <v>441563</v>
      </c>
      <c r="AU18" s="875">
        <f t="shared" si="10"/>
        <v>447213</v>
      </c>
      <c r="AV18" s="875">
        <f t="shared" si="10"/>
        <v>452794</v>
      </c>
      <c r="AW18" s="875">
        <f t="shared" si="10"/>
        <v>454419</v>
      </c>
      <c r="AX18" s="875">
        <f t="shared" si="10"/>
        <v>455604</v>
      </c>
      <c r="AY18" s="875">
        <f t="shared" si="10"/>
        <v>458688</v>
      </c>
      <c r="AZ18" s="875">
        <f t="shared" si="10"/>
        <v>460972</v>
      </c>
      <c r="BA18" s="875">
        <f t="shared" si="10"/>
        <v>463279</v>
      </c>
      <c r="BB18" s="875">
        <f t="shared" si="10"/>
        <v>466529</v>
      </c>
      <c r="BC18" s="875">
        <f t="shared" si="10"/>
        <v>469431</v>
      </c>
      <c r="BD18" s="875">
        <f t="shared" si="10"/>
        <v>472763</v>
      </c>
      <c r="BE18" s="875">
        <f t="shared" si="10"/>
        <v>476318</v>
      </c>
      <c r="BF18" s="875">
        <f t="shared" si="10"/>
        <v>479577</v>
      </c>
      <c r="BG18" s="875">
        <f t="shared" si="10"/>
        <v>482126</v>
      </c>
      <c r="BH18" s="875">
        <f t="shared" si="10"/>
        <v>485609</v>
      </c>
      <c r="BI18" s="875">
        <f t="shared" si="10"/>
        <v>489017</v>
      </c>
      <c r="BJ18" s="875">
        <f t="shared" si="10"/>
        <v>493037</v>
      </c>
      <c r="BK18" s="875">
        <f t="shared" si="10"/>
        <v>493306</v>
      </c>
      <c r="BL18" s="549">
        <f t="shared" si="10"/>
        <v>10485</v>
      </c>
      <c r="BM18" s="876">
        <f t="shared" si="10"/>
        <v>16298</v>
      </c>
      <c r="BN18" s="550">
        <f t="shared" si="10"/>
        <v>2902</v>
      </c>
      <c r="BO18" s="550">
        <f t="shared" si="10"/>
        <v>3332</v>
      </c>
      <c r="BP18" s="550">
        <f t="shared" ref="BP18:BR18" si="11">SUM(BP19:BP21)</f>
        <v>3555</v>
      </c>
      <c r="BQ18" s="550">
        <f t="shared" si="11"/>
        <v>3259</v>
      </c>
      <c r="BR18" s="883">
        <f t="shared" si="11"/>
        <v>2549</v>
      </c>
      <c r="BS18" s="878">
        <f t="shared" si="1"/>
        <v>3483</v>
      </c>
      <c r="BT18" s="878">
        <f t="shared" si="2"/>
        <v>7697</v>
      </c>
      <c r="BU18" s="880">
        <f t="shared" si="5"/>
        <v>4289</v>
      </c>
      <c r="BV18" s="881">
        <f t="shared" si="6"/>
        <v>269</v>
      </c>
      <c r="BX18" s="841" t="s">
        <v>167</v>
      </c>
      <c r="BY18" s="840">
        <v>231581</v>
      </c>
    </row>
    <row r="19" spans="1:77" s="902" customFormat="1" ht="12.75" customHeight="1">
      <c r="A19" s="899">
        <v>202</v>
      </c>
      <c r="B19" s="900" t="s">
        <v>107</v>
      </c>
      <c r="C19" s="875">
        <v>135938</v>
      </c>
      <c r="D19" s="901">
        <v>135832</v>
      </c>
      <c r="E19" s="901">
        <v>137749</v>
      </c>
      <c r="F19" s="901">
        <v>139093</v>
      </c>
      <c r="G19" s="901">
        <v>156809</v>
      </c>
      <c r="H19" s="875">
        <v>162027</v>
      </c>
      <c r="I19" s="901">
        <v>163571</v>
      </c>
      <c r="J19" s="901">
        <v>164563</v>
      </c>
      <c r="K19" s="901">
        <v>166270</v>
      </c>
      <c r="L19" s="901">
        <v>169205</v>
      </c>
      <c r="M19" s="875">
        <v>170999</v>
      </c>
      <c r="N19" s="901">
        <v>173143</v>
      </c>
      <c r="O19" s="901">
        <v>174516</v>
      </c>
      <c r="P19" s="901">
        <v>175740</v>
      </c>
      <c r="Q19" s="901">
        <v>176720</v>
      </c>
      <c r="R19" s="875">
        <v>178151</v>
      </c>
      <c r="S19" s="901">
        <v>176907</v>
      </c>
      <c r="T19" s="901">
        <v>177054</v>
      </c>
      <c r="U19" s="901">
        <v>177658</v>
      </c>
      <c r="V19" s="901">
        <v>177884</v>
      </c>
      <c r="W19" s="875">
        <v>177817</v>
      </c>
      <c r="X19" s="901">
        <v>179893</v>
      </c>
      <c r="Y19" s="901">
        <v>180681</v>
      </c>
      <c r="Z19" s="901">
        <v>182340</v>
      </c>
      <c r="AA19" s="901">
        <v>184218</v>
      </c>
      <c r="AB19" s="875">
        <v>185819</v>
      </c>
      <c r="AC19" s="875">
        <v>188309</v>
      </c>
      <c r="AD19" s="875">
        <v>190439</v>
      </c>
      <c r="AE19" s="875">
        <v>192340</v>
      </c>
      <c r="AF19" s="875">
        <v>193216</v>
      </c>
      <c r="AG19" s="875">
        <v>191407</v>
      </c>
      <c r="AH19" s="875">
        <v>193861</v>
      </c>
      <c r="AI19" s="875">
        <v>196726</v>
      </c>
      <c r="AJ19" s="875">
        <v>199544</v>
      </c>
      <c r="AK19" s="875">
        <v>190996</v>
      </c>
      <c r="AL19" s="886">
        <v>190894</v>
      </c>
      <c r="AM19" s="875">
        <v>192145</v>
      </c>
      <c r="AN19" s="875">
        <v>193527</v>
      </c>
      <c r="AO19" s="875">
        <v>195530</v>
      </c>
      <c r="AP19" s="875">
        <v>197101</v>
      </c>
      <c r="AQ19" s="886">
        <v>198095</v>
      </c>
      <c r="AR19" s="875">
        <v>199067</v>
      </c>
      <c r="AS19" s="875">
        <v>201804</v>
      </c>
      <c r="AT19" s="886">
        <v>204079</v>
      </c>
      <c r="AU19" s="875">
        <v>207205</v>
      </c>
      <c r="AV19" s="895">
        <v>207999</v>
      </c>
      <c r="AW19" s="888">
        <v>209578</v>
      </c>
      <c r="AX19" s="888">
        <v>209665</v>
      </c>
      <c r="AY19" s="888">
        <v>210257</v>
      </c>
      <c r="AZ19" s="888">
        <v>210215</v>
      </c>
      <c r="BA19" s="888">
        <v>210433</v>
      </c>
      <c r="BB19" s="875">
        <v>212426</v>
      </c>
      <c r="BC19" s="875">
        <v>214202</v>
      </c>
      <c r="BD19" s="889">
        <v>216610</v>
      </c>
      <c r="BE19" s="542">
        <v>219210</v>
      </c>
      <c r="BF19" s="543">
        <v>221404</v>
      </c>
      <c r="BG19" s="542">
        <v>222519</v>
      </c>
      <c r="BH19" s="542">
        <v>223707</v>
      </c>
      <c r="BI19" s="542">
        <v>225616</v>
      </c>
      <c r="BJ19" s="542">
        <v>228124</v>
      </c>
      <c r="BK19" s="542">
        <f>BY19</f>
        <v>228493</v>
      </c>
      <c r="BL19" s="878">
        <f t="shared" si="7"/>
        <v>2434</v>
      </c>
      <c r="BM19" s="890">
        <f t="shared" si="8"/>
        <v>10971</v>
      </c>
      <c r="BN19" s="877">
        <f t="shared" si="9"/>
        <v>1776</v>
      </c>
      <c r="BO19" s="878">
        <f t="shared" si="9"/>
        <v>2408</v>
      </c>
      <c r="BP19" s="878">
        <f t="shared" si="9"/>
        <v>2600</v>
      </c>
      <c r="BQ19" s="878">
        <f t="shared" si="9"/>
        <v>2194</v>
      </c>
      <c r="BR19" s="879">
        <f t="shared" si="9"/>
        <v>1115</v>
      </c>
      <c r="BS19" s="878">
        <f t="shared" si="1"/>
        <v>1188</v>
      </c>
      <c r="BT19" s="878">
        <f t="shared" si="2"/>
        <v>4786</v>
      </c>
      <c r="BU19" s="880">
        <f t="shared" si="5"/>
        <v>2877</v>
      </c>
      <c r="BV19" s="881">
        <f t="shared" si="6"/>
        <v>369</v>
      </c>
      <c r="BX19" s="841" t="s">
        <v>107</v>
      </c>
      <c r="BY19" s="840">
        <v>228493</v>
      </c>
    </row>
    <row r="20" spans="1:77" s="902" customFormat="1" ht="12.75" customHeight="1">
      <c r="A20" s="899">
        <v>204</v>
      </c>
      <c r="B20" s="900" t="s">
        <v>109</v>
      </c>
      <c r="C20" s="875">
        <v>91888</v>
      </c>
      <c r="D20" s="901">
        <v>96636</v>
      </c>
      <c r="E20" s="901">
        <v>98240</v>
      </c>
      <c r="F20" s="901">
        <v>101689</v>
      </c>
      <c r="G20" s="901">
        <v>105011</v>
      </c>
      <c r="H20" s="875">
        <v>108292</v>
      </c>
      <c r="I20" s="901">
        <v>110853</v>
      </c>
      <c r="J20" s="901">
        <v>113421</v>
      </c>
      <c r="K20" s="901">
        <v>120314</v>
      </c>
      <c r="L20" s="901">
        <v>120914</v>
      </c>
      <c r="M20" s="875">
        <v>124069</v>
      </c>
      <c r="N20" s="901">
        <v>127815</v>
      </c>
      <c r="O20" s="901">
        <v>131493</v>
      </c>
      <c r="P20" s="901">
        <v>134842</v>
      </c>
      <c r="Q20" s="901">
        <v>138775</v>
      </c>
      <c r="R20" s="875">
        <v>142451</v>
      </c>
      <c r="S20" s="901">
        <v>142515</v>
      </c>
      <c r="T20" s="901">
        <v>144633</v>
      </c>
      <c r="U20" s="901">
        <v>146003</v>
      </c>
      <c r="V20" s="901">
        <v>147678</v>
      </c>
      <c r="W20" s="875">
        <v>148985</v>
      </c>
      <c r="X20" s="901">
        <v>150634</v>
      </c>
      <c r="Y20" s="901">
        <v>152290</v>
      </c>
      <c r="Z20" s="901">
        <v>153200</v>
      </c>
      <c r="AA20" s="901">
        <v>156180</v>
      </c>
      <c r="AB20" s="875">
        <v>157978</v>
      </c>
      <c r="AC20" s="875">
        <v>159361</v>
      </c>
      <c r="AD20" s="875">
        <v>160935</v>
      </c>
      <c r="AE20" s="875">
        <v>162246</v>
      </c>
      <c r="AF20" s="875">
        <v>163776</v>
      </c>
      <c r="AG20" s="875">
        <v>150382</v>
      </c>
      <c r="AH20" s="875">
        <v>153208</v>
      </c>
      <c r="AI20" s="875">
        <v>159175</v>
      </c>
      <c r="AJ20" s="875">
        <v>166608</v>
      </c>
      <c r="AK20" s="875">
        <v>172544</v>
      </c>
      <c r="AL20" s="886">
        <v>178084</v>
      </c>
      <c r="AM20" s="875">
        <v>182302</v>
      </c>
      <c r="AN20" s="875">
        <v>185174</v>
      </c>
      <c r="AO20" s="875">
        <v>187682</v>
      </c>
      <c r="AP20" s="875">
        <v>189590</v>
      </c>
      <c r="AQ20" s="886">
        <v>195013</v>
      </c>
      <c r="AR20" s="875">
        <v>191907</v>
      </c>
      <c r="AS20" s="875">
        <v>195742</v>
      </c>
      <c r="AT20" s="886">
        <v>198528</v>
      </c>
      <c r="AU20" s="875">
        <v>200612</v>
      </c>
      <c r="AV20" s="887">
        <v>204761</v>
      </c>
      <c r="AW20" s="888">
        <v>204486</v>
      </c>
      <c r="AX20" s="888">
        <v>205415</v>
      </c>
      <c r="AY20" s="888">
        <v>207420</v>
      </c>
      <c r="AZ20" s="888">
        <v>209302</v>
      </c>
      <c r="BA20" s="888">
        <v>210965</v>
      </c>
      <c r="BB20" s="875">
        <v>212196</v>
      </c>
      <c r="BC20" s="875">
        <v>213021</v>
      </c>
      <c r="BD20" s="889">
        <v>213795</v>
      </c>
      <c r="BE20" s="542">
        <v>214714</v>
      </c>
      <c r="BF20" s="543">
        <v>215651</v>
      </c>
      <c r="BG20" s="542">
        <v>217006</v>
      </c>
      <c r="BH20" s="542">
        <v>218967</v>
      </c>
      <c r="BI20" s="542">
        <v>220384</v>
      </c>
      <c r="BJ20" s="542">
        <v>221991</v>
      </c>
      <c r="BK20" s="542">
        <f>BY21</f>
        <v>221878</v>
      </c>
      <c r="BL20" s="878">
        <f t="shared" si="7"/>
        <v>6204</v>
      </c>
      <c r="BM20" s="890">
        <f t="shared" si="8"/>
        <v>4686</v>
      </c>
      <c r="BN20" s="877">
        <f t="shared" si="9"/>
        <v>825</v>
      </c>
      <c r="BO20" s="878">
        <f t="shared" si="9"/>
        <v>774</v>
      </c>
      <c r="BP20" s="878">
        <f t="shared" si="9"/>
        <v>919</v>
      </c>
      <c r="BQ20" s="878">
        <f t="shared" si="9"/>
        <v>937</v>
      </c>
      <c r="BR20" s="879">
        <f t="shared" si="9"/>
        <v>1355</v>
      </c>
      <c r="BS20" s="878">
        <f t="shared" si="1"/>
        <v>1961</v>
      </c>
      <c r="BT20" s="878">
        <f t="shared" si="2"/>
        <v>2911</v>
      </c>
      <c r="BU20" s="880">
        <f t="shared" si="5"/>
        <v>1494</v>
      </c>
      <c r="BV20" s="881">
        <f t="shared" si="6"/>
        <v>-113</v>
      </c>
      <c r="BX20" s="841" t="s">
        <v>125</v>
      </c>
      <c r="BY20" s="840">
        <v>138711</v>
      </c>
    </row>
    <row r="21" spans="1:77" s="902" customFormat="1" ht="12.75" customHeight="1">
      <c r="A21" s="899">
        <v>206</v>
      </c>
      <c r="B21" s="900" t="s">
        <v>111</v>
      </c>
      <c r="C21" s="875">
        <v>17046</v>
      </c>
      <c r="D21" s="901">
        <v>17208</v>
      </c>
      <c r="E21" s="901">
        <v>17744</v>
      </c>
      <c r="F21" s="901">
        <v>18630</v>
      </c>
      <c r="G21" s="901">
        <v>19962</v>
      </c>
      <c r="H21" s="875">
        <v>20690</v>
      </c>
      <c r="I21" s="901">
        <v>21383</v>
      </c>
      <c r="J21" s="901">
        <v>22145</v>
      </c>
      <c r="K21" s="903">
        <v>22811</v>
      </c>
      <c r="L21" s="901">
        <v>23201</v>
      </c>
      <c r="M21" s="875">
        <v>23829</v>
      </c>
      <c r="N21" s="901">
        <v>24009</v>
      </c>
      <c r="O21" s="901">
        <v>25096</v>
      </c>
      <c r="P21" s="901">
        <v>25676</v>
      </c>
      <c r="Q21" s="901">
        <v>27657</v>
      </c>
      <c r="R21" s="875">
        <v>28614</v>
      </c>
      <c r="S21" s="901">
        <v>28959</v>
      </c>
      <c r="T21" s="901">
        <v>29203</v>
      </c>
      <c r="U21" s="901">
        <v>29943</v>
      </c>
      <c r="V21" s="901">
        <v>30317</v>
      </c>
      <c r="W21" s="875">
        <v>30743</v>
      </c>
      <c r="X21" s="901">
        <v>30931</v>
      </c>
      <c r="Y21" s="901">
        <v>31629</v>
      </c>
      <c r="Z21" s="901">
        <v>31939</v>
      </c>
      <c r="AA21" s="901">
        <v>32091</v>
      </c>
      <c r="AB21" s="875">
        <v>32427</v>
      </c>
      <c r="AC21" s="875">
        <v>32926</v>
      </c>
      <c r="AD21" s="875">
        <v>33381</v>
      </c>
      <c r="AE21" s="875">
        <v>33643</v>
      </c>
      <c r="AF21" s="875">
        <v>33695</v>
      </c>
      <c r="AG21" s="875">
        <v>29070</v>
      </c>
      <c r="AH21" s="875">
        <v>29458</v>
      </c>
      <c r="AI21" s="875">
        <v>30287</v>
      </c>
      <c r="AJ21" s="875">
        <v>31798</v>
      </c>
      <c r="AK21" s="875">
        <v>33181</v>
      </c>
      <c r="AL21" s="886">
        <v>34209</v>
      </c>
      <c r="AM21" s="875">
        <v>34925</v>
      </c>
      <c r="AN21" s="875">
        <v>35984</v>
      </c>
      <c r="AO21" s="875">
        <v>36835</v>
      </c>
      <c r="AP21" s="875">
        <v>37218</v>
      </c>
      <c r="AQ21" s="886">
        <v>38429</v>
      </c>
      <c r="AR21" s="875">
        <v>37867</v>
      </c>
      <c r="AS21" s="875">
        <v>38492</v>
      </c>
      <c r="AT21" s="886">
        <v>38956</v>
      </c>
      <c r="AU21" s="875">
        <v>39396</v>
      </c>
      <c r="AV21" s="887">
        <v>40034</v>
      </c>
      <c r="AW21" s="888">
        <v>40355</v>
      </c>
      <c r="AX21" s="888">
        <v>40524</v>
      </c>
      <c r="AY21" s="888">
        <v>41011</v>
      </c>
      <c r="AZ21" s="888">
        <v>41455</v>
      </c>
      <c r="BA21" s="888">
        <v>41881</v>
      </c>
      <c r="BB21" s="875">
        <v>41907</v>
      </c>
      <c r="BC21" s="875">
        <v>42208</v>
      </c>
      <c r="BD21" s="889">
        <v>42358</v>
      </c>
      <c r="BE21" s="542">
        <v>42394</v>
      </c>
      <c r="BF21" s="543">
        <v>42522</v>
      </c>
      <c r="BG21" s="542">
        <v>42601</v>
      </c>
      <c r="BH21" s="542">
        <v>42935</v>
      </c>
      <c r="BI21" s="542">
        <v>43017</v>
      </c>
      <c r="BJ21" s="542">
        <v>42922</v>
      </c>
      <c r="BK21" s="542">
        <f>BY23</f>
        <v>42935</v>
      </c>
      <c r="BL21" s="878">
        <f t="shared" si="7"/>
        <v>1847</v>
      </c>
      <c r="BM21" s="890">
        <f t="shared" si="8"/>
        <v>641</v>
      </c>
      <c r="BN21" s="877">
        <f t="shared" si="9"/>
        <v>301</v>
      </c>
      <c r="BO21" s="878">
        <f t="shared" si="9"/>
        <v>150</v>
      </c>
      <c r="BP21" s="878">
        <f t="shared" si="9"/>
        <v>36</v>
      </c>
      <c r="BQ21" s="878">
        <f t="shared" si="9"/>
        <v>128</v>
      </c>
      <c r="BR21" s="879">
        <f t="shared" si="9"/>
        <v>79</v>
      </c>
      <c r="BS21" s="878">
        <f t="shared" si="1"/>
        <v>334</v>
      </c>
      <c r="BT21" s="878">
        <f t="shared" si="2"/>
        <v>0</v>
      </c>
      <c r="BU21" s="880">
        <f t="shared" si="5"/>
        <v>-82</v>
      </c>
      <c r="BV21" s="881">
        <f t="shared" si="6"/>
        <v>13</v>
      </c>
      <c r="BX21" s="841" t="s">
        <v>109</v>
      </c>
      <c r="BY21" s="840">
        <v>221878</v>
      </c>
    </row>
    <row r="22" spans="1:77" s="502" customFormat="1" ht="20.25" customHeight="1">
      <c r="A22" s="498"/>
      <c r="B22" s="545" t="s">
        <v>112</v>
      </c>
      <c r="C22" s="875">
        <f>SUM(C23:C27)</f>
        <v>78492</v>
      </c>
      <c r="D22" s="875">
        <f t="shared" ref="D22:BO22" si="12">SUM(D23:D27)</f>
        <v>83364</v>
      </c>
      <c r="E22" s="875">
        <f t="shared" si="12"/>
        <v>88421</v>
      </c>
      <c r="F22" s="875">
        <f t="shared" si="12"/>
        <v>92913</v>
      </c>
      <c r="G22" s="875">
        <f t="shared" si="12"/>
        <v>103658</v>
      </c>
      <c r="H22" s="875">
        <f t="shared" si="12"/>
        <v>109949</v>
      </c>
      <c r="I22" s="875">
        <f t="shared" si="12"/>
        <v>115957</v>
      </c>
      <c r="J22" s="875">
        <f t="shared" si="12"/>
        <v>122288</v>
      </c>
      <c r="K22" s="875">
        <f t="shared" si="12"/>
        <v>128288</v>
      </c>
      <c r="L22" s="875">
        <f t="shared" si="12"/>
        <v>133147</v>
      </c>
      <c r="M22" s="875">
        <f t="shared" si="12"/>
        <v>138948</v>
      </c>
      <c r="N22" s="875">
        <f t="shared" si="12"/>
        <v>144488</v>
      </c>
      <c r="O22" s="875">
        <f t="shared" si="12"/>
        <v>149626</v>
      </c>
      <c r="P22" s="875">
        <f t="shared" si="12"/>
        <v>154745</v>
      </c>
      <c r="Q22" s="875">
        <f t="shared" si="12"/>
        <v>159510</v>
      </c>
      <c r="R22" s="875">
        <f t="shared" si="12"/>
        <v>164649</v>
      </c>
      <c r="S22" s="875">
        <f t="shared" si="12"/>
        <v>167011</v>
      </c>
      <c r="T22" s="875">
        <f t="shared" si="12"/>
        <v>168944</v>
      </c>
      <c r="U22" s="875">
        <f t="shared" si="12"/>
        <v>171772</v>
      </c>
      <c r="V22" s="875">
        <f t="shared" si="12"/>
        <v>174223</v>
      </c>
      <c r="W22" s="875">
        <f t="shared" si="12"/>
        <v>176619</v>
      </c>
      <c r="X22" s="875">
        <f t="shared" si="12"/>
        <v>180101</v>
      </c>
      <c r="Y22" s="875">
        <f t="shared" si="12"/>
        <v>184150</v>
      </c>
      <c r="Z22" s="875">
        <f t="shared" si="12"/>
        <v>188873</v>
      </c>
      <c r="AA22" s="875">
        <f t="shared" si="12"/>
        <v>194341</v>
      </c>
      <c r="AB22" s="875">
        <f t="shared" si="12"/>
        <v>198771</v>
      </c>
      <c r="AC22" s="875">
        <f t="shared" si="12"/>
        <v>203997</v>
      </c>
      <c r="AD22" s="875">
        <f t="shared" si="12"/>
        <v>209358</v>
      </c>
      <c r="AE22" s="875">
        <f t="shared" si="12"/>
        <v>214666</v>
      </c>
      <c r="AF22" s="875">
        <f t="shared" si="12"/>
        <v>220892</v>
      </c>
      <c r="AG22" s="875">
        <f t="shared" si="12"/>
        <v>222566</v>
      </c>
      <c r="AH22" s="875">
        <f t="shared" si="12"/>
        <v>229447</v>
      </c>
      <c r="AI22" s="875">
        <f t="shared" si="12"/>
        <v>235751</v>
      </c>
      <c r="AJ22" s="875">
        <f t="shared" si="12"/>
        <v>242341</v>
      </c>
      <c r="AK22" s="875">
        <f t="shared" si="12"/>
        <v>242767</v>
      </c>
      <c r="AL22" s="875">
        <f t="shared" si="12"/>
        <v>247817</v>
      </c>
      <c r="AM22" s="875">
        <f t="shared" si="12"/>
        <v>251346</v>
      </c>
      <c r="AN22" s="875">
        <f t="shared" si="12"/>
        <v>254517</v>
      </c>
      <c r="AO22" s="875">
        <f t="shared" si="12"/>
        <v>257547</v>
      </c>
      <c r="AP22" s="875">
        <f t="shared" si="12"/>
        <v>260203</v>
      </c>
      <c r="AQ22" s="875">
        <f t="shared" si="12"/>
        <v>268399</v>
      </c>
      <c r="AR22" s="875">
        <f t="shared" si="12"/>
        <v>263544</v>
      </c>
      <c r="AS22" s="875">
        <f t="shared" si="12"/>
        <v>267697</v>
      </c>
      <c r="AT22" s="875">
        <f t="shared" si="12"/>
        <v>272135</v>
      </c>
      <c r="AU22" s="875">
        <f t="shared" si="12"/>
        <v>276819</v>
      </c>
      <c r="AV22" s="875">
        <f t="shared" si="12"/>
        <v>280180</v>
      </c>
      <c r="AW22" s="875">
        <f t="shared" si="12"/>
        <v>283010</v>
      </c>
      <c r="AX22" s="875">
        <f t="shared" si="12"/>
        <v>283553</v>
      </c>
      <c r="AY22" s="875">
        <f t="shared" si="12"/>
        <v>285003</v>
      </c>
      <c r="AZ22" s="875">
        <f t="shared" si="12"/>
        <v>286094</v>
      </c>
      <c r="BA22" s="875">
        <f t="shared" si="12"/>
        <v>287568</v>
      </c>
      <c r="BB22" s="875">
        <f t="shared" si="12"/>
        <v>289241</v>
      </c>
      <c r="BC22" s="875">
        <f t="shared" si="12"/>
        <v>290552</v>
      </c>
      <c r="BD22" s="875">
        <f t="shared" si="12"/>
        <v>291707</v>
      </c>
      <c r="BE22" s="875">
        <f t="shared" si="12"/>
        <v>293252</v>
      </c>
      <c r="BF22" s="875">
        <f t="shared" si="12"/>
        <v>294673</v>
      </c>
      <c r="BG22" s="875">
        <f t="shared" si="12"/>
        <v>296167</v>
      </c>
      <c r="BH22" s="875">
        <f t="shared" si="12"/>
        <v>298018</v>
      </c>
      <c r="BI22" s="875">
        <f t="shared" si="12"/>
        <v>299025</v>
      </c>
      <c r="BJ22" s="875">
        <f t="shared" si="12"/>
        <v>300399</v>
      </c>
      <c r="BK22" s="875">
        <f t="shared" si="12"/>
        <v>300516</v>
      </c>
      <c r="BL22" s="549">
        <f t="shared" si="12"/>
        <v>7388</v>
      </c>
      <c r="BM22" s="876">
        <f t="shared" si="12"/>
        <v>7105</v>
      </c>
      <c r="BN22" s="550">
        <f t="shared" si="12"/>
        <v>1311</v>
      </c>
      <c r="BO22" s="550">
        <f t="shared" si="12"/>
        <v>1155</v>
      </c>
      <c r="BP22" s="550">
        <f t="shared" ref="BP22:BR22" si="13">SUM(BP23:BP27)</f>
        <v>1545</v>
      </c>
      <c r="BQ22" s="550">
        <f t="shared" si="13"/>
        <v>1421</v>
      </c>
      <c r="BR22" s="883">
        <f t="shared" si="13"/>
        <v>1494</v>
      </c>
      <c r="BS22" s="878">
        <f t="shared" si="1"/>
        <v>1851</v>
      </c>
      <c r="BT22" s="878">
        <f t="shared" si="2"/>
        <v>2498</v>
      </c>
      <c r="BU22" s="880">
        <f t="shared" si="5"/>
        <v>1491</v>
      </c>
      <c r="BV22" s="881">
        <f t="shared" si="6"/>
        <v>117</v>
      </c>
      <c r="BX22" s="841" t="s">
        <v>55</v>
      </c>
      <c r="BY22" s="840">
        <v>18079</v>
      </c>
    </row>
    <row r="23" spans="1:77" ht="12.75" customHeight="1">
      <c r="A23" s="540">
        <v>207</v>
      </c>
      <c r="B23" s="546" t="s">
        <v>114</v>
      </c>
      <c r="C23" s="875">
        <v>30342</v>
      </c>
      <c r="D23" s="901">
        <v>34199</v>
      </c>
      <c r="E23" s="901">
        <v>35503</v>
      </c>
      <c r="F23" s="901">
        <v>36752</v>
      </c>
      <c r="G23" s="901">
        <v>38967</v>
      </c>
      <c r="H23" s="875">
        <v>41123</v>
      </c>
      <c r="I23" s="901">
        <v>43212</v>
      </c>
      <c r="J23" s="901">
        <v>45156</v>
      </c>
      <c r="K23" s="901">
        <v>46464</v>
      </c>
      <c r="L23" s="901">
        <v>47330</v>
      </c>
      <c r="M23" s="875">
        <v>48882</v>
      </c>
      <c r="N23" s="901">
        <v>50900</v>
      </c>
      <c r="O23" s="901">
        <v>52198</v>
      </c>
      <c r="P23" s="901">
        <v>53530</v>
      </c>
      <c r="Q23" s="901">
        <v>54559</v>
      </c>
      <c r="R23" s="875">
        <v>55978</v>
      </c>
      <c r="S23" s="901">
        <v>55860</v>
      </c>
      <c r="T23" s="901">
        <v>56562</v>
      </c>
      <c r="U23" s="901">
        <v>57440</v>
      </c>
      <c r="V23" s="901">
        <v>58297</v>
      </c>
      <c r="W23" s="875">
        <v>58877</v>
      </c>
      <c r="X23" s="901">
        <v>59419</v>
      </c>
      <c r="Y23" s="901">
        <v>60354</v>
      </c>
      <c r="Z23" s="901">
        <v>61056</v>
      </c>
      <c r="AA23" s="901">
        <v>61937</v>
      </c>
      <c r="AB23" s="875">
        <v>62702</v>
      </c>
      <c r="AC23" s="875">
        <v>63463</v>
      </c>
      <c r="AD23" s="875">
        <v>64539</v>
      </c>
      <c r="AE23" s="875">
        <v>65690</v>
      </c>
      <c r="AF23" s="875">
        <v>66799</v>
      </c>
      <c r="AG23" s="875">
        <v>66665</v>
      </c>
      <c r="AH23" s="875">
        <v>68656</v>
      </c>
      <c r="AI23" s="875">
        <v>70600</v>
      </c>
      <c r="AJ23" s="875">
        <v>72821</v>
      </c>
      <c r="AK23" s="875">
        <v>70010</v>
      </c>
      <c r="AL23" s="886">
        <v>70846</v>
      </c>
      <c r="AM23" s="875">
        <v>70990</v>
      </c>
      <c r="AN23" s="875">
        <v>71359</v>
      </c>
      <c r="AO23" s="875">
        <v>72024</v>
      </c>
      <c r="AP23" s="875">
        <v>72556</v>
      </c>
      <c r="AQ23" s="886">
        <v>74512</v>
      </c>
      <c r="AR23" s="875">
        <v>73068</v>
      </c>
      <c r="AS23" s="875">
        <v>73944</v>
      </c>
      <c r="AT23" s="886">
        <v>75363</v>
      </c>
      <c r="AU23" s="875">
        <v>76407</v>
      </c>
      <c r="AV23" s="887">
        <v>77222</v>
      </c>
      <c r="AW23" s="888">
        <v>78013</v>
      </c>
      <c r="AX23" s="888">
        <v>77704</v>
      </c>
      <c r="AY23" s="888">
        <v>78242</v>
      </c>
      <c r="AZ23" s="888">
        <v>78575</v>
      </c>
      <c r="BA23" s="888">
        <v>78903</v>
      </c>
      <c r="BB23" s="875">
        <v>79630</v>
      </c>
      <c r="BC23" s="875">
        <v>80147</v>
      </c>
      <c r="BD23" s="889">
        <v>80920</v>
      </c>
      <c r="BE23" s="542">
        <v>81766</v>
      </c>
      <c r="BF23" s="543">
        <v>82481</v>
      </c>
      <c r="BG23" s="542">
        <v>82966</v>
      </c>
      <c r="BH23" s="542">
        <v>83582</v>
      </c>
      <c r="BI23" s="542">
        <v>84031</v>
      </c>
      <c r="BJ23" s="542">
        <v>84479</v>
      </c>
      <c r="BK23" s="542">
        <f>BY24</f>
        <v>84480</v>
      </c>
      <c r="BL23" s="878">
        <f t="shared" si="7"/>
        <v>1681</v>
      </c>
      <c r="BM23" s="890">
        <f t="shared" si="8"/>
        <v>3578</v>
      </c>
      <c r="BN23" s="877">
        <f t="shared" si="9"/>
        <v>517</v>
      </c>
      <c r="BO23" s="878">
        <f t="shared" si="9"/>
        <v>773</v>
      </c>
      <c r="BP23" s="878">
        <f t="shared" si="9"/>
        <v>846</v>
      </c>
      <c r="BQ23" s="878">
        <f t="shared" si="9"/>
        <v>715</v>
      </c>
      <c r="BR23" s="879">
        <f t="shared" si="9"/>
        <v>485</v>
      </c>
      <c r="BS23" s="878">
        <f t="shared" si="9"/>
        <v>616</v>
      </c>
      <c r="BT23" s="878">
        <f t="shared" si="2"/>
        <v>898</v>
      </c>
      <c r="BU23" s="880">
        <f t="shared" si="5"/>
        <v>449</v>
      </c>
      <c r="BV23" s="881">
        <f t="shared" si="6"/>
        <v>1</v>
      </c>
      <c r="BX23" s="841" t="s">
        <v>111</v>
      </c>
      <c r="BY23" s="840">
        <v>42935</v>
      </c>
    </row>
    <row r="24" spans="1:77" ht="12.75" customHeight="1">
      <c r="A24" s="540">
        <v>214</v>
      </c>
      <c r="B24" s="546" t="s">
        <v>116</v>
      </c>
      <c r="C24" s="875">
        <v>23438</v>
      </c>
      <c r="D24" s="901">
        <v>24460</v>
      </c>
      <c r="E24" s="901">
        <v>25877</v>
      </c>
      <c r="F24" s="901">
        <v>27074</v>
      </c>
      <c r="G24" s="901">
        <v>32990</v>
      </c>
      <c r="H24" s="875">
        <v>35378</v>
      </c>
      <c r="I24" s="901">
        <v>37759</v>
      </c>
      <c r="J24" s="901">
        <v>40197</v>
      </c>
      <c r="K24" s="901">
        <v>42623</v>
      </c>
      <c r="L24" s="901">
        <v>44742</v>
      </c>
      <c r="M24" s="875">
        <v>47083</v>
      </c>
      <c r="N24" s="901">
        <v>48957</v>
      </c>
      <c r="O24" s="901">
        <v>51440</v>
      </c>
      <c r="P24" s="901">
        <v>53751</v>
      </c>
      <c r="Q24" s="901">
        <v>56057</v>
      </c>
      <c r="R24" s="875">
        <v>58300</v>
      </c>
      <c r="S24" s="901">
        <v>59958</v>
      </c>
      <c r="T24" s="901">
        <v>60326</v>
      </c>
      <c r="U24" s="901">
        <v>60897</v>
      </c>
      <c r="V24" s="901">
        <v>61728</v>
      </c>
      <c r="W24" s="875">
        <v>62586</v>
      </c>
      <c r="X24" s="901">
        <v>63930</v>
      </c>
      <c r="Y24" s="901">
        <v>65107</v>
      </c>
      <c r="Z24" s="901">
        <v>66073</v>
      </c>
      <c r="AA24" s="901">
        <v>66855</v>
      </c>
      <c r="AB24" s="875">
        <v>67922</v>
      </c>
      <c r="AC24" s="875">
        <v>69432</v>
      </c>
      <c r="AD24" s="875">
        <v>70477</v>
      </c>
      <c r="AE24" s="875">
        <v>71558</v>
      </c>
      <c r="AF24" s="875">
        <v>72797</v>
      </c>
      <c r="AG24" s="875">
        <v>71363</v>
      </c>
      <c r="AH24" s="875">
        <v>72839</v>
      </c>
      <c r="AI24" s="875">
        <v>75084</v>
      </c>
      <c r="AJ24" s="875">
        <v>77346</v>
      </c>
      <c r="AK24" s="875">
        <v>77578</v>
      </c>
      <c r="AL24" s="886">
        <v>79131</v>
      </c>
      <c r="AM24" s="875">
        <v>80982</v>
      </c>
      <c r="AN24" s="875">
        <v>82012</v>
      </c>
      <c r="AO24" s="875">
        <v>83049</v>
      </c>
      <c r="AP24" s="875">
        <v>83904</v>
      </c>
      <c r="AQ24" s="886">
        <v>87300</v>
      </c>
      <c r="AR24" s="875">
        <v>85399</v>
      </c>
      <c r="AS24" s="875">
        <v>86978</v>
      </c>
      <c r="AT24" s="886">
        <v>88604</v>
      </c>
      <c r="AU24" s="875">
        <v>90409</v>
      </c>
      <c r="AV24" s="887">
        <v>90593</v>
      </c>
      <c r="AW24" s="888">
        <v>92835</v>
      </c>
      <c r="AX24" s="888">
        <v>93448</v>
      </c>
      <c r="AY24" s="888">
        <v>93515</v>
      </c>
      <c r="AZ24" s="888">
        <v>93659</v>
      </c>
      <c r="BA24" s="888">
        <v>94140</v>
      </c>
      <c r="BB24" s="875">
        <v>94549</v>
      </c>
      <c r="BC24" s="875">
        <v>94831</v>
      </c>
      <c r="BD24" s="889">
        <v>94938</v>
      </c>
      <c r="BE24" s="542">
        <v>95200</v>
      </c>
      <c r="BF24" s="543">
        <v>95465</v>
      </c>
      <c r="BG24" s="542">
        <v>95886</v>
      </c>
      <c r="BH24" s="542">
        <v>96462</v>
      </c>
      <c r="BI24" s="542">
        <v>96734</v>
      </c>
      <c r="BJ24" s="542">
        <v>97144</v>
      </c>
      <c r="BK24" s="542">
        <f>BY30</f>
        <v>97126</v>
      </c>
      <c r="BL24" s="878">
        <f t="shared" si="7"/>
        <v>3547</v>
      </c>
      <c r="BM24" s="890">
        <f t="shared" si="8"/>
        <v>1325</v>
      </c>
      <c r="BN24" s="877">
        <f t="shared" si="9"/>
        <v>282</v>
      </c>
      <c r="BO24" s="878">
        <f t="shared" si="9"/>
        <v>107</v>
      </c>
      <c r="BP24" s="878">
        <f t="shared" si="9"/>
        <v>262</v>
      </c>
      <c r="BQ24" s="878">
        <f t="shared" si="9"/>
        <v>265</v>
      </c>
      <c r="BR24" s="879">
        <f t="shared" si="9"/>
        <v>421</v>
      </c>
      <c r="BS24" s="878">
        <f t="shared" si="9"/>
        <v>576</v>
      </c>
      <c r="BT24" s="878">
        <f t="shared" si="2"/>
        <v>664</v>
      </c>
      <c r="BU24" s="880">
        <f t="shared" si="5"/>
        <v>392</v>
      </c>
      <c r="BV24" s="881">
        <f t="shared" si="6"/>
        <v>-18</v>
      </c>
      <c r="BX24" s="841" t="s">
        <v>114</v>
      </c>
      <c r="BY24" s="840">
        <v>84480</v>
      </c>
    </row>
    <row r="25" spans="1:77" ht="12.75" customHeight="1">
      <c r="A25" s="540">
        <v>217</v>
      </c>
      <c r="B25" s="546" t="s">
        <v>118</v>
      </c>
      <c r="C25" s="875">
        <v>16205</v>
      </c>
      <c r="D25" s="901">
        <v>16222</v>
      </c>
      <c r="E25" s="901">
        <v>18330</v>
      </c>
      <c r="F25" s="901">
        <v>20178</v>
      </c>
      <c r="G25" s="901">
        <v>22566</v>
      </c>
      <c r="H25" s="875">
        <v>24156</v>
      </c>
      <c r="I25" s="901">
        <v>25360</v>
      </c>
      <c r="J25" s="901">
        <v>27052</v>
      </c>
      <c r="K25" s="901">
        <v>29155</v>
      </c>
      <c r="L25" s="901">
        <v>30834</v>
      </c>
      <c r="M25" s="875">
        <v>32504</v>
      </c>
      <c r="N25" s="901">
        <v>33796</v>
      </c>
      <c r="O25" s="901">
        <v>34859</v>
      </c>
      <c r="P25" s="901">
        <v>35949</v>
      </c>
      <c r="Q25" s="901">
        <v>36982</v>
      </c>
      <c r="R25" s="875">
        <v>38101</v>
      </c>
      <c r="S25" s="901">
        <v>38706</v>
      </c>
      <c r="T25" s="901">
        <v>39141</v>
      </c>
      <c r="U25" s="901">
        <v>39792</v>
      </c>
      <c r="V25" s="901">
        <v>40222</v>
      </c>
      <c r="W25" s="875">
        <v>40753</v>
      </c>
      <c r="X25" s="901">
        <v>41469</v>
      </c>
      <c r="Y25" s="901">
        <v>42234</v>
      </c>
      <c r="Z25" s="901">
        <v>42925</v>
      </c>
      <c r="AA25" s="901">
        <v>43436</v>
      </c>
      <c r="AB25" s="875">
        <v>44107</v>
      </c>
      <c r="AC25" s="875">
        <v>44756</v>
      </c>
      <c r="AD25" s="875">
        <v>45685</v>
      </c>
      <c r="AE25" s="875">
        <v>46695</v>
      </c>
      <c r="AF25" s="875">
        <v>47675</v>
      </c>
      <c r="AG25" s="875">
        <v>48522</v>
      </c>
      <c r="AH25" s="875">
        <v>49868</v>
      </c>
      <c r="AI25" s="875">
        <v>50500</v>
      </c>
      <c r="AJ25" s="875">
        <v>51248</v>
      </c>
      <c r="AK25" s="875">
        <v>53517</v>
      </c>
      <c r="AL25" s="886">
        <v>54766</v>
      </c>
      <c r="AM25" s="875">
        <v>55543</v>
      </c>
      <c r="AN25" s="875">
        <v>56518</v>
      </c>
      <c r="AO25" s="875">
        <v>57340</v>
      </c>
      <c r="AP25" s="875">
        <v>57975</v>
      </c>
      <c r="AQ25" s="886">
        <v>59905</v>
      </c>
      <c r="AR25" s="875">
        <v>58557</v>
      </c>
      <c r="AS25" s="875">
        <v>59126</v>
      </c>
      <c r="AT25" s="886">
        <v>59593</v>
      </c>
      <c r="AU25" s="875">
        <v>60222</v>
      </c>
      <c r="AV25" s="887">
        <v>62066</v>
      </c>
      <c r="AW25" s="888">
        <v>61078</v>
      </c>
      <c r="AX25" s="888">
        <v>61196</v>
      </c>
      <c r="AY25" s="888">
        <v>61879</v>
      </c>
      <c r="AZ25" s="888">
        <v>62257</v>
      </c>
      <c r="BA25" s="888">
        <v>62675</v>
      </c>
      <c r="BB25" s="875">
        <v>62845</v>
      </c>
      <c r="BC25" s="875">
        <v>62960</v>
      </c>
      <c r="BD25" s="889">
        <v>62998</v>
      </c>
      <c r="BE25" s="542">
        <v>63199</v>
      </c>
      <c r="BF25" s="543">
        <v>63331</v>
      </c>
      <c r="BG25" s="542">
        <v>63768</v>
      </c>
      <c r="BH25" s="542">
        <v>64273</v>
      </c>
      <c r="BI25" s="542">
        <v>64555</v>
      </c>
      <c r="BJ25" s="542">
        <v>64737</v>
      </c>
      <c r="BK25" s="542">
        <f>BY33</f>
        <v>64837</v>
      </c>
      <c r="BL25" s="878">
        <f t="shared" si="7"/>
        <v>609</v>
      </c>
      <c r="BM25" s="890">
        <f t="shared" si="8"/>
        <v>656</v>
      </c>
      <c r="BN25" s="877">
        <f t="shared" si="9"/>
        <v>115</v>
      </c>
      <c r="BO25" s="878">
        <f t="shared" si="9"/>
        <v>38</v>
      </c>
      <c r="BP25" s="878">
        <f t="shared" si="9"/>
        <v>201</v>
      </c>
      <c r="BQ25" s="878">
        <f t="shared" si="9"/>
        <v>132</v>
      </c>
      <c r="BR25" s="879">
        <f t="shared" si="9"/>
        <v>437</v>
      </c>
      <c r="BS25" s="878">
        <f t="shared" si="9"/>
        <v>505</v>
      </c>
      <c r="BT25" s="878">
        <f t="shared" si="2"/>
        <v>564</v>
      </c>
      <c r="BU25" s="880">
        <f t="shared" si="5"/>
        <v>282</v>
      </c>
      <c r="BV25" s="881">
        <f t="shared" si="6"/>
        <v>100</v>
      </c>
      <c r="BX25" s="841" t="s">
        <v>189</v>
      </c>
      <c r="BY25" s="840">
        <v>11556</v>
      </c>
    </row>
    <row r="26" spans="1:77" ht="12.75" customHeight="1">
      <c r="A26" s="540">
        <v>219</v>
      </c>
      <c r="B26" s="546" t="s">
        <v>120</v>
      </c>
      <c r="C26" s="875">
        <v>7064</v>
      </c>
      <c r="D26" s="901">
        <v>7025</v>
      </c>
      <c r="E26" s="901">
        <v>7223</v>
      </c>
      <c r="F26" s="901">
        <v>7400</v>
      </c>
      <c r="G26" s="901">
        <v>7608</v>
      </c>
      <c r="H26" s="875">
        <v>7744</v>
      </c>
      <c r="I26" s="901">
        <v>8030</v>
      </c>
      <c r="J26" s="901">
        <v>8227</v>
      </c>
      <c r="K26" s="901">
        <v>8313</v>
      </c>
      <c r="L26" s="901">
        <v>8444</v>
      </c>
      <c r="M26" s="875">
        <v>8619</v>
      </c>
      <c r="N26" s="901">
        <v>8764</v>
      </c>
      <c r="O26" s="901">
        <v>8907</v>
      </c>
      <c r="P26" s="901">
        <v>9120</v>
      </c>
      <c r="Q26" s="901">
        <v>9263</v>
      </c>
      <c r="R26" s="875">
        <v>9424</v>
      </c>
      <c r="S26" s="901">
        <v>9504</v>
      </c>
      <c r="T26" s="901">
        <v>9807</v>
      </c>
      <c r="U26" s="901">
        <v>10355</v>
      </c>
      <c r="V26" s="901">
        <v>10506</v>
      </c>
      <c r="W26" s="875">
        <v>10777</v>
      </c>
      <c r="X26" s="901">
        <v>11473</v>
      </c>
      <c r="Y26" s="901">
        <v>12456</v>
      </c>
      <c r="Z26" s="901">
        <v>14265</v>
      </c>
      <c r="AA26" s="901">
        <v>16729</v>
      </c>
      <c r="AB26" s="875">
        <v>18217</v>
      </c>
      <c r="AC26" s="875">
        <v>20189</v>
      </c>
      <c r="AD26" s="875">
        <v>22187</v>
      </c>
      <c r="AE26" s="875">
        <v>23857</v>
      </c>
      <c r="AF26" s="875">
        <v>26343</v>
      </c>
      <c r="AG26" s="875">
        <v>28375</v>
      </c>
      <c r="AH26" s="875">
        <v>30211</v>
      </c>
      <c r="AI26" s="875">
        <v>31493</v>
      </c>
      <c r="AJ26" s="875">
        <v>32627</v>
      </c>
      <c r="AK26" s="875">
        <v>33174</v>
      </c>
      <c r="AL26" s="886">
        <v>34374</v>
      </c>
      <c r="AM26" s="875">
        <v>35045</v>
      </c>
      <c r="AN26" s="875">
        <v>35703</v>
      </c>
      <c r="AO26" s="875">
        <v>36153</v>
      </c>
      <c r="AP26" s="875">
        <v>36516</v>
      </c>
      <c r="AQ26" s="886">
        <v>36941</v>
      </c>
      <c r="AR26" s="875">
        <v>37162</v>
      </c>
      <c r="AS26" s="875">
        <v>37948</v>
      </c>
      <c r="AT26" s="886">
        <v>38523</v>
      </c>
      <c r="AU26" s="875">
        <v>39465</v>
      </c>
      <c r="AV26" s="887">
        <v>39632</v>
      </c>
      <c r="AW26" s="888">
        <v>40479</v>
      </c>
      <c r="AX26" s="888">
        <v>40605</v>
      </c>
      <c r="AY26" s="888">
        <v>40746</v>
      </c>
      <c r="AZ26" s="888">
        <v>40870</v>
      </c>
      <c r="BA26" s="888">
        <v>41070</v>
      </c>
      <c r="BB26" s="875">
        <v>41358</v>
      </c>
      <c r="BC26" s="875">
        <v>41705</v>
      </c>
      <c r="BD26" s="889">
        <v>41879</v>
      </c>
      <c r="BE26" s="542">
        <v>42135</v>
      </c>
      <c r="BF26" s="543">
        <v>42401</v>
      </c>
      <c r="BG26" s="542">
        <v>42526</v>
      </c>
      <c r="BH26" s="542">
        <v>42677</v>
      </c>
      <c r="BI26" s="542">
        <v>42691</v>
      </c>
      <c r="BJ26" s="542">
        <v>43090</v>
      </c>
      <c r="BK26" s="542">
        <f>BY35</f>
        <v>43129</v>
      </c>
      <c r="BL26" s="878">
        <f t="shared" si="7"/>
        <v>1438</v>
      </c>
      <c r="BM26" s="890">
        <f t="shared" si="8"/>
        <v>1331</v>
      </c>
      <c r="BN26" s="877">
        <f t="shared" si="9"/>
        <v>347</v>
      </c>
      <c r="BO26" s="878">
        <f t="shared" si="9"/>
        <v>174</v>
      </c>
      <c r="BP26" s="878">
        <f t="shared" si="9"/>
        <v>256</v>
      </c>
      <c r="BQ26" s="878">
        <f t="shared" si="9"/>
        <v>266</v>
      </c>
      <c r="BR26" s="879">
        <f t="shared" si="9"/>
        <v>125</v>
      </c>
      <c r="BS26" s="878">
        <f t="shared" si="9"/>
        <v>151</v>
      </c>
      <c r="BT26" s="878">
        <f t="shared" si="2"/>
        <v>452</v>
      </c>
      <c r="BU26" s="880">
        <f t="shared" si="5"/>
        <v>438</v>
      </c>
      <c r="BV26" s="881">
        <f t="shared" si="6"/>
        <v>39</v>
      </c>
      <c r="BX26" s="841" t="s">
        <v>226</v>
      </c>
      <c r="BY26" s="840">
        <v>30647</v>
      </c>
    </row>
    <row r="27" spans="1:77" ht="12.75" customHeight="1">
      <c r="A27" s="540">
        <v>301</v>
      </c>
      <c r="B27" s="546" t="s">
        <v>122</v>
      </c>
      <c r="C27" s="875">
        <v>1443</v>
      </c>
      <c r="D27" s="901">
        <v>1458</v>
      </c>
      <c r="E27" s="901">
        <v>1488</v>
      </c>
      <c r="F27" s="901">
        <v>1509</v>
      </c>
      <c r="G27" s="901">
        <v>1527</v>
      </c>
      <c r="H27" s="875">
        <v>1548</v>
      </c>
      <c r="I27" s="901">
        <v>1596</v>
      </c>
      <c r="J27" s="901">
        <v>1656</v>
      </c>
      <c r="K27" s="901">
        <v>1733</v>
      </c>
      <c r="L27" s="901">
        <v>1797</v>
      </c>
      <c r="M27" s="875">
        <v>1860</v>
      </c>
      <c r="N27" s="901">
        <v>2071</v>
      </c>
      <c r="O27" s="901">
        <v>2222</v>
      </c>
      <c r="P27" s="901">
        <v>2395</v>
      </c>
      <c r="Q27" s="901">
        <v>2649</v>
      </c>
      <c r="R27" s="875">
        <v>2846</v>
      </c>
      <c r="S27" s="901">
        <v>2983</v>
      </c>
      <c r="T27" s="901">
        <v>3108</v>
      </c>
      <c r="U27" s="901">
        <v>3288</v>
      </c>
      <c r="V27" s="901">
        <v>3470</v>
      </c>
      <c r="W27" s="875">
        <v>3626</v>
      </c>
      <c r="X27" s="901">
        <v>3810</v>
      </c>
      <c r="Y27" s="901">
        <v>3999</v>
      </c>
      <c r="Z27" s="901">
        <v>4554</v>
      </c>
      <c r="AA27" s="901">
        <v>5384</v>
      </c>
      <c r="AB27" s="875">
        <v>5823</v>
      </c>
      <c r="AC27" s="875">
        <v>6157</v>
      </c>
      <c r="AD27" s="875">
        <v>6470</v>
      </c>
      <c r="AE27" s="875">
        <v>6866</v>
      </c>
      <c r="AF27" s="875">
        <v>7278</v>
      </c>
      <c r="AG27" s="875">
        <v>7641</v>
      </c>
      <c r="AH27" s="875">
        <v>7873</v>
      </c>
      <c r="AI27" s="875">
        <v>8074</v>
      </c>
      <c r="AJ27" s="875">
        <v>8299</v>
      </c>
      <c r="AK27" s="875">
        <v>8488</v>
      </c>
      <c r="AL27" s="886">
        <v>8700</v>
      </c>
      <c r="AM27" s="875">
        <v>8786</v>
      </c>
      <c r="AN27" s="875">
        <v>8925</v>
      </c>
      <c r="AO27" s="875">
        <v>8981</v>
      </c>
      <c r="AP27" s="875">
        <v>9252</v>
      </c>
      <c r="AQ27" s="886">
        <v>9741</v>
      </c>
      <c r="AR27" s="875">
        <v>9358</v>
      </c>
      <c r="AS27" s="875">
        <v>9701</v>
      </c>
      <c r="AT27" s="886">
        <v>10052</v>
      </c>
      <c r="AU27" s="875">
        <v>10316</v>
      </c>
      <c r="AV27" s="887">
        <v>10667</v>
      </c>
      <c r="AW27" s="888">
        <v>10605</v>
      </c>
      <c r="AX27" s="888">
        <v>10600</v>
      </c>
      <c r="AY27" s="888">
        <v>10621</v>
      </c>
      <c r="AZ27" s="888">
        <v>10733</v>
      </c>
      <c r="BA27" s="888">
        <v>10780</v>
      </c>
      <c r="BB27" s="875">
        <v>10859</v>
      </c>
      <c r="BC27" s="875">
        <v>10909</v>
      </c>
      <c r="BD27" s="889">
        <v>10972</v>
      </c>
      <c r="BE27" s="542">
        <v>10952</v>
      </c>
      <c r="BF27" s="543">
        <v>10995</v>
      </c>
      <c r="BG27" s="542">
        <v>11021</v>
      </c>
      <c r="BH27" s="542">
        <v>11024</v>
      </c>
      <c r="BI27" s="542">
        <v>11014</v>
      </c>
      <c r="BJ27" s="542">
        <v>10949</v>
      </c>
      <c r="BK27" s="542">
        <f>BY47</f>
        <v>10944</v>
      </c>
      <c r="BL27" s="878">
        <f t="shared" si="7"/>
        <v>113</v>
      </c>
      <c r="BM27" s="890">
        <f t="shared" si="8"/>
        <v>215</v>
      </c>
      <c r="BN27" s="877">
        <f t="shared" si="9"/>
        <v>50</v>
      </c>
      <c r="BO27" s="878">
        <f t="shared" si="9"/>
        <v>63</v>
      </c>
      <c r="BP27" s="878">
        <f t="shared" si="9"/>
        <v>-20</v>
      </c>
      <c r="BQ27" s="878">
        <f t="shared" si="9"/>
        <v>43</v>
      </c>
      <c r="BR27" s="879">
        <f t="shared" si="9"/>
        <v>26</v>
      </c>
      <c r="BS27" s="878">
        <f t="shared" si="9"/>
        <v>3</v>
      </c>
      <c r="BT27" s="878">
        <f t="shared" si="2"/>
        <v>-80</v>
      </c>
      <c r="BU27" s="880">
        <f t="shared" si="5"/>
        <v>-70</v>
      </c>
      <c r="BV27" s="881">
        <f t="shared" si="6"/>
        <v>-5</v>
      </c>
      <c r="BX27" s="841" t="s">
        <v>127</v>
      </c>
      <c r="BY27" s="840">
        <v>110542</v>
      </c>
    </row>
    <row r="28" spans="1:77" s="904" customFormat="1" ht="20.25" customHeight="1">
      <c r="B28" s="905" t="s">
        <v>123</v>
      </c>
      <c r="C28" s="875">
        <f>SUM(C29:C33)</f>
        <v>86409</v>
      </c>
      <c r="D28" s="875">
        <f t="shared" ref="D28:BO28" si="14">SUM(D29:D33)</f>
        <v>87210</v>
      </c>
      <c r="E28" s="875">
        <f t="shared" si="14"/>
        <v>92640</v>
      </c>
      <c r="F28" s="875">
        <f t="shared" si="14"/>
        <v>102495</v>
      </c>
      <c r="G28" s="875">
        <f t="shared" si="14"/>
        <v>109251</v>
      </c>
      <c r="H28" s="875">
        <f t="shared" si="14"/>
        <v>114961</v>
      </c>
      <c r="I28" s="875">
        <f t="shared" si="14"/>
        <v>119521</v>
      </c>
      <c r="J28" s="875">
        <f t="shared" si="14"/>
        <v>127048</v>
      </c>
      <c r="K28" s="875">
        <f t="shared" si="14"/>
        <v>133675</v>
      </c>
      <c r="L28" s="875">
        <f t="shared" si="14"/>
        <v>139944</v>
      </c>
      <c r="M28" s="875">
        <f t="shared" si="14"/>
        <v>146191</v>
      </c>
      <c r="N28" s="875">
        <f t="shared" si="14"/>
        <v>149315</v>
      </c>
      <c r="O28" s="875">
        <f t="shared" si="14"/>
        <v>156110</v>
      </c>
      <c r="P28" s="875">
        <f t="shared" si="14"/>
        <v>162056</v>
      </c>
      <c r="Q28" s="875">
        <f t="shared" si="14"/>
        <v>170929</v>
      </c>
      <c r="R28" s="875">
        <f t="shared" si="14"/>
        <v>177113</v>
      </c>
      <c r="S28" s="875">
        <f t="shared" si="14"/>
        <v>180674</v>
      </c>
      <c r="T28" s="875">
        <f t="shared" si="14"/>
        <v>183714</v>
      </c>
      <c r="U28" s="875">
        <f t="shared" si="14"/>
        <v>185572</v>
      </c>
      <c r="V28" s="875">
        <f t="shared" si="14"/>
        <v>187250</v>
      </c>
      <c r="W28" s="875">
        <f t="shared" si="14"/>
        <v>189785</v>
      </c>
      <c r="X28" s="875">
        <f t="shared" si="14"/>
        <v>192692</v>
      </c>
      <c r="Y28" s="875">
        <f t="shared" si="14"/>
        <v>195251</v>
      </c>
      <c r="Z28" s="875">
        <f t="shared" si="14"/>
        <v>198289</v>
      </c>
      <c r="AA28" s="875">
        <f t="shared" si="14"/>
        <v>203268</v>
      </c>
      <c r="AB28" s="875">
        <f t="shared" si="14"/>
        <v>206640</v>
      </c>
      <c r="AC28" s="875">
        <f t="shared" si="14"/>
        <v>212974</v>
      </c>
      <c r="AD28" s="875">
        <f t="shared" si="14"/>
        <v>219021</v>
      </c>
      <c r="AE28" s="875">
        <f t="shared" si="14"/>
        <v>224742</v>
      </c>
      <c r="AF28" s="875">
        <f t="shared" si="14"/>
        <v>230057</v>
      </c>
      <c r="AG28" s="875">
        <f t="shared" si="14"/>
        <v>235911</v>
      </c>
      <c r="AH28" s="875">
        <f t="shared" si="14"/>
        <v>240509</v>
      </c>
      <c r="AI28" s="875">
        <f t="shared" si="14"/>
        <v>245254</v>
      </c>
      <c r="AJ28" s="875">
        <f t="shared" si="14"/>
        <v>249553</v>
      </c>
      <c r="AK28" s="875">
        <f t="shared" si="14"/>
        <v>247668</v>
      </c>
      <c r="AL28" s="875">
        <f t="shared" si="14"/>
        <v>250608</v>
      </c>
      <c r="AM28" s="875">
        <f t="shared" si="14"/>
        <v>252937</v>
      </c>
      <c r="AN28" s="875">
        <f t="shared" si="14"/>
        <v>254925</v>
      </c>
      <c r="AO28" s="875">
        <f t="shared" si="14"/>
        <v>256843</v>
      </c>
      <c r="AP28" s="875">
        <f t="shared" si="14"/>
        <v>259708</v>
      </c>
      <c r="AQ28" s="875">
        <f t="shared" si="14"/>
        <v>264891</v>
      </c>
      <c r="AR28" s="875">
        <f t="shared" si="14"/>
        <v>261758</v>
      </c>
      <c r="AS28" s="875">
        <f t="shared" si="14"/>
        <v>265140</v>
      </c>
      <c r="AT28" s="875">
        <f t="shared" si="14"/>
        <v>268644</v>
      </c>
      <c r="AU28" s="875">
        <f t="shared" si="14"/>
        <v>272505</v>
      </c>
      <c r="AV28" s="875">
        <f t="shared" si="14"/>
        <v>277345</v>
      </c>
      <c r="AW28" s="875">
        <f t="shared" si="14"/>
        <v>277933</v>
      </c>
      <c r="AX28" s="875">
        <f t="shared" si="14"/>
        <v>279621</v>
      </c>
      <c r="AY28" s="875">
        <f t="shared" si="14"/>
        <v>281706</v>
      </c>
      <c r="AZ28" s="875">
        <f t="shared" si="14"/>
        <v>283836</v>
      </c>
      <c r="BA28" s="875">
        <f t="shared" si="14"/>
        <v>286009</v>
      </c>
      <c r="BB28" s="875">
        <f t="shared" si="14"/>
        <v>289074</v>
      </c>
      <c r="BC28" s="875">
        <f t="shared" si="14"/>
        <v>292432</v>
      </c>
      <c r="BD28" s="875">
        <f t="shared" si="14"/>
        <v>295821</v>
      </c>
      <c r="BE28" s="875">
        <f t="shared" si="14"/>
        <v>299385</v>
      </c>
      <c r="BF28" s="875">
        <f t="shared" si="14"/>
        <v>302730</v>
      </c>
      <c r="BG28" s="875">
        <f t="shared" si="14"/>
        <v>304950</v>
      </c>
      <c r="BH28" s="875">
        <f t="shared" si="14"/>
        <v>307351</v>
      </c>
      <c r="BI28" s="875">
        <f t="shared" si="14"/>
        <v>310022</v>
      </c>
      <c r="BJ28" s="875">
        <f t="shared" si="14"/>
        <v>312763</v>
      </c>
      <c r="BK28" s="875">
        <f t="shared" si="14"/>
        <v>313067</v>
      </c>
      <c r="BL28" s="549">
        <f t="shared" si="14"/>
        <v>8664</v>
      </c>
      <c r="BM28" s="876">
        <f t="shared" si="14"/>
        <v>16721</v>
      </c>
      <c r="BN28" s="550">
        <f t="shared" si="14"/>
        <v>3358</v>
      </c>
      <c r="BO28" s="550">
        <f t="shared" si="14"/>
        <v>3389</v>
      </c>
      <c r="BP28" s="550">
        <f t="shared" ref="BP28:BR28" si="15">SUM(BP29:BP33)</f>
        <v>3564</v>
      </c>
      <c r="BQ28" s="550">
        <f t="shared" si="15"/>
        <v>3345</v>
      </c>
      <c r="BR28" s="883">
        <f t="shared" si="15"/>
        <v>2220</v>
      </c>
      <c r="BS28" s="878">
        <f t="shared" si="9"/>
        <v>2401</v>
      </c>
      <c r="BT28" s="878">
        <f t="shared" si="2"/>
        <v>5716</v>
      </c>
      <c r="BU28" s="880">
        <f t="shared" si="5"/>
        <v>3045</v>
      </c>
      <c r="BV28" s="881">
        <f t="shared" si="6"/>
        <v>304</v>
      </c>
      <c r="BX28" s="841" t="s">
        <v>191</v>
      </c>
      <c r="BY28" s="840">
        <v>19044</v>
      </c>
    </row>
    <row r="29" spans="1:77" ht="12.75" customHeight="1">
      <c r="A29" s="540">
        <v>203</v>
      </c>
      <c r="B29" s="546" t="s">
        <v>125</v>
      </c>
      <c r="C29" s="875">
        <v>39196</v>
      </c>
      <c r="D29" s="901">
        <v>39540</v>
      </c>
      <c r="E29" s="901">
        <v>43563</v>
      </c>
      <c r="F29" s="901">
        <v>47348</v>
      </c>
      <c r="G29" s="901">
        <v>52251</v>
      </c>
      <c r="H29" s="875">
        <v>55515</v>
      </c>
      <c r="I29" s="901">
        <v>58399</v>
      </c>
      <c r="J29" s="901">
        <v>61504</v>
      </c>
      <c r="K29" s="901">
        <v>63125</v>
      </c>
      <c r="L29" s="901">
        <v>64923</v>
      </c>
      <c r="M29" s="875">
        <v>67275</v>
      </c>
      <c r="N29" s="901">
        <v>69577</v>
      </c>
      <c r="O29" s="901">
        <v>71709</v>
      </c>
      <c r="P29" s="901">
        <v>73815</v>
      </c>
      <c r="Q29" s="901">
        <v>75718</v>
      </c>
      <c r="R29" s="875">
        <v>77829</v>
      </c>
      <c r="S29" s="901">
        <v>79279</v>
      </c>
      <c r="T29" s="901">
        <v>80534</v>
      </c>
      <c r="U29" s="901">
        <v>80918</v>
      </c>
      <c r="V29" s="901">
        <v>81396</v>
      </c>
      <c r="W29" s="875">
        <v>82288</v>
      </c>
      <c r="X29" s="901">
        <v>83100</v>
      </c>
      <c r="Y29" s="901">
        <v>84038</v>
      </c>
      <c r="Z29" s="901">
        <v>85402</v>
      </c>
      <c r="AA29" s="901">
        <v>87949</v>
      </c>
      <c r="AB29" s="875">
        <v>89365</v>
      </c>
      <c r="AC29" s="875">
        <v>92339</v>
      </c>
      <c r="AD29" s="875">
        <v>94658</v>
      </c>
      <c r="AE29" s="875">
        <v>96644</v>
      </c>
      <c r="AF29" s="875">
        <v>98688</v>
      </c>
      <c r="AG29" s="875">
        <v>101019</v>
      </c>
      <c r="AH29" s="875">
        <v>103066</v>
      </c>
      <c r="AI29" s="875">
        <v>105688</v>
      </c>
      <c r="AJ29" s="875">
        <v>108175</v>
      </c>
      <c r="AK29" s="875">
        <v>106292</v>
      </c>
      <c r="AL29" s="886">
        <v>107610</v>
      </c>
      <c r="AM29" s="875">
        <v>108345</v>
      </c>
      <c r="AN29" s="875">
        <v>108705</v>
      </c>
      <c r="AO29" s="875">
        <v>109527</v>
      </c>
      <c r="AP29" s="875">
        <v>110790</v>
      </c>
      <c r="AQ29" s="886">
        <v>112940</v>
      </c>
      <c r="AR29" s="875">
        <v>111481</v>
      </c>
      <c r="AS29" s="875">
        <v>112704</v>
      </c>
      <c r="AT29" s="886">
        <v>114323</v>
      </c>
      <c r="AU29" s="875">
        <v>115875</v>
      </c>
      <c r="AV29" s="887">
        <v>118249</v>
      </c>
      <c r="AW29" s="888">
        <v>117841</v>
      </c>
      <c r="AX29" s="888">
        <v>118535</v>
      </c>
      <c r="AY29" s="888">
        <v>119690</v>
      </c>
      <c r="AZ29" s="888">
        <v>120902</v>
      </c>
      <c r="BA29" s="888">
        <v>121890</v>
      </c>
      <c r="BB29" s="875">
        <v>123709</v>
      </c>
      <c r="BC29" s="875">
        <v>126451</v>
      </c>
      <c r="BD29" s="889">
        <v>128894</v>
      </c>
      <c r="BE29" s="542">
        <v>131295</v>
      </c>
      <c r="BF29" s="543">
        <v>133647</v>
      </c>
      <c r="BG29" s="542">
        <v>134566</v>
      </c>
      <c r="BH29" s="542">
        <v>135788</v>
      </c>
      <c r="BI29" s="542">
        <v>137171</v>
      </c>
      <c r="BJ29" s="542">
        <v>138602</v>
      </c>
      <c r="BK29" s="542">
        <f>BY20</f>
        <v>138711</v>
      </c>
      <c r="BL29" s="878">
        <f t="shared" si="7"/>
        <v>3641</v>
      </c>
      <c r="BM29" s="890">
        <f t="shared" si="8"/>
        <v>11757</v>
      </c>
      <c r="BN29" s="877">
        <f t="shared" si="9"/>
        <v>2742</v>
      </c>
      <c r="BO29" s="878">
        <f t="shared" si="9"/>
        <v>2443</v>
      </c>
      <c r="BP29" s="878">
        <f t="shared" si="9"/>
        <v>2401</v>
      </c>
      <c r="BQ29" s="878">
        <f t="shared" si="9"/>
        <v>2352</v>
      </c>
      <c r="BR29" s="879">
        <f t="shared" si="9"/>
        <v>919</v>
      </c>
      <c r="BS29" s="878">
        <f t="shared" si="9"/>
        <v>1222</v>
      </c>
      <c r="BT29" s="878">
        <f t="shared" si="2"/>
        <v>2923</v>
      </c>
      <c r="BU29" s="880">
        <f t="shared" si="5"/>
        <v>1540</v>
      </c>
      <c r="BV29" s="881">
        <f t="shared" si="6"/>
        <v>109</v>
      </c>
      <c r="BX29" s="841" t="s">
        <v>136</v>
      </c>
      <c r="BY29" s="840">
        <v>15124</v>
      </c>
    </row>
    <row r="30" spans="1:77" ht="12.75" customHeight="1">
      <c r="A30" s="540">
        <v>210</v>
      </c>
      <c r="B30" s="546" t="s">
        <v>127</v>
      </c>
      <c r="C30" s="875">
        <v>26090</v>
      </c>
      <c r="D30" s="901">
        <v>26426</v>
      </c>
      <c r="E30" s="901">
        <v>27549</v>
      </c>
      <c r="F30" s="901">
        <v>30087</v>
      </c>
      <c r="G30" s="901">
        <v>32500</v>
      </c>
      <c r="H30" s="875">
        <v>34102</v>
      </c>
      <c r="I30" s="901">
        <v>34547</v>
      </c>
      <c r="J30" s="901">
        <v>38055</v>
      </c>
      <c r="K30" s="901">
        <v>41875</v>
      </c>
      <c r="L30" s="901">
        <v>44883</v>
      </c>
      <c r="M30" s="875">
        <v>47578</v>
      </c>
      <c r="N30" s="901">
        <v>47164</v>
      </c>
      <c r="O30" s="901">
        <v>49999</v>
      </c>
      <c r="P30" s="901">
        <v>52346</v>
      </c>
      <c r="Q30" s="901">
        <v>57784</v>
      </c>
      <c r="R30" s="875">
        <v>60335</v>
      </c>
      <c r="S30" s="901">
        <v>61341</v>
      </c>
      <c r="T30" s="901">
        <v>62300</v>
      </c>
      <c r="U30" s="901">
        <v>63265</v>
      </c>
      <c r="V30" s="901">
        <v>64039</v>
      </c>
      <c r="W30" s="875">
        <v>64965</v>
      </c>
      <c r="X30" s="901">
        <v>66540</v>
      </c>
      <c r="Y30" s="901">
        <v>67769</v>
      </c>
      <c r="Z30" s="901">
        <v>69010</v>
      </c>
      <c r="AA30" s="901">
        <v>70365</v>
      </c>
      <c r="AB30" s="875">
        <v>71715</v>
      </c>
      <c r="AC30" s="875">
        <v>74064</v>
      </c>
      <c r="AD30" s="875">
        <v>76701</v>
      </c>
      <c r="AE30" s="875">
        <v>79157</v>
      </c>
      <c r="AF30" s="875">
        <v>81377</v>
      </c>
      <c r="AG30" s="875">
        <v>83792</v>
      </c>
      <c r="AH30" s="875">
        <v>85485</v>
      </c>
      <c r="AI30" s="875">
        <v>86906</v>
      </c>
      <c r="AJ30" s="875">
        <v>88263</v>
      </c>
      <c r="AK30" s="875">
        <v>88385</v>
      </c>
      <c r="AL30" s="886">
        <v>89533</v>
      </c>
      <c r="AM30" s="875">
        <v>90589</v>
      </c>
      <c r="AN30" s="875">
        <v>91624</v>
      </c>
      <c r="AO30" s="875">
        <v>92495</v>
      </c>
      <c r="AP30" s="875">
        <v>93591</v>
      </c>
      <c r="AQ30" s="886">
        <v>95483</v>
      </c>
      <c r="AR30" s="875">
        <v>94523</v>
      </c>
      <c r="AS30" s="875">
        <v>95789</v>
      </c>
      <c r="AT30" s="886">
        <v>97145</v>
      </c>
      <c r="AU30" s="875">
        <v>98637</v>
      </c>
      <c r="AV30" s="887">
        <v>100313</v>
      </c>
      <c r="AW30" s="888">
        <v>101108</v>
      </c>
      <c r="AX30" s="888">
        <v>101634</v>
      </c>
      <c r="AY30" s="888">
        <v>102233</v>
      </c>
      <c r="AZ30" s="888">
        <v>102725</v>
      </c>
      <c r="BA30" s="888">
        <v>103495</v>
      </c>
      <c r="BB30" s="875">
        <v>104231</v>
      </c>
      <c r="BC30" s="875">
        <v>104786</v>
      </c>
      <c r="BD30" s="889">
        <v>105623</v>
      </c>
      <c r="BE30" s="542">
        <v>106455</v>
      </c>
      <c r="BF30" s="543">
        <v>107195</v>
      </c>
      <c r="BG30" s="542">
        <v>108113</v>
      </c>
      <c r="BH30" s="542">
        <v>108791</v>
      </c>
      <c r="BI30" s="542">
        <v>109569</v>
      </c>
      <c r="BJ30" s="542">
        <v>110413</v>
      </c>
      <c r="BK30" s="542">
        <f>BY27</f>
        <v>110542</v>
      </c>
      <c r="BL30" s="878">
        <f t="shared" si="7"/>
        <v>3182</v>
      </c>
      <c r="BM30" s="890">
        <f t="shared" si="8"/>
        <v>3700</v>
      </c>
      <c r="BN30" s="877">
        <f t="shared" si="9"/>
        <v>555</v>
      </c>
      <c r="BO30" s="878">
        <f t="shared" si="9"/>
        <v>837</v>
      </c>
      <c r="BP30" s="878">
        <f t="shared" si="9"/>
        <v>832</v>
      </c>
      <c r="BQ30" s="878">
        <f t="shared" si="9"/>
        <v>740</v>
      </c>
      <c r="BR30" s="879">
        <f t="shared" si="9"/>
        <v>918</v>
      </c>
      <c r="BS30" s="878">
        <f t="shared" si="9"/>
        <v>678</v>
      </c>
      <c r="BT30" s="878">
        <f t="shared" si="2"/>
        <v>1751</v>
      </c>
      <c r="BU30" s="880">
        <f t="shared" si="5"/>
        <v>973</v>
      </c>
      <c r="BV30" s="881">
        <f t="shared" si="6"/>
        <v>129</v>
      </c>
      <c r="BX30" s="841" t="s">
        <v>116</v>
      </c>
      <c r="BY30" s="840">
        <v>97126</v>
      </c>
    </row>
    <row r="31" spans="1:77" ht="12.75" customHeight="1">
      <c r="A31" s="540">
        <v>216</v>
      </c>
      <c r="B31" s="546" t="s">
        <v>129</v>
      </c>
      <c r="C31" s="875">
        <v>14609</v>
      </c>
      <c r="D31" s="901">
        <v>14406</v>
      </c>
      <c r="E31" s="901">
        <v>14469</v>
      </c>
      <c r="F31" s="901">
        <v>17712</v>
      </c>
      <c r="G31" s="901">
        <v>16796</v>
      </c>
      <c r="H31" s="875">
        <v>17343</v>
      </c>
      <c r="I31" s="901">
        <v>18247</v>
      </c>
      <c r="J31" s="901">
        <v>18592</v>
      </c>
      <c r="K31" s="901">
        <v>19122</v>
      </c>
      <c r="L31" s="901">
        <v>19945</v>
      </c>
      <c r="M31" s="875">
        <v>20596</v>
      </c>
      <c r="N31" s="901">
        <v>21093</v>
      </c>
      <c r="O31" s="901">
        <v>22167</v>
      </c>
      <c r="P31" s="901">
        <v>23046</v>
      </c>
      <c r="Q31" s="901">
        <v>23974</v>
      </c>
      <c r="R31" s="875">
        <v>24818</v>
      </c>
      <c r="S31" s="901">
        <v>25366</v>
      </c>
      <c r="T31" s="901">
        <v>25859</v>
      </c>
      <c r="U31" s="901">
        <v>26198</v>
      </c>
      <c r="V31" s="901">
        <v>26431</v>
      </c>
      <c r="W31" s="875">
        <v>26834</v>
      </c>
      <c r="X31" s="901">
        <v>27123</v>
      </c>
      <c r="Y31" s="901">
        <v>27369</v>
      </c>
      <c r="Z31" s="901">
        <v>27567</v>
      </c>
      <c r="AA31" s="901">
        <v>28164</v>
      </c>
      <c r="AB31" s="875">
        <v>28497</v>
      </c>
      <c r="AC31" s="875">
        <v>29003</v>
      </c>
      <c r="AD31" s="875">
        <v>29693</v>
      </c>
      <c r="AE31" s="875">
        <v>30372</v>
      </c>
      <c r="AF31" s="875">
        <v>31080</v>
      </c>
      <c r="AG31" s="875">
        <v>31726</v>
      </c>
      <c r="AH31" s="875">
        <v>32034</v>
      </c>
      <c r="AI31" s="875">
        <v>32422</v>
      </c>
      <c r="AJ31" s="875">
        <v>32719</v>
      </c>
      <c r="AK31" s="875">
        <v>32451</v>
      </c>
      <c r="AL31" s="886">
        <v>32633</v>
      </c>
      <c r="AM31" s="875">
        <v>32863</v>
      </c>
      <c r="AN31" s="875">
        <v>33209</v>
      </c>
      <c r="AO31" s="875">
        <v>33348</v>
      </c>
      <c r="AP31" s="875">
        <v>33597</v>
      </c>
      <c r="AQ31" s="886">
        <v>34073</v>
      </c>
      <c r="AR31" s="875">
        <v>33863</v>
      </c>
      <c r="AS31" s="875">
        <v>34428</v>
      </c>
      <c r="AT31" s="886">
        <v>34737</v>
      </c>
      <c r="AU31" s="875">
        <v>35357</v>
      </c>
      <c r="AV31" s="887">
        <v>35674</v>
      </c>
      <c r="AW31" s="888">
        <v>35808</v>
      </c>
      <c r="AX31" s="888">
        <v>35969</v>
      </c>
      <c r="AY31" s="888">
        <v>36048</v>
      </c>
      <c r="AZ31" s="888">
        <v>36220</v>
      </c>
      <c r="BA31" s="888">
        <v>36340</v>
      </c>
      <c r="BB31" s="875">
        <v>36600</v>
      </c>
      <c r="BC31" s="875">
        <v>36562</v>
      </c>
      <c r="BD31" s="889">
        <v>36535</v>
      </c>
      <c r="BE31" s="542">
        <v>36638</v>
      </c>
      <c r="BF31" s="543">
        <v>36712</v>
      </c>
      <c r="BG31" s="542">
        <v>36812</v>
      </c>
      <c r="BH31" s="542">
        <v>37044</v>
      </c>
      <c r="BI31" s="542">
        <v>37237</v>
      </c>
      <c r="BJ31" s="542">
        <v>37430</v>
      </c>
      <c r="BK31" s="542">
        <f>BY32</f>
        <v>37478</v>
      </c>
      <c r="BL31" s="878">
        <f t="shared" si="7"/>
        <v>666</v>
      </c>
      <c r="BM31" s="890">
        <f t="shared" si="8"/>
        <v>372</v>
      </c>
      <c r="BN31" s="877">
        <f t="shared" si="9"/>
        <v>-38</v>
      </c>
      <c r="BO31" s="878">
        <f t="shared" si="9"/>
        <v>-27</v>
      </c>
      <c r="BP31" s="878">
        <f t="shared" si="9"/>
        <v>103</v>
      </c>
      <c r="BQ31" s="878">
        <f t="shared" si="9"/>
        <v>74</v>
      </c>
      <c r="BR31" s="879">
        <f t="shared" si="9"/>
        <v>100</v>
      </c>
      <c r="BS31" s="878">
        <f t="shared" si="9"/>
        <v>232</v>
      </c>
      <c r="BT31" s="878">
        <f t="shared" si="2"/>
        <v>434</v>
      </c>
      <c r="BU31" s="880">
        <f t="shared" si="5"/>
        <v>241</v>
      </c>
      <c r="BV31" s="881">
        <f t="shared" si="6"/>
        <v>48</v>
      </c>
      <c r="BX31" s="841" t="s">
        <v>142</v>
      </c>
      <c r="BY31" s="840">
        <v>31053</v>
      </c>
    </row>
    <row r="32" spans="1:77" ht="12.75" customHeight="1">
      <c r="A32" s="540">
        <v>381</v>
      </c>
      <c r="B32" s="546" t="s">
        <v>131</v>
      </c>
      <c r="C32" s="875">
        <v>4036</v>
      </c>
      <c r="D32" s="901">
        <v>4208</v>
      </c>
      <c r="E32" s="901">
        <v>4287</v>
      </c>
      <c r="F32" s="901">
        <v>4427</v>
      </c>
      <c r="G32" s="901">
        <v>4581</v>
      </c>
      <c r="H32" s="875">
        <v>4717</v>
      </c>
      <c r="I32" s="901">
        <v>4866</v>
      </c>
      <c r="J32" s="901">
        <v>5040</v>
      </c>
      <c r="K32" s="901">
        <v>5179</v>
      </c>
      <c r="L32" s="901">
        <v>5266</v>
      </c>
      <c r="M32" s="875">
        <v>5404</v>
      </c>
      <c r="N32" s="901">
        <v>5653</v>
      </c>
      <c r="O32" s="901">
        <v>5864</v>
      </c>
      <c r="P32" s="901">
        <v>6059</v>
      </c>
      <c r="Q32" s="901">
        <v>6460</v>
      </c>
      <c r="R32" s="875">
        <v>6724</v>
      </c>
      <c r="S32" s="901">
        <v>6982</v>
      </c>
      <c r="T32" s="901">
        <v>7044</v>
      </c>
      <c r="U32" s="901">
        <v>7083</v>
      </c>
      <c r="V32" s="901">
        <v>7176</v>
      </c>
      <c r="W32" s="875">
        <v>7289</v>
      </c>
      <c r="X32" s="901">
        <v>7373</v>
      </c>
      <c r="Y32" s="901">
        <v>7502</v>
      </c>
      <c r="Z32" s="901">
        <v>7615</v>
      </c>
      <c r="AA32" s="901">
        <v>7748</v>
      </c>
      <c r="AB32" s="875">
        <v>7863</v>
      </c>
      <c r="AC32" s="875">
        <v>7985</v>
      </c>
      <c r="AD32" s="875">
        <v>8173</v>
      </c>
      <c r="AE32" s="875">
        <v>8320</v>
      </c>
      <c r="AF32" s="875">
        <v>8428</v>
      </c>
      <c r="AG32" s="875">
        <v>8569</v>
      </c>
      <c r="AH32" s="875">
        <v>8794</v>
      </c>
      <c r="AI32" s="875">
        <v>8977</v>
      </c>
      <c r="AJ32" s="875">
        <v>9105</v>
      </c>
      <c r="AK32" s="875">
        <v>9271</v>
      </c>
      <c r="AL32" s="886">
        <v>9446</v>
      </c>
      <c r="AM32" s="875">
        <v>9588</v>
      </c>
      <c r="AN32" s="875">
        <v>9672</v>
      </c>
      <c r="AO32" s="875">
        <v>9692</v>
      </c>
      <c r="AP32" s="875">
        <v>9806</v>
      </c>
      <c r="AQ32" s="886">
        <v>10215</v>
      </c>
      <c r="AR32" s="875">
        <v>9860</v>
      </c>
      <c r="AS32" s="875">
        <v>9992</v>
      </c>
      <c r="AT32" s="886">
        <v>10069</v>
      </c>
      <c r="AU32" s="875">
        <v>10160</v>
      </c>
      <c r="AV32" s="887">
        <v>10359</v>
      </c>
      <c r="AW32" s="888">
        <v>10393</v>
      </c>
      <c r="AX32" s="888">
        <v>10551</v>
      </c>
      <c r="AY32" s="888">
        <v>10719</v>
      </c>
      <c r="AZ32" s="888">
        <v>10866</v>
      </c>
      <c r="BA32" s="888">
        <v>11026</v>
      </c>
      <c r="BB32" s="875">
        <v>11127</v>
      </c>
      <c r="BC32" s="875">
        <v>11149</v>
      </c>
      <c r="BD32" s="889">
        <v>11224</v>
      </c>
      <c r="BE32" s="542">
        <v>11312</v>
      </c>
      <c r="BF32" s="543">
        <v>11384</v>
      </c>
      <c r="BG32" s="542">
        <v>11492</v>
      </c>
      <c r="BH32" s="542">
        <v>11624</v>
      </c>
      <c r="BI32" s="542">
        <v>11790</v>
      </c>
      <c r="BJ32" s="542">
        <v>11955</v>
      </c>
      <c r="BK32" s="542">
        <f>BY51</f>
        <v>11995</v>
      </c>
      <c r="BL32" s="878">
        <f t="shared" si="7"/>
        <v>667</v>
      </c>
      <c r="BM32" s="890">
        <f t="shared" si="8"/>
        <v>358</v>
      </c>
      <c r="BN32" s="877">
        <f t="shared" si="9"/>
        <v>22</v>
      </c>
      <c r="BO32" s="878">
        <f t="shared" si="9"/>
        <v>75</v>
      </c>
      <c r="BP32" s="878">
        <f t="shared" si="9"/>
        <v>88</v>
      </c>
      <c r="BQ32" s="878">
        <f t="shared" si="9"/>
        <v>72</v>
      </c>
      <c r="BR32" s="879">
        <f t="shared" si="9"/>
        <v>108</v>
      </c>
      <c r="BS32" s="878">
        <f t="shared" si="9"/>
        <v>132</v>
      </c>
      <c r="BT32" s="878">
        <f t="shared" si="2"/>
        <v>371</v>
      </c>
      <c r="BU32" s="880">
        <f t="shared" si="5"/>
        <v>205</v>
      </c>
      <c r="BV32" s="881">
        <f t="shared" si="6"/>
        <v>40</v>
      </c>
      <c r="BX32" s="841" t="s">
        <v>129</v>
      </c>
      <c r="BY32" s="840">
        <v>37478</v>
      </c>
    </row>
    <row r="33" spans="1:77" ht="12.75" customHeight="1">
      <c r="A33" s="540">
        <v>382</v>
      </c>
      <c r="B33" s="546" t="s">
        <v>133</v>
      </c>
      <c r="C33" s="875">
        <v>2478</v>
      </c>
      <c r="D33" s="901">
        <v>2630</v>
      </c>
      <c r="E33" s="901">
        <v>2772</v>
      </c>
      <c r="F33" s="901">
        <v>2921</v>
      </c>
      <c r="G33" s="901">
        <v>3123</v>
      </c>
      <c r="H33" s="875">
        <v>3284</v>
      </c>
      <c r="I33" s="901">
        <v>3462</v>
      </c>
      <c r="J33" s="901">
        <v>3857</v>
      </c>
      <c r="K33" s="901">
        <v>4374</v>
      </c>
      <c r="L33" s="901">
        <v>4927</v>
      </c>
      <c r="M33" s="875">
        <v>5338</v>
      </c>
      <c r="N33" s="901">
        <v>5828</v>
      </c>
      <c r="O33" s="901">
        <v>6371</v>
      </c>
      <c r="P33" s="901">
        <v>6790</v>
      </c>
      <c r="Q33" s="901">
        <v>6993</v>
      </c>
      <c r="R33" s="875">
        <v>7407</v>
      </c>
      <c r="S33" s="901">
        <v>7706</v>
      </c>
      <c r="T33" s="901">
        <v>7977</v>
      </c>
      <c r="U33" s="901">
        <v>8108</v>
      </c>
      <c r="V33" s="901">
        <v>8208</v>
      </c>
      <c r="W33" s="875">
        <v>8409</v>
      </c>
      <c r="X33" s="901">
        <v>8556</v>
      </c>
      <c r="Y33" s="901">
        <v>8573</v>
      </c>
      <c r="Z33" s="901">
        <v>8695</v>
      </c>
      <c r="AA33" s="901">
        <v>9042</v>
      </c>
      <c r="AB33" s="875">
        <v>9200</v>
      </c>
      <c r="AC33" s="875">
        <v>9583</v>
      </c>
      <c r="AD33" s="875">
        <v>9796</v>
      </c>
      <c r="AE33" s="875">
        <v>10249</v>
      </c>
      <c r="AF33" s="875">
        <v>10484</v>
      </c>
      <c r="AG33" s="875">
        <v>10805</v>
      </c>
      <c r="AH33" s="875">
        <v>11130</v>
      </c>
      <c r="AI33" s="875">
        <v>11261</v>
      </c>
      <c r="AJ33" s="875">
        <v>11291</v>
      </c>
      <c r="AK33" s="875">
        <v>11269</v>
      </c>
      <c r="AL33" s="886">
        <v>11386</v>
      </c>
      <c r="AM33" s="875">
        <v>11552</v>
      </c>
      <c r="AN33" s="875">
        <v>11715</v>
      </c>
      <c r="AO33" s="875">
        <v>11781</v>
      </c>
      <c r="AP33" s="875">
        <v>11924</v>
      </c>
      <c r="AQ33" s="886">
        <v>12180</v>
      </c>
      <c r="AR33" s="875">
        <v>12031</v>
      </c>
      <c r="AS33" s="875">
        <v>12227</v>
      </c>
      <c r="AT33" s="886">
        <v>12370</v>
      </c>
      <c r="AU33" s="875">
        <v>12476</v>
      </c>
      <c r="AV33" s="887">
        <v>12750</v>
      </c>
      <c r="AW33" s="888">
        <v>12783</v>
      </c>
      <c r="AX33" s="888">
        <v>12932</v>
      </c>
      <c r="AY33" s="888">
        <v>13016</v>
      </c>
      <c r="AZ33" s="888">
        <v>13123</v>
      </c>
      <c r="BA33" s="888">
        <v>13258</v>
      </c>
      <c r="BB33" s="875">
        <v>13407</v>
      </c>
      <c r="BC33" s="875">
        <v>13484</v>
      </c>
      <c r="BD33" s="889">
        <v>13545</v>
      </c>
      <c r="BE33" s="542">
        <v>13685</v>
      </c>
      <c r="BF33" s="543">
        <v>13792</v>
      </c>
      <c r="BG33" s="542">
        <v>13967</v>
      </c>
      <c r="BH33" s="542">
        <v>14104</v>
      </c>
      <c r="BI33" s="542">
        <v>14255</v>
      </c>
      <c r="BJ33" s="542">
        <v>14363</v>
      </c>
      <c r="BK33" s="542">
        <f>BY52</f>
        <v>14341</v>
      </c>
      <c r="BL33" s="878">
        <f t="shared" si="7"/>
        <v>508</v>
      </c>
      <c r="BM33" s="890">
        <f t="shared" si="8"/>
        <v>534</v>
      </c>
      <c r="BN33" s="877">
        <f t="shared" si="9"/>
        <v>77</v>
      </c>
      <c r="BO33" s="878">
        <f t="shared" si="9"/>
        <v>61</v>
      </c>
      <c r="BP33" s="878">
        <f t="shared" si="9"/>
        <v>140</v>
      </c>
      <c r="BQ33" s="878">
        <f t="shared" si="9"/>
        <v>107</v>
      </c>
      <c r="BR33" s="879">
        <f t="shared" si="9"/>
        <v>175</v>
      </c>
      <c r="BS33" s="878">
        <f t="shared" si="9"/>
        <v>137</v>
      </c>
      <c r="BT33" s="878">
        <f t="shared" si="2"/>
        <v>237</v>
      </c>
      <c r="BU33" s="880">
        <f t="shared" si="5"/>
        <v>86</v>
      </c>
      <c r="BV33" s="881">
        <f t="shared" si="6"/>
        <v>-22</v>
      </c>
      <c r="BX33" s="841" t="s">
        <v>118</v>
      </c>
      <c r="BY33" s="840">
        <v>64837</v>
      </c>
    </row>
    <row r="34" spans="1:77" s="904" customFormat="1" ht="20.25" customHeight="1">
      <c r="B34" s="906" t="s">
        <v>134</v>
      </c>
      <c r="C34" s="875">
        <f>SUM(C35:C40)</f>
        <v>51955</v>
      </c>
      <c r="D34" s="875">
        <f t="shared" ref="D34:BO34" si="16">SUM(D35:D40)</f>
        <v>51785</v>
      </c>
      <c r="E34" s="875">
        <f t="shared" si="16"/>
        <v>52455</v>
      </c>
      <c r="F34" s="875">
        <f t="shared" si="16"/>
        <v>53072</v>
      </c>
      <c r="G34" s="875">
        <f t="shared" si="16"/>
        <v>54899</v>
      </c>
      <c r="H34" s="875">
        <f t="shared" si="16"/>
        <v>55636</v>
      </c>
      <c r="I34" s="875">
        <f t="shared" si="16"/>
        <v>55386</v>
      </c>
      <c r="J34" s="875">
        <f t="shared" si="16"/>
        <v>57034</v>
      </c>
      <c r="K34" s="875">
        <f t="shared" si="16"/>
        <v>59037</v>
      </c>
      <c r="L34" s="875">
        <f t="shared" si="16"/>
        <v>61280</v>
      </c>
      <c r="M34" s="875">
        <f t="shared" si="16"/>
        <v>62690</v>
      </c>
      <c r="N34" s="875">
        <f t="shared" si="16"/>
        <v>63927</v>
      </c>
      <c r="O34" s="875">
        <f t="shared" si="16"/>
        <v>65472</v>
      </c>
      <c r="P34" s="875">
        <f t="shared" si="16"/>
        <v>66806</v>
      </c>
      <c r="Q34" s="875">
        <f t="shared" si="16"/>
        <v>68968</v>
      </c>
      <c r="R34" s="875">
        <f t="shared" si="16"/>
        <v>70538</v>
      </c>
      <c r="S34" s="875">
        <f t="shared" si="16"/>
        <v>70409</v>
      </c>
      <c r="T34" s="875">
        <f t="shared" si="16"/>
        <v>71556</v>
      </c>
      <c r="U34" s="875">
        <f t="shared" si="16"/>
        <v>72459</v>
      </c>
      <c r="V34" s="875">
        <f t="shared" si="16"/>
        <v>74010</v>
      </c>
      <c r="W34" s="875">
        <f t="shared" si="16"/>
        <v>74878</v>
      </c>
      <c r="X34" s="875">
        <f t="shared" si="16"/>
        <v>74416</v>
      </c>
      <c r="Y34" s="875">
        <f t="shared" si="16"/>
        <v>74717</v>
      </c>
      <c r="Z34" s="875">
        <f t="shared" si="16"/>
        <v>75617</v>
      </c>
      <c r="AA34" s="875">
        <f t="shared" si="16"/>
        <v>77556</v>
      </c>
      <c r="AB34" s="875">
        <f t="shared" si="16"/>
        <v>78226</v>
      </c>
      <c r="AC34" s="875">
        <f t="shared" si="16"/>
        <v>80023</v>
      </c>
      <c r="AD34" s="875">
        <f t="shared" si="16"/>
        <v>81210</v>
      </c>
      <c r="AE34" s="875">
        <f t="shared" si="16"/>
        <v>82409</v>
      </c>
      <c r="AF34" s="875">
        <f t="shared" si="16"/>
        <v>83516</v>
      </c>
      <c r="AG34" s="875">
        <f t="shared" si="16"/>
        <v>84988</v>
      </c>
      <c r="AH34" s="875">
        <f t="shared" si="16"/>
        <v>86490</v>
      </c>
      <c r="AI34" s="875">
        <f t="shared" si="16"/>
        <v>87980</v>
      </c>
      <c r="AJ34" s="875">
        <f t="shared" si="16"/>
        <v>89181</v>
      </c>
      <c r="AK34" s="875">
        <f t="shared" si="16"/>
        <v>89098</v>
      </c>
      <c r="AL34" s="875">
        <f t="shared" si="16"/>
        <v>90125</v>
      </c>
      <c r="AM34" s="875">
        <f t="shared" si="16"/>
        <v>90840</v>
      </c>
      <c r="AN34" s="875">
        <f t="shared" si="16"/>
        <v>91257</v>
      </c>
      <c r="AO34" s="875">
        <f t="shared" si="16"/>
        <v>91774</v>
      </c>
      <c r="AP34" s="875">
        <f t="shared" si="16"/>
        <v>92438</v>
      </c>
      <c r="AQ34" s="875">
        <f t="shared" si="16"/>
        <v>94747</v>
      </c>
      <c r="AR34" s="875">
        <f t="shared" si="16"/>
        <v>92786</v>
      </c>
      <c r="AS34" s="875">
        <f t="shared" si="16"/>
        <v>93705</v>
      </c>
      <c r="AT34" s="875">
        <f t="shared" si="16"/>
        <v>94429</v>
      </c>
      <c r="AU34" s="875">
        <f t="shared" si="16"/>
        <v>95400</v>
      </c>
      <c r="AV34" s="875">
        <f t="shared" si="16"/>
        <v>97299</v>
      </c>
      <c r="AW34" s="875">
        <f t="shared" si="16"/>
        <v>96516</v>
      </c>
      <c r="AX34" s="875">
        <f t="shared" si="16"/>
        <v>96848</v>
      </c>
      <c r="AY34" s="875">
        <f t="shared" si="16"/>
        <v>97086</v>
      </c>
      <c r="AZ34" s="875">
        <f t="shared" si="16"/>
        <v>97341</v>
      </c>
      <c r="BA34" s="875">
        <f t="shared" si="16"/>
        <v>97677</v>
      </c>
      <c r="BB34" s="875">
        <f t="shared" si="16"/>
        <v>98746</v>
      </c>
      <c r="BC34" s="875">
        <f t="shared" si="16"/>
        <v>99742</v>
      </c>
      <c r="BD34" s="875">
        <f t="shared" si="16"/>
        <v>100885</v>
      </c>
      <c r="BE34" s="875">
        <f t="shared" si="16"/>
        <v>102115</v>
      </c>
      <c r="BF34" s="875">
        <f t="shared" si="16"/>
        <v>103224</v>
      </c>
      <c r="BG34" s="875">
        <f t="shared" si="16"/>
        <v>103187</v>
      </c>
      <c r="BH34" s="875">
        <f t="shared" si="16"/>
        <v>103853</v>
      </c>
      <c r="BI34" s="875">
        <f t="shared" si="16"/>
        <v>104456</v>
      </c>
      <c r="BJ34" s="875">
        <f t="shared" si="16"/>
        <v>105248</v>
      </c>
      <c r="BK34" s="875">
        <f t="shared" si="16"/>
        <v>105340</v>
      </c>
      <c r="BL34" s="549">
        <f t="shared" si="16"/>
        <v>378</v>
      </c>
      <c r="BM34" s="876">
        <f t="shared" si="16"/>
        <v>5547</v>
      </c>
      <c r="BN34" s="550">
        <f t="shared" si="16"/>
        <v>996</v>
      </c>
      <c r="BO34" s="550">
        <f t="shared" si="16"/>
        <v>1143</v>
      </c>
      <c r="BP34" s="550">
        <f t="shared" ref="BP34:BR34" si="17">SUM(BP35:BP40)</f>
        <v>1230</v>
      </c>
      <c r="BQ34" s="550">
        <f t="shared" si="17"/>
        <v>1109</v>
      </c>
      <c r="BR34" s="883">
        <f t="shared" si="17"/>
        <v>-37</v>
      </c>
      <c r="BS34" s="878">
        <f t="shared" si="9"/>
        <v>666</v>
      </c>
      <c r="BT34" s="878">
        <f t="shared" si="2"/>
        <v>1487</v>
      </c>
      <c r="BU34" s="880">
        <f t="shared" si="5"/>
        <v>884</v>
      </c>
      <c r="BV34" s="881">
        <f t="shared" si="6"/>
        <v>92</v>
      </c>
      <c r="BX34" s="841" t="s">
        <v>148</v>
      </c>
      <c r="BY34" s="840">
        <v>18499</v>
      </c>
    </row>
    <row r="35" spans="1:77" ht="12.75" customHeight="1">
      <c r="A35" s="499">
        <v>213</v>
      </c>
      <c r="B35" s="547" t="s">
        <v>704</v>
      </c>
      <c r="C35" s="907">
        <v>10536</v>
      </c>
      <c r="D35" s="908">
        <v>10348</v>
      </c>
      <c r="E35" s="908">
        <v>10440</v>
      </c>
      <c r="F35" s="908">
        <v>10549</v>
      </c>
      <c r="G35" s="908">
        <v>11175</v>
      </c>
      <c r="H35" s="907">
        <v>11335</v>
      </c>
      <c r="I35" s="908">
        <v>10957</v>
      </c>
      <c r="J35" s="908">
        <v>11074</v>
      </c>
      <c r="K35" s="908">
        <v>11268</v>
      </c>
      <c r="L35" s="908">
        <v>11728</v>
      </c>
      <c r="M35" s="907">
        <v>11826</v>
      </c>
      <c r="N35" s="908">
        <v>11498</v>
      </c>
      <c r="O35" s="908">
        <v>11612</v>
      </c>
      <c r="P35" s="908">
        <v>11651</v>
      </c>
      <c r="Q35" s="908">
        <v>12221</v>
      </c>
      <c r="R35" s="907">
        <v>12320</v>
      </c>
      <c r="S35" s="908">
        <v>11915</v>
      </c>
      <c r="T35" s="908">
        <v>11995</v>
      </c>
      <c r="U35" s="908">
        <v>12044</v>
      </c>
      <c r="V35" s="908">
        <v>12623</v>
      </c>
      <c r="W35" s="907">
        <v>12698</v>
      </c>
      <c r="X35" s="908">
        <v>12310</v>
      </c>
      <c r="Y35" s="908">
        <v>12310</v>
      </c>
      <c r="Z35" s="908">
        <v>12329</v>
      </c>
      <c r="AA35" s="908">
        <v>12945</v>
      </c>
      <c r="AB35" s="907">
        <v>13007</v>
      </c>
      <c r="AC35" s="907">
        <v>13120</v>
      </c>
      <c r="AD35" s="907">
        <v>13329</v>
      </c>
      <c r="AE35" s="907">
        <v>13544</v>
      </c>
      <c r="AF35" s="907">
        <v>13705</v>
      </c>
      <c r="AG35" s="907">
        <v>13880</v>
      </c>
      <c r="AH35" s="907">
        <v>14078</v>
      </c>
      <c r="AI35" s="907">
        <v>14243</v>
      </c>
      <c r="AJ35" s="907">
        <v>14381</v>
      </c>
      <c r="AK35" s="907">
        <v>14502</v>
      </c>
      <c r="AL35" s="907">
        <v>14657</v>
      </c>
      <c r="AM35" s="875">
        <v>14659</v>
      </c>
      <c r="AN35" s="875">
        <v>14640</v>
      </c>
      <c r="AO35" s="875">
        <v>14670</v>
      </c>
      <c r="AP35" s="875">
        <v>14669</v>
      </c>
      <c r="AQ35" s="886">
        <v>15152</v>
      </c>
      <c r="AR35" s="875">
        <v>14641</v>
      </c>
      <c r="AS35" s="875">
        <v>14712</v>
      </c>
      <c r="AT35" s="886">
        <v>14748</v>
      </c>
      <c r="AU35" s="875">
        <v>14926</v>
      </c>
      <c r="AV35" s="887">
        <v>15216</v>
      </c>
      <c r="AW35" s="888">
        <v>15055</v>
      </c>
      <c r="AX35" s="888">
        <v>15046</v>
      </c>
      <c r="AY35" s="888">
        <v>15066</v>
      </c>
      <c r="AZ35" s="888">
        <v>15037</v>
      </c>
      <c r="BA35" s="888">
        <v>15049</v>
      </c>
      <c r="BB35" s="875">
        <v>15039</v>
      </c>
      <c r="BC35" s="875">
        <v>15035</v>
      </c>
      <c r="BD35" s="889">
        <v>15104</v>
      </c>
      <c r="BE35" s="548">
        <v>15144</v>
      </c>
      <c r="BF35" s="543">
        <v>15167</v>
      </c>
      <c r="BG35" s="548">
        <v>15037</v>
      </c>
      <c r="BH35" s="548">
        <v>15070</v>
      </c>
      <c r="BI35" s="548">
        <v>15092</v>
      </c>
      <c r="BJ35" s="548">
        <v>15137</v>
      </c>
      <c r="BK35" s="548">
        <f>BY29</f>
        <v>15124</v>
      </c>
      <c r="BL35" s="878">
        <f t="shared" si="7"/>
        <v>-167</v>
      </c>
      <c r="BM35" s="890">
        <f t="shared" si="8"/>
        <v>118</v>
      </c>
      <c r="BN35" s="877">
        <f t="shared" si="9"/>
        <v>-4</v>
      </c>
      <c r="BO35" s="878">
        <f t="shared" si="9"/>
        <v>69</v>
      </c>
      <c r="BP35" s="878">
        <f t="shared" si="9"/>
        <v>40</v>
      </c>
      <c r="BQ35" s="878">
        <f t="shared" si="9"/>
        <v>23</v>
      </c>
      <c r="BR35" s="879">
        <f t="shared" si="9"/>
        <v>-130</v>
      </c>
      <c r="BS35" s="878">
        <f t="shared" si="9"/>
        <v>33</v>
      </c>
      <c r="BT35" s="878">
        <f t="shared" si="2"/>
        <v>54</v>
      </c>
      <c r="BU35" s="880">
        <f t="shared" si="5"/>
        <v>32</v>
      </c>
      <c r="BV35" s="881">
        <f t="shared" si="6"/>
        <v>-13</v>
      </c>
      <c r="BX35" s="841" t="s">
        <v>120</v>
      </c>
      <c r="BY35" s="840">
        <v>43129</v>
      </c>
    </row>
    <row r="36" spans="1:77" ht="12.75" customHeight="1">
      <c r="A36" s="499">
        <v>215</v>
      </c>
      <c r="B36" s="547" t="s">
        <v>705</v>
      </c>
      <c r="C36" s="907">
        <v>10199</v>
      </c>
      <c r="D36" s="908">
        <v>10006</v>
      </c>
      <c r="E36" s="908">
        <v>10268</v>
      </c>
      <c r="F36" s="908">
        <v>10519</v>
      </c>
      <c r="G36" s="908">
        <v>11164</v>
      </c>
      <c r="H36" s="907">
        <v>11405</v>
      </c>
      <c r="I36" s="908">
        <v>11096</v>
      </c>
      <c r="J36" s="908">
        <v>12138</v>
      </c>
      <c r="K36" s="908">
        <v>13487</v>
      </c>
      <c r="L36" s="908">
        <v>14797</v>
      </c>
      <c r="M36" s="907">
        <v>15644</v>
      </c>
      <c r="N36" s="908">
        <v>16397</v>
      </c>
      <c r="O36" s="908">
        <v>17361</v>
      </c>
      <c r="P36" s="908">
        <v>18141</v>
      </c>
      <c r="Q36" s="908">
        <v>19304</v>
      </c>
      <c r="R36" s="907">
        <v>20219</v>
      </c>
      <c r="S36" s="908">
        <v>20139</v>
      </c>
      <c r="T36" s="908">
        <v>20444</v>
      </c>
      <c r="U36" s="908">
        <v>20729</v>
      </c>
      <c r="V36" s="908">
        <v>21394</v>
      </c>
      <c r="W36" s="907">
        <v>21688</v>
      </c>
      <c r="X36" s="908">
        <v>21458</v>
      </c>
      <c r="Y36" s="908">
        <v>21681</v>
      </c>
      <c r="Z36" s="908">
        <v>21938</v>
      </c>
      <c r="AA36" s="908">
        <v>22976</v>
      </c>
      <c r="AB36" s="907">
        <v>23297</v>
      </c>
      <c r="AC36" s="907">
        <v>23700</v>
      </c>
      <c r="AD36" s="907">
        <v>24142</v>
      </c>
      <c r="AE36" s="907">
        <v>24466</v>
      </c>
      <c r="AF36" s="907">
        <v>24841</v>
      </c>
      <c r="AG36" s="907">
        <v>25377</v>
      </c>
      <c r="AH36" s="907">
        <v>26044</v>
      </c>
      <c r="AI36" s="907">
        <v>26687</v>
      </c>
      <c r="AJ36" s="907">
        <v>27156</v>
      </c>
      <c r="AK36" s="907">
        <v>26327</v>
      </c>
      <c r="AL36" s="907">
        <v>26564</v>
      </c>
      <c r="AM36" s="875">
        <v>26848</v>
      </c>
      <c r="AN36" s="875">
        <v>27052</v>
      </c>
      <c r="AO36" s="875">
        <v>27211</v>
      </c>
      <c r="AP36" s="875">
        <v>27454</v>
      </c>
      <c r="AQ36" s="907">
        <v>28195</v>
      </c>
      <c r="AR36" s="875">
        <v>27553</v>
      </c>
      <c r="AS36" s="875">
        <v>27825</v>
      </c>
      <c r="AT36" s="907">
        <v>28046</v>
      </c>
      <c r="AU36" s="875">
        <v>28340</v>
      </c>
      <c r="AV36" s="887">
        <v>29141</v>
      </c>
      <c r="AW36" s="888">
        <v>28609</v>
      </c>
      <c r="AX36" s="888">
        <v>28589</v>
      </c>
      <c r="AY36" s="888">
        <v>28568</v>
      </c>
      <c r="AZ36" s="888">
        <v>28624</v>
      </c>
      <c r="BA36" s="888">
        <v>28653</v>
      </c>
      <c r="BB36" s="875">
        <v>28978</v>
      </c>
      <c r="BC36" s="875">
        <v>29324</v>
      </c>
      <c r="BD36" s="889">
        <v>29678</v>
      </c>
      <c r="BE36" s="542">
        <v>30026</v>
      </c>
      <c r="BF36" s="543">
        <v>30370</v>
      </c>
      <c r="BG36" s="542">
        <v>30449</v>
      </c>
      <c r="BH36" s="542">
        <v>30623</v>
      </c>
      <c r="BI36" s="542">
        <v>30815</v>
      </c>
      <c r="BJ36" s="542">
        <v>31024</v>
      </c>
      <c r="BK36" s="542">
        <f>BY31</f>
        <v>31053</v>
      </c>
      <c r="BL36" s="878">
        <f t="shared" si="7"/>
        <v>-488</v>
      </c>
      <c r="BM36" s="890">
        <f t="shared" si="8"/>
        <v>1717</v>
      </c>
      <c r="BN36" s="877">
        <f t="shared" si="9"/>
        <v>346</v>
      </c>
      <c r="BO36" s="878">
        <f t="shared" si="9"/>
        <v>354</v>
      </c>
      <c r="BP36" s="878">
        <f t="shared" si="9"/>
        <v>348</v>
      </c>
      <c r="BQ36" s="878">
        <f t="shared" si="9"/>
        <v>344</v>
      </c>
      <c r="BR36" s="879">
        <f t="shared" si="9"/>
        <v>79</v>
      </c>
      <c r="BS36" s="878">
        <f t="shared" si="9"/>
        <v>174</v>
      </c>
      <c r="BT36" s="878">
        <f t="shared" si="2"/>
        <v>430</v>
      </c>
      <c r="BU36" s="880">
        <f t="shared" si="5"/>
        <v>238</v>
      </c>
      <c r="BV36" s="881">
        <f t="shared" si="6"/>
        <v>29</v>
      </c>
      <c r="BX36" s="841" t="s">
        <v>150</v>
      </c>
      <c r="BY36" s="840">
        <v>16491</v>
      </c>
    </row>
    <row r="37" spans="1:77" ht="12.75" customHeight="1">
      <c r="A37" s="540">
        <v>218</v>
      </c>
      <c r="B37" s="546" t="s">
        <v>148</v>
      </c>
      <c r="C37" s="875">
        <v>8103</v>
      </c>
      <c r="D37" s="901">
        <v>8131</v>
      </c>
      <c r="E37" s="901">
        <v>8290</v>
      </c>
      <c r="F37" s="901">
        <v>8422</v>
      </c>
      <c r="G37" s="901">
        <v>8593</v>
      </c>
      <c r="H37" s="875">
        <v>8716</v>
      </c>
      <c r="I37" s="901">
        <v>8902</v>
      </c>
      <c r="J37" s="901">
        <v>9104</v>
      </c>
      <c r="K37" s="901">
        <v>9332</v>
      </c>
      <c r="L37" s="901">
        <v>9595</v>
      </c>
      <c r="M37" s="875">
        <v>9815</v>
      </c>
      <c r="N37" s="901">
        <v>10179</v>
      </c>
      <c r="O37" s="901">
        <v>10338</v>
      </c>
      <c r="P37" s="901">
        <v>10534</v>
      </c>
      <c r="Q37" s="901">
        <v>10711</v>
      </c>
      <c r="R37" s="875">
        <v>10935</v>
      </c>
      <c r="S37" s="901">
        <v>11118</v>
      </c>
      <c r="T37" s="901">
        <v>11330</v>
      </c>
      <c r="U37" s="901">
        <v>11436</v>
      </c>
      <c r="V37" s="901">
        <v>11553</v>
      </c>
      <c r="W37" s="875">
        <v>11708</v>
      </c>
      <c r="X37" s="901">
        <v>11782</v>
      </c>
      <c r="Y37" s="901">
        <v>11827</v>
      </c>
      <c r="Z37" s="901">
        <v>11956</v>
      </c>
      <c r="AA37" s="901">
        <v>12072</v>
      </c>
      <c r="AB37" s="875">
        <v>12164</v>
      </c>
      <c r="AC37" s="875">
        <v>12463</v>
      </c>
      <c r="AD37" s="875">
        <v>12823</v>
      </c>
      <c r="AE37" s="875">
        <v>13189</v>
      </c>
      <c r="AF37" s="875">
        <v>13538</v>
      </c>
      <c r="AG37" s="875">
        <v>13881</v>
      </c>
      <c r="AH37" s="875">
        <v>14006</v>
      </c>
      <c r="AI37" s="875">
        <v>14180</v>
      </c>
      <c r="AJ37" s="875">
        <v>14452</v>
      </c>
      <c r="AK37" s="875">
        <v>14681</v>
      </c>
      <c r="AL37" s="886">
        <v>14881</v>
      </c>
      <c r="AM37" s="875">
        <v>15033</v>
      </c>
      <c r="AN37" s="875">
        <v>15203</v>
      </c>
      <c r="AO37" s="875">
        <v>15444</v>
      </c>
      <c r="AP37" s="875">
        <v>15623</v>
      </c>
      <c r="AQ37" s="886">
        <v>16003</v>
      </c>
      <c r="AR37" s="875">
        <v>15748</v>
      </c>
      <c r="AS37" s="875">
        <v>15971</v>
      </c>
      <c r="AT37" s="886">
        <v>16131</v>
      </c>
      <c r="AU37" s="875">
        <v>16338</v>
      </c>
      <c r="AV37" s="887">
        <v>16923</v>
      </c>
      <c r="AW37" s="888">
        <v>16611</v>
      </c>
      <c r="AX37" s="888">
        <v>16684</v>
      </c>
      <c r="AY37" s="888">
        <v>16761</v>
      </c>
      <c r="AZ37" s="888">
        <v>16782</v>
      </c>
      <c r="BA37" s="888">
        <v>16860</v>
      </c>
      <c r="BB37" s="875">
        <v>16994</v>
      </c>
      <c r="BC37" s="875">
        <v>17246</v>
      </c>
      <c r="BD37" s="889">
        <v>17408</v>
      </c>
      <c r="BE37" s="542">
        <v>17620</v>
      </c>
      <c r="BF37" s="543">
        <v>17810</v>
      </c>
      <c r="BG37" s="542">
        <v>17985</v>
      </c>
      <c r="BH37" s="542">
        <v>18122</v>
      </c>
      <c r="BI37" s="542">
        <v>18302</v>
      </c>
      <c r="BJ37" s="542">
        <v>18408</v>
      </c>
      <c r="BK37" s="542">
        <f>BY34</f>
        <v>18499</v>
      </c>
      <c r="BL37" s="878">
        <f t="shared" si="7"/>
        <v>-63</v>
      </c>
      <c r="BM37" s="890">
        <f t="shared" si="8"/>
        <v>950</v>
      </c>
      <c r="BN37" s="877">
        <f t="shared" si="9"/>
        <v>252</v>
      </c>
      <c r="BO37" s="878">
        <f t="shared" si="9"/>
        <v>162</v>
      </c>
      <c r="BP37" s="878">
        <f t="shared" si="9"/>
        <v>212</v>
      </c>
      <c r="BQ37" s="878">
        <f t="shared" si="9"/>
        <v>190</v>
      </c>
      <c r="BR37" s="879">
        <f t="shared" si="9"/>
        <v>175</v>
      </c>
      <c r="BS37" s="878">
        <f t="shared" si="9"/>
        <v>137</v>
      </c>
      <c r="BT37" s="878">
        <f t="shared" si="2"/>
        <v>377</v>
      </c>
      <c r="BU37" s="880">
        <f t="shared" si="5"/>
        <v>197</v>
      </c>
      <c r="BV37" s="881">
        <f t="shared" si="6"/>
        <v>91</v>
      </c>
      <c r="BX37" s="841" t="s">
        <v>985</v>
      </c>
      <c r="BY37" s="840">
        <v>15944</v>
      </c>
    </row>
    <row r="38" spans="1:77" ht="12.75" customHeight="1">
      <c r="A38" s="540">
        <v>220</v>
      </c>
      <c r="B38" s="546" t="s">
        <v>150</v>
      </c>
      <c r="C38" s="875">
        <v>10365</v>
      </c>
      <c r="D38" s="901">
        <v>10415</v>
      </c>
      <c r="E38" s="901">
        <v>10531</v>
      </c>
      <c r="F38" s="901">
        <v>10608</v>
      </c>
      <c r="G38" s="901">
        <v>10836</v>
      </c>
      <c r="H38" s="875">
        <v>10954</v>
      </c>
      <c r="I38" s="901">
        <v>11150</v>
      </c>
      <c r="J38" s="901">
        <v>11311</v>
      </c>
      <c r="K38" s="901">
        <v>11386</v>
      </c>
      <c r="L38" s="901">
        <v>11566</v>
      </c>
      <c r="M38" s="875">
        <v>11719</v>
      </c>
      <c r="N38" s="901">
        <v>11864</v>
      </c>
      <c r="O38" s="901">
        <v>12040</v>
      </c>
      <c r="P38" s="901">
        <v>12178</v>
      </c>
      <c r="Q38" s="901">
        <v>12342</v>
      </c>
      <c r="R38" s="875">
        <v>12498</v>
      </c>
      <c r="S38" s="901">
        <v>12570</v>
      </c>
      <c r="T38" s="901">
        <v>12690</v>
      </c>
      <c r="U38" s="901">
        <v>12883</v>
      </c>
      <c r="V38" s="901">
        <v>12985</v>
      </c>
      <c r="W38" s="875">
        <v>13107</v>
      </c>
      <c r="X38" s="901">
        <v>13173</v>
      </c>
      <c r="Y38" s="901">
        <v>13175</v>
      </c>
      <c r="Z38" s="901">
        <v>13170</v>
      </c>
      <c r="AA38" s="901">
        <v>13246</v>
      </c>
      <c r="AB38" s="875">
        <v>13280</v>
      </c>
      <c r="AC38" s="875">
        <v>13771</v>
      </c>
      <c r="AD38" s="875">
        <v>13710</v>
      </c>
      <c r="AE38" s="875">
        <v>13743</v>
      </c>
      <c r="AF38" s="875">
        <v>13796</v>
      </c>
      <c r="AG38" s="875">
        <v>13925</v>
      </c>
      <c r="AH38" s="875">
        <v>14044</v>
      </c>
      <c r="AI38" s="875">
        <v>14231</v>
      </c>
      <c r="AJ38" s="875">
        <v>14316</v>
      </c>
      <c r="AK38" s="875">
        <v>14490</v>
      </c>
      <c r="AL38" s="886">
        <v>14631</v>
      </c>
      <c r="AM38" s="875">
        <v>14812</v>
      </c>
      <c r="AN38" s="875">
        <v>14802</v>
      </c>
      <c r="AO38" s="875">
        <v>14845</v>
      </c>
      <c r="AP38" s="875">
        <v>14957</v>
      </c>
      <c r="AQ38" s="886">
        <v>15355</v>
      </c>
      <c r="AR38" s="875">
        <v>14976</v>
      </c>
      <c r="AS38" s="875">
        <v>15056</v>
      </c>
      <c r="AT38" s="886">
        <v>15098</v>
      </c>
      <c r="AU38" s="875">
        <v>15158</v>
      </c>
      <c r="AV38" s="887">
        <v>15412</v>
      </c>
      <c r="AW38" s="888">
        <v>15221</v>
      </c>
      <c r="AX38" s="888">
        <v>15254</v>
      </c>
      <c r="AY38" s="888">
        <v>15236</v>
      </c>
      <c r="AZ38" s="888">
        <v>15329</v>
      </c>
      <c r="BA38" s="888">
        <v>15364</v>
      </c>
      <c r="BB38" s="875">
        <v>15521</v>
      </c>
      <c r="BC38" s="875">
        <v>15639</v>
      </c>
      <c r="BD38" s="889">
        <v>15912</v>
      </c>
      <c r="BE38" s="542">
        <v>16069</v>
      </c>
      <c r="BF38" s="543">
        <v>16245</v>
      </c>
      <c r="BG38" s="542">
        <v>16159</v>
      </c>
      <c r="BH38" s="542">
        <v>16257</v>
      </c>
      <c r="BI38" s="542">
        <v>16375</v>
      </c>
      <c r="BJ38" s="542">
        <v>16556</v>
      </c>
      <c r="BK38" s="542">
        <f>BY36</f>
        <v>16491</v>
      </c>
      <c r="BL38" s="878">
        <f t="shared" si="7"/>
        <v>-48</v>
      </c>
      <c r="BM38" s="890">
        <f t="shared" si="8"/>
        <v>881</v>
      </c>
      <c r="BN38" s="877">
        <f t="shared" si="9"/>
        <v>118</v>
      </c>
      <c r="BO38" s="878">
        <f t="shared" si="9"/>
        <v>273</v>
      </c>
      <c r="BP38" s="878">
        <f t="shared" si="9"/>
        <v>157</v>
      </c>
      <c r="BQ38" s="878">
        <f t="shared" si="9"/>
        <v>176</v>
      </c>
      <c r="BR38" s="879">
        <f t="shared" si="9"/>
        <v>-86</v>
      </c>
      <c r="BS38" s="878">
        <f t="shared" si="9"/>
        <v>98</v>
      </c>
      <c r="BT38" s="878">
        <f t="shared" si="2"/>
        <v>234</v>
      </c>
      <c r="BU38" s="880">
        <f t="shared" si="5"/>
        <v>116</v>
      </c>
      <c r="BV38" s="881">
        <f t="shared" si="6"/>
        <v>-65</v>
      </c>
      <c r="BX38" s="841" t="s">
        <v>986</v>
      </c>
      <c r="BY38" s="840">
        <v>8096</v>
      </c>
    </row>
    <row r="39" spans="1:77" ht="12.75" customHeight="1">
      <c r="A39" s="540">
        <v>228</v>
      </c>
      <c r="B39" s="546" t="s">
        <v>706</v>
      </c>
      <c r="C39" s="875">
        <v>7181</v>
      </c>
      <c r="D39" s="901">
        <v>7306</v>
      </c>
      <c r="E39" s="901">
        <v>7274</v>
      </c>
      <c r="F39" s="901">
        <v>7291</v>
      </c>
      <c r="G39" s="901">
        <v>7350</v>
      </c>
      <c r="H39" s="875">
        <v>7392</v>
      </c>
      <c r="I39" s="901">
        <v>7454</v>
      </c>
      <c r="J39" s="901">
        <v>7533</v>
      </c>
      <c r="K39" s="901">
        <v>7632</v>
      </c>
      <c r="L39" s="901">
        <v>7636</v>
      </c>
      <c r="M39" s="875">
        <v>7697</v>
      </c>
      <c r="N39" s="901">
        <v>7977</v>
      </c>
      <c r="O39" s="901">
        <v>8093</v>
      </c>
      <c r="P39" s="901">
        <v>8264</v>
      </c>
      <c r="Q39" s="901">
        <v>8365</v>
      </c>
      <c r="R39" s="875">
        <v>8532</v>
      </c>
      <c r="S39" s="901">
        <v>8616</v>
      </c>
      <c r="T39" s="901">
        <v>9008</v>
      </c>
      <c r="U39" s="901">
        <v>9256</v>
      </c>
      <c r="V39" s="901">
        <v>9319</v>
      </c>
      <c r="W39" s="875">
        <v>9516</v>
      </c>
      <c r="X39" s="901">
        <v>9513</v>
      </c>
      <c r="Y39" s="901">
        <v>9564</v>
      </c>
      <c r="Z39" s="901">
        <v>10043</v>
      </c>
      <c r="AA39" s="901">
        <v>10161</v>
      </c>
      <c r="AB39" s="875">
        <v>10323</v>
      </c>
      <c r="AC39" s="875">
        <v>10624</v>
      </c>
      <c r="AD39" s="875">
        <v>10856</v>
      </c>
      <c r="AE39" s="875">
        <v>11134</v>
      </c>
      <c r="AF39" s="875">
        <v>11327</v>
      </c>
      <c r="AG39" s="875">
        <v>11577</v>
      </c>
      <c r="AH39" s="875">
        <v>11930</v>
      </c>
      <c r="AI39" s="875">
        <v>12202</v>
      </c>
      <c r="AJ39" s="875">
        <v>12392</v>
      </c>
      <c r="AK39" s="875">
        <v>12534</v>
      </c>
      <c r="AL39" s="875">
        <v>12773</v>
      </c>
      <c r="AM39" s="875">
        <v>12888</v>
      </c>
      <c r="AN39" s="875">
        <v>12943</v>
      </c>
      <c r="AO39" s="875">
        <v>12985</v>
      </c>
      <c r="AP39" s="875">
        <v>13078</v>
      </c>
      <c r="AQ39" s="875">
        <v>13279</v>
      </c>
      <c r="AR39" s="875">
        <v>13234</v>
      </c>
      <c r="AS39" s="875">
        <v>13481</v>
      </c>
      <c r="AT39" s="875">
        <v>13725</v>
      </c>
      <c r="AU39" s="875">
        <v>13938</v>
      </c>
      <c r="AV39" s="887">
        <v>13775</v>
      </c>
      <c r="AW39" s="888">
        <v>14331</v>
      </c>
      <c r="AX39" s="888">
        <v>14547</v>
      </c>
      <c r="AY39" s="888">
        <v>14731</v>
      </c>
      <c r="AZ39" s="888">
        <v>14895</v>
      </c>
      <c r="BA39" s="888">
        <v>15086</v>
      </c>
      <c r="BB39" s="875">
        <v>15564</v>
      </c>
      <c r="BC39" s="875">
        <v>15886</v>
      </c>
      <c r="BD39" s="889">
        <v>16207</v>
      </c>
      <c r="BE39" s="542">
        <v>16673</v>
      </c>
      <c r="BF39" s="543">
        <v>17070</v>
      </c>
      <c r="BG39" s="542">
        <v>17013</v>
      </c>
      <c r="BH39" s="542">
        <v>17192</v>
      </c>
      <c r="BI39" s="542">
        <v>17354</v>
      </c>
      <c r="BJ39" s="542">
        <v>17565</v>
      </c>
      <c r="BK39" s="542">
        <f>BY44</f>
        <v>17592</v>
      </c>
      <c r="BL39" s="878">
        <f t="shared" si="7"/>
        <v>1311</v>
      </c>
      <c r="BM39" s="890">
        <f t="shared" si="8"/>
        <v>1984</v>
      </c>
      <c r="BN39" s="877">
        <f t="shared" si="9"/>
        <v>322</v>
      </c>
      <c r="BO39" s="878">
        <f t="shared" si="9"/>
        <v>321</v>
      </c>
      <c r="BP39" s="878">
        <f t="shared" si="9"/>
        <v>466</v>
      </c>
      <c r="BQ39" s="878">
        <f t="shared" si="9"/>
        <v>397</v>
      </c>
      <c r="BR39" s="879">
        <f t="shared" si="9"/>
        <v>-57</v>
      </c>
      <c r="BS39" s="878">
        <f t="shared" si="9"/>
        <v>179</v>
      </c>
      <c r="BT39" s="878">
        <f t="shared" si="2"/>
        <v>400</v>
      </c>
      <c r="BU39" s="880">
        <f t="shared" si="5"/>
        <v>238</v>
      </c>
      <c r="BV39" s="881">
        <f t="shared" si="6"/>
        <v>27</v>
      </c>
      <c r="BX39" s="841" t="s">
        <v>987</v>
      </c>
      <c r="BY39" s="840">
        <v>23542</v>
      </c>
    </row>
    <row r="40" spans="1:77" ht="12.75" customHeight="1">
      <c r="A40" s="540">
        <v>365</v>
      </c>
      <c r="B40" s="546" t="s">
        <v>707</v>
      </c>
      <c r="C40" s="875">
        <v>5571</v>
      </c>
      <c r="D40" s="901">
        <v>5579</v>
      </c>
      <c r="E40" s="901">
        <v>5652</v>
      </c>
      <c r="F40" s="901">
        <v>5683</v>
      </c>
      <c r="G40" s="901">
        <v>5781</v>
      </c>
      <c r="H40" s="875">
        <v>5834</v>
      </c>
      <c r="I40" s="901">
        <v>5827</v>
      </c>
      <c r="J40" s="901">
        <v>5874</v>
      </c>
      <c r="K40" s="901">
        <v>5932</v>
      </c>
      <c r="L40" s="901">
        <v>5958</v>
      </c>
      <c r="M40" s="875">
        <v>5989</v>
      </c>
      <c r="N40" s="901">
        <v>6012</v>
      </c>
      <c r="O40" s="901">
        <v>6028</v>
      </c>
      <c r="P40" s="901">
        <v>6038</v>
      </c>
      <c r="Q40" s="901">
        <v>6025</v>
      </c>
      <c r="R40" s="875">
        <v>6034</v>
      </c>
      <c r="S40" s="901">
        <v>6051</v>
      </c>
      <c r="T40" s="901">
        <v>6089</v>
      </c>
      <c r="U40" s="901">
        <v>6111</v>
      </c>
      <c r="V40" s="901">
        <v>6136</v>
      </c>
      <c r="W40" s="875">
        <v>6161</v>
      </c>
      <c r="X40" s="901">
        <v>6180</v>
      </c>
      <c r="Y40" s="901">
        <v>6160</v>
      </c>
      <c r="Z40" s="901">
        <v>6181</v>
      </c>
      <c r="AA40" s="901">
        <v>6156</v>
      </c>
      <c r="AB40" s="875">
        <v>6155</v>
      </c>
      <c r="AC40" s="875">
        <v>6345</v>
      </c>
      <c r="AD40" s="875">
        <v>6350</v>
      </c>
      <c r="AE40" s="875">
        <v>6333</v>
      </c>
      <c r="AF40" s="875">
        <v>6309</v>
      </c>
      <c r="AG40" s="875">
        <v>6348</v>
      </c>
      <c r="AH40" s="875">
        <v>6388</v>
      </c>
      <c r="AI40" s="875">
        <v>6437</v>
      </c>
      <c r="AJ40" s="875">
        <v>6484</v>
      </c>
      <c r="AK40" s="875">
        <v>6564</v>
      </c>
      <c r="AL40" s="875">
        <v>6619</v>
      </c>
      <c r="AM40" s="875">
        <v>6600</v>
      </c>
      <c r="AN40" s="875">
        <v>6617</v>
      </c>
      <c r="AO40" s="875">
        <v>6619</v>
      </c>
      <c r="AP40" s="875">
        <v>6657</v>
      </c>
      <c r="AQ40" s="886">
        <v>6763</v>
      </c>
      <c r="AR40" s="875">
        <v>6634</v>
      </c>
      <c r="AS40" s="875">
        <v>6660</v>
      </c>
      <c r="AT40" s="886">
        <v>6681</v>
      </c>
      <c r="AU40" s="875">
        <v>6700</v>
      </c>
      <c r="AV40" s="887">
        <v>6832</v>
      </c>
      <c r="AW40" s="888">
        <v>6689</v>
      </c>
      <c r="AX40" s="888">
        <v>6728</v>
      </c>
      <c r="AY40" s="888">
        <v>6724</v>
      </c>
      <c r="AZ40" s="888">
        <v>6674</v>
      </c>
      <c r="BA40" s="888">
        <v>6665</v>
      </c>
      <c r="BB40" s="875">
        <v>6650</v>
      </c>
      <c r="BC40" s="875">
        <v>6612</v>
      </c>
      <c r="BD40" s="889">
        <v>6576</v>
      </c>
      <c r="BE40" s="542">
        <v>6583</v>
      </c>
      <c r="BF40" s="543">
        <v>6562</v>
      </c>
      <c r="BG40" s="542">
        <v>6544</v>
      </c>
      <c r="BH40" s="542">
        <v>6589</v>
      </c>
      <c r="BI40" s="542">
        <v>6518</v>
      </c>
      <c r="BJ40" s="542">
        <v>6558</v>
      </c>
      <c r="BK40" s="542">
        <f>BY49</f>
        <v>6581</v>
      </c>
      <c r="BL40" s="878">
        <f t="shared" si="7"/>
        <v>-167</v>
      </c>
      <c r="BM40" s="890">
        <f t="shared" si="8"/>
        <v>-103</v>
      </c>
      <c r="BN40" s="877">
        <f t="shared" si="9"/>
        <v>-38</v>
      </c>
      <c r="BO40" s="878">
        <f t="shared" si="9"/>
        <v>-36</v>
      </c>
      <c r="BP40" s="878">
        <f t="shared" si="9"/>
        <v>7</v>
      </c>
      <c r="BQ40" s="878">
        <f t="shared" si="9"/>
        <v>-21</v>
      </c>
      <c r="BR40" s="879">
        <f t="shared" si="9"/>
        <v>-18</v>
      </c>
      <c r="BS40" s="878">
        <f t="shared" si="9"/>
        <v>45</v>
      </c>
      <c r="BT40" s="878">
        <f t="shared" si="2"/>
        <v>-8</v>
      </c>
      <c r="BU40" s="880">
        <f t="shared" si="5"/>
        <v>63</v>
      </c>
      <c r="BV40" s="881">
        <f t="shared" si="6"/>
        <v>23</v>
      </c>
      <c r="BX40" s="841" t="s">
        <v>988</v>
      </c>
      <c r="BY40" s="840">
        <v>17355</v>
      </c>
    </row>
    <row r="41" spans="1:77" s="904" customFormat="1" ht="20.25" customHeight="1">
      <c r="B41" s="906" t="s">
        <v>165</v>
      </c>
      <c r="C41" s="875">
        <f>SUM(C42:C45)</f>
        <v>109830</v>
      </c>
      <c r="D41" s="875">
        <f t="shared" ref="D41:BO41" si="18">SUM(D42:D45)</f>
        <v>108011</v>
      </c>
      <c r="E41" s="875">
        <f t="shared" si="18"/>
        <v>112458</v>
      </c>
      <c r="F41" s="875">
        <f t="shared" si="18"/>
        <v>117502</v>
      </c>
      <c r="G41" s="875">
        <f t="shared" si="18"/>
        <v>123512</v>
      </c>
      <c r="H41" s="875">
        <f t="shared" si="18"/>
        <v>126933</v>
      </c>
      <c r="I41" s="875">
        <f t="shared" si="18"/>
        <v>127585</v>
      </c>
      <c r="J41" s="875">
        <f t="shared" si="18"/>
        <v>129684</v>
      </c>
      <c r="K41" s="875">
        <f t="shared" si="18"/>
        <v>134544</v>
      </c>
      <c r="L41" s="875">
        <f t="shared" si="18"/>
        <v>139218</v>
      </c>
      <c r="M41" s="875">
        <f t="shared" si="18"/>
        <v>142290</v>
      </c>
      <c r="N41" s="875">
        <f t="shared" si="18"/>
        <v>143296</v>
      </c>
      <c r="O41" s="875">
        <f t="shared" si="18"/>
        <v>143041</v>
      </c>
      <c r="P41" s="875">
        <f t="shared" si="18"/>
        <v>147670</v>
      </c>
      <c r="Q41" s="875">
        <f t="shared" si="18"/>
        <v>152204</v>
      </c>
      <c r="R41" s="875">
        <f t="shared" si="18"/>
        <v>154684</v>
      </c>
      <c r="S41" s="875">
        <f t="shared" si="18"/>
        <v>155578</v>
      </c>
      <c r="T41" s="875">
        <f t="shared" si="18"/>
        <v>156680</v>
      </c>
      <c r="U41" s="875">
        <f t="shared" si="18"/>
        <v>158531</v>
      </c>
      <c r="V41" s="875">
        <f t="shared" si="18"/>
        <v>160076</v>
      </c>
      <c r="W41" s="875">
        <f t="shared" si="18"/>
        <v>161425</v>
      </c>
      <c r="X41" s="875">
        <f t="shared" si="18"/>
        <v>163044</v>
      </c>
      <c r="Y41" s="875">
        <f t="shared" si="18"/>
        <v>164830</v>
      </c>
      <c r="Z41" s="875">
        <f t="shared" si="18"/>
        <v>166578</v>
      </c>
      <c r="AA41" s="875">
        <f t="shared" si="18"/>
        <v>169084</v>
      </c>
      <c r="AB41" s="875">
        <f t="shared" si="18"/>
        <v>171000</v>
      </c>
      <c r="AC41" s="875">
        <f t="shared" si="18"/>
        <v>174713</v>
      </c>
      <c r="AD41" s="875">
        <f t="shared" si="18"/>
        <v>177913</v>
      </c>
      <c r="AE41" s="875">
        <f t="shared" si="18"/>
        <v>181017</v>
      </c>
      <c r="AF41" s="875">
        <f t="shared" si="18"/>
        <v>184535</v>
      </c>
      <c r="AG41" s="875">
        <f t="shared" si="18"/>
        <v>187919</v>
      </c>
      <c r="AH41" s="875">
        <f t="shared" si="18"/>
        <v>190955</v>
      </c>
      <c r="AI41" s="875">
        <f t="shared" si="18"/>
        <v>193605</v>
      </c>
      <c r="AJ41" s="875">
        <f t="shared" si="18"/>
        <v>195946</v>
      </c>
      <c r="AK41" s="875">
        <f t="shared" si="18"/>
        <v>197959</v>
      </c>
      <c r="AL41" s="875">
        <f t="shared" si="18"/>
        <v>200469</v>
      </c>
      <c r="AM41" s="875">
        <f t="shared" si="18"/>
        <v>202856</v>
      </c>
      <c r="AN41" s="875">
        <f t="shared" si="18"/>
        <v>204661</v>
      </c>
      <c r="AO41" s="875">
        <f t="shared" si="18"/>
        <v>206749</v>
      </c>
      <c r="AP41" s="875">
        <f t="shared" si="18"/>
        <v>208488</v>
      </c>
      <c r="AQ41" s="875">
        <f t="shared" si="18"/>
        <v>213481</v>
      </c>
      <c r="AR41" s="875">
        <f t="shared" si="18"/>
        <v>210253</v>
      </c>
      <c r="AS41" s="875">
        <f t="shared" si="18"/>
        <v>213317</v>
      </c>
      <c r="AT41" s="875">
        <f t="shared" si="18"/>
        <v>215989</v>
      </c>
      <c r="AU41" s="875">
        <f t="shared" si="18"/>
        <v>218409</v>
      </c>
      <c r="AV41" s="875">
        <f t="shared" si="18"/>
        <v>221880</v>
      </c>
      <c r="AW41" s="875">
        <f t="shared" si="18"/>
        <v>222309</v>
      </c>
      <c r="AX41" s="875">
        <f t="shared" si="18"/>
        <v>222421</v>
      </c>
      <c r="AY41" s="875">
        <f t="shared" si="18"/>
        <v>224828</v>
      </c>
      <c r="AZ41" s="875">
        <f t="shared" si="18"/>
        <v>226349</v>
      </c>
      <c r="BA41" s="875">
        <f t="shared" si="18"/>
        <v>227839</v>
      </c>
      <c r="BB41" s="875">
        <f t="shared" si="18"/>
        <v>230245</v>
      </c>
      <c r="BC41" s="875">
        <f t="shared" si="18"/>
        <v>232524</v>
      </c>
      <c r="BD41" s="875">
        <f t="shared" si="18"/>
        <v>234640</v>
      </c>
      <c r="BE41" s="875">
        <f t="shared" si="18"/>
        <v>237571</v>
      </c>
      <c r="BF41" s="875">
        <f t="shared" si="18"/>
        <v>240004</v>
      </c>
      <c r="BG41" s="875">
        <f t="shared" si="18"/>
        <v>241224</v>
      </c>
      <c r="BH41" s="875">
        <f t="shared" si="18"/>
        <v>243478</v>
      </c>
      <c r="BI41" s="875">
        <f t="shared" si="18"/>
        <v>245507</v>
      </c>
      <c r="BJ41" s="875">
        <f t="shared" si="18"/>
        <v>247360</v>
      </c>
      <c r="BK41" s="875">
        <f t="shared" si="18"/>
        <v>247719</v>
      </c>
      <c r="BL41" s="549">
        <f t="shared" si="18"/>
        <v>5959</v>
      </c>
      <c r="BM41" s="876">
        <f t="shared" si="18"/>
        <v>12165</v>
      </c>
      <c r="BN41" s="550">
        <f t="shared" si="18"/>
        <v>2279</v>
      </c>
      <c r="BO41" s="550">
        <f t="shared" si="18"/>
        <v>2116</v>
      </c>
      <c r="BP41" s="550">
        <f t="shared" ref="BP41:BR41" si="19">SUM(BP42:BP45)</f>
        <v>2931</v>
      </c>
      <c r="BQ41" s="550">
        <f t="shared" si="19"/>
        <v>2433</v>
      </c>
      <c r="BR41" s="883">
        <f t="shared" si="19"/>
        <v>1220</v>
      </c>
      <c r="BS41" s="878">
        <f t="shared" si="9"/>
        <v>2254</v>
      </c>
      <c r="BT41" s="878">
        <f t="shared" si="2"/>
        <v>4241</v>
      </c>
      <c r="BU41" s="880">
        <f t="shared" si="5"/>
        <v>2212</v>
      </c>
      <c r="BV41" s="881">
        <f t="shared" si="6"/>
        <v>359</v>
      </c>
      <c r="BX41" s="841" t="s">
        <v>989</v>
      </c>
      <c r="BY41" s="840">
        <v>11329</v>
      </c>
    </row>
    <row r="42" spans="1:77" ht="12.75" customHeight="1">
      <c r="A42" s="499">
        <v>201</v>
      </c>
      <c r="B42" s="547" t="s">
        <v>708</v>
      </c>
      <c r="C42" s="907">
        <v>99799</v>
      </c>
      <c r="D42" s="908">
        <v>97885</v>
      </c>
      <c r="E42" s="908">
        <v>102306</v>
      </c>
      <c r="F42" s="908">
        <v>107281</v>
      </c>
      <c r="G42" s="908">
        <v>113192</v>
      </c>
      <c r="H42" s="907">
        <v>116540</v>
      </c>
      <c r="I42" s="908">
        <v>117071</v>
      </c>
      <c r="J42" s="908">
        <v>119009</v>
      </c>
      <c r="K42" s="908">
        <v>123700</v>
      </c>
      <c r="L42" s="908">
        <v>128252</v>
      </c>
      <c r="M42" s="907">
        <v>131180</v>
      </c>
      <c r="N42" s="908">
        <v>132064</v>
      </c>
      <c r="O42" s="908">
        <v>131693</v>
      </c>
      <c r="P42" s="908">
        <v>136188</v>
      </c>
      <c r="Q42" s="908">
        <v>140639</v>
      </c>
      <c r="R42" s="907">
        <v>143004</v>
      </c>
      <c r="S42" s="908">
        <v>143853</v>
      </c>
      <c r="T42" s="908">
        <v>144854</v>
      </c>
      <c r="U42" s="908">
        <v>146629</v>
      </c>
      <c r="V42" s="908">
        <v>148042</v>
      </c>
      <c r="W42" s="907">
        <v>149302</v>
      </c>
      <c r="X42" s="908">
        <v>150838</v>
      </c>
      <c r="Y42" s="908">
        <v>152376</v>
      </c>
      <c r="Z42" s="908">
        <v>153935</v>
      </c>
      <c r="AA42" s="908">
        <v>156308</v>
      </c>
      <c r="AB42" s="907">
        <v>158060</v>
      </c>
      <c r="AC42" s="907">
        <v>161701</v>
      </c>
      <c r="AD42" s="907">
        <v>164805</v>
      </c>
      <c r="AE42" s="907">
        <v>167952</v>
      </c>
      <c r="AF42" s="907">
        <v>171478</v>
      </c>
      <c r="AG42" s="907">
        <v>174833</v>
      </c>
      <c r="AH42" s="907">
        <v>177769</v>
      </c>
      <c r="AI42" s="907">
        <v>180238</v>
      </c>
      <c r="AJ42" s="907">
        <v>182447</v>
      </c>
      <c r="AK42" s="907">
        <v>184333</v>
      </c>
      <c r="AL42" s="907">
        <v>186708</v>
      </c>
      <c r="AM42" s="875">
        <v>188834</v>
      </c>
      <c r="AN42" s="875">
        <v>190495</v>
      </c>
      <c r="AO42" s="875">
        <v>192477</v>
      </c>
      <c r="AP42" s="875">
        <v>194132</v>
      </c>
      <c r="AQ42" s="907">
        <v>198771</v>
      </c>
      <c r="AR42" s="875">
        <v>195761</v>
      </c>
      <c r="AS42" s="875">
        <v>198637</v>
      </c>
      <c r="AT42" s="907">
        <v>201225</v>
      </c>
      <c r="AU42" s="875">
        <v>203667</v>
      </c>
      <c r="AV42" s="887">
        <v>207078</v>
      </c>
      <c r="AW42" s="888">
        <v>207425</v>
      </c>
      <c r="AX42" s="909">
        <v>207573</v>
      </c>
      <c r="AY42" s="909">
        <v>209885</v>
      </c>
      <c r="AZ42" s="909">
        <v>211358</v>
      </c>
      <c r="BA42" s="888">
        <v>212801</v>
      </c>
      <c r="BB42" s="875">
        <v>214989</v>
      </c>
      <c r="BC42" s="875">
        <v>217078</v>
      </c>
      <c r="BD42" s="889">
        <v>219088</v>
      </c>
      <c r="BE42" s="542">
        <v>221845</v>
      </c>
      <c r="BF42" s="543">
        <v>224106</v>
      </c>
      <c r="BG42" s="542">
        <v>225352</v>
      </c>
      <c r="BH42" s="542">
        <v>227558</v>
      </c>
      <c r="BI42" s="542">
        <v>229379</v>
      </c>
      <c r="BJ42" s="542">
        <v>231206</v>
      </c>
      <c r="BK42" s="542">
        <f>BY18</f>
        <v>231581</v>
      </c>
      <c r="BL42" s="878">
        <f t="shared" si="7"/>
        <v>5723</v>
      </c>
      <c r="BM42" s="890">
        <f t="shared" si="8"/>
        <v>11305</v>
      </c>
      <c r="BN42" s="877">
        <f t="shared" si="9"/>
        <v>2089</v>
      </c>
      <c r="BO42" s="878">
        <f t="shared" si="9"/>
        <v>2010</v>
      </c>
      <c r="BP42" s="878">
        <f t="shared" si="9"/>
        <v>2757</v>
      </c>
      <c r="BQ42" s="878">
        <f t="shared" si="9"/>
        <v>2261</v>
      </c>
      <c r="BR42" s="879">
        <f t="shared" si="9"/>
        <v>1246</v>
      </c>
      <c r="BS42" s="878">
        <f t="shared" si="9"/>
        <v>2206</v>
      </c>
      <c r="BT42" s="878">
        <f t="shared" si="2"/>
        <v>4023</v>
      </c>
      <c r="BU42" s="880">
        <f t="shared" si="5"/>
        <v>2202</v>
      </c>
      <c r="BV42" s="881">
        <f t="shared" si="6"/>
        <v>375</v>
      </c>
      <c r="BX42" s="841" t="s">
        <v>990</v>
      </c>
      <c r="BY42" s="840">
        <v>17876</v>
      </c>
    </row>
    <row r="43" spans="1:77" ht="12.75" customHeight="1">
      <c r="A43" s="540">
        <v>442</v>
      </c>
      <c r="B43" s="546" t="s">
        <v>179</v>
      </c>
      <c r="C43" s="875">
        <v>3208</v>
      </c>
      <c r="D43" s="901">
        <v>3216</v>
      </c>
      <c r="E43" s="901">
        <v>3224</v>
      </c>
      <c r="F43" s="901">
        <v>3224</v>
      </c>
      <c r="G43" s="901">
        <v>3271</v>
      </c>
      <c r="H43" s="875">
        <v>3287</v>
      </c>
      <c r="I43" s="901">
        <v>3314</v>
      </c>
      <c r="J43" s="901">
        <v>3337</v>
      </c>
      <c r="K43" s="901">
        <v>3396</v>
      </c>
      <c r="L43" s="901">
        <v>3469</v>
      </c>
      <c r="M43" s="875">
        <v>3515</v>
      </c>
      <c r="N43" s="901">
        <v>3554</v>
      </c>
      <c r="O43" s="901">
        <v>3613</v>
      </c>
      <c r="P43" s="901">
        <v>3658</v>
      </c>
      <c r="Q43" s="901">
        <v>3677</v>
      </c>
      <c r="R43" s="875">
        <v>3718</v>
      </c>
      <c r="S43" s="901">
        <v>3726</v>
      </c>
      <c r="T43" s="901">
        <v>3761</v>
      </c>
      <c r="U43" s="901">
        <v>3801</v>
      </c>
      <c r="V43" s="901">
        <v>3817</v>
      </c>
      <c r="W43" s="875">
        <v>3842</v>
      </c>
      <c r="X43" s="901">
        <v>3834</v>
      </c>
      <c r="Y43" s="901">
        <v>3853</v>
      </c>
      <c r="Z43" s="901">
        <v>3859</v>
      </c>
      <c r="AA43" s="901">
        <v>3894</v>
      </c>
      <c r="AB43" s="875">
        <v>3907</v>
      </c>
      <c r="AC43" s="875">
        <v>3971</v>
      </c>
      <c r="AD43" s="875">
        <v>4030</v>
      </c>
      <c r="AE43" s="875">
        <v>4011</v>
      </c>
      <c r="AF43" s="875">
        <v>4047</v>
      </c>
      <c r="AG43" s="875">
        <v>4082</v>
      </c>
      <c r="AH43" s="875">
        <v>4096</v>
      </c>
      <c r="AI43" s="875">
        <v>4137</v>
      </c>
      <c r="AJ43" s="875">
        <v>4167</v>
      </c>
      <c r="AK43" s="875">
        <v>4190</v>
      </c>
      <c r="AL43" s="886">
        <v>4217</v>
      </c>
      <c r="AM43" s="875">
        <v>4287</v>
      </c>
      <c r="AN43" s="875">
        <v>4277</v>
      </c>
      <c r="AO43" s="875">
        <v>4291</v>
      </c>
      <c r="AP43" s="875">
        <v>4296</v>
      </c>
      <c r="AQ43" s="886">
        <v>4351</v>
      </c>
      <c r="AR43" s="875">
        <v>4304</v>
      </c>
      <c r="AS43" s="875">
        <v>4362</v>
      </c>
      <c r="AT43" s="886">
        <v>4365</v>
      </c>
      <c r="AU43" s="875">
        <v>4343</v>
      </c>
      <c r="AV43" s="887">
        <v>4377</v>
      </c>
      <c r="AW43" s="888">
        <v>4332</v>
      </c>
      <c r="AX43" s="888">
        <v>4326</v>
      </c>
      <c r="AY43" s="888">
        <v>4347</v>
      </c>
      <c r="AZ43" s="888">
        <v>4337</v>
      </c>
      <c r="BA43" s="888">
        <v>4334</v>
      </c>
      <c r="BB43" s="875">
        <v>4325</v>
      </c>
      <c r="BC43" s="875">
        <v>4358</v>
      </c>
      <c r="BD43" s="889">
        <v>4326</v>
      </c>
      <c r="BE43" s="889">
        <v>4326</v>
      </c>
      <c r="BF43" s="910">
        <v>4324</v>
      </c>
      <c r="BG43" s="889">
        <v>4299</v>
      </c>
      <c r="BH43" s="889">
        <v>4277</v>
      </c>
      <c r="BI43" s="889">
        <v>4264</v>
      </c>
      <c r="BJ43" s="889">
        <v>4254</v>
      </c>
      <c r="BK43" s="889">
        <f>BY54</f>
        <v>4233</v>
      </c>
      <c r="BL43" s="878">
        <f t="shared" si="7"/>
        <v>-43</v>
      </c>
      <c r="BM43" s="890">
        <f t="shared" si="8"/>
        <v>-10</v>
      </c>
      <c r="BN43" s="877">
        <f t="shared" si="9"/>
        <v>33</v>
      </c>
      <c r="BO43" s="878">
        <f t="shared" si="9"/>
        <v>-32</v>
      </c>
      <c r="BP43" s="878">
        <f t="shared" si="9"/>
        <v>0</v>
      </c>
      <c r="BQ43" s="878">
        <f t="shared" si="9"/>
        <v>-2</v>
      </c>
      <c r="BR43" s="879">
        <f t="shared" si="9"/>
        <v>-25</v>
      </c>
      <c r="BS43" s="878">
        <f t="shared" si="9"/>
        <v>-22</v>
      </c>
      <c r="BT43" s="878">
        <f t="shared" si="2"/>
        <v>-44</v>
      </c>
      <c r="BU43" s="880">
        <f t="shared" si="5"/>
        <v>-31</v>
      </c>
      <c r="BV43" s="881">
        <f t="shared" si="6"/>
        <v>-21</v>
      </c>
      <c r="BX43" s="841" t="s">
        <v>991</v>
      </c>
      <c r="BY43" s="840">
        <v>12727</v>
      </c>
    </row>
    <row r="44" spans="1:77" ht="12.75" customHeight="1">
      <c r="A44" s="540">
        <v>443</v>
      </c>
      <c r="B44" s="546" t="s">
        <v>181</v>
      </c>
      <c r="C44" s="875">
        <v>3566</v>
      </c>
      <c r="D44" s="901">
        <v>3631</v>
      </c>
      <c r="E44" s="901">
        <v>3661</v>
      </c>
      <c r="F44" s="901">
        <v>3707</v>
      </c>
      <c r="G44" s="901">
        <v>3750</v>
      </c>
      <c r="H44" s="875">
        <v>3796</v>
      </c>
      <c r="I44" s="901">
        <v>3866</v>
      </c>
      <c r="J44" s="901">
        <v>3984</v>
      </c>
      <c r="K44" s="901">
        <v>4069</v>
      </c>
      <c r="L44" s="901">
        <v>4108</v>
      </c>
      <c r="M44" s="875">
        <v>4186</v>
      </c>
      <c r="N44" s="901">
        <v>4276</v>
      </c>
      <c r="O44" s="901">
        <v>4307</v>
      </c>
      <c r="P44" s="901">
        <v>4381</v>
      </c>
      <c r="Q44" s="901">
        <v>4435</v>
      </c>
      <c r="R44" s="875">
        <v>4498</v>
      </c>
      <c r="S44" s="901">
        <v>4535</v>
      </c>
      <c r="T44" s="901">
        <v>4590</v>
      </c>
      <c r="U44" s="901">
        <v>4621</v>
      </c>
      <c r="V44" s="901">
        <v>4720</v>
      </c>
      <c r="W44" s="875">
        <v>4775</v>
      </c>
      <c r="X44" s="901">
        <v>4777</v>
      </c>
      <c r="Y44" s="901">
        <v>4908</v>
      </c>
      <c r="Z44" s="901">
        <v>4967</v>
      </c>
      <c r="AA44" s="901">
        <v>4952</v>
      </c>
      <c r="AB44" s="875">
        <v>4997</v>
      </c>
      <c r="AC44" s="875">
        <v>5092</v>
      </c>
      <c r="AD44" s="875">
        <v>5212</v>
      </c>
      <c r="AE44" s="875">
        <v>5250</v>
      </c>
      <c r="AF44" s="875">
        <v>5262</v>
      </c>
      <c r="AG44" s="875">
        <v>5328</v>
      </c>
      <c r="AH44" s="875">
        <v>5394</v>
      </c>
      <c r="AI44" s="875">
        <v>5483</v>
      </c>
      <c r="AJ44" s="875">
        <v>5566</v>
      </c>
      <c r="AK44" s="875">
        <v>5623</v>
      </c>
      <c r="AL44" s="886">
        <v>5697</v>
      </c>
      <c r="AM44" s="875">
        <v>5863</v>
      </c>
      <c r="AN44" s="875">
        <v>6037</v>
      </c>
      <c r="AO44" s="875">
        <v>6116</v>
      </c>
      <c r="AP44" s="875">
        <v>6226</v>
      </c>
      <c r="AQ44" s="886">
        <v>6374</v>
      </c>
      <c r="AR44" s="875">
        <v>6358</v>
      </c>
      <c r="AS44" s="875">
        <v>6495</v>
      </c>
      <c r="AT44" s="886">
        <v>6583</v>
      </c>
      <c r="AU44" s="875">
        <v>6583</v>
      </c>
      <c r="AV44" s="887">
        <v>6580</v>
      </c>
      <c r="AW44" s="888">
        <v>6738</v>
      </c>
      <c r="AX44" s="888">
        <v>6741</v>
      </c>
      <c r="AY44" s="888">
        <v>6789</v>
      </c>
      <c r="AZ44" s="888">
        <v>6853</v>
      </c>
      <c r="BA44" s="888">
        <v>6906</v>
      </c>
      <c r="BB44" s="875">
        <v>7099</v>
      </c>
      <c r="BC44" s="875">
        <v>7279</v>
      </c>
      <c r="BD44" s="889">
        <v>7445</v>
      </c>
      <c r="BE44" s="889">
        <v>7617</v>
      </c>
      <c r="BF44" s="910">
        <v>7795</v>
      </c>
      <c r="BG44" s="889">
        <v>7772</v>
      </c>
      <c r="BH44" s="889">
        <v>7848</v>
      </c>
      <c r="BI44" s="889">
        <v>8071</v>
      </c>
      <c r="BJ44" s="889">
        <v>8091</v>
      </c>
      <c r="BK44" s="889">
        <f t="shared" ref="BK44:BK45" si="20">BY55</f>
        <v>8102</v>
      </c>
      <c r="BL44" s="878">
        <f t="shared" si="7"/>
        <v>326</v>
      </c>
      <c r="BM44" s="890">
        <f t="shared" si="8"/>
        <v>889</v>
      </c>
      <c r="BN44" s="877">
        <f t="shared" si="9"/>
        <v>180</v>
      </c>
      <c r="BO44" s="878">
        <f t="shared" si="9"/>
        <v>166</v>
      </c>
      <c r="BP44" s="878">
        <f t="shared" si="9"/>
        <v>172</v>
      </c>
      <c r="BQ44" s="878">
        <f t="shared" si="9"/>
        <v>178</v>
      </c>
      <c r="BR44" s="879">
        <f t="shared" si="9"/>
        <v>-23</v>
      </c>
      <c r="BS44" s="878">
        <f t="shared" si="9"/>
        <v>76</v>
      </c>
      <c r="BT44" s="878">
        <f t="shared" si="2"/>
        <v>254</v>
      </c>
      <c r="BU44" s="880">
        <f t="shared" si="5"/>
        <v>31</v>
      </c>
      <c r="BV44" s="881">
        <f t="shared" si="6"/>
        <v>11</v>
      </c>
      <c r="BX44" s="841" t="s">
        <v>992</v>
      </c>
      <c r="BY44" s="840">
        <v>17592</v>
      </c>
    </row>
    <row r="45" spans="1:77" ht="12.75" customHeight="1">
      <c r="A45" s="540">
        <v>446</v>
      </c>
      <c r="B45" s="546" t="s">
        <v>709</v>
      </c>
      <c r="C45" s="875">
        <v>3257</v>
      </c>
      <c r="D45" s="901">
        <v>3279</v>
      </c>
      <c r="E45" s="901">
        <v>3267</v>
      </c>
      <c r="F45" s="901">
        <v>3290</v>
      </c>
      <c r="G45" s="901">
        <v>3299</v>
      </c>
      <c r="H45" s="875">
        <v>3310</v>
      </c>
      <c r="I45" s="901">
        <v>3334</v>
      </c>
      <c r="J45" s="901">
        <v>3354</v>
      </c>
      <c r="K45" s="901">
        <v>3379</v>
      </c>
      <c r="L45" s="901">
        <v>3389</v>
      </c>
      <c r="M45" s="875">
        <v>3409</v>
      </c>
      <c r="N45" s="901">
        <v>3402</v>
      </c>
      <c r="O45" s="901">
        <v>3428</v>
      </c>
      <c r="P45" s="901">
        <v>3443</v>
      </c>
      <c r="Q45" s="901">
        <v>3453</v>
      </c>
      <c r="R45" s="875">
        <v>3464</v>
      </c>
      <c r="S45" s="901">
        <v>3464</v>
      </c>
      <c r="T45" s="901">
        <v>3475</v>
      </c>
      <c r="U45" s="901">
        <v>3480</v>
      </c>
      <c r="V45" s="901">
        <v>3497</v>
      </c>
      <c r="W45" s="875">
        <v>3506</v>
      </c>
      <c r="X45" s="901">
        <v>3595</v>
      </c>
      <c r="Y45" s="901">
        <v>3693</v>
      </c>
      <c r="Z45" s="901">
        <v>3817</v>
      </c>
      <c r="AA45" s="901">
        <v>3930</v>
      </c>
      <c r="AB45" s="875">
        <v>4036</v>
      </c>
      <c r="AC45" s="875">
        <v>3949</v>
      </c>
      <c r="AD45" s="875">
        <v>3866</v>
      </c>
      <c r="AE45" s="875">
        <v>3804</v>
      </c>
      <c r="AF45" s="875">
        <v>3748</v>
      </c>
      <c r="AG45" s="875">
        <v>3676</v>
      </c>
      <c r="AH45" s="875">
        <v>3696</v>
      </c>
      <c r="AI45" s="875">
        <v>3747</v>
      </c>
      <c r="AJ45" s="875">
        <v>3766</v>
      </c>
      <c r="AK45" s="875">
        <v>3813</v>
      </c>
      <c r="AL45" s="875">
        <v>3847</v>
      </c>
      <c r="AM45" s="875">
        <v>3872</v>
      </c>
      <c r="AN45" s="875">
        <v>3852</v>
      </c>
      <c r="AO45" s="875">
        <v>3865</v>
      </c>
      <c r="AP45" s="875">
        <v>3834</v>
      </c>
      <c r="AQ45" s="886">
        <v>3985</v>
      </c>
      <c r="AR45" s="875">
        <v>3830</v>
      </c>
      <c r="AS45" s="875">
        <v>3823</v>
      </c>
      <c r="AT45" s="886">
        <v>3816</v>
      </c>
      <c r="AU45" s="875">
        <v>3816</v>
      </c>
      <c r="AV45" s="887">
        <v>3845</v>
      </c>
      <c r="AW45" s="888">
        <v>3814</v>
      </c>
      <c r="AX45" s="888">
        <v>3781</v>
      </c>
      <c r="AY45" s="888">
        <v>3807</v>
      </c>
      <c r="AZ45" s="888">
        <v>3801</v>
      </c>
      <c r="BA45" s="888">
        <v>3798</v>
      </c>
      <c r="BB45" s="875">
        <v>3832</v>
      </c>
      <c r="BC45" s="875">
        <v>3809</v>
      </c>
      <c r="BD45" s="889">
        <v>3781</v>
      </c>
      <c r="BE45" s="889">
        <v>3783</v>
      </c>
      <c r="BF45" s="910">
        <v>3779</v>
      </c>
      <c r="BG45" s="889">
        <v>3801</v>
      </c>
      <c r="BH45" s="889">
        <v>3795</v>
      </c>
      <c r="BI45" s="889">
        <v>3793</v>
      </c>
      <c r="BJ45" s="889">
        <v>3809</v>
      </c>
      <c r="BK45" s="889">
        <f t="shared" si="20"/>
        <v>3803</v>
      </c>
      <c r="BL45" s="878">
        <f t="shared" si="7"/>
        <v>-47</v>
      </c>
      <c r="BM45" s="890">
        <f t="shared" si="8"/>
        <v>-19</v>
      </c>
      <c r="BN45" s="877">
        <f t="shared" si="9"/>
        <v>-23</v>
      </c>
      <c r="BO45" s="878">
        <f t="shared" si="9"/>
        <v>-28</v>
      </c>
      <c r="BP45" s="878">
        <f t="shared" si="9"/>
        <v>2</v>
      </c>
      <c r="BQ45" s="878">
        <f t="shared" si="9"/>
        <v>-4</v>
      </c>
      <c r="BR45" s="879">
        <f t="shared" si="9"/>
        <v>22</v>
      </c>
      <c r="BS45" s="878">
        <f t="shared" si="9"/>
        <v>-6</v>
      </c>
      <c r="BT45" s="878">
        <f t="shared" si="2"/>
        <v>8</v>
      </c>
      <c r="BU45" s="880">
        <f t="shared" si="5"/>
        <v>10</v>
      </c>
      <c r="BV45" s="881">
        <f t="shared" si="6"/>
        <v>-6</v>
      </c>
      <c r="BX45" s="843" t="s">
        <v>993</v>
      </c>
      <c r="BY45" s="840">
        <v>28393</v>
      </c>
    </row>
    <row r="46" spans="1:77" s="904" customFormat="1" ht="20.25" customHeight="1">
      <c r="B46" s="906" t="s">
        <v>187</v>
      </c>
      <c r="C46" s="875">
        <f>SUM(C47:C53)</f>
        <v>60691</v>
      </c>
      <c r="D46" s="875">
        <f t="shared" ref="D46:BO46" si="21">SUM(D47:D53)</f>
        <v>61875</v>
      </c>
      <c r="E46" s="875">
        <f t="shared" si="21"/>
        <v>62663</v>
      </c>
      <c r="F46" s="875">
        <f t="shared" si="21"/>
        <v>63707</v>
      </c>
      <c r="G46" s="875">
        <f t="shared" si="21"/>
        <v>64580</v>
      </c>
      <c r="H46" s="875">
        <f t="shared" si="21"/>
        <v>65555</v>
      </c>
      <c r="I46" s="875">
        <f t="shared" si="21"/>
        <v>67818</v>
      </c>
      <c r="J46" s="875">
        <f t="shared" si="21"/>
        <v>69027</v>
      </c>
      <c r="K46" s="875">
        <f t="shared" si="21"/>
        <v>70310</v>
      </c>
      <c r="L46" s="875">
        <f t="shared" si="21"/>
        <v>71248</v>
      </c>
      <c r="M46" s="875">
        <f t="shared" si="21"/>
        <v>72672</v>
      </c>
      <c r="N46" s="875">
        <f t="shared" si="21"/>
        <v>74270</v>
      </c>
      <c r="O46" s="875">
        <f t="shared" si="21"/>
        <v>75525</v>
      </c>
      <c r="P46" s="875">
        <f t="shared" si="21"/>
        <v>75451</v>
      </c>
      <c r="Q46" s="875">
        <f t="shared" si="21"/>
        <v>76664</v>
      </c>
      <c r="R46" s="875">
        <f t="shared" si="21"/>
        <v>77662</v>
      </c>
      <c r="S46" s="875">
        <f t="shared" si="21"/>
        <v>78266</v>
      </c>
      <c r="T46" s="875">
        <f t="shared" si="21"/>
        <v>78830</v>
      </c>
      <c r="U46" s="875">
        <f t="shared" si="21"/>
        <v>79431</v>
      </c>
      <c r="V46" s="875">
        <f t="shared" si="21"/>
        <v>80153</v>
      </c>
      <c r="W46" s="875">
        <f t="shared" si="21"/>
        <v>80775</v>
      </c>
      <c r="X46" s="875">
        <f t="shared" si="21"/>
        <v>81059</v>
      </c>
      <c r="Y46" s="875">
        <f t="shared" si="21"/>
        <v>81276</v>
      </c>
      <c r="Z46" s="875">
        <f t="shared" si="21"/>
        <v>80825</v>
      </c>
      <c r="AA46" s="875">
        <f t="shared" si="21"/>
        <v>81391</v>
      </c>
      <c r="AB46" s="875">
        <f t="shared" si="21"/>
        <v>81545</v>
      </c>
      <c r="AC46" s="875">
        <f t="shared" si="21"/>
        <v>82258</v>
      </c>
      <c r="AD46" s="875">
        <f t="shared" si="21"/>
        <v>83127</v>
      </c>
      <c r="AE46" s="875">
        <f t="shared" si="21"/>
        <v>84093</v>
      </c>
      <c r="AF46" s="875">
        <f t="shared" si="21"/>
        <v>84885</v>
      </c>
      <c r="AG46" s="875">
        <f t="shared" si="21"/>
        <v>85721</v>
      </c>
      <c r="AH46" s="875">
        <f t="shared" si="21"/>
        <v>86459</v>
      </c>
      <c r="AI46" s="875">
        <f t="shared" si="21"/>
        <v>87298</v>
      </c>
      <c r="AJ46" s="875">
        <f t="shared" si="21"/>
        <v>88082</v>
      </c>
      <c r="AK46" s="875">
        <f t="shared" si="21"/>
        <v>88934</v>
      </c>
      <c r="AL46" s="875">
        <f t="shared" si="21"/>
        <v>89736</v>
      </c>
      <c r="AM46" s="875">
        <f t="shared" si="21"/>
        <v>90182</v>
      </c>
      <c r="AN46" s="875">
        <f t="shared" si="21"/>
        <v>90647</v>
      </c>
      <c r="AO46" s="875">
        <f t="shared" si="21"/>
        <v>91064</v>
      </c>
      <c r="AP46" s="875">
        <f t="shared" si="21"/>
        <v>91550</v>
      </c>
      <c r="AQ46" s="875">
        <f t="shared" si="21"/>
        <v>93219</v>
      </c>
      <c r="AR46" s="875">
        <f t="shared" si="21"/>
        <v>91770</v>
      </c>
      <c r="AS46" s="875">
        <f t="shared" si="21"/>
        <v>93193</v>
      </c>
      <c r="AT46" s="875">
        <f t="shared" si="21"/>
        <v>93691</v>
      </c>
      <c r="AU46" s="875">
        <f t="shared" si="21"/>
        <v>94204</v>
      </c>
      <c r="AV46" s="875">
        <f t="shared" si="21"/>
        <v>95783</v>
      </c>
      <c r="AW46" s="875">
        <f t="shared" si="21"/>
        <v>94867</v>
      </c>
      <c r="AX46" s="875">
        <f t="shared" si="21"/>
        <v>94745</v>
      </c>
      <c r="AY46" s="875">
        <f t="shared" si="21"/>
        <v>94792</v>
      </c>
      <c r="AZ46" s="875">
        <f t="shared" si="21"/>
        <v>94804</v>
      </c>
      <c r="BA46" s="875">
        <f t="shared" si="21"/>
        <v>94817</v>
      </c>
      <c r="BB46" s="875">
        <f t="shared" si="21"/>
        <v>94991</v>
      </c>
      <c r="BC46" s="875">
        <f t="shared" si="21"/>
        <v>95216</v>
      </c>
      <c r="BD46" s="875">
        <f t="shared" si="21"/>
        <v>95114</v>
      </c>
      <c r="BE46" s="875">
        <f t="shared" si="21"/>
        <v>95424</v>
      </c>
      <c r="BF46" s="875">
        <f t="shared" si="21"/>
        <v>95577</v>
      </c>
      <c r="BG46" s="875">
        <f t="shared" si="21"/>
        <v>95624</v>
      </c>
      <c r="BH46" s="875">
        <f t="shared" si="21"/>
        <v>95965</v>
      </c>
      <c r="BI46" s="875">
        <f t="shared" si="21"/>
        <v>96084</v>
      </c>
      <c r="BJ46" s="875">
        <f t="shared" si="21"/>
        <v>96098</v>
      </c>
      <c r="BK46" s="875">
        <f t="shared" si="21"/>
        <v>96225</v>
      </c>
      <c r="BL46" s="550">
        <f t="shared" si="21"/>
        <v>-966</v>
      </c>
      <c r="BM46" s="876">
        <f t="shared" si="21"/>
        <v>760</v>
      </c>
      <c r="BN46" s="550">
        <f t="shared" si="21"/>
        <v>225</v>
      </c>
      <c r="BO46" s="550">
        <f t="shared" si="21"/>
        <v>-102</v>
      </c>
      <c r="BP46" s="550">
        <f t="shared" ref="BP46:BR46" si="22">SUM(BP47:BP53)</f>
        <v>310</v>
      </c>
      <c r="BQ46" s="550">
        <f t="shared" si="22"/>
        <v>153</v>
      </c>
      <c r="BR46" s="883">
        <f t="shared" si="22"/>
        <v>47</v>
      </c>
      <c r="BS46" s="878">
        <f t="shared" si="9"/>
        <v>341</v>
      </c>
      <c r="BT46" s="878">
        <f t="shared" si="2"/>
        <v>260</v>
      </c>
      <c r="BU46" s="880">
        <f t="shared" si="5"/>
        <v>141</v>
      </c>
      <c r="BV46" s="881">
        <f t="shared" si="6"/>
        <v>127</v>
      </c>
      <c r="BX46" s="844" t="s">
        <v>994</v>
      </c>
      <c r="BY46" s="838" t="s">
        <v>47</v>
      </c>
    </row>
    <row r="47" spans="1:77" ht="12.75" customHeight="1">
      <c r="A47" s="540">
        <v>208</v>
      </c>
      <c r="B47" s="546" t="s">
        <v>189</v>
      </c>
      <c r="C47" s="875">
        <v>9438</v>
      </c>
      <c r="D47" s="901">
        <v>9413</v>
      </c>
      <c r="E47" s="901">
        <v>9770</v>
      </c>
      <c r="F47" s="901">
        <v>10090</v>
      </c>
      <c r="G47" s="901">
        <v>10282</v>
      </c>
      <c r="H47" s="875">
        <v>10493</v>
      </c>
      <c r="I47" s="901">
        <v>10922</v>
      </c>
      <c r="J47" s="901">
        <v>11073</v>
      </c>
      <c r="K47" s="901">
        <v>11182</v>
      </c>
      <c r="L47" s="901">
        <v>11355</v>
      </c>
      <c r="M47" s="875">
        <v>11571</v>
      </c>
      <c r="N47" s="901">
        <v>12176</v>
      </c>
      <c r="O47" s="901">
        <v>12601</v>
      </c>
      <c r="P47" s="901">
        <v>11724</v>
      </c>
      <c r="Q47" s="901">
        <v>12259</v>
      </c>
      <c r="R47" s="875">
        <v>12430</v>
      </c>
      <c r="S47" s="901">
        <v>12330</v>
      </c>
      <c r="T47" s="901">
        <v>12208</v>
      </c>
      <c r="U47" s="901">
        <v>12068</v>
      </c>
      <c r="V47" s="901">
        <v>12016</v>
      </c>
      <c r="W47" s="875">
        <v>11912</v>
      </c>
      <c r="X47" s="901">
        <v>11960</v>
      </c>
      <c r="Y47" s="901">
        <v>11886</v>
      </c>
      <c r="Z47" s="901">
        <v>11335</v>
      </c>
      <c r="AA47" s="901">
        <v>11547</v>
      </c>
      <c r="AB47" s="875">
        <v>11456</v>
      </c>
      <c r="AC47" s="875">
        <v>11563</v>
      </c>
      <c r="AD47" s="875">
        <v>11697</v>
      </c>
      <c r="AE47" s="875">
        <v>11779</v>
      </c>
      <c r="AF47" s="875">
        <v>11865</v>
      </c>
      <c r="AG47" s="875">
        <v>11967</v>
      </c>
      <c r="AH47" s="875">
        <v>11967</v>
      </c>
      <c r="AI47" s="875">
        <v>12008</v>
      </c>
      <c r="AJ47" s="875">
        <v>11960</v>
      </c>
      <c r="AK47" s="875">
        <v>11965</v>
      </c>
      <c r="AL47" s="886">
        <v>11964</v>
      </c>
      <c r="AM47" s="875">
        <v>12004</v>
      </c>
      <c r="AN47" s="875">
        <v>11917</v>
      </c>
      <c r="AO47" s="875">
        <v>11859</v>
      </c>
      <c r="AP47" s="875">
        <v>11871</v>
      </c>
      <c r="AQ47" s="886">
        <v>12149</v>
      </c>
      <c r="AR47" s="875">
        <v>11822</v>
      </c>
      <c r="AS47" s="875">
        <v>12013</v>
      </c>
      <c r="AT47" s="886">
        <v>12011</v>
      </c>
      <c r="AU47" s="875">
        <v>12082</v>
      </c>
      <c r="AV47" s="887">
        <v>12217</v>
      </c>
      <c r="AW47" s="888">
        <v>12062</v>
      </c>
      <c r="AX47" s="888">
        <v>12108</v>
      </c>
      <c r="AY47" s="888">
        <v>12124</v>
      </c>
      <c r="AZ47" s="888">
        <v>12151</v>
      </c>
      <c r="BA47" s="888">
        <v>12153</v>
      </c>
      <c r="BB47" s="875">
        <v>12127</v>
      </c>
      <c r="BC47" s="875">
        <v>12102</v>
      </c>
      <c r="BD47" s="889">
        <v>12017</v>
      </c>
      <c r="BE47" s="889">
        <v>11875</v>
      </c>
      <c r="BF47" s="910">
        <v>11806</v>
      </c>
      <c r="BG47" s="889">
        <v>11728</v>
      </c>
      <c r="BH47" s="889">
        <v>11652</v>
      </c>
      <c r="BI47" s="889">
        <v>11580</v>
      </c>
      <c r="BJ47" s="889">
        <v>11528</v>
      </c>
      <c r="BK47" s="889">
        <f>BY25</f>
        <v>11556</v>
      </c>
      <c r="BL47" s="878">
        <f t="shared" si="7"/>
        <v>-64</v>
      </c>
      <c r="BM47" s="890">
        <f t="shared" si="8"/>
        <v>-347</v>
      </c>
      <c r="BN47" s="877">
        <f t="shared" si="9"/>
        <v>-25</v>
      </c>
      <c r="BO47" s="878">
        <f t="shared" si="9"/>
        <v>-85</v>
      </c>
      <c r="BP47" s="878">
        <f t="shared" si="9"/>
        <v>-142</v>
      </c>
      <c r="BQ47" s="878">
        <f t="shared" si="9"/>
        <v>-69</v>
      </c>
      <c r="BR47" s="879">
        <f t="shared" si="9"/>
        <v>-78</v>
      </c>
      <c r="BS47" s="878">
        <f t="shared" si="9"/>
        <v>-76</v>
      </c>
      <c r="BT47" s="878">
        <f t="shared" si="2"/>
        <v>-96</v>
      </c>
      <c r="BU47" s="880">
        <f t="shared" si="5"/>
        <v>-24</v>
      </c>
      <c r="BV47" s="881">
        <f t="shared" si="6"/>
        <v>28</v>
      </c>
      <c r="BX47" s="841" t="s">
        <v>122</v>
      </c>
      <c r="BY47" s="840">
        <v>10944</v>
      </c>
    </row>
    <row r="48" spans="1:77" ht="12.75" customHeight="1">
      <c r="A48" s="540">
        <v>212</v>
      </c>
      <c r="B48" s="546" t="s">
        <v>191</v>
      </c>
      <c r="C48" s="875">
        <v>10086</v>
      </c>
      <c r="D48" s="901">
        <v>10906</v>
      </c>
      <c r="E48" s="901">
        <v>10851</v>
      </c>
      <c r="F48" s="901">
        <v>10995</v>
      </c>
      <c r="G48" s="901">
        <v>11007</v>
      </c>
      <c r="H48" s="875">
        <v>11238</v>
      </c>
      <c r="I48" s="901">
        <v>12472</v>
      </c>
      <c r="J48" s="901">
        <v>12747</v>
      </c>
      <c r="K48" s="901">
        <v>12595</v>
      </c>
      <c r="L48" s="901">
        <v>12490</v>
      </c>
      <c r="M48" s="875">
        <v>12804</v>
      </c>
      <c r="N48" s="901">
        <v>13024</v>
      </c>
      <c r="O48" s="901">
        <v>13223</v>
      </c>
      <c r="P48" s="901">
        <v>13448</v>
      </c>
      <c r="Q48" s="901">
        <v>13738</v>
      </c>
      <c r="R48" s="875">
        <v>13972</v>
      </c>
      <c r="S48" s="901">
        <v>14231</v>
      </c>
      <c r="T48" s="901">
        <v>14359</v>
      </c>
      <c r="U48" s="901">
        <v>14559</v>
      </c>
      <c r="V48" s="901">
        <v>14858</v>
      </c>
      <c r="W48" s="875">
        <v>15079</v>
      </c>
      <c r="X48" s="901">
        <v>15113</v>
      </c>
      <c r="Y48" s="901">
        <v>15163</v>
      </c>
      <c r="Z48" s="901">
        <v>15031</v>
      </c>
      <c r="AA48" s="901">
        <v>14977</v>
      </c>
      <c r="AB48" s="875">
        <v>14951</v>
      </c>
      <c r="AC48" s="875">
        <v>15092</v>
      </c>
      <c r="AD48" s="875">
        <v>15333</v>
      </c>
      <c r="AE48" s="875">
        <v>15562</v>
      </c>
      <c r="AF48" s="875">
        <v>15694</v>
      </c>
      <c r="AG48" s="875">
        <v>15880</v>
      </c>
      <c r="AH48" s="875">
        <v>16138</v>
      </c>
      <c r="AI48" s="875">
        <v>16516</v>
      </c>
      <c r="AJ48" s="875">
        <v>16890</v>
      </c>
      <c r="AK48" s="875">
        <v>17198</v>
      </c>
      <c r="AL48" s="886">
        <v>17527</v>
      </c>
      <c r="AM48" s="875">
        <v>17704</v>
      </c>
      <c r="AN48" s="875">
        <v>17864</v>
      </c>
      <c r="AO48" s="875">
        <v>17995</v>
      </c>
      <c r="AP48" s="875">
        <v>18125</v>
      </c>
      <c r="AQ48" s="886">
        <v>18350</v>
      </c>
      <c r="AR48" s="875">
        <v>18237</v>
      </c>
      <c r="AS48" s="875">
        <v>18484</v>
      </c>
      <c r="AT48" s="886">
        <v>18588</v>
      </c>
      <c r="AU48" s="875">
        <v>18716</v>
      </c>
      <c r="AV48" s="887">
        <v>18954</v>
      </c>
      <c r="AW48" s="888">
        <v>18826</v>
      </c>
      <c r="AX48" s="888">
        <v>18717</v>
      </c>
      <c r="AY48" s="888">
        <v>18702</v>
      </c>
      <c r="AZ48" s="888">
        <v>18748</v>
      </c>
      <c r="BA48" s="888">
        <v>18729</v>
      </c>
      <c r="BB48" s="875">
        <v>18800</v>
      </c>
      <c r="BC48" s="875">
        <v>18781</v>
      </c>
      <c r="BD48" s="889">
        <v>18732</v>
      </c>
      <c r="BE48" s="889">
        <v>18874</v>
      </c>
      <c r="BF48" s="910">
        <v>18911</v>
      </c>
      <c r="BG48" s="889">
        <v>18886</v>
      </c>
      <c r="BH48" s="889">
        <v>18911</v>
      </c>
      <c r="BI48" s="889">
        <v>18975</v>
      </c>
      <c r="BJ48" s="889">
        <v>19032</v>
      </c>
      <c r="BK48" s="889">
        <f>BY28</f>
        <v>19044</v>
      </c>
      <c r="BL48" s="878">
        <f t="shared" si="7"/>
        <v>-225</v>
      </c>
      <c r="BM48" s="890">
        <f t="shared" si="8"/>
        <v>182</v>
      </c>
      <c r="BN48" s="877">
        <f t="shared" si="9"/>
        <v>-19</v>
      </c>
      <c r="BO48" s="878">
        <f t="shared" si="9"/>
        <v>-49</v>
      </c>
      <c r="BP48" s="878">
        <f t="shared" si="9"/>
        <v>142</v>
      </c>
      <c r="BQ48" s="878">
        <f t="shared" si="9"/>
        <v>37</v>
      </c>
      <c r="BR48" s="879">
        <f t="shared" si="9"/>
        <v>-25</v>
      </c>
      <c r="BS48" s="878">
        <f t="shared" si="9"/>
        <v>25</v>
      </c>
      <c r="BT48" s="878">
        <f t="shared" si="2"/>
        <v>133</v>
      </c>
      <c r="BU48" s="880">
        <f t="shared" si="5"/>
        <v>69</v>
      </c>
      <c r="BV48" s="881">
        <f t="shared" si="6"/>
        <v>12</v>
      </c>
      <c r="BX48" s="844" t="s">
        <v>995</v>
      </c>
      <c r="BY48" s="838" t="s">
        <v>47</v>
      </c>
    </row>
    <row r="49" spans="1:77" ht="12.75" customHeight="1">
      <c r="A49" s="540">
        <v>227</v>
      </c>
      <c r="B49" s="546" t="s">
        <v>443</v>
      </c>
      <c r="C49" s="875">
        <v>11454</v>
      </c>
      <c r="D49" s="901">
        <v>11562</v>
      </c>
      <c r="E49" s="901">
        <v>11469</v>
      </c>
      <c r="F49" s="901">
        <v>11484</v>
      </c>
      <c r="G49" s="901">
        <v>11521</v>
      </c>
      <c r="H49" s="875">
        <v>11538</v>
      </c>
      <c r="I49" s="901">
        <v>11586</v>
      </c>
      <c r="J49" s="901">
        <v>11634</v>
      </c>
      <c r="K49" s="901">
        <v>11749</v>
      </c>
      <c r="L49" s="901">
        <v>11845</v>
      </c>
      <c r="M49" s="875">
        <v>11922</v>
      </c>
      <c r="N49" s="901">
        <v>12018</v>
      </c>
      <c r="O49" s="901">
        <v>12028</v>
      </c>
      <c r="P49" s="901">
        <v>12061</v>
      </c>
      <c r="Q49" s="901">
        <v>12118</v>
      </c>
      <c r="R49" s="875">
        <v>12168</v>
      </c>
      <c r="S49" s="901">
        <v>12158</v>
      </c>
      <c r="T49" s="901">
        <v>12193</v>
      </c>
      <c r="U49" s="901">
        <v>12222</v>
      </c>
      <c r="V49" s="901">
        <v>12216</v>
      </c>
      <c r="W49" s="875">
        <v>12228</v>
      </c>
      <c r="X49" s="901">
        <v>12195</v>
      </c>
      <c r="Y49" s="901">
        <v>12227</v>
      </c>
      <c r="Z49" s="901">
        <v>12261</v>
      </c>
      <c r="AA49" s="901">
        <v>12377</v>
      </c>
      <c r="AB49" s="875">
        <v>12415</v>
      </c>
      <c r="AC49" s="875">
        <v>12466</v>
      </c>
      <c r="AD49" s="875">
        <v>12518</v>
      </c>
      <c r="AE49" s="875">
        <v>12591</v>
      </c>
      <c r="AF49" s="875">
        <v>12710</v>
      </c>
      <c r="AG49" s="875">
        <v>12784</v>
      </c>
      <c r="AH49" s="875">
        <v>12818</v>
      </c>
      <c r="AI49" s="875">
        <v>12828</v>
      </c>
      <c r="AJ49" s="875">
        <v>12861</v>
      </c>
      <c r="AK49" s="875">
        <v>12948</v>
      </c>
      <c r="AL49" s="875">
        <v>12989</v>
      </c>
      <c r="AM49" s="875">
        <v>13008</v>
      </c>
      <c r="AN49" s="875">
        <v>12988</v>
      </c>
      <c r="AO49" s="875">
        <v>13063</v>
      </c>
      <c r="AP49" s="875">
        <v>13053</v>
      </c>
      <c r="AQ49" s="875">
        <v>13154</v>
      </c>
      <c r="AR49" s="875">
        <v>13014</v>
      </c>
      <c r="AS49" s="875">
        <v>13164</v>
      </c>
      <c r="AT49" s="875">
        <v>13117</v>
      </c>
      <c r="AU49" s="875">
        <v>13153</v>
      </c>
      <c r="AV49" s="887">
        <v>13470</v>
      </c>
      <c r="AW49" s="888">
        <v>13126</v>
      </c>
      <c r="AX49" s="888">
        <v>13037</v>
      </c>
      <c r="AY49" s="888">
        <v>12927</v>
      </c>
      <c r="AZ49" s="888">
        <v>12813</v>
      </c>
      <c r="BA49" s="888">
        <v>12723</v>
      </c>
      <c r="BB49" s="875">
        <v>12710</v>
      </c>
      <c r="BC49" s="875">
        <v>12797</v>
      </c>
      <c r="BD49" s="889">
        <v>12793</v>
      </c>
      <c r="BE49" s="889">
        <v>12850</v>
      </c>
      <c r="BF49" s="910">
        <v>12882</v>
      </c>
      <c r="BG49" s="889">
        <v>12864</v>
      </c>
      <c r="BH49" s="889">
        <v>12875</v>
      </c>
      <c r="BI49" s="889">
        <v>12814</v>
      </c>
      <c r="BJ49" s="889">
        <v>12811</v>
      </c>
      <c r="BK49" s="889">
        <f>BY43</f>
        <v>12727</v>
      </c>
      <c r="BL49" s="878">
        <f t="shared" si="7"/>
        <v>-747</v>
      </c>
      <c r="BM49" s="890">
        <f t="shared" si="8"/>
        <v>159</v>
      </c>
      <c r="BN49" s="877">
        <f t="shared" si="9"/>
        <v>87</v>
      </c>
      <c r="BO49" s="878">
        <f t="shared" si="9"/>
        <v>-4</v>
      </c>
      <c r="BP49" s="878">
        <f t="shared" si="9"/>
        <v>57</v>
      </c>
      <c r="BQ49" s="878">
        <f t="shared" si="9"/>
        <v>32</v>
      </c>
      <c r="BR49" s="879">
        <f t="shared" si="9"/>
        <v>-18</v>
      </c>
      <c r="BS49" s="878">
        <f t="shared" si="9"/>
        <v>11</v>
      </c>
      <c r="BT49" s="878">
        <f t="shared" si="2"/>
        <v>-148</v>
      </c>
      <c r="BU49" s="880">
        <f t="shared" si="5"/>
        <v>-87</v>
      </c>
      <c r="BV49" s="881">
        <f t="shared" si="6"/>
        <v>-84</v>
      </c>
      <c r="BX49" s="841" t="s">
        <v>996</v>
      </c>
      <c r="BY49" s="840">
        <v>6581</v>
      </c>
    </row>
    <row r="50" spans="1:77" ht="12.75" customHeight="1">
      <c r="A50" s="540">
        <v>229</v>
      </c>
      <c r="B50" s="546" t="s">
        <v>710</v>
      </c>
      <c r="C50" s="875">
        <v>15711</v>
      </c>
      <c r="D50" s="901">
        <v>15831</v>
      </c>
      <c r="E50" s="901">
        <v>16226</v>
      </c>
      <c r="F50" s="901">
        <v>16495</v>
      </c>
      <c r="G50" s="901">
        <v>16864</v>
      </c>
      <c r="H50" s="875">
        <v>17153</v>
      </c>
      <c r="I50" s="901">
        <v>17519</v>
      </c>
      <c r="J50" s="901">
        <v>18059</v>
      </c>
      <c r="K50" s="901">
        <v>18512</v>
      </c>
      <c r="L50" s="901">
        <v>18840</v>
      </c>
      <c r="M50" s="875">
        <v>19261</v>
      </c>
      <c r="N50" s="901">
        <v>19539</v>
      </c>
      <c r="O50" s="901">
        <v>19877</v>
      </c>
      <c r="P50" s="901">
        <v>20042</v>
      </c>
      <c r="Q50" s="901">
        <v>20224</v>
      </c>
      <c r="R50" s="875">
        <v>20465</v>
      </c>
      <c r="S50" s="901">
        <v>20624</v>
      </c>
      <c r="T50" s="901">
        <v>20817</v>
      </c>
      <c r="U50" s="901">
        <v>21006</v>
      </c>
      <c r="V50" s="901">
        <v>21187</v>
      </c>
      <c r="W50" s="875">
        <v>21367</v>
      </c>
      <c r="X50" s="901">
        <v>21527</v>
      </c>
      <c r="Y50" s="901">
        <v>21676</v>
      </c>
      <c r="Z50" s="901">
        <v>21805</v>
      </c>
      <c r="AA50" s="901">
        <v>21959</v>
      </c>
      <c r="AB50" s="875">
        <v>22107</v>
      </c>
      <c r="AC50" s="875">
        <v>22321</v>
      </c>
      <c r="AD50" s="875">
        <v>22561</v>
      </c>
      <c r="AE50" s="875">
        <v>22808</v>
      </c>
      <c r="AF50" s="875">
        <v>23025</v>
      </c>
      <c r="AG50" s="875">
        <v>23255</v>
      </c>
      <c r="AH50" s="875">
        <v>23552</v>
      </c>
      <c r="AI50" s="875">
        <v>23748</v>
      </c>
      <c r="AJ50" s="875">
        <v>24031</v>
      </c>
      <c r="AK50" s="875">
        <v>24321</v>
      </c>
      <c r="AL50" s="875">
        <v>24588</v>
      </c>
      <c r="AM50" s="875">
        <v>24727</v>
      </c>
      <c r="AN50" s="875">
        <v>24912</v>
      </c>
      <c r="AO50" s="875">
        <v>25082</v>
      </c>
      <c r="AP50" s="875">
        <v>25365</v>
      </c>
      <c r="AQ50" s="875">
        <v>25795</v>
      </c>
      <c r="AR50" s="875">
        <v>25545</v>
      </c>
      <c r="AS50" s="875">
        <v>26054</v>
      </c>
      <c r="AT50" s="875">
        <v>26381</v>
      </c>
      <c r="AU50" s="875">
        <v>26554</v>
      </c>
      <c r="AV50" s="887">
        <v>26952</v>
      </c>
      <c r="AW50" s="888">
        <v>26909</v>
      </c>
      <c r="AX50" s="888">
        <v>26924</v>
      </c>
      <c r="AY50" s="888">
        <v>27081</v>
      </c>
      <c r="AZ50" s="888">
        <v>27198</v>
      </c>
      <c r="BA50" s="888">
        <v>27297</v>
      </c>
      <c r="BB50" s="875">
        <v>27425</v>
      </c>
      <c r="BC50" s="875">
        <v>27539</v>
      </c>
      <c r="BD50" s="889">
        <v>27538</v>
      </c>
      <c r="BE50" s="889">
        <v>27665</v>
      </c>
      <c r="BF50" s="910">
        <v>27757</v>
      </c>
      <c r="BG50" s="889">
        <v>27857</v>
      </c>
      <c r="BH50" s="889">
        <v>28147</v>
      </c>
      <c r="BI50" s="889">
        <v>28180</v>
      </c>
      <c r="BJ50" s="889">
        <v>28193</v>
      </c>
      <c r="BK50" s="889">
        <f>BY45</f>
        <v>28393</v>
      </c>
      <c r="BL50" s="878">
        <f t="shared" si="7"/>
        <v>345</v>
      </c>
      <c r="BM50" s="890">
        <f t="shared" si="8"/>
        <v>460</v>
      </c>
      <c r="BN50" s="877">
        <f t="shared" si="9"/>
        <v>114</v>
      </c>
      <c r="BO50" s="878">
        <f t="shared" si="9"/>
        <v>-1</v>
      </c>
      <c r="BP50" s="878">
        <f t="shared" si="9"/>
        <v>127</v>
      </c>
      <c r="BQ50" s="878">
        <f t="shared" si="9"/>
        <v>92</v>
      </c>
      <c r="BR50" s="879">
        <f t="shared" si="9"/>
        <v>100</v>
      </c>
      <c r="BS50" s="878">
        <f t="shared" si="9"/>
        <v>290</v>
      </c>
      <c r="BT50" s="878">
        <f t="shared" si="2"/>
        <v>246</v>
      </c>
      <c r="BU50" s="880">
        <f t="shared" si="5"/>
        <v>213</v>
      </c>
      <c r="BV50" s="881">
        <f t="shared" si="6"/>
        <v>200</v>
      </c>
      <c r="BX50" s="845" t="s">
        <v>997</v>
      </c>
      <c r="BY50" s="838" t="s">
        <v>47</v>
      </c>
    </row>
    <row r="51" spans="1:77" ht="12.75" customHeight="1">
      <c r="A51" s="540">
        <v>464</v>
      </c>
      <c r="B51" s="546" t="s">
        <v>212</v>
      </c>
      <c r="C51" s="875">
        <v>3530</v>
      </c>
      <c r="D51" s="901">
        <v>3684</v>
      </c>
      <c r="E51" s="901">
        <v>3808</v>
      </c>
      <c r="F51" s="901">
        <v>4117</v>
      </c>
      <c r="G51" s="901">
        <v>4265</v>
      </c>
      <c r="H51" s="875">
        <v>4449</v>
      </c>
      <c r="I51" s="901">
        <v>4561</v>
      </c>
      <c r="J51" s="901">
        <v>4694</v>
      </c>
      <c r="K51" s="901">
        <v>5318</v>
      </c>
      <c r="L51" s="901">
        <v>5744</v>
      </c>
      <c r="M51" s="875">
        <v>6067</v>
      </c>
      <c r="N51" s="901">
        <v>6353</v>
      </c>
      <c r="O51" s="901">
        <v>6566</v>
      </c>
      <c r="P51" s="901">
        <v>6862</v>
      </c>
      <c r="Q51" s="901">
        <v>6955</v>
      </c>
      <c r="R51" s="875">
        <v>7176</v>
      </c>
      <c r="S51" s="901">
        <v>7418</v>
      </c>
      <c r="T51" s="901">
        <v>7735</v>
      </c>
      <c r="U51" s="901">
        <v>7996</v>
      </c>
      <c r="V51" s="901">
        <v>8259</v>
      </c>
      <c r="W51" s="875">
        <v>8529</v>
      </c>
      <c r="X51" s="901">
        <v>8586</v>
      </c>
      <c r="Y51" s="901">
        <v>8623</v>
      </c>
      <c r="Z51" s="901">
        <v>8679</v>
      </c>
      <c r="AA51" s="901">
        <v>8784</v>
      </c>
      <c r="AB51" s="875">
        <v>8847</v>
      </c>
      <c r="AC51" s="875">
        <v>9012</v>
      </c>
      <c r="AD51" s="875">
        <v>9138</v>
      </c>
      <c r="AE51" s="875">
        <v>9364</v>
      </c>
      <c r="AF51" s="875">
        <v>9528</v>
      </c>
      <c r="AG51" s="875">
        <v>9698</v>
      </c>
      <c r="AH51" s="875">
        <v>9763</v>
      </c>
      <c r="AI51" s="875">
        <v>9911</v>
      </c>
      <c r="AJ51" s="875">
        <v>10023</v>
      </c>
      <c r="AK51" s="875">
        <v>10132</v>
      </c>
      <c r="AL51" s="886">
        <v>10240</v>
      </c>
      <c r="AM51" s="875">
        <v>10352</v>
      </c>
      <c r="AN51" s="875">
        <v>10542</v>
      </c>
      <c r="AO51" s="875">
        <v>10652</v>
      </c>
      <c r="AP51" s="875">
        <v>10756</v>
      </c>
      <c r="AQ51" s="886">
        <v>11140</v>
      </c>
      <c r="AR51" s="875">
        <v>10886</v>
      </c>
      <c r="AS51" s="875">
        <v>11106</v>
      </c>
      <c r="AT51" s="886">
        <v>11315</v>
      </c>
      <c r="AU51" s="875">
        <v>11489</v>
      </c>
      <c r="AV51" s="887">
        <v>11637</v>
      </c>
      <c r="AW51" s="888">
        <v>11797</v>
      </c>
      <c r="AX51" s="888">
        <v>11900</v>
      </c>
      <c r="AY51" s="888">
        <v>11967</v>
      </c>
      <c r="AZ51" s="888">
        <v>12001</v>
      </c>
      <c r="BA51" s="888">
        <v>12092</v>
      </c>
      <c r="BB51" s="875">
        <v>12223</v>
      </c>
      <c r="BC51" s="875">
        <v>12396</v>
      </c>
      <c r="BD51" s="889">
        <v>12504</v>
      </c>
      <c r="BE51" s="889">
        <v>12624</v>
      </c>
      <c r="BF51" s="910">
        <v>12757</v>
      </c>
      <c r="BG51" s="889">
        <v>12875</v>
      </c>
      <c r="BH51" s="889">
        <v>12988</v>
      </c>
      <c r="BI51" s="889">
        <v>13125</v>
      </c>
      <c r="BJ51" s="889">
        <v>13259</v>
      </c>
      <c r="BK51" s="889">
        <f>BY58</f>
        <v>13288</v>
      </c>
      <c r="BL51" s="878">
        <f t="shared" si="7"/>
        <v>455</v>
      </c>
      <c r="BM51" s="890">
        <f t="shared" si="8"/>
        <v>665</v>
      </c>
      <c r="BN51" s="877">
        <f t="shared" si="9"/>
        <v>173</v>
      </c>
      <c r="BO51" s="878">
        <f t="shared" si="9"/>
        <v>108</v>
      </c>
      <c r="BP51" s="878">
        <f t="shared" si="9"/>
        <v>120</v>
      </c>
      <c r="BQ51" s="878">
        <f t="shared" si="9"/>
        <v>133</v>
      </c>
      <c r="BR51" s="879">
        <f t="shared" si="9"/>
        <v>118</v>
      </c>
      <c r="BS51" s="878">
        <f t="shared" si="9"/>
        <v>113</v>
      </c>
      <c r="BT51" s="878">
        <f t="shared" si="2"/>
        <v>300</v>
      </c>
      <c r="BU51" s="880">
        <f t="shared" si="5"/>
        <v>163</v>
      </c>
      <c r="BV51" s="881">
        <f t="shared" si="6"/>
        <v>29</v>
      </c>
      <c r="BX51" s="843" t="s">
        <v>131</v>
      </c>
      <c r="BY51" s="840">
        <v>11995</v>
      </c>
    </row>
    <row r="52" spans="1:77" ht="12.75" customHeight="1">
      <c r="A52" s="540">
        <v>481</v>
      </c>
      <c r="B52" s="546" t="s">
        <v>214</v>
      </c>
      <c r="C52" s="875">
        <v>3859</v>
      </c>
      <c r="D52" s="901">
        <v>3870</v>
      </c>
      <c r="E52" s="901">
        <v>3941</v>
      </c>
      <c r="F52" s="901">
        <v>3951</v>
      </c>
      <c r="G52" s="901">
        <v>4030</v>
      </c>
      <c r="H52" s="875">
        <v>4073</v>
      </c>
      <c r="I52" s="901">
        <v>4167</v>
      </c>
      <c r="J52" s="901">
        <v>4238</v>
      </c>
      <c r="K52" s="901">
        <v>4288</v>
      </c>
      <c r="L52" s="901">
        <v>4329</v>
      </c>
      <c r="M52" s="875">
        <v>4393</v>
      </c>
      <c r="N52" s="901">
        <v>4483</v>
      </c>
      <c r="O52" s="901">
        <v>4556</v>
      </c>
      <c r="P52" s="901">
        <v>4637</v>
      </c>
      <c r="Q52" s="901">
        <v>4713</v>
      </c>
      <c r="R52" s="875">
        <v>4793</v>
      </c>
      <c r="S52" s="901">
        <v>4872</v>
      </c>
      <c r="T52" s="901">
        <v>4892</v>
      </c>
      <c r="U52" s="901">
        <v>4965</v>
      </c>
      <c r="V52" s="901">
        <v>4997</v>
      </c>
      <c r="W52" s="875">
        <v>5049</v>
      </c>
      <c r="X52" s="901">
        <v>5083</v>
      </c>
      <c r="Y52" s="901">
        <v>5100</v>
      </c>
      <c r="Z52" s="901">
        <v>5137</v>
      </c>
      <c r="AA52" s="901">
        <v>5182</v>
      </c>
      <c r="AB52" s="875">
        <v>5215</v>
      </c>
      <c r="AC52" s="875">
        <v>5274</v>
      </c>
      <c r="AD52" s="875">
        <v>5329</v>
      </c>
      <c r="AE52" s="875">
        <v>5409</v>
      </c>
      <c r="AF52" s="875">
        <v>5484</v>
      </c>
      <c r="AG52" s="875">
        <v>5552</v>
      </c>
      <c r="AH52" s="875">
        <v>5632</v>
      </c>
      <c r="AI52" s="875">
        <v>5712</v>
      </c>
      <c r="AJ52" s="875">
        <v>5750</v>
      </c>
      <c r="AK52" s="875">
        <v>5764</v>
      </c>
      <c r="AL52" s="886">
        <v>5817</v>
      </c>
      <c r="AM52" s="875">
        <v>5802</v>
      </c>
      <c r="AN52" s="875">
        <v>5844</v>
      </c>
      <c r="AO52" s="875">
        <v>5841</v>
      </c>
      <c r="AP52" s="875">
        <v>5846</v>
      </c>
      <c r="AQ52" s="886">
        <v>6001</v>
      </c>
      <c r="AR52" s="875">
        <v>5814</v>
      </c>
      <c r="AS52" s="875">
        <v>5844</v>
      </c>
      <c r="AT52" s="886">
        <v>5836</v>
      </c>
      <c r="AU52" s="875">
        <v>5866</v>
      </c>
      <c r="AV52" s="887">
        <v>6024</v>
      </c>
      <c r="AW52" s="888">
        <v>5860</v>
      </c>
      <c r="AX52" s="888">
        <v>5811</v>
      </c>
      <c r="AY52" s="888">
        <v>5791</v>
      </c>
      <c r="AZ52" s="888">
        <v>5746</v>
      </c>
      <c r="BA52" s="888">
        <v>5715</v>
      </c>
      <c r="BB52" s="903">
        <v>5659</v>
      </c>
      <c r="BC52" s="875">
        <v>5598</v>
      </c>
      <c r="BD52" s="889">
        <v>5562</v>
      </c>
      <c r="BE52" s="889">
        <v>5573</v>
      </c>
      <c r="BF52" s="910">
        <v>5537</v>
      </c>
      <c r="BG52" s="889">
        <v>5516</v>
      </c>
      <c r="BH52" s="889">
        <v>5502</v>
      </c>
      <c r="BI52" s="889">
        <v>5531</v>
      </c>
      <c r="BJ52" s="889">
        <v>5475</v>
      </c>
      <c r="BK52" s="889">
        <f>BY60</f>
        <v>5425</v>
      </c>
      <c r="BL52" s="878">
        <f t="shared" si="7"/>
        <v>-309</v>
      </c>
      <c r="BM52" s="890">
        <f t="shared" si="8"/>
        <v>-178</v>
      </c>
      <c r="BN52" s="877">
        <f t="shared" si="9"/>
        <v>-61</v>
      </c>
      <c r="BO52" s="878">
        <f t="shared" si="9"/>
        <v>-36</v>
      </c>
      <c r="BP52" s="878">
        <f t="shared" si="9"/>
        <v>11</v>
      </c>
      <c r="BQ52" s="878">
        <f t="shared" si="9"/>
        <v>-36</v>
      </c>
      <c r="BR52" s="879">
        <f t="shared" si="9"/>
        <v>-21</v>
      </c>
      <c r="BS52" s="878">
        <f t="shared" si="9"/>
        <v>-14</v>
      </c>
      <c r="BT52" s="878">
        <f t="shared" si="2"/>
        <v>-77</v>
      </c>
      <c r="BU52" s="880">
        <f t="shared" si="5"/>
        <v>-106</v>
      </c>
      <c r="BV52" s="881">
        <f t="shared" si="6"/>
        <v>-50</v>
      </c>
      <c r="BX52" s="911" t="s">
        <v>133</v>
      </c>
      <c r="BY52" s="840">
        <v>14341</v>
      </c>
    </row>
    <row r="53" spans="1:77" ht="12.75" customHeight="1">
      <c r="A53" s="540">
        <v>501</v>
      </c>
      <c r="B53" s="546" t="s">
        <v>711</v>
      </c>
      <c r="C53" s="875">
        <v>6613</v>
      </c>
      <c r="D53" s="901">
        <v>6609</v>
      </c>
      <c r="E53" s="901">
        <v>6598</v>
      </c>
      <c r="F53" s="901">
        <v>6575</v>
      </c>
      <c r="G53" s="901">
        <v>6611</v>
      </c>
      <c r="H53" s="875">
        <v>6611</v>
      </c>
      <c r="I53" s="901">
        <v>6591</v>
      </c>
      <c r="J53" s="901">
        <v>6582</v>
      </c>
      <c r="K53" s="901">
        <v>6666</v>
      </c>
      <c r="L53" s="901">
        <v>6645</v>
      </c>
      <c r="M53" s="875">
        <v>6654</v>
      </c>
      <c r="N53" s="901">
        <v>6677</v>
      </c>
      <c r="O53" s="901">
        <v>6674</v>
      </c>
      <c r="P53" s="901">
        <v>6677</v>
      </c>
      <c r="Q53" s="901">
        <v>6657</v>
      </c>
      <c r="R53" s="875">
        <v>6658</v>
      </c>
      <c r="S53" s="901">
        <v>6633</v>
      </c>
      <c r="T53" s="901">
        <v>6626</v>
      </c>
      <c r="U53" s="901">
        <v>6615</v>
      </c>
      <c r="V53" s="901">
        <v>6620</v>
      </c>
      <c r="W53" s="875">
        <v>6611</v>
      </c>
      <c r="X53" s="901">
        <v>6595</v>
      </c>
      <c r="Y53" s="901">
        <v>6601</v>
      </c>
      <c r="Z53" s="901">
        <v>6577</v>
      </c>
      <c r="AA53" s="901">
        <v>6565</v>
      </c>
      <c r="AB53" s="875">
        <v>6554</v>
      </c>
      <c r="AC53" s="875">
        <v>6530</v>
      </c>
      <c r="AD53" s="875">
        <v>6551</v>
      </c>
      <c r="AE53" s="875">
        <v>6580</v>
      </c>
      <c r="AF53" s="875">
        <v>6579</v>
      </c>
      <c r="AG53" s="875">
        <v>6585</v>
      </c>
      <c r="AH53" s="875">
        <v>6589</v>
      </c>
      <c r="AI53" s="875">
        <v>6575</v>
      </c>
      <c r="AJ53" s="875">
        <v>6567</v>
      </c>
      <c r="AK53" s="875">
        <v>6606</v>
      </c>
      <c r="AL53" s="875">
        <v>6611</v>
      </c>
      <c r="AM53" s="875">
        <v>6585</v>
      </c>
      <c r="AN53" s="875">
        <v>6580</v>
      </c>
      <c r="AO53" s="875">
        <v>6572</v>
      </c>
      <c r="AP53" s="875">
        <v>6534</v>
      </c>
      <c r="AQ53" s="886">
        <v>6630</v>
      </c>
      <c r="AR53" s="875">
        <v>6452</v>
      </c>
      <c r="AS53" s="875">
        <v>6528</v>
      </c>
      <c r="AT53" s="886">
        <v>6443</v>
      </c>
      <c r="AU53" s="875">
        <v>6344</v>
      </c>
      <c r="AV53" s="887">
        <v>6529</v>
      </c>
      <c r="AW53" s="888">
        <v>6287</v>
      </c>
      <c r="AX53" s="888">
        <v>6248</v>
      </c>
      <c r="AY53" s="888">
        <v>6200</v>
      </c>
      <c r="AZ53" s="888">
        <v>6147</v>
      </c>
      <c r="BA53" s="888">
        <v>6108</v>
      </c>
      <c r="BB53" s="875">
        <v>6047</v>
      </c>
      <c r="BC53" s="875">
        <v>6003</v>
      </c>
      <c r="BD53" s="889">
        <v>5968</v>
      </c>
      <c r="BE53" s="889">
        <v>5963</v>
      </c>
      <c r="BF53" s="910">
        <v>5927</v>
      </c>
      <c r="BG53" s="889">
        <v>5898</v>
      </c>
      <c r="BH53" s="889">
        <v>5890</v>
      </c>
      <c r="BI53" s="889">
        <v>5879</v>
      </c>
      <c r="BJ53" s="889">
        <v>5800</v>
      </c>
      <c r="BK53" s="889">
        <f>BY62</f>
        <v>5792</v>
      </c>
      <c r="BL53" s="878">
        <f t="shared" si="7"/>
        <v>-421</v>
      </c>
      <c r="BM53" s="890">
        <f t="shared" si="8"/>
        <v>-181</v>
      </c>
      <c r="BN53" s="877">
        <f t="shared" si="9"/>
        <v>-44</v>
      </c>
      <c r="BO53" s="878">
        <f t="shared" si="9"/>
        <v>-35</v>
      </c>
      <c r="BP53" s="878">
        <f t="shared" si="9"/>
        <v>-5</v>
      </c>
      <c r="BQ53" s="878">
        <f t="shared" si="9"/>
        <v>-36</v>
      </c>
      <c r="BR53" s="879">
        <f t="shared" si="9"/>
        <v>-29</v>
      </c>
      <c r="BS53" s="878">
        <f t="shared" si="9"/>
        <v>-8</v>
      </c>
      <c r="BT53" s="878">
        <f t="shared" si="2"/>
        <v>-98</v>
      </c>
      <c r="BU53" s="880">
        <f t="shared" si="5"/>
        <v>-87</v>
      </c>
      <c r="BV53" s="881">
        <f t="shared" si="6"/>
        <v>-8</v>
      </c>
      <c r="BX53" s="845" t="s">
        <v>998</v>
      </c>
      <c r="BY53" s="838" t="s">
        <v>47</v>
      </c>
    </row>
    <row r="54" spans="1:77" s="902" customFormat="1" ht="20.25" customHeight="1">
      <c r="A54" s="899"/>
      <c r="B54" s="912" t="s">
        <v>224</v>
      </c>
      <c r="C54" s="875">
        <f>SUM(C55:C59)</f>
        <v>53658</v>
      </c>
      <c r="D54" s="875">
        <f t="shared" ref="D54:BO54" si="23">SUM(D55:D59)</f>
        <v>54833</v>
      </c>
      <c r="E54" s="875">
        <f t="shared" si="23"/>
        <v>55388</v>
      </c>
      <c r="F54" s="875">
        <f t="shared" si="23"/>
        <v>54437</v>
      </c>
      <c r="G54" s="875">
        <f t="shared" si="23"/>
        <v>53715</v>
      </c>
      <c r="H54" s="875">
        <f t="shared" si="23"/>
        <v>53730</v>
      </c>
      <c r="I54" s="875">
        <f t="shared" si="23"/>
        <v>55924</v>
      </c>
      <c r="J54" s="875">
        <f t="shared" si="23"/>
        <v>56415</v>
      </c>
      <c r="K54" s="875">
        <f t="shared" si="23"/>
        <v>55814</v>
      </c>
      <c r="L54" s="875">
        <f t="shared" si="23"/>
        <v>55273</v>
      </c>
      <c r="M54" s="875">
        <f t="shared" si="23"/>
        <v>55660</v>
      </c>
      <c r="N54" s="875">
        <f t="shared" si="23"/>
        <v>57959</v>
      </c>
      <c r="O54" s="875">
        <f t="shared" si="23"/>
        <v>58197</v>
      </c>
      <c r="P54" s="875">
        <f t="shared" si="23"/>
        <v>57839</v>
      </c>
      <c r="Q54" s="875">
        <f t="shared" si="23"/>
        <v>57143</v>
      </c>
      <c r="R54" s="875">
        <f t="shared" si="23"/>
        <v>57513</v>
      </c>
      <c r="S54" s="875">
        <f t="shared" si="23"/>
        <v>57655</v>
      </c>
      <c r="T54" s="875">
        <f t="shared" si="23"/>
        <v>57438</v>
      </c>
      <c r="U54" s="875">
        <f t="shared" si="23"/>
        <v>57897</v>
      </c>
      <c r="V54" s="875">
        <f t="shared" si="23"/>
        <v>57876</v>
      </c>
      <c r="W54" s="875">
        <f t="shared" si="23"/>
        <v>57967</v>
      </c>
      <c r="X54" s="875">
        <f t="shared" si="23"/>
        <v>57840</v>
      </c>
      <c r="Y54" s="875">
        <f t="shared" si="23"/>
        <v>57890</v>
      </c>
      <c r="Z54" s="875">
        <f t="shared" si="23"/>
        <v>58102</v>
      </c>
      <c r="AA54" s="875">
        <f t="shared" si="23"/>
        <v>58387</v>
      </c>
      <c r="AB54" s="875">
        <f t="shared" si="23"/>
        <v>58494</v>
      </c>
      <c r="AC54" s="875">
        <f t="shared" si="23"/>
        <v>58942</v>
      </c>
      <c r="AD54" s="875">
        <f t="shared" si="23"/>
        <v>59322</v>
      </c>
      <c r="AE54" s="875">
        <f t="shared" si="23"/>
        <v>59988</v>
      </c>
      <c r="AF54" s="875">
        <f t="shared" si="23"/>
        <v>60656</v>
      </c>
      <c r="AG54" s="875">
        <f t="shared" si="23"/>
        <v>61197</v>
      </c>
      <c r="AH54" s="875">
        <f t="shared" si="23"/>
        <v>61671</v>
      </c>
      <c r="AI54" s="875">
        <f t="shared" si="23"/>
        <v>62007</v>
      </c>
      <c r="AJ54" s="875">
        <f t="shared" si="23"/>
        <v>62243</v>
      </c>
      <c r="AK54" s="875">
        <f t="shared" si="23"/>
        <v>62325</v>
      </c>
      <c r="AL54" s="875">
        <f t="shared" si="23"/>
        <v>62607</v>
      </c>
      <c r="AM54" s="875">
        <f t="shared" si="23"/>
        <v>62793</v>
      </c>
      <c r="AN54" s="875">
        <f t="shared" si="23"/>
        <v>62922</v>
      </c>
      <c r="AO54" s="875">
        <f t="shared" si="23"/>
        <v>62672</v>
      </c>
      <c r="AP54" s="875">
        <f t="shared" si="23"/>
        <v>62769</v>
      </c>
      <c r="AQ54" s="875">
        <f t="shared" si="23"/>
        <v>63976</v>
      </c>
      <c r="AR54" s="875">
        <f t="shared" si="23"/>
        <v>62523</v>
      </c>
      <c r="AS54" s="875">
        <f t="shared" si="23"/>
        <v>62661</v>
      </c>
      <c r="AT54" s="875">
        <f t="shared" si="23"/>
        <v>62652</v>
      </c>
      <c r="AU54" s="875">
        <f t="shared" si="23"/>
        <v>62360</v>
      </c>
      <c r="AV54" s="875">
        <f t="shared" si="23"/>
        <v>63698</v>
      </c>
      <c r="AW54" s="875">
        <f t="shared" si="23"/>
        <v>62254</v>
      </c>
      <c r="AX54" s="875">
        <f t="shared" si="23"/>
        <v>62080</v>
      </c>
      <c r="AY54" s="875">
        <f t="shared" si="23"/>
        <v>62047</v>
      </c>
      <c r="AZ54" s="875">
        <f t="shared" si="23"/>
        <v>61987</v>
      </c>
      <c r="BA54" s="875">
        <f t="shared" si="23"/>
        <v>61921</v>
      </c>
      <c r="BB54" s="875">
        <f t="shared" si="23"/>
        <v>61813</v>
      </c>
      <c r="BC54" s="875">
        <f t="shared" si="23"/>
        <v>61667</v>
      </c>
      <c r="BD54" s="875">
        <f t="shared" si="23"/>
        <v>61277</v>
      </c>
      <c r="BE54" s="875">
        <f t="shared" si="23"/>
        <v>61031</v>
      </c>
      <c r="BF54" s="875">
        <f t="shared" si="23"/>
        <v>60808</v>
      </c>
      <c r="BG54" s="875">
        <f t="shared" si="23"/>
        <v>60890</v>
      </c>
      <c r="BH54" s="875">
        <f t="shared" si="23"/>
        <v>60973</v>
      </c>
      <c r="BI54" s="875">
        <f t="shared" si="23"/>
        <v>60858</v>
      </c>
      <c r="BJ54" s="875">
        <f t="shared" si="23"/>
        <v>60796</v>
      </c>
      <c r="BK54" s="875">
        <f t="shared" si="23"/>
        <v>60731</v>
      </c>
      <c r="BL54" s="550">
        <f t="shared" si="23"/>
        <v>-1777</v>
      </c>
      <c r="BM54" s="913">
        <f t="shared" si="23"/>
        <v>-1113</v>
      </c>
      <c r="BN54" s="550">
        <f t="shared" si="23"/>
        <v>-146</v>
      </c>
      <c r="BO54" s="550">
        <f t="shared" si="23"/>
        <v>-390</v>
      </c>
      <c r="BP54" s="550">
        <f t="shared" ref="BP54:BR54" si="24">SUM(BP55:BP59)</f>
        <v>-246</v>
      </c>
      <c r="BQ54" s="550">
        <f t="shared" si="24"/>
        <v>-223</v>
      </c>
      <c r="BR54" s="883">
        <f t="shared" si="24"/>
        <v>82</v>
      </c>
      <c r="BS54" s="878">
        <f t="shared" si="9"/>
        <v>83</v>
      </c>
      <c r="BT54" s="878">
        <f t="shared" si="2"/>
        <v>-242</v>
      </c>
      <c r="BU54" s="880">
        <f t="shared" si="5"/>
        <v>-127</v>
      </c>
      <c r="BV54" s="881">
        <f t="shared" si="6"/>
        <v>-65</v>
      </c>
      <c r="BX54" s="841" t="s">
        <v>179</v>
      </c>
      <c r="BY54" s="840">
        <v>4233</v>
      </c>
    </row>
    <row r="55" spans="1:77" ht="12.75" customHeight="1">
      <c r="A55" s="540">
        <v>209</v>
      </c>
      <c r="B55" s="546" t="s">
        <v>712</v>
      </c>
      <c r="C55" s="875">
        <v>21759</v>
      </c>
      <c r="D55" s="901">
        <v>23425</v>
      </c>
      <c r="E55" s="901">
        <v>23802</v>
      </c>
      <c r="F55" s="901">
        <v>23278</v>
      </c>
      <c r="G55" s="901">
        <v>22555</v>
      </c>
      <c r="H55" s="875">
        <v>22754</v>
      </c>
      <c r="I55" s="901">
        <v>24853</v>
      </c>
      <c r="J55" s="901">
        <v>25180</v>
      </c>
      <c r="K55" s="901">
        <v>24585</v>
      </c>
      <c r="L55" s="901">
        <v>23932</v>
      </c>
      <c r="M55" s="875">
        <v>24227</v>
      </c>
      <c r="N55" s="901">
        <v>26430</v>
      </c>
      <c r="O55" s="901">
        <v>26582</v>
      </c>
      <c r="P55" s="901">
        <v>26005</v>
      </c>
      <c r="Q55" s="901">
        <v>25217</v>
      </c>
      <c r="R55" s="875">
        <v>25465</v>
      </c>
      <c r="S55" s="901">
        <v>25625</v>
      </c>
      <c r="T55" s="901">
        <v>25631</v>
      </c>
      <c r="U55" s="901">
        <v>25775</v>
      </c>
      <c r="V55" s="901">
        <v>25794</v>
      </c>
      <c r="W55" s="875">
        <v>25877</v>
      </c>
      <c r="X55" s="901">
        <v>25978</v>
      </c>
      <c r="Y55" s="901">
        <v>26008</v>
      </c>
      <c r="Z55" s="901">
        <v>26106</v>
      </c>
      <c r="AA55" s="901">
        <v>26328</v>
      </c>
      <c r="AB55" s="875">
        <v>26441</v>
      </c>
      <c r="AC55" s="875">
        <v>26792</v>
      </c>
      <c r="AD55" s="875">
        <v>26982</v>
      </c>
      <c r="AE55" s="875">
        <v>27359</v>
      </c>
      <c r="AF55" s="875">
        <v>27793</v>
      </c>
      <c r="AG55" s="875">
        <v>28131</v>
      </c>
      <c r="AH55" s="875">
        <v>28435</v>
      </c>
      <c r="AI55" s="875">
        <v>28634</v>
      </c>
      <c r="AJ55" s="875">
        <v>28826</v>
      </c>
      <c r="AK55" s="875">
        <v>28971</v>
      </c>
      <c r="AL55" s="875">
        <v>29181</v>
      </c>
      <c r="AM55" s="875">
        <v>29346</v>
      </c>
      <c r="AN55" s="875">
        <v>29417</v>
      </c>
      <c r="AO55" s="875">
        <v>29392</v>
      </c>
      <c r="AP55" s="875">
        <v>29529</v>
      </c>
      <c r="AQ55" s="875">
        <v>30098</v>
      </c>
      <c r="AR55" s="875">
        <v>29522</v>
      </c>
      <c r="AS55" s="875">
        <v>29651</v>
      </c>
      <c r="AT55" s="875">
        <v>29735</v>
      </c>
      <c r="AU55" s="875">
        <v>29716</v>
      </c>
      <c r="AV55" s="887">
        <v>30360</v>
      </c>
      <c r="AW55" s="888">
        <v>29894</v>
      </c>
      <c r="AX55" s="888">
        <v>29858</v>
      </c>
      <c r="AY55" s="888">
        <v>29944</v>
      </c>
      <c r="AZ55" s="888">
        <v>30100</v>
      </c>
      <c r="BA55" s="888">
        <v>30189</v>
      </c>
      <c r="BB55" s="875">
        <v>30178</v>
      </c>
      <c r="BC55" s="875">
        <v>30255</v>
      </c>
      <c r="BD55" s="889">
        <v>30147</v>
      </c>
      <c r="BE55" s="889">
        <v>30182</v>
      </c>
      <c r="BF55" s="910">
        <v>30180</v>
      </c>
      <c r="BG55" s="889">
        <v>30416</v>
      </c>
      <c r="BH55" s="889">
        <v>30556</v>
      </c>
      <c r="BI55" s="889">
        <v>30591</v>
      </c>
      <c r="BJ55" s="889">
        <v>30675</v>
      </c>
      <c r="BK55" s="889">
        <f>BY26</f>
        <v>30647</v>
      </c>
      <c r="BL55" s="878">
        <f t="shared" si="7"/>
        <v>-171</v>
      </c>
      <c r="BM55" s="890">
        <f t="shared" si="8"/>
        <v>-9</v>
      </c>
      <c r="BN55" s="877">
        <f t="shared" si="9"/>
        <v>77</v>
      </c>
      <c r="BO55" s="878">
        <f t="shared" si="9"/>
        <v>-108</v>
      </c>
      <c r="BP55" s="878">
        <f t="shared" si="9"/>
        <v>35</v>
      </c>
      <c r="BQ55" s="878">
        <f t="shared" si="9"/>
        <v>-2</v>
      </c>
      <c r="BR55" s="879">
        <f t="shared" si="9"/>
        <v>236</v>
      </c>
      <c r="BS55" s="878">
        <f t="shared" si="9"/>
        <v>140</v>
      </c>
      <c r="BT55" s="878">
        <f t="shared" si="2"/>
        <v>91</v>
      </c>
      <c r="BU55" s="880">
        <f t="shared" si="5"/>
        <v>56</v>
      </c>
      <c r="BV55" s="881">
        <f t="shared" si="6"/>
        <v>-28</v>
      </c>
      <c r="BX55" s="841" t="s">
        <v>181</v>
      </c>
      <c r="BY55" s="840">
        <v>8102</v>
      </c>
    </row>
    <row r="56" spans="1:77" ht="12.75" customHeight="1">
      <c r="A56" s="540">
        <v>222</v>
      </c>
      <c r="B56" s="546" t="s">
        <v>713</v>
      </c>
      <c r="C56" s="875">
        <v>9486</v>
      </c>
      <c r="D56" s="901">
        <v>9272</v>
      </c>
      <c r="E56" s="901">
        <v>9376</v>
      </c>
      <c r="F56" s="901">
        <v>9301</v>
      </c>
      <c r="G56" s="901">
        <v>9195</v>
      </c>
      <c r="H56" s="875">
        <v>9122</v>
      </c>
      <c r="I56" s="901">
        <v>9099</v>
      </c>
      <c r="J56" s="901">
        <v>9102</v>
      </c>
      <c r="K56" s="901">
        <v>9121</v>
      </c>
      <c r="L56" s="901">
        <v>9117</v>
      </c>
      <c r="M56" s="875">
        <v>9116</v>
      </c>
      <c r="N56" s="901">
        <v>9135</v>
      </c>
      <c r="O56" s="901">
        <v>9117</v>
      </c>
      <c r="P56" s="901">
        <v>9222</v>
      </c>
      <c r="Q56" s="901">
        <v>9244</v>
      </c>
      <c r="R56" s="875">
        <v>9275</v>
      </c>
      <c r="S56" s="901">
        <v>9254</v>
      </c>
      <c r="T56" s="901">
        <v>9216</v>
      </c>
      <c r="U56" s="901">
        <v>9212</v>
      </c>
      <c r="V56" s="901">
        <v>9210</v>
      </c>
      <c r="W56" s="875">
        <v>9193</v>
      </c>
      <c r="X56" s="901">
        <v>9183</v>
      </c>
      <c r="Y56" s="901">
        <v>9033</v>
      </c>
      <c r="Z56" s="901">
        <v>9085</v>
      </c>
      <c r="AA56" s="901">
        <v>9042</v>
      </c>
      <c r="AB56" s="875">
        <v>9005</v>
      </c>
      <c r="AC56" s="875">
        <v>9016</v>
      </c>
      <c r="AD56" s="875">
        <v>9017</v>
      </c>
      <c r="AE56" s="875">
        <v>9122</v>
      </c>
      <c r="AF56" s="875">
        <v>9202</v>
      </c>
      <c r="AG56" s="875">
        <v>9252</v>
      </c>
      <c r="AH56" s="875">
        <v>9321</v>
      </c>
      <c r="AI56" s="875">
        <v>9352</v>
      </c>
      <c r="AJ56" s="875">
        <v>9315</v>
      </c>
      <c r="AK56" s="875">
        <v>9289</v>
      </c>
      <c r="AL56" s="875">
        <v>9298</v>
      </c>
      <c r="AM56" s="875">
        <v>9284</v>
      </c>
      <c r="AN56" s="875">
        <v>9295</v>
      </c>
      <c r="AO56" s="875">
        <v>9238</v>
      </c>
      <c r="AP56" s="875">
        <v>9229</v>
      </c>
      <c r="AQ56" s="875">
        <v>9386</v>
      </c>
      <c r="AR56" s="875">
        <v>9179</v>
      </c>
      <c r="AS56" s="875">
        <v>9182</v>
      </c>
      <c r="AT56" s="875">
        <v>9146</v>
      </c>
      <c r="AU56" s="875">
        <v>9092</v>
      </c>
      <c r="AV56" s="887">
        <v>9211</v>
      </c>
      <c r="AW56" s="888">
        <v>8966</v>
      </c>
      <c r="AX56" s="888">
        <v>8893</v>
      </c>
      <c r="AY56" s="888">
        <v>8836</v>
      </c>
      <c r="AZ56" s="888">
        <v>8783</v>
      </c>
      <c r="BA56" s="888">
        <v>8713</v>
      </c>
      <c r="BB56" s="875">
        <v>8683</v>
      </c>
      <c r="BC56" s="875">
        <v>8622</v>
      </c>
      <c r="BD56" s="889">
        <v>8509</v>
      </c>
      <c r="BE56" s="889">
        <v>8453</v>
      </c>
      <c r="BF56" s="910">
        <v>8388</v>
      </c>
      <c r="BG56" s="889">
        <v>8345</v>
      </c>
      <c r="BH56" s="889">
        <v>8295</v>
      </c>
      <c r="BI56" s="889">
        <v>8216</v>
      </c>
      <c r="BJ56" s="889">
        <v>8121</v>
      </c>
      <c r="BK56" s="889">
        <f>BY38</f>
        <v>8096</v>
      </c>
      <c r="BL56" s="878">
        <f t="shared" si="7"/>
        <v>-498</v>
      </c>
      <c r="BM56" s="890">
        <f t="shared" si="8"/>
        <v>-325</v>
      </c>
      <c r="BN56" s="877">
        <f t="shared" si="9"/>
        <v>-61</v>
      </c>
      <c r="BO56" s="878">
        <f t="shared" si="9"/>
        <v>-113</v>
      </c>
      <c r="BP56" s="878">
        <f t="shared" si="9"/>
        <v>-56</v>
      </c>
      <c r="BQ56" s="878">
        <f t="shared" si="9"/>
        <v>-65</v>
      </c>
      <c r="BR56" s="879">
        <f t="shared" si="9"/>
        <v>-43</v>
      </c>
      <c r="BS56" s="878">
        <f t="shared" si="9"/>
        <v>-50</v>
      </c>
      <c r="BT56" s="878">
        <f t="shared" si="2"/>
        <v>-199</v>
      </c>
      <c r="BU56" s="880">
        <f t="shared" si="5"/>
        <v>-120</v>
      </c>
      <c r="BV56" s="881">
        <f t="shared" si="6"/>
        <v>-25</v>
      </c>
      <c r="BX56" s="841" t="s">
        <v>999</v>
      </c>
      <c r="BY56" s="840">
        <v>3803</v>
      </c>
    </row>
    <row r="57" spans="1:77" ht="12.75" customHeight="1">
      <c r="A57" s="540">
        <v>225</v>
      </c>
      <c r="B57" s="546" t="s">
        <v>447</v>
      </c>
      <c r="C57" s="875">
        <v>9970</v>
      </c>
      <c r="D57" s="901">
        <v>9902</v>
      </c>
      <c r="E57" s="901">
        <v>9975</v>
      </c>
      <c r="F57" s="901">
        <v>9673</v>
      </c>
      <c r="G57" s="901">
        <v>9744</v>
      </c>
      <c r="H57" s="875">
        <v>9688</v>
      </c>
      <c r="I57" s="901">
        <v>9773</v>
      </c>
      <c r="J57" s="901">
        <v>9877</v>
      </c>
      <c r="K57" s="901">
        <v>9787</v>
      </c>
      <c r="L57" s="901">
        <v>9834</v>
      </c>
      <c r="M57" s="875">
        <v>9870</v>
      </c>
      <c r="N57" s="901">
        <v>9910</v>
      </c>
      <c r="O57" s="901">
        <v>9968</v>
      </c>
      <c r="P57" s="901">
        <v>10090</v>
      </c>
      <c r="Q57" s="901">
        <v>10171</v>
      </c>
      <c r="R57" s="875">
        <v>10246</v>
      </c>
      <c r="S57" s="901">
        <v>10261</v>
      </c>
      <c r="T57" s="901">
        <v>10318</v>
      </c>
      <c r="U57" s="901">
        <v>10390</v>
      </c>
      <c r="V57" s="901">
        <v>10394</v>
      </c>
      <c r="W57" s="875">
        <v>10431</v>
      </c>
      <c r="X57" s="901">
        <v>10453</v>
      </c>
      <c r="Y57" s="901">
        <v>10475</v>
      </c>
      <c r="Z57" s="901">
        <v>10565</v>
      </c>
      <c r="AA57" s="901">
        <v>10649</v>
      </c>
      <c r="AB57" s="875">
        <v>10704</v>
      </c>
      <c r="AC57" s="875">
        <v>10808</v>
      </c>
      <c r="AD57" s="875">
        <v>10997</v>
      </c>
      <c r="AE57" s="875">
        <v>11141</v>
      </c>
      <c r="AF57" s="875">
        <v>11270</v>
      </c>
      <c r="AG57" s="875">
        <v>11411</v>
      </c>
      <c r="AH57" s="875">
        <v>11445</v>
      </c>
      <c r="AI57" s="875">
        <v>11551</v>
      </c>
      <c r="AJ57" s="875">
        <v>11624</v>
      </c>
      <c r="AK57" s="875">
        <v>11630</v>
      </c>
      <c r="AL57" s="875">
        <v>11685</v>
      </c>
      <c r="AM57" s="875">
        <v>11747</v>
      </c>
      <c r="AN57" s="875">
        <v>11808</v>
      </c>
      <c r="AO57" s="875">
        <v>11755</v>
      </c>
      <c r="AP57" s="875">
        <v>11784</v>
      </c>
      <c r="AQ57" s="875">
        <v>12066</v>
      </c>
      <c r="AR57" s="875">
        <v>11726</v>
      </c>
      <c r="AS57" s="875">
        <v>11797</v>
      </c>
      <c r="AT57" s="875">
        <v>11791</v>
      </c>
      <c r="AU57" s="875">
        <v>11685</v>
      </c>
      <c r="AV57" s="887">
        <v>11987</v>
      </c>
      <c r="AW57" s="888">
        <v>11652</v>
      </c>
      <c r="AX57" s="888">
        <v>11586</v>
      </c>
      <c r="AY57" s="888">
        <v>11571</v>
      </c>
      <c r="AZ57" s="888">
        <v>11531</v>
      </c>
      <c r="BA57" s="888">
        <v>11500</v>
      </c>
      <c r="BB57" s="875">
        <v>11560</v>
      </c>
      <c r="BC57" s="875">
        <v>11512</v>
      </c>
      <c r="BD57" s="889">
        <v>11495</v>
      </c>
      <c r="BE57" s="889">
        <v>11419</v>
      </c>
      <c r="BF57" s="910">
        <v>11399</v>
      </c>
      <c r="BG57" s="889">
        <v>11356</v>
      </c>
      <c r="BH57" s="889">
        <v>11401</v>
      </c>
      <c r="BI57" s="889">
        <v>11368</v>
      </c>
      <c r="BJ57" s="889">
        <v>11344</v>
      </c>
      <c r="BK57" s="889">
        <f>BY41</f>
        <v>11329</v>
      </c>
      <c r="BL57" s="878">
        <f t="shared" si="7"/>
        <v>-487</v>
      </c>
      <c r="BM57" s="890">
        <f t="shared" si="8"/>
        <v>-101</v>
      </c>
      <c r="BN57" s="877">
        <f t="shared" si="9"/>
        <v>-48</v>
      </c>
      <c r="BO57" s="878">
        <f t="shared" si="9"/>
        <v>-17</v>
      </c>
      <c r="BP57" s="878">
        <f t="shared" si="9"/>
        <v>-76</v>
      </c>
      <c r="BQ57" s="878">
        <f t="shared" si="9"/>
        <v>-20</v>
      </c>
      <c r="BR57" s="879">
        <f t="shared" si="9"/>
        <v>-43</v>
      </c>
      <c r="BS57" s="878">
        <f t="shared" si="9"/>
        <v>45</v>
      </c>
      <c r="BT57" s="878">
        <f t="shared" si="2"/>
        <v>-72</v>
      </c>
      <c r="BU57" s="880">
        <f t="shared" si="5"/>
        <v>-39</v>
      </c>
      <c r="BV57" s="881">
        <f t="shared" si="6"/>
        <v>-15</v>
      </c>
      <c r="BX57" s="845" t="s">
        <v>1000</v>
      </c>
      <c r="BY57" s="838" t="s">
        <v>47</v>
      </c>
    </row>
    <row r="58" spans="1:77" s="502" customFormat="1" ht="12.75" customHeight="1">
      <c r="A58" s="540">
        <v>585</v>
      </c>
      <c r="B58" s="546" t="s">
        <v>448</v>
      </c>
      <c r="C58" s="875">
        <v>6858</v>
      </c>
      <c r="D58" s="901">
        <v>6789</v>
      </c>
      <c r="E58" s="901">
        <v>6811</v>
      </c>
      <c r="F58" s="901">
        <v>6790</v>
      </c>
      <c r="G58" s="901">
        <v>6774</v>
      </c>
      <c r="H58" s="875">
        <v>6753</v>
      </c>
      <c r="I58" s="901">
        <v>6763</v>
      </c>
      <c r="J58" s="901">
        <v>6796</v>
      </c>
      <c r="K58" s="901">
        <v>6839</v>
      </c>
      <c r="L58" s="901">
        <v>6876</v>
      </c>
      <c r="M58" s="875">
        <v>6907</v>
      </c>
      <c r="N58" s="901">
        <v>6916</v>
      </c>
      <c r="O58" s="901">
        <v>6919</v>
      </c>
      <c r="P58" s="901">
        <v>6915</v>
      </c>
      <c r="Q58" s="901">
        <v>6902</v>
      </c>
      <c r="R58" s="875">
        <v>6901</v>
      </c>
      <c r="S58" s="901">
        <v>6902</v>
      </c>
      <c r="T58" s="901">
        <v>6650</v>
      </c>
      <c r="U58" s="901">
        <v>6905</v>
      </c>
      <c r="V58" s="901">
        <v>6857</v>
      </c>
      <c r="W58" s="875">
        <v>6846</v>
      </c>
      <c r="X58" s="901">
        <v>6652</v>
      </c>
      <c r="Y58" s="901">
        <v>6814</v>
      </c>
      <c r="Z58" s="901">
        <v>6801</v>
      </c>
      <c r="AA58" s="901">
        <v>6835</v>
      </c>
      <c r="AB58" s="875">
        <v>6833</v>
      </c>
      <c r="AC58" s="875">
        <v>6818</v>
      </c>
      <c r="AD58" s="875">
        <v>6807</v>
      </c>
      <c r="AE58" s="875">
        <v>6818</v>
      </c>
      <c r="AF58" s="875">
        <v>6819</v>
      </c>
      <c r="AG58" s="875">
        <v>6816</v>
      </c>
      <c r="AH58" s="875">
        <v>6867</v>
      </c>
      <c r="AI58" s="875">
        <v>6873</v>
      </c>
      <c r="AJ58" s="875">
        <v>6884</v>
      </c>
      <c r="AK58" s="875">
        <v>6866</v>
      </c>
      <c r="AL58" s="875">
        <v>6878</v>
      </c>
      <c r="AM58" s="875">
        <v>6854</v>
      </c>
      <c r="AN58" s="875">
        <v>6820</v>
      </c>
      <c r="AO58" s="875">
        <v>6750</v>
      </c>
      <c r="AP58" s="875">
        <v>6679</v>
      </c>
      <c r="AQ58" s="875">
        <v>6783</v>
      </c>
      <c r="AR58" s="875">
        <v>6595</v>
      </c>
      <c r="AS58" s="875">
        <v>6554</v>
      </c>
      <c r="AT58" s="875">
        <v>6551</v>
      </c>
      <c r="AU58" s="875">
        <v>6485</v>
      </c>
      <c r="AV58" s="887">
        <v>6609</v>
      </c>
      <c r="AW58" s="914">
        <v>6406</v>
      </c>
      <c r="AX58" s="893">
        <v>6379</v>
      </c>
      <c r="AY58" s="893">
        <v>6349</v>
      </c>
      <c r="AZ58" s="893">
        <v>6272</v>
      </c>
      <c r="BA58" s="893">
        <v>6228</v>
      </c>
      <c r="BB58" s="875">
        <v>6181</v>
      </c>
      <c r="BC58" s="875">
        <v>6131</v>
      </c>
      <c r="BD58" s="889">
        <v>6073</v>
      </c>
      <c r="BE58" s="889">
        <v>5975</v>
      </c>
      <c r="BF58" s="910">
        <v>5912</v>
      </c>
      <c r="BG58" s="889">
        <v>5872</v>
      </c>
      <c r="BH58" s="889">
        <v>5825</v>
      </c>
      <c r="BI58" s="889">
        <v>5805</v>
      </c>
      <c r="BJ58" s="889">
        <v>5783</v>
      </c>
      <c r="BK58" s="889">
        <f>BY64</f>
        <v>5785</v>
      </c>
      <c r="BL58" s="878">
        <f t="shared" si="7"/>
        <v>-381</v>
      </c>
      <c r="BM58" s="890">
        <f t="shared" si="8"/>
        <v>-316</v>
      </c>
      <c r="BN58" s="877">
        <f t="shared" si="9"/>
        <v>-50</v>
      </c>
      <c r="BO58" s="878">
        <f t="shared" si="9"/>
        <v>-58</v>
      </c>
      <c r="BP58" s="878">
        <f t="shared" si="9"/>
        <v>-98</v>
      </c>
      <c r="BQ58" s="878">
        <f t="shared" si="9"/>
        <v>-63</v>
      </c>
      <c r="BR58" s="879">
        <f t="shared" si="9"/>
        <v>-40</v>
      </c>
      <c r="BS58" s="878">
        <f t="shared" si="9"/>
        <v>-47</v>
      </c>
      <c r="BT58" s="878">
        <f t="shared" si="2"/>
        <v>-40</v>
      </c>
      <c r="BU58" s="880">
        <f t="shared" si="5"/>
        <v>-20</v>
      </c>
      <c r="BV58" s="881">
        <f t="shared" si="6"/>
        <v>2</v>
      </c>
      <c r="BX58" s="841" t="s">
        <v>212</v>
      </c>
      <c r="BY58" s="840">
        <v>13288</v>
      </c>
    </row>
    <row r="59" spans="1:77" s="502" customFormat="1" ht="12.75" customHeight="1">
      <c r="A59" s="540">
        <v>586</v>
      </c>
      <c r="B59" s="546" t="s">
        <v>714</v>
      </c>
      <c r="C59" s="875">
        <v>5585</v>
      </c>
      <c r="D59" s="901">
        <v>5445</v>
      </c>
      <c r="E59" s="901">
        <v>5424</v>
      </c>
      <c r="F59" s="901">
        <v>5395</v>
      </c>
      <c r="G59" s="901">
        <v>5447</v>
      </c>
      <c r="H59" s="875">
        <v>5413</v>
      </c>
      <c r="I59" s="901">
        <v>5436</v>
      </c>
      <c r="J59" s="901">
        <v>5460</v>
      </c>
      <c r="K59" s="901">
        <v>5482</v>
      </c>
      <c r="L59" s="901">
        <v>5514</v>
      </c>
      <c r="M59" s="875">
        <v>5540</v>
      </c>
      <c r="N59" s="901">
        <v>5568</v>
      </c>
      <c r="O59" s="901">
        <v>5611</v>
      </c>
      <c r="P59" s="901">
        <v>5607</v>
      </c>
      <c r="Q59" s="901">
        <v>5609</v>
      </c>
      <c r="R59" s="875">
        <v>5626</v>
      </c>
      <c r="S59" s="901">
        <v>5613</v>
      </c>
      <c r="T59" s="903">
        <v>5623</v>
      </c>
      <c r="U59" s="901">
        <v>5615</v>
      </c>
      <c r="V59" s="901">
        <v>5621</v>
      </c>
      <c r="W59" s="875">
        <v>5620</v>
      </c>
      <c r="X59" s="903">
        <v>5574</v>
      </c>
      <c r="Y59" s="901">
        <v>5560</v>
      </c>
      <c r="Z59" s="901">
        <v>5545</v>
      </c>
      <c r="AA59" s="901">
        <v>5533</v>
      </c>
      <c r="AB59" s="875">
        <v>5511</v>
      </c>
      <c r="AC59" s="875">
        <v>5508</v>
      </c>
      <c r="AD59" s="875">
        <v>5519</v>
      </c>
      <c r="AE59" s="875">
        <v>5548</v>
      </c>
      <c r="AF59" s="875">
        <v>5572</v>
      </c>
      <c r="AG59" s="875">
        <v>5587</v>
      </c>
      <c r="AH59" s="875">
        <v>5603</v>
      </c>
      <c r="AI59" s="875">
        <v>5597</v>
      </c>
      <c r="AJ59" s="875">
        <v>5594</v>
      </c>
      <c r="AK59" s="875">
        <v>5569</v>
      </c>
      <c r="AL59" s="875">
        <v>5565</v>
      </c>
      <c r="AM59" s="875">
        <v>5562</v>
      </c>
      <c r="AN59" s="875">
        <v>5582</v>
      </c>
      <c r="AO59" s="875">
        <v>5537</v>
      </c>
      <c r="AP59" s="875">
        <v>5548</v>
      </c>
      <c r="AQ59" s="875">
        <v>5643</v>
      </c>
      <c r="AR59" s="875">
        <v>5501</v>
      </c>
      <c r="AS59" s="875">
        <v>5477</v>
      </c>
      <c r="AT59" s="875">
        <v>5429</v>
      </c>
      <c r="AU59" s="875">
        <v>5382</v>
      </c>
      <c r="AV59" s="887">
        <v>5531</v>
      </c>
      <c r="AW59" s="914">
        <v>5336</v>
      </c>
      <c r="AX59" s="893">
        <v>5364</v>
      </c>
      <c r="AY59" s="893">
        <v>5347</v>
      </c>
      <c r="AZ59" s="893">
        <v>5301</v>
      </c>
      <c r="BA59" s="893">
        <v>5291</v>
      </c>
      <c r="BB59" s="875">
        <v>5211</v>
      </c>
      <c r="BC59" s="875">
        <v>5147</v>
      </c>
      <c r="BD59" s="889">
        <v>5053</v>
      </c>
      <c r="BE59" s="889">
        <v>5002</v>
      </c>
      <c r="BF59" s="910">
        <v>4929</v>
      </c>
      <c r="BG59" s="889">
        <v>4901</v>
      </c>
      <c r="BH59" s="889">
        <v>4896</v>
      </c>
      <c r="BI59" s="889">
        <v>4878</v>
      </c>
      <c r="BJ59" s="889">
        <v>4873</v>
      </c>
      <c r="BK59" s="889">
        <f>BY65</f>
        <v>4874</v>
      </c>
      <c r="BL59" s="878">
        <f t="shared" si="7"/>
        <v>-240</v>
      </c>
      <c r="BM59" s="890">
        <f t="shared" si="8"/>
        <v>-362</v>
      </c>
      <c r="BN59" s="877">
        <f t="shared" si="9"/>
        <v>-64</v>
      </c>
      <c r="BO59" s="878">
        <f t="shared" si="9"/>
        <v>-94</v>
      </c>
      <c r="BP59" s="878">
        <f t="shared" si="9"/>
        <v>-51</v>
      </c>
      <c r="BQ59" s="878">
        <f t="shared" si="9"/>
        <v>-73</v>
      </c>
      <c r="BR59" s="879">
        <f t="shared" ref="BR59:BS66" si="25">BG59-BF59</f>
        <v>-28</v>
      </c>
      <c r="BS59" s="878">
        <f t="shared" si="25"/>
        <v>-5</v>
      </c>
      <c r="BT59" s="878">
        <f t="shared" si="2"/>
        <v>-22</v>
      </c>
      <c r="BU59" s="880">
        <f t="shared" si="5"/>
        <v>-4</v>
      </c>
      <c r="BV59" s="881">
        <f t="shared" si="6"/>
        <v>1</v>
      </c>
      <c r="BX59" s="845" t="s">
        <v>1001</v>
      </c>
      <c r="BY59" s="838" t="s">
        <v>47</v>
      </c>
    </row>
    <row r="60" spans="1:77" s="902" customFormat="1" ht="20.25" customHeight="1">
      <c r="A60" s="904"/>
      <c r="B60" s="915" t="s">
        <v>269</v>
      </c>
      <c r="C60" s="875">
        <f>SUM(C61:C62)</f>
        <v>28586</v>
      </c>
      <c r="D60" s="875">
        <f t="shared" ref="D60:BK60" si="26">SUM(D61:D62)</f>
        <v>28711</v>
      </c>
      <c r="E60" s="875">
        <f t="shared" si="26"/>
        <v>28565</v>
      </c>
      <c r="F60" s="875">
        <f t="shared" si="26"/>
        <v>28517</v>
      </c>
      <c r="G60" s="875">
        <f t="shared" si="26"/>
        <v>28337</v>
      </c>
      <c r="H60" s="875">
        <f t="shared" si="26"/>
        <v>28274</v>
      </c>
      <c r="I60" s="875">
        <f t="shared" si="26"/>
        <v>28286</v>
      </c>
      <c r="J60" s="875">
        <f t="shared" si="26"/>
        <v>28505</v>
      </c>
      <c r="K60" s="875">
        <f t="shared" si="26"/>
        <v>28654</v>
      </c>
      <c r="L60" s="875">
        <f t="shared" si="26"/>
        <v>28862</v>
      </c>
      <c r="M60" s="875">
        <f t="shared" si="26"/>
        <v>29009</v>
      </c>
      <c r="N60" s="875">
        <f t="shared" si="26"/>
        <v>29270</v>
      </c>
      <c r="O60" s="875">
        <f t="shared" si="26"/>
        <v>29445</v>
      </c>
      <c r="P60" s="875">
        <f t="shared" si="26"/>
        <v>29607</v>
      </c>
      <c r="Q60" s="875">
        <f t="shared" si="26"/>
        <v>29768</v>
      </c>
      <c r="R60" s="875">
        <f t="shared" si="26"/>
        <v>29957</v>
      </c>
      <c r="S60" s="875">
        <f t="shared" si="26"/>
        <v>30130</v>
      </c>
      <c r="T60" s="875">
        <f t="shared" si="26"/>
        <v>30268</v>
      </c>
      <c r="U60" s="875">
        <f t="shared" si="26"/>
        <v>30334</v>
      </c>
      <c r="V60" s="875">
        <f t="shared" si="26"/>
        <v>30524</v>
      </c>
      <c r="W60" s="875">
        <f t="shared" si="26"/>
        <v>30665</v>
      </c>
      <c r="X60" s="875">
        <f t="shared" si="26"/>
        <v>30458</v>
      </c>
      <c r="Y60" s="875">
        <f t="shared" si="26"/>
        <v>30897</v>
      </c>
      <c r="Z60" s="875">
        <f t="shared" si="26"/>
        <v>30981</v>
      </c>
      <c r="AA60" s="875">
        <f t="shared" si="26"/>
        <v>31383</v>
      </c>
      <c r="AB60" s="875">
        <f t="shared" si="26"/>
        <v>31564</v>
      </c>
      <c r="AC60" s="875">
        <f t="shared" si="26"/>
        <v>32127</v>
      </c>
      <c r="AD60" s="875">
        <f t="shared" si="26"/>
        <v>32722</v>
      </c>
      <c r="AE60" s="875">
        <f t="shared" si="26"/>
        <v>33232</v>
      </c>
      <c r="AF60" s="875">
        <f t="shared" si="26"/>
        <v>33721</v>
      </c>
      <c r="AG60" s="875">
        <f t="shared" si="26"/>
        <v>34261</v>
      </c>
      <c r="AH60" s="875">
        <f t="shared" si="26"/>
        <v>34700</v>
      </c>
      <c r="AI60" s="875">
        <f t="shared" si="26"/>
        <v>35238</v>
      </c>
      <c r="AJ60" s="875">
        <f t="shared" si="26"/>
        <v>35579</v>
      </c>
      <c r="AK60" s="875">
        <f t="shared" si="26"/>
        <v>35934</v>
      </c>
      <c r="AL60" s="875">
        <f t="shared" si="26"/>
        <v>36354</v>
      </c>
      <c r="AM60" s="875">
        <f t="shared" si="26"/>
        <v>36688</v>
      </c>
      <c r="AN60" s="875">
        <f t="shared" si="26"/>
        <v>36784</v>
      </c>
      <c r="AO60" s="875">
        <f t="shared" si="26"/>
        <v>36917</v>
      </c>
      <c r="AP60" s="875">
        <f t="shared" si="26"/>
        <v>37162</v>
      </c>
      <c r="AQ60" s="875">
        <f t="shared" si="26"/>
        <v>38061</v>
      </c>
      <c r="AR60" s="875">
        <f t="shared" si="26"/>
        <v>37224</v>
      </c>
      <c r="AS60" s="875">
        <f t="shared" si="26"/>
        <v>37525</v>
      </c>
      <c r="AT60" s="875">
        <f t="shared" si="26"/>
        <v>37579</v>
      </c>
      <c r="AU60" s="875">
        <f t="shared" si="26"/>
        <v>37714</v>
      </c>
      <c r="AV60" s="875">
        <f t="shared" si="26"/>
        <v>38446</v>
      </c>
      <c r="AW60" s="875">
        <f t="shared" si="26"/>
        <v>38009</v>
      </c>
      <c r="AX60" s="875">
        <f t="shared" si="26"/>
        <v>38122</v>
      </c>
      <c r="AY60" s="875">
        <f t="shared" si="26"/>
        <v>38084</v>
      </c>
      <c r="AZ60" s="875">
        <f t="shared" si="26"/>
        <v>38065</v>
      </c>
      <c r="BA60" s="875">
        <f t="shared" si="26"/>
        <v>38131</v>
      </c>
      <c r="BB60" s="875">
        <f t="shared" si="26"/>
        <v>38204</v>
      </c>
      <c r="BC60" s="875">
        <f t="shared" si="26"/>
        <v>38254</v>
      </c>
      <c r="BD60" s="875">
        <f t="shared" si="26"/>
        <v>38371</v>
      </c>
      <c r="BE60" s="875">
        <f t="shared" si="26"/>
        <v>38536</v>
      </c>
      <c r="BF60" s="875">
        <f t="shared" si="26"/>
        <v>38638</v>
      </c>
      <c r="BG60" s="875">
        <f t="shared" si="26"/>
        <v>38702</v>
      </c>
      <c r="BH60" s="875">
        <f t="shared" si="26"/>
        <v>39074</v>
      </c>
      <c r="BI60" s="875">
        <f t="shared" si="26"/>
        <v>39347</v>
      </c>
      <c r="BJ60" s="875">
        <f t="shared" si="26"/>
        <v>39516</v>
      </c>
      <c r="BK60" s="875">
        <f t="shared" si="26"/>
        <v>39486</v>
      </c>
      <c r="BL60" s="550">
        <f t="shared" ref="BL60:BR60" si="27">BL61+BL62</f>
        <v>-315</v>
      </c>
      <c r="BM60" s="913">
        <f t="shared" si="27"/>
        <v>507</v>
      </c>
      <c r="BN60" s="550">
        <f t="shared" si="27"/>
        <v>50</v>
      </c>
      <c r="BO60" s="550">
        <f t="shared" si="27"/>
        <v>117</v>
      </c>
      <c r="BP60" s="550">
        <f t="shared" si="27"/>
        <v>165</v>
      </c>
      <c r="BQ60" s="550">
        <f t="shared" si="27"/>
        <v>102</v>
      </c>
      <c r="BR60" s="883">
        <f t="shared" si="27"/>
        <v>64</v>
      </c>
      <c r="BS60" s="878">
        <f t="shared" si="25"/>
        <v>372</v>
      </c>
      <c r="BT60" s="878">
        <f t="shared" si="2"/>
        <v>412</v>
      </c>
      <c r="BU60" s="880">
        <f t="shared" si="5"/>
        <v>139</v>
      </c>
      <c r="BV60" s="881">
        <f t="shared" si="6"/>
        <v>-30</v>
      </c>
      <c r="BX60" s="843" t="s">
        <v>214</v>
      </c>
      <c r="BY60" s="840">
        <v>5425</v>
      </c>
    </row>
    <row r="61" spans="1:77" ht="12.75" customHeight="1">
      <c r="A61" s="540">
        <v>221</v>
      </c>
      <c r="B61" s="546" t="s">
        <v>270</v>
      </c>
      <c r="C61" s="875">
        <v>11177</v>
      </c>
      <c r="D61" s="901">
        <v>11188</v>
      </c>
      <c r="E61" s="901">
        <v>11046</v>
      </c>
      <c r="F61" s="901">
        <v>10962</v>
      </c>
      <c r="G61" s="901">
        <v>10821</v>
      </c>
      <c r="H61" s="875">
        <v>10732</v>
      </c>
      <c r="I61" s="901">
        <v>10673</v>
      </c>
      <c r="J61" s="901">
        <v>10753</v>
      </c>
      <c r="K61" s="901">
        <v>10795</v>
      </c>
      <c r="L61" s="901">
        <v>10821</v>
      </c>
      <c r="M61" s="875">
        <v>10843</v>
      </c>
      <c r="N61" s="901">
        <v>10937</v>
      </c>
      <c r="O61" s="901">
        <v>11007</v>
      </c>
      <c r="P61" s="901">
        <v>11086</v>
      </c>
      <c r="Q61" s="901">
        <v>11198</v>
      </c>
      <c r="R61" s="875">
        <v>11286</v>
      </c>
      <c r="S61" s="901">
        <v>11322</v>
      </c>
      <c r="T61" s="901">
        <v>11338</v>
      </c>
      <c r="U61" s="901">
        <v>11378</v>
      </c>
      <c r="V61" s="901">
        <v>11419</v>
      </c>
      <c r="W61" s="875">
        <v>11452</v>
      </c>
      <c r="X61" s="901">
        <v>11161</v>
      </c>
      <c r="Y61" s="901">
        <v>11504</v>
      </c>
      <c r="Z61" s="901">
        <v>11519</v>
      </c>
      <c r="AA61" s="901">
        <v>11750</v>
      </c>
      <c r="AB61" s="875">
        <v>11825</v>
      </c>
      <c r="AC61" s="875">
        <v>12115</v>
      </c>
      <c r="AD61" s="875">
        <v>12423</v>
      </c>
      <c r="AE61" s="875">
        <v>12681</v>
      </c>
      <c r="AF61" s="875">
        <v>12947</v>
      </c>
      <c r="AG61" s="875">
        <v>13228</v>
      </c>
      <c r="AH61" s="875">
        <v>13466</v>
      </c>
      <c r="AI61" s="875">
        <v>13789</v>
      </c>
      <c r="AJ61" s="875">
        <v>14028</v>
      </c>
      <c r="AK61" s="875">
        <v>14313</v>
      </c>
      <c r="AL61" s="886">
        <v>14585</v>
      </c>
      <c r="AM61" s="886">
        <v>14775</v>
      </c>
      <c r="AN61" s="886">
        <v>14833</v>
      </c>
      <c r="AO61" s="886">
        <v>14866</v>
      </c>
      <c r="AP61" s="886">
        <v>14885</v>
      </c>
      <c r="AQ61" s="886">
        <v>15544</v>
      </c>
      <c r="AR61" s="886">
        <v>14933</v>
      </c>
      <c r="AS61" s="886">
        <v>15143</v>
      </c>
      <c r="AT61" s="886">
        <v>15215</v>
      </c>
      <c r="AU61" s="886">
        <v>15265</v>
      </c>
      <c r="AV61" s="887">
        <v>15479</v>
      </c>
      <c r="AW61" s="888">
        <v>15443</v>
      </c>
      <c r="AX61" s="888">
        <v>15557</v>
      </c>
      <c r="AY61" s="888">
        <v>15532</v>
      </c>
      <c r="AZ61" s="888">
        <v>15531</v>
      </c>
      <c r="BA61" s="888">
        <v>15578</v>
      </c>
      <c r="BB61" s="886">
        <v>15615</v>
      </c>
      <c r="BC61" s="886">
        <v>15551</v>
      </c>
      <c r="BD61" s="916">
        <v>15564</v>
      </c>
      <c r="BE61" s="542">
        <v>15599</v>
      </c>
      <c r="BF61" s="543">
        <v>15605</v>
      </c>
      <c r="BG61" s="542">
        <v>15635</v>
      </c>
      <c r="BH61" s="542">
        <v>15790</v>
      </c>
      <c r="BI61" s="542">
        <v>15911</v>
      </c>
      <c r="BJ61" s="542">
        <v>15968</v>
      </c>
      <c r="BK61" s="542">
        <f>BY37</f>
        <v>15944</v>
      </c>
      <c r="BL61" s="878">
        <f t="shared" si="7"/>
        <v>99</v>
      </c>
      <c r="BM61" s="890">
        <f t="shared" si="8"/>
        <v>27</v>
      </c>
      <c r="BN61" s="877">
        <f t="shared" ref="BN61:BR66" si="28">BC61-BB61</f>
        <v>-64</v>
      </c>
      <c r="BO61" s="878">
        <f t="shared" si="28"/>
        <v>13</v>
      </c>
      <c r="BP61" s="878">
        <f t="shared" si="28"/>
        <v>35</v>
      </c>
      <c r="BQ61" s="878">
        <f t="shared" si="28"/>
        <v>6</v>
      </c>
      <c r="BR61" s="879">
        <f t="shared" si="28"/>
        <v>30</v>
      </c>
      <c r="BS61" s="878">
        <f t="shared" si="25"/>
        <v>155</v>
      </c>
      <c r="BT61" s="878">
        <f t="shared" si="2"/>
        <v>154</v>
      </c>
      <c r="BU61" s="880">
        <f t="shared" si="5"/>
        <v>33</v>
      </c>
      <c r="BV61" s="881">
        <f t="shared" si="6"/>
        <v>-24</v>
      </c>
      <c r="BX61" s="845" t="s">
        <v>1002</v>
      </c>
      <c r="BY61" s="838" t="s">
        <v>47</v>
      </c>
    </row>
    <row r="62" spans="1:77" ht="12.75" customHeight="1">
      <c r="A62" s="540">
        <v>223</v>
      </c>
      <c r="B62" s="546" t="s">
        <v>451</v>
      </c>
      <c r="C62" s="875">
        <v>17409</v>
      </c>
      <c r="D62" s="901">
        <v>17523</v>
      </c>
      <c r="E62" s="901">
        <v>17519</v>
      </c>
      <c r="F62" s="901">
        <v>17555</v>
      </c>
      <c r="G62" s="901">
        <v>17516</v>
      </c>
      <c r="H62" s="875">
        <v>17542</v>
      </c>
      <c r="I62" s="901">
        <v>17613</v>
      </c>
      <c r="J62" s="901">
        <v>17752</v>
      </c>
      <c r="K62" s="901">
        <v>17859</v>
      </c>
      <c r="L62" s="901">
        <v>18041</v>
      </c>
      <c r="M62" s="875">
        <v>18166</v>
      </c>
      <c r="N62" s="901">
        <v>18333</v>
      </c>
      <c r="O62" s="901">
        <v>18438</v>
      </c>
      <c r="P62" s="901">
        <v>18521</v>
      </c>
      <c r="Q62" s="901">
        <v>18570</v>
      </c>
      <c r="R62" s="875">
        <v>18671</v>
      </c>
      <c r="S62" s="901">
        <v>18808</v>
      </c>
      <c r="T62" s="901">
        <v>18930</v>
      </c>
      <c r="U62" s="901">
        <v>18956</v>
      </c>
      <c r="V62" s="901">
        <v>19105</v>
      </c>
      <c r="W62" s="875">
        <v>19213</v>
      </c>
      <c r="X62" s="901">
        <v>19297</v>
      </c>
      <c r="Y62" s="901">
        <v>19393</v>
      </c>
      <c r="Z62" s="901">
        <v>19462</v>
      </c>
      <c r="AA62" s="901">
        <v>19633</v>
      </c>
      <c r="AB62" s="875">
        <v>19739</v>
      </c>
      <c r="AC62" s="875">
        <v>20012</v>
      </c>
      <c r="AD62" s="875">
        <v>20299</v>
      </c>
      <c r="AE62" s="875">
        <v>20551</v>
      </c>
      <c r="AF62" s="875">
        <v>20774</v>
      </c>
      <c r="AG62" s="875">
        <v>21033</v>
      </c>
      <c r="AH62" s="875">
        <v>21234</v>
      </c>
      <c r="AI62" s="875">
        <v>21449</v>
      </c>
      <c r="AJ62" s="875">
        <v>21551</v>
      </c>
      <c r="AK62" s="875">
        <v>21621</v>
      </c>
      <c r="AL62" s="875">
        <v>21769</v>
      </c>
      <c r="AM62" s="875">
        <v>21913</v>
      </c>
      <c r="AN62" s="875">
        <v>21951</v>
      </c>
      <c r="AO62" s="875">
        <v>22051</v>
      </c>
      <c r="AP62" s="875">
        <v>22277</v>
      </c>
      <c r="AQ62" s="875">
        <v>22517</v>
      </c>
      <c r="AR62" s="875">
        <v>22291</v>
      </c>
      <c r="AS62" s="875">
        <v>22382</v>
      </c>
      <c r="AT62" s="875">
        <v>22364</v>
      </c>
      <c r="AU62" s="875">
        <v>22449</v>
      </c>
      <c r="AV62" s="907">
        <v>22967</v>
      </c>
      <c r="AW62" s="888">
        <v>22566</v>
      </c>
      <c r="AX62" s="888">
        <v>22565</v>
      </c>
      <c r="AY62" s="888">
        <v>22552</v>
      </c>
      <c r="AZ62" s="888">
        <v>22534</v>
      </c>
      <c r="BA62" s="888">
        <v>22553</v>
      </c>
      <c r="BB62" s="875">
        <v>22589</v>
      </c>
      <c r="BC62" s="875">
        <v>22703</v>
      </c>
      <c r="BD62" s="889">
        <v>22807</v>
      </c>
      <c r="BE62" s="542">
        <v>22937</v>
      </c>
      <c r="BF62" s="543">
        <v>23033</v>
      </c>
      <c r="BG62" s="542">
        <v>23067</v>
      </c>
      <c r="BH62" s="542">
        <v>23284</v>
      </c>
      <c r="BI62" s="542">
        <v>23436</v>
      </c>
      <c r="BJ62" s="542">
        <v>23548</v>
      </c>
      <c r="BK62" s="542">
        <f>BY39</f>
        <v>23542</v>
      </c>
      <c r="BL62" s="878">
        <f t="shared" si="7"/>
        <v>-414</v>
      </c>
      <c r="BM62" s="890">
        <f t="shared" si="8"/>
        <v>480</v>
      </c>
      <c r="BN62" s="877">
        <f t="shared" si="28"/>
        <v>114</v>
      </c>
      <c r="BO62" s="878">
        <f t="shared" si="28"/>
        <v>104</v>
      </c>
      <c r="BP62" s="878">
        <f t="shared" si="28"/>
        <v>130</v>
      </c>
      <c r="BQ62" s="878">
        <f t="shared" si="28"/>
        <v>96</v>
      </c>
      <c r="BR62" s="879">
        <f t="shared" si="28"/>
        <v>34</v>
      </c>
      <c r="BS62" s="878">
        <f t="shared" si="25"/>
        <v>217</v>
      </c>
      <c r="BT62" s="878">
        <f t="shared" si="2"/>
        <v>258</v>
      </c>
      <c r="BU62" s="880">
        <f t="shared" si="5"/>
        <v>106</v>
      </c>
      <c r="BV62" s="881">
        <f t="shared" si="6"/>
        <v>-6</v>
      </c>
      <c r="BX62" s="841" t="s">
        <v>445</v>
      </c>
      <c r="BY62" s="840">
        <v>5792</v>
      </c>
    </row>
    <row r="63" spans="1:77" s="902" customFormat="1" ht="20.25" customHeight="1">
      <c r="A63" s="904"/>
      <c r="B63" s="917" t="s">
        <v>284</v>
      </c>
      <c r="C63" s="875">
        <f>SUM(C64:C66)</f>
        <v>45053</v>
      </c>
      <c r="D63" s="875">
        <f t="shared" ref="D63:BO63" si="29">SUM(D64:D66)</f>
        <v>45282</v>
      </c>
      <c r="E63" s="875">
        <f t="shared" si="29"/>
        <v>45337</v>
      </c>
      <c r="F63" s="875">
        <f t="shared" si="29"/>
        <v>45453</v>
      </c>
      <c r="G63" s="875">
        <f t="shared" si="29"/>
        <v>45579</v>
      </c>
      <c r="H63" s="875">
        <f t="shared" si="29"/>
        <v>45709</v>
      </c>
      <c r="I63" s="875">
        <f t="shared" si="29"/>
        <v>45858</v>
      </c>
      <c r="J63" s="875">
        <f t="shared" si="29"/>
        <v>46155</v>
      </c>
      <c r="K63" s="875">
        <f t="shared" si="29"/>
        <v>46683</v>
      </c>
      <c r="L63" s="875">
        <f t="shared" si="29"/>
        <v>46921</v>
      </c>
      <c r="M63" s="875">
        <f t="shared" si="29"/>
        <v>47224</v>
      </c>
      <c r="N63" s="875">
        <f t="shared" si="29"/>
        <v>47548</v>
      </c>
      <c r="O63" s="875">
        <f t="shared" si="29"/>
        <v>47807</v>
      </c>
      <c r="P63" s="875">
        <f t="shared" si="29"/>
        <v>48071</v>
      </c>
      <c r="Q63" s="875">
        <f t="shared" si="29"/>
        <v>48335</v>
      </c>
      <c r="R63" s="875">
        <f t="shared" si="29"/>
        <v>48611</v>
      </c>
      <c r="S63" s="875">
        <f t="shared" si="29"/>
        <v>48740</v>
      </c>
      <c r="T63" s="875">
        <f t="shared" si="29"/>
        <v>48834</v>
      </c>
      <c r="U63" s="875">
        <f t="shared" si="29"/>
        <v>48849</v>
      </c>
      <c r="V63" s="875">
        <f t="shared" si="29"/>
        <v>48901</v>
      </c>
      <c r="W63" s="875">
        <f t="shared" si="29"/>
        <v>48974</v>
      </c>
      <c r="X63" s="875">
        <f t="shared" si="29"/>
        <v>49112</v>
      </c>
      <c r="Y63" s="875">
        <f t="shared" si="29"/>
        <v>49182</v>
      </c>
      <c r="Z63" s="875">
        <f t="shared" si="29"/>
        <v>49387</v>
      </c>
      <c r="AA63" s="875">
        <f t="shared" si="29"/>
        <v>49841</v>
      </c>
      <c r="AB63" s="875">
        <f t="shared" si="29"/>
        <v>50057</v>
      </c>
      <c r="AC63" s="875">
        <f t="shared" si="29"/>
        <v>50312</v>
      </c>
      <c r="AD63" s="875">
        <f t="shared" si="29"/>
        <v>50632</v>
      </c>
      <c r="AE63" s="875">
        <f t="shared" si="29"/>
        <v>51059</v>
      </c>
      <c r="AF63" s="875">
        <f t="shared" si="29"/>
        <v>51844</v>
      </c>
      <c r="AG63" s="875">
        <f t="shared" si="29"/>
        <v>51992</v>
      </c>
      <c r="AH63" s="875">
        <f t="shared" si="29"/>
        <v>52251</v>
      </c>
      <c r="AI63" s="875">
        <f t="shared" si="29"/>
        <v>52453</v>
      </c>
      <c r="AJ63" s="875">
        <f t="shared" si="29"/>
        <v>52589</v>
      </c>
      <c r="AK63" s="875">
        <f t="shared" si="29"/>
        <v>53313</v>
      </c>
      <c r="AL63" s="875">
        <f t="shared" si="29"/>
        <v>53644</v>
      </c>
      <c r="AM63" s="875">
        <f t="shared" si="29"/>
        <v>53686</v>
      </c>
      <c r="AN63" s="875">
        <f t="shared" si="29"/>
        <v>53628</v>
      </c>
      <c r="AO63" s="875">
        <f t="shared" si="29"/>
        <v>53402</v>
      </c>
      <c r="AP63" s="875">
        <f t="shared" si="29"/>
        <v>53189</v>
      </c>
      <c r="AQ63" s="875">
        <f t="shared" si="29"/>
        <v>54587</v>
      </c>
      <c r="AR63" s="875">
        <f t="shared" si="29"/>
        <v>52877</v>
      </c>
      <c r="AS63" s="875">
        <f t="shared" si="29"/>
        <v>53014</v>
      </c>
      <c r="AT63" s="875">
        <f t="shared" si="29"/>
        <v>52851</v>
      </c>
      <c r="AU63" s="875">
        <f t="shared" si="29"/>
        <v>52906</v>
      </c>
      <c r="AV63" s="875">
        <f t="shared" si="29"/>
        <v>54076</v>
      </c>
      <c r="AW63" s="875">
        <f t="shared" si="29"/>
        <v>52734</v>
      </c>
      <c r="AX63" s="875">
        <f t="shared" si="29"/>
        <v>52704</v>
      </c>
      <c r="AY63" s="875">
        <f t="shared" si="29"/>
        <v>52503</v>
      </c>
      <c r="AZ63" s="875">
        <f t="shared" si="29"/>
        <v>52573</v>
      </c>
      <c r="BA63" s="875">
        <f t="shared" si="29"/>
        <v>52500</v>
      </c>
      <c r="BB63" s="875">
        <f t="shared" si="29"/>
        <v>52500</v>
      </c>
      <c r="BC63" s="875">
        <f t="shared" si="29"/>
        <v>52522</v>
      </c>
      <c r="BD63" s="875">
        <f t="shared" si="29"/>
        <v>52271</v>
      </c>
      <c r="BE63" s="875">
        <f t="shared" si="29"/>
        <v>52367</v>
      </c>
      <c r="BF63" s="875">
        <f t="shared" si="29"/>
        <v>52333</v>
      </c>
      <c r="BG63" s="875">
        <f t="shared" si="29"/>
        <v>52769</v>
      </c>
      <c r="BH63" s="875">
        <f t="shared" si="29"/>
        <v>52992</v>
      </c>
      <c r="BI63" s="875">
        <f t="shared" si="29"/>
        <v>53202</v>
      </c>
      <c r="BJ63" s="875">
        <f t="shared" si="29"/>
        <v>53387</v>
      </c>
      <c r="BK63" s="875">
        <f t="shared" si="29"/>
        <v>53310</v>
      </c>
      <c r="BL63" s="550">
        <f t="shared" si="29"/>
        <v>-1576</v>
      </c>
      <c r="BM63" s="913">
        <f t="shared" si="29"/>
        <v>-167</v>
      </c>
      <c r="BN63" s="550">
        <f t="shared" si="29"/>
        <v>22</v>
      </c>
      <c r="BO63" s="550">
        <f t="shared" si="29"/>
        <v>-251</v>
      </c>
      <c r="BP63" s="550">
        <f t="shared" ref="BP63:BR63" si="30">SUM(BP64:BP66)</f>
        <v>96</v>
      </c>
      <c r="BQ63" s="550">
        <f t="shared" si="30"/>
        <v>-34</v>
      </c>
      <c r="BR63" s="883">
        <f t="shared" si="30"/>
        <v>436</v>
      </c>
      <c r="BS63" s="878">
        <f t="shared" si="25"/>
        <v>223</v>
      </c>
      <c r="BT63" s="878">
        <f t="shared" si="2"/>
        <v>318</v>
      </c>
      <c r="BU63" s="880">
        <f t="shared" si="5"/>
        <v>108</v>
      </c>
      <c r="BV63" s="881">
        <f t="shared" si="6"/>
        <v>-77</v>
      </c>
      <c r="BX63" s="845" t="s">
        <v>1003</v>
      </c>
      <c r="BY63" s="838" t="s">
        <v>47</v>
      </c>
    </row>
    <row r="64" spans="1:77" ht="12.75" customHeight="1">
      <c r="A64" s="499">
        <v>205</v>
      </c>
      <c r="B64" s="547" t="s">
        <v>715</v>
      </c>
      <c r="C64" s="907">
        <v>14972</v>
      </c>
      <c r="D64" s="908">
        <v>15080</v>
      </c>
      <c r="E64" s="908">
        <v>15117</v>
      </c>
      <c r="F64" s="908">
        <v>15196</v>
      </c>
      <c r="G64" s="908">
        <v>15248</v>
      </c>
      <c r="H64" s="907">
        <v>15316</v>
      </c>
      <c r="I64" s="908">
        <v>15313</v>
      </c>
      <c r="J64" s="908">
        <v>15426</v>
      </c>
      <c r="K64" s="908">
        <v>15666</v>
      </c>
      <c r="L64" s="908">
        <v>15821</v>
      </c>
      <c r="M64" s="907">
        <v>15947</v>
      </c>
      <c r="N64" s="908">
        <v>16096</v>
      </c>
      <c r="O64" s="908">
        <v>16193</v>
      </c>
      <c r="P64" s="908">
        <v>16320</v>
      </c>
      <c r="Q64" s="908">
        <v>16447</v>
      </c>
      <c r="R64" s="907">
        <v>16571</v>
      </c>
      <c r="S64" s="908">
        <v>16711</v>
      </c>
      <c r="T64" s="908">
        <v>16776</v>
      </c>
      <c r="U64" s="908">
        <v>16822</v>
      </c>
      <c r="V64" s="908">
        <v>16914</v>
      </c>
      <c r="W64" s="907">
        <v>17000</v>
      </c>
      <c r="X64" s="908">
        <v>17086</v>
      </c>
      <c r="Y64" s="908">
        <v>17096</v>
      </c>
      <c r="Z64" s="908">
        <v>17220</v>
      </c>
      <c r="AA64" s="908">
        <v>17310</v>
      </c>
      <c r="AB64" s="907">
        <v>17387</v>
      </c>
      <c r="AC64" s="907">
        <v>17437</v>
      </c>
      <c r="AD64" s="907">
        <v>17578</v>
      </c>
      <c r="AE64" s="907">
        <v>17574</v>
      </c>
      <c r="AF64" s="907">
        <v>17960</v>
      </c>
      <c r="AG64" s="907">
        <v>17981</v>
      </c>
      <c r="AH64" s="907">
        <v>18115</v>
      </c>
      <c r="AI64" s="907">
        <v>18193</v>
      </c>
      <c r="AJ64" s="907">
        <v>18206</v>
      </c>
      <c r="AK64" s="907">
        <v>18670</v>
      </c>
      <c r="AL64" s="907">
        <v>18842</v>
      </c>
      <c r="AM64" s="875">
        <v>18883</v>
      </c>
      <c r="AN64" s="875">
        <v>18895</v>
      </c>
      <c r="AO64" s="875">
        <v>18800</v>
      </c>
      <c r="AP64" s="875">
        <v>18730</v>
      </c>
      <c r="AQ64" s="907">
        <v>19086</v>
      </c>
      <c r="AR64" s="875">
        <v>18647</v>
      </c>
      <c r="AS64" s="875">
        <v>18679</v>
      </c>
      <c r="AT64" s="907">
        <v>18587</v>
      </c>
      <c r="AU64" s="875">
        <v>18498</v>
      </c>
      <c r="AV64" s="887">
        <v>18835</v>
      </c>
      <c r="AW64" s="888">
        <v>18317</v>
      </c>
      <c r="AX64" s="888">
        <v>18348</v>
      </c>
      <c r="AY64" s="888">
        <v>18181</v>
      </c>
      <c r="AZ64" s="888">
        <v>18154</v>
      </c>
      <c r="BA64" s="888">
        <v>18081</v>
      </c>
      <c r="BB64" s="875">
        <v>18024</v>
      </c>
      <c r="BC64" s="875">
        <v>17984</v>
      </c>
      <c r="BD64" s="889">
        <v>17829</v>
      </c>
      <c r="BE64" s="542">
        <v>17850</v>
      </c>
      <c r="BF64" s="543">
        <v>17792</v>
      </c>
      <c r="BG64" s="542">
        <v>17946</v>
      </c>
      <c r="BH64" s="542">
        <v>17996</v>
      </c>
      <c r="BI64" s="542">
        <v>18024</v>
      </c>
      <c r="BJ64" s="542">
        <v>18156</v>
      </c>
      <c r="BK64" s="542">
        <f>BY22</f>
        <v>18079</v>
      </c>
      <c r="BL64" s="878">
        <f t="shared" si="7"/>
        <v>-754</v>
      </c>
      <c r="BM64" s="890">
        <f t="shared" si="8"/>
        <v>-289</v>
      </c>
      <c r="BN64" s="877">
        <f t="shared" si="28"/>
        <v>-40</v>
      </c>
      <c r="BO64" s="878">
        <f t="shared" si="28"/>
        <v>-155</v>
      </c>
      <c r="BP64" s="878">
        <f t="shared" si="28"/>
        <v>21</v>
      </c>
      <c r="BQ64" s="878">
        <f t="shared" si="28"/>
        <v>-58</v>
      </c>
      <c r="BR64" s="879">
        <f t="shared" si="28"/>
        <v>154</v>
      </c>
      <c r="BS64" s="878">
        <f t="shared" si="25"/>
        <v>50</v>
      </c>
      <c r="BT64" s="878">
        <f t="shared" si="2"/>
        <v>83</v>
      </c>
      <c r="BU64" s="880">
        <f t="shared" si="5"/>
        <v>55</v>
      </c>
      <c r="BV64" s="881">
        <f t="shared" si="6"/>
        <v>-77</v>
      </c>
      <c r="BX64" s="841" t="s">
        <v>1004</v>
      </c>
      <c r="BY64" s="840">
        <v>5785</v>
      </c>
    </row>
    <row r="65" spans="1:77" ht="12.75" customHeight="1">
      <c r="A65" s="540">
        <v>224</v>
      </c>
      <c r="B65" s="546" t="s">
        <v>452</v>
      </c>
      <c r="C65" s="875">
        <v>14080</v>
      </c>
      <c r="D65" s="901">
        <v>14082</v>
      </c>
      <c r="E65" s="901">
        <v>14154</v>
      </c>
      <c r="F65" s="901">
        <v>14218</v>
      </c>
      <c r="G65" s="901">
        <v>14315</v>
      </c>
      <c r="H65" s="875">
        <v>14373</v>
      </c>
      <c r="I65" s="901">
        <v>14479</v>
      </c>
      <c r="J65" s="901">
        <v>14594</v>
      </c>
      <c r="K65" s="901">
        <v>14747</v>
      </c>
      <c r="L65" s="901">
        <v>14848</v>
      </c>
      <c r="M65" s="875">
        <v>14967</v>
      </c>
      <c r="N65" s="901">
        <v>15128</v>
      </c>
      <c r="O65" s="901">
        <v>15239</v>
      </c>
      <c r="P65" s="901">
        <v>15329</v>
      </c>
      <c r="Q65" s="901">
        <v>15429</v>
      </c>
      <c r="R65" s="875">
        <v>15544</v>
      </c>
      <c r="S65" s="901">
        <v>15542</v>
      </c>
      <c r="T65" s="901">
        <v>15543</v>
      </c>
      <c r="U65" s="901">
        <v>15472</v>
      </c>
      <c r="V65" s="901">
        <v>15501</v>
      </c>
      <c r="W65" s="875">
        <v>15490</v>
      </c>
      <c r="X65" s="901">
        <v>15568</v>
      </c>
      <c r="Y65" s="901">
        <v>15698</v>
      </c>
      <c r="Z65" s="901">
        <v>15797</v>
      </c>
      <c r="AA65" s="901">
        <v>15912</v>
      </c>
      <c r="AB65" s="875">
        <v>16017</v>
      </c>
      <c r="AC65" s="875">
        <v>16134</v>
      </c>
      <c r="AD65" s="875">
        <v>16227</v>
      </c>
      <c r="AE65" s="875">
        <v>16399</v>
      </c>
      <c r="AF65" s="875">
        <v>16674</v>
      </c>
      <c r="AG65" s="875">
        <v>16716</v>
      </c>
      <c r="AH65" s="875">
        <v>16827</v>
      </c>
      <c r="AI65" s="875">
        <v>16871</v>
      </c>
      <c r="AJ65" s="875">
        <v>16923</v>
      </c>
      <c r="AK65" s="875">
        <v>17055</v>
      </c>
      <c r="AL65" s="875">
        <v>17140</v>
      </c>
      <c r="AM65" s="875">
        <v>17199</v>
      </c>
      <c r="AN65" s="875">
        <v>17208</v>
      </c>
      <c r="AO65" s="875">
        <v>17142</v>
      </c>
      <c r="AP65" s="875">
        <v>17063</v>
      </c>
      <c r="AQ65" s="875">
        <v>17623</v>
      </c>
      <c r="AR65" s="875">
        <v>16951</v>
      </c>
      <c r="AS65" s="875">
        <v>16994</v>
      </c>
      <c r="AT65" s="875">
        <v>16947</v>
      </c>
      <c r="AU65" s="875">
        <v>16994</v>
      </c>
      <c r="AV65" s="907">
        <v>17466</v>
      </c>
      <c r="AW65" s="888">
        <v>16995</v>
      </c>
      <c r="AX65" s="888">
        <v>16974</v>
      </c>
      <c r="AY65" s="888">
        <v>16920</v>
      </c>
      <c r="AZ65" s="888">
        <v>16971</v>
      </c>
      <c r="BA65" s="888">
        <v>16968</v>
      </c>
      <c r="BB65" s="875">
        <v>16974</v>
      </c>
      <c r="BC65" s="875">
        <v>16951</v>
      </c>
      <c r="BD65" s="889">
        <v>16948</v>
      </c>
      <c r="BE65" s="542">
        <v>17031</v>
      </c>
      <c r="BF65" s="543">
        <v>17047</v>
      </c>
      <c r="BG65" s="542">
        <v>17226</v>
      </c>
      <c r="BH65" s="542">
        <v>17247</v>
      </c>
      <c r="BI65" s="542">
        <v>17328</v>
      </c>
      <c r="BJ65" s="542">
        <v>17367</v>
      </c>
      <c r="BK65" s="542">
        <f>BY40</f>
        <v>17355</v>
      </c>
      <c r="BL65" s="878">
        <f t="shared" si="7"/>
        <v>-498</v>
      </c>
      <c r="BM65" s="890">
        <f t="shared" si="8"/>
        <v>79</v>
      </c>
      <c r="BN65" s="877">
        <f t="shared" si="28"/>
        <v>-23</v>
      </c>
      <c r="BO65" s="878">
        <f t="shared" si="28"/>
        <v>-3</v>
      </c>
      <c r="BP65" s="878">
        <f t="shared" si="28"/>
        <v>83</v>
      </c>
      <c r="BQ65" s="878">
        <f t="shared" si="28"/>
        <v>16</v>
      </c>
      <c r="BR65" s="879">
        <f t="shared" si="28"/>
        <v>179</v>
      </c>
      <c r="BS65" s="878">
        <f t="shared" si="25"/>
        <v>21</v>
      </c>
      <c r="BT65" s="878">
        <f t="shared" si="2"/>
        <v>108</v>
      </c>
      <c r="BU65" s="880">
        <f t="shared" si="5"/>
        <v>27</v>
      </c>
      <c r="BV65" s="881">
        <f t="shared" si="6"/>
        <v>-12</v>
      </c>
      <c r="BX65" s="841" t="s">
        <v>1005</v>
      </c>
      <c r="BY65" s="840">
        <v>4874</v>
      </c>
    </row>
    <row r="66" spans="1:77" ht="12.75" customHeight="1">
      <c r="A66" s="540">
        <v>226</v>
      </c>
      <c r="B66" s="546" t="s">
        <v>453</v>
      </c>
      <c r="C66" s="875">
        <v>16001</v>
      </c>
      <c r="D66" s="901">
        <v>16120</v>
      </c>
      <c r="E66" s="901">
        <v>16066</v>
      </c>
      <c r="F66" s="901">
        <v>16039</v>
      </c>
      <c r="G66" s="901">
        <v>16016</v>
      </c>
      <c r="H66" s="875">
        <v>16020</v>
      </c>
      <c r="I66" s="901">
        <v>16066</v>
      </c>
      <c r="J66" s="901">
        <v>16135</v>
      </c>
      <c r="K66" s="901">
        <v>16270</v>
      </c>
      <c r="L66" s="901">
        <v>16252</v>
      </c>
      <c r="M66" s="875">
        <v>16310</v>
      </c>
      <c r="N66" s="901">
        <v>16324</v>
      </c>
      <c r="O66" s="901">
        <v>16375</v>
      </c>
      <c r="P66" s="901">
        <v>16422</v>
      </c>
      <c r="Q66" s="901">
        <v>16459</v>
      </c>
      <c r="R66" s="875">
        <v>16496</v>
      </c>
      <c r="S66" s="901">
        <v>16487</v>
      </c>
      <c r="T66" s="901">
        <v>16515</v>
      </c>
      <c r="U66" s="901">
        <v>16555</v>
      </c>
      <c r="V66" s="901">
        <v>16486</v>
      </c>
      <c r="W66" s="875">
        <v>16484</v>
      </c>
      <c r="X66" s="901">
        <v>16458</v>
      </c>
      <c r="Y66" s="901">
        <v>16388</v>
      </c>
      <c r="Z66" s="901">
        <v>16370</v>
      </c>
      <c r="AA66" s="901">
        <v>16619</v>
      </c>
      <c r="AB66" s="875">
        <v>16653</v>
      </c>
      <c r="AC66" s="875">
        <v>16741</v>
      </c>
      <c r="AD66" s="875">
        <v>16827</v>
      </c>
      <c r="AE66" s="875">
        <v>17086</v>
      </c>
      <c r="AF66" s="875">
        <v>17210</v>
      </c>
      <c r="AG66" s="875">
        <v>17295</v>
      </c>
      <c r="AH66" s="875">
        <v>17309</v>
      </c>
      <c r="AI66" s="875">
        <v>17389</v>
      </c>
      <c r="AJ66" s="875">
        <v>17460</v>
      </c>
      <c r="AK66" s="875">
        <v>17588</v>
      </c>
      <c r="AL66" s="875">
        <v>17662</v>
      </c>
      <c r="AM66" s="875">
        <v>17604</v>
      </c>
      <c r="AN66" s="875">
        <v>17525</v>
      </c>
      <c r="AO66" s="875">
        <v>17460</v>
      </c>
      <c r="AP66" s="875">
        <v>17396</v>
      </c>
      <c r="AQ66" s="875">
        <v>17878</v>
      </c>
      <c r="AR66" s="875">
        <v>17279</v>
      </c>
      <c r="AS66" s="875">
        <v>17341</v>
      </c>
      <c r="AT66" s="875">
        <v>17317</v>
      </c>
      <c r="AU66" s="875">
        <v>17414</v>
      </c>
      <c r="AV66" s="907">
        <v>17775</v>
      </c>
      <c r="AW66" s="888">
        <v>17422</v>
      </c>
      <c r="AX66" s="888">
        <v>17382</v>
      </c>
      <c r="AY66" s="888">
        <v>17402</v>
      </c>
      <c r="AZ66" s="888">
        <v>17448</v>
      </c>
      <c r="BA66" s="888">
        <v>17451</v>
      </c>
      <c r="BB66" s="875">
        <v>17502</v>
      </c>
      <c r="BC66" s="875">
        <v>17587</v>
      </c>
      <c r="BD66" s="889">
        <v>17494</v>
      </c>
      <c r="BE66" s="542">
        <v>17486</v>
      </c>
      <c r="BF66" s="543">
        <v>17494</v>
      </c>
      <c r="BG66" s="542">
        <v>17597</v>
      </c>
      <c r="BH66" s="542">
        <v>17749</v>
      </c>
      <c r="BI66" s="542">
        <v>17850</v>
      </c>
      <c r="BJ66" s="542">
        <v>17864</v>
      </c>
      <c r="BK66" s="542">
        <f>BY42</f>
        <v>17876</v>
      </c>
      <c r="BL66" s="878">
        <f t="shared" si="7"/>
        <v>-324</v>
      </c>
      <c r="BM66" s="890">
        <f t="shared" si="8"/>
        <v>43</v>
      </c>
      <c r="BN66" s="877">
        <f t="shared" si="28"/>
        <v>85</v>
      </c>
      <c r="BO66" s="878">
        <f t="shared" si="28"/>
        <v>-93</v>
      </c>
      <c r="BP66" s="878">
        <f t="shared" si="28"/>
        <v>-8</v>
      </c>
      <c r="BQ66" s="878">
        <f t="shared" si="28"/>
        <v>8</v>
      </c>
      <c r="BR66" s="879">
        <f t="shared" si="28"/>
        <v>103</v>
      </c>
      <c r="BS66" s="878">
        <f t="shared" si="25"/>
        <v>152</v>
      </c>
      <c r="BT66" s="878">
        <f t="shared" si="2"/>
        <v>127</v>
      </c>
      <c r="BU66" s="880">
        <f t="shared" si="5"/>
        <v>26</v>
      </c>
      <c r="BV66" s="881">
        <f t="shared" si="6"/>
        <v>12</v>
      </c>
    </row>
    <row r="67" spans="1:77" ht="12" customHeight="1">
      <c r="A67" s="551"/>
      <c r="B67" s="552"/>
      <c r="C67" s="918"/>
      <c r="D67" s="918"/>
      <c r="E67" s="918"/>
      <c r="F67" s="918"/>
      <c r="G67" s="918"/>
      <c r="H67" s="918"/>
      <c r="I67" s="918"/>
      <c r="J67" s="918"/>
      <c r="K67" s="918"/>
      <c r="L67" s="918"/>
      <c r="M67" s="918"/>
      <c r="N67" s="918"/>
      <c r="O67" s="918"/>
      <c r="P67" s="918"/>
      <c r="Q67" s="918"/>
      <c r="R67" s="918"/>
      <c r="S67" s="918"/>
      <c r="T67" s="918"/>
      <c r="U67" s="918"/>
      <c r="V67" s="918"/>
      <c r="W67" s="918"/>
      <c r="X67" s="918"/>
      <c r="Y67" s="918"/>
      <c r="Z67" s="918"/>
      <c r="AA67" s="918"/>
      <c r="AB67" s="918"/>
      <c r="AC67" s="918"/>
      <c r="AD67" s="918"/>
      <c r="AE67" s="918"/>
      <c r="AF67" s="918"/>
      <c r="AG67" s="918"/>
      <c r="AH67" s="918"/>
      <c r="AI67" s="918"/>
      <c r="AJ67" s="918"/>
      <c r="AK67" s="918"/>
      <c r="AL67" s="919"/>
      <c r="AM67" s="919"/>
      <c r="AN67" s="919"/>
      <c r="AO67" s="919"/>
      <c r="AP67" s="919"/>
      <c r="AQ67" s="919"/>
      <c r="AR67" s="919"/>
      <c r="AS67" s="919"/>
      <c r="AT67" s="919"/>
      <c r="AU67" s="919"/>
      <c r="AV67" s="920"/>
      <c r="AW67" s="920"/>
      <c r="AX67" s="920"/>
      <c r="AY67" s="920"/>
      <c r="AZ67" s="920"/>
      <c r="BA67" s="920"/>
      <c r="BB67" s="920"/>
      <c r="BC67" s="920"/>
      <c r="BD67" s="921"/>
      <c r="BE67" s="921"/>
      <c r="BF67" s="921"/>
      <c r="BG67" s="921"/>
      <c r="BH67" s="921"/>
      <c r="BI67" s="921"/>
      <c r="BJ67" s="921"/>
      <c r="BK67" s="921"/>
      <c r="BL67" s="920"/>
      <c r="BM67" s="922"/>
      <c r="BN67" s="923"/>
      <c r="BO67" s="923"/>
      <c r="BP67" s="923"/>
      <c r="BQ67" s="923"/>
      <c r="BR67" s="924"/>
      <c r="BS67" s="923"/>
      <c r="BT67" s="923"/>
      <c r="BU67" s="925"/>
      <c r="BV67" s="926"/>
    </row>
    <row r="68" spans="1:77" ht="11.25" customHeight="1">
      <c r="A68" s="553" t="s">
        <v>716</v>
      </c>
      <c r="C68" s="499"/>
      <c r="D68" s="499"/>
      <c r="E68" s="499"/>
      <c r="F68" s="499"/>
      <c r="G68" s="499"/>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53"/>
      <c r="AO68" s="553"/>
      <c r="AP68" s="553"/>
      <c r="AQ68" s="554"/>
      <c r="AR68" s="554"/>
      <c r="AS68" s="554"/>
      <c r="AT68" s="554"/>
      <c r="AU68" s="554"/>
      <c r="BN68" s="538"/>
      <c r="BO68" s="927"/>
      <c r="BP68" s="927"/>
      <c r="BQ68" s="927"/>
      <c r="BR68" s="927"/>
      <c r="BS68" s="538"/>
    </row>
    <row r="69" spans="1:77" ht="11.25" customHeight="1">
      <c r="A69" s="555" t="s">
        <v>717</v>
      </c>
      <c r="C69" s="499"/>
      <c r="D69" s="499"/>
      <c r="E69" s="499"/>
      <c r="F69" s="499"/>
      <c r="G69" s="499"/>
      <c r="H69" s="555"/>
      <c r="I69" s="555"/>
      <c r="J69" s="555"/>
      <c r="K69" s="555"/>
      <c r="L69" s="555"/>
      <c r="M69" s="555"/>
      <c r="N69" s="555"/>
      <c r="O69" s="555"/>
      <c r="P69" s="555"/>
      <c r="Q69" s="555"/>
      <c r="R69" s="555"/>
      <c r="S69" s="555"/>
      <c r="T69" s="555"/>
      <c r="U69" s="555"/>
      <c r="V69" s="555"/>
      <c r="W69" s="555"/>
      <c r="X69" s="555"/>
      <c r="Y69" s="555"/>
      <c r="Z69" s="555"/>
      <c r="AA69" s="555"/>
      <c r="AB69" s="553"/>
      <c r="AC69" s="553"/>
      <c r="AD69" s="553"/>
      <c r="AE69" s="553"/>
      <c r="AF69" s="553"/>
      <c r="AG69" s="553"/>
      <c r="AH69" s="553"/>
      <c r="AI69" s="553"/>
      <c r="AJ69" s="553"/>
      <c r="AK69" s="553"/>
      <c r="AL69" s="555"/>
      <c r="AM69" s="555"/>
      <c r="AN69" s="555"/>
      <c r="AO69" s="555"/>
      <c r="AP69" s="555"/>
      <c r="AQ69" s="554"/>
      <c r="AR69" s="554"/>
      <c r="AS69" s="554"/>
      <c r="AT69" s="554"/>
      <c r="AU69" s="554"/>
      <c r="BN69" s="538"/>
      <c r="BO69" s="927"/>
      <c r="BP69" s="927"/>
      <c r="BQ69" s="927"/>
      <c r="BR69" s="927"/>
      <c r="BS69" s="538"/>
    </row>
    <row r="70" spans="1:77" ht="12" customHeight="1">
      <c r="A70" s="555" t="s">
        <v>718</v>
      </c>
      <c r="C70" s="499"/>
      <c r="D70" s="499"/>
      <c r="E70" s="499"/>
      <c r="F70" s="499"/>
      <c r="G70" s="499"/>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5"/>
      <c r="AM70" s="555"/>
      <c r="AN70" s="555"/>
      <c r="AO70" s="555"/>
      <c r="AP70" s="555"/>
      <c r="AQ70" s="554"/>
      <c r="AR70" s="554"/>
      <c r="AS70" s="554"/>
      <c r="AT70" s="554"/>
      <c r="AU70" s="554"/>
      <c r="BN70" s="538"/>
      <c r="BO70" s="927"/>
      <c r="BP70" s="927"/>
      <c r="BQ70" s="927"/>
      <c r="BR70" s="927"/>
      <c r="BS70" s="927"/>
    </row>
    <row r="71" spans="1:77" ht="12" customHeight="1">
      <c r="C71" s="499"/>
      <c r="D71" s="499"/>
      <c r="E71" s="499"/>
      <c r="F71" s="499"/>
      <c r="G71" s="499"/>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499"/>
      <c r="AM71" s="499"/>
      <c r="AN71" s="499"/>
      <c r="AO71" s="499"/>
      <c r="AP71" s="499"/>
      <c r="AQ71" s="554"/>
      <c r="AR71" s="554"/>
      <c r="AS71" s="554"/>
      <c r="AT71" s="554"/>
      <c r="AU71" s="554"/>
      <c r="BN71" s="538"/>
      <c r="BO71" s="927"/>
      <c r="BP71" s="927"/>
      <c r="BQ71" s="927"/>
      <c r="BR71" s="927"/>
      <c r="BS71" s="927"/>
    </row>
    <row r="72" spans="1:77" ht="11.4" customHeight="1">
      <c r="BN72" s="538"/>
      <c r="BO72" s="927"/>
      <c r="BP72" s="927"/>
      <c r="BQ72" s="927"/>
      <c r="BR72" s="927"/>
      <c r="BS72" s="927"/>
    </row>
  </sheetData>
  <mergeCells count="3">
    <mergeCell ref="A3:B3"/>
    <mergeCell ref="A5:B5"/>
    <mergeCell ref="A4:B4"/>
  </mergeCells>
  <phoneticPr fontId="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1EF6-A9E2-42D2-BAEF-8F56F6EBE111}">
  <dimension ref="A1:O72"/>
  <sheetViews>
    <sheetView workbookViewId="0">
      <pane xSplit="2" ySplit="3" topLeftCell="D18" activePane="bottomRight" state="frozen"/>
      <selection pane="topRight" activeCell="C1" sqref="C1"/>
      <selection pane="bottomLeft" activeCell="A4" sqref="A4"/>
      <selection pane="bottomRight" activeCell="S31" sqref="S31"/>
    </sheetView>
  </sheetViews>
  <sheetFormatPr defaultRowHeight="13"/>
  <cols>
    <col min="1" max="1" width="2.58203125" style="1" customWidth="1"/>
    <col min="2" max="2" width="10.08203125" style="231" customWidth="1"/>
    <col min="3" max="3" width="8.75" style="1" hidden="1" customWidth="1"/>
    <col min="4" max="10" width="8.75" style="1" customWidth="1"/>
    <col min="11" max="12" width="8.75" style="1" hidden="1" customWidth="1"/>
    <col min="13" max="13" width="10.58203125" style="1" customWidth="1"/>
    <col min="14" max="14" width="7.25" style="1" customWidth="1"/>
    <col min="15" max="15" width="4.58203125" style="1" customWidth="1"/>
    <col min="16" max="259" width="8.6640625" style="1"/>
    <col min="260" max="260" width="2.58203125" style="1" customWidth="1"/>
    <col min="261" max="261" width="10.08203125" style="1" customWidth="1"/>
    <col min="262" max="268" width="7.83203125" style="1" customWidth="1"/>
    <col min="269" max="269" width="10.33203125" style="1" customWidth="1"/>
    <col min="270" max="270" width="6.5" style="1" customWidth="1"/>
    <col min="271" max="271" width="4.58203125" style="1" customWidth="1"/>
    <col min="272" max="515" width="8.6640625" style="1"/>
    <col min="516" max="516" width="2.58203125" style="1" customWidth="1"/>
    <col min="517" max="517" width="10.08203125" style="1" customWidth="1"/>
    <col min="518" max="524" width="7.83203125" style="1" customWidth="1"/>
    <col min="525" max="525" width="10.33203125" style="1" customWidth="1"/>
    <col min="526" max="526" width="6.5" style="1" customWidth="1"/>
    <col min="527" max="527" width="4.58203125" style="1" customWidth="1"/>
    <col min="528" max="771" width="8.6640625" style="1"/>
    <col min="772" max="772" width="2.58203125" style="1" customWidth="1"/>
    <col min="773" max="773" width="10.08203125" style="1" customWidth="1"/>
    <col min="774" max="780" width="7.83203125" style="1" customWidth="1"/>
    <col min="781" max="781" width="10.33203125" style="1" customWidth="1"/>
    <col min="782" max="782" width="6.5" style="1" customWidth="1"/>
    <col min="783" max="783" width="4.58203125" style="1" customWidth="1"/>
    <col min="784" max="1027" width="8.6640625" style="1"/>
    <col min="1028" max="1028" width="2.58203125" style="1" customWidth="1"/>
    <col min="1029" max="1029" width="10.08203125" style="1" customWidth="1"/>
    <col min="1030" max="1036" width="7.83203125" style="1" customWidth="1"/>
    <col min="1037" max="1037" width="10.33203125" style="1" customWidth="1"/>
    <col min="1038" max="1038" width="6.5" style="1" customWidth="1"/>
    <col min="1039" max="1039" width="4.58203125" style="1" customWidth="1"/>
    <col min="1040" max="1283" width="8.6640625" style="1"/>
    <col min="1284" max="1284" width="2.58203125" style="1" customWidth="1"/>
    <col min="1285" max="1285" width="10.08203125" style="1" customWidth="1"/>
    <col min="1286" max="1292" width="7.83203125" style="1" customWidth="1"/>
    <col min="1293" max="1293" width="10.33203125" style="1" customWidth="1"/>
    <col min="1294" max="1294" width="6.5" style="1" customWidth="1"/>
    <col min="1295" max="1295" width="4.58203125" style="1" customWidth="1"/>
    <col min="1296" max="1539" width="8.6640625" style="1"/>
    <col min="1540" max="1540" width="2.58203125" style="1" customWidth="1"/>
    <col min="1541" max="1541" width="10.08203125" style="1" customWidth="1"/>
    <col min="1542" max="1548" width="7.83203125" style="1" customWidth="1"/>
    <col min="1549" max="1549" width="10.33203125" style="1" customWidth="1"/>
    <col min="1550" max="1550" width="6.5" style="1" customWidth="1"/>
    <col min="1551" max="1551" width="4.58203125" style="1" customWidth="1"/>
    <col min="1552" max="1795" width="8.6640625" style="1"/>
    <col min="1796" max="1796" width="2.58203125" style="1" customWidth="1"/>
    <col min="1797" max="1797" width="10.08203125" style="1" customWidth="1"/>
    <col min="1798" max="1804" width="7.83203125" style="1" customWidth="1"/>
    <col min="1805" max="1805" width="10.33203125" style="1" customWidth="1"/>
    <col min="1806" max="1806" width="6.5" style="1" customWidth="1"/>
    <col min="1807" max="1807" width="4.58203125" style="1" customWidth="1"/>
    <col min="1808" max="2051" width="8.6640625" style="1"/>
    <col min="2052" max="2052" width="2.58203125" style="1" customWidth="1"/>
    <col min="2053" max="2053" width="10.08203125" style="1" customWidth="1"/>
    <col min="2054" max="2060" width="7.83203125" style="1" customWidth="1"/>
    <col min="2061" max="2061" width="10.33203125" style="1" customWidth="1"/>
    <col min="2062" max="2062" width="6.5" style="1" customWidth="1"/>
    <col min="2063" max="2063" width="4.58203125" style="1" customWidth="1"/>
    <col min="2064" max="2307" width="8.6640625" style="1"/>
    <col min="2308" max="2308" width="2.58203125" style="1" customWidth="1"/>
    <col min="2309" max="2309" width="10.08203125" style="1" customWidth="1"/>
    <col min="2310" max="2316" width="7.83203125" style="1" customWidth="1"/>
    <col min="2317" max="2317" width="10.33203125" style="1" customWidth="1"/>
    <col min="2318" max="2318" width="6.5" style="1" customWidth="1"/>
    <col min="2319" max="2319" width="4.58203125" style="1" customWidth="1"/>
    <col min="2320" max="2563" width="8.6640625" style="1"/>
    <col min="2564" max="2564" width="2.58203125" style="1" customWidth="1"/>
    <col min="2565" max="2565" width="10.08203125" style="1" customWidth="1"/>
    <col min="2566" max="2572" width="7.83203125" style="1" customWidth="1"/>
    <col min="2573" max="2573" width="10.33203125" style="1" customWidth="1"/>
    <col min="2574" max="2574" width="6.5" style="1" customWidth="1"/>
    <col min="2575" max="2575" width="4.58203125" style="1" customWidth="1"/>
    <col min="2576" max="2819" width="8.6640625" style="1"/>
    <col min="2820" max="2820" width="2.58203125" style="1" customWidth="1"/>
    <col min="2821" max="2821" width="10.08203125" style="1" customWidth="1"/>
    <col min="2822" max="2828" width="7.83203125" style="1" customWidth="1"/>
    <col min="2829" max="2829" width="10.33203125" style="1" customWidth="1"/>
    <col min="2830" max="2830" width="6.5" style="1" customWidth="1"/>
    <col min="2831" max="2831" width="4.58203125" style="1" customWidth="1"/>
    <col min="2832" max="3075" width="8.6640625" style="1"/>
    <col min="3076" max="3076" width="2.58203125" style="1" customWidth="1"/>
    <col min="3077" max="3077" width="10.08203125" style="1" customWidth="1"/>
    <col min="3078" max="3084" width="7.83203125" style="1" customWidth="1"/>
    <col min="3085" max="3085" width="10.33203125" style="1" customWidth="1"/>
    <col min="3086" max="3086" width="6.5" style="1" customWidth="1"/>
    <col min="3087" max="3087" width="4.58203125" style="1" customWidth="1"/>
    <col min="3088" max="3331" width="8.6640625" style="1"/>
    <col min="3332" max="3332" width="2.58203125" style="1" customWidth="1"/>
    <col min="3333" max="3333" width="10.08203125" style="1" customWidth="1"/>
    <col min="3334" max="3340" width="7.83203125" style="1" customWidth="1"/>
    <col min="3341" max="3341" width="10.33203125" style="1" customWidth="1"/>
    <col min="3342" max="3342" width="6.5" style="1" customWidth="1"/>
    <col min="3343" max="3343" width="4.58203125" style="1" customWidth="1"/>
    <col min="3344" max="3587" width="8.6640625" style="1"/>
    <col min="3588" max="3588" width="2.58203125" style="1" customWidth="1"/>
    <col min="3589" max="3589" width="10.08203125" style="1" customWidth="1"/>
    <col min="3590" max="3596" width="7.83203125" style="1" customWidth="1"/>
    <col min="3597" max="3597" width="10.33203125" style="1" customWidth="1"/>
    <col min="3598" max="3598" width="6.5" style="1" customWidth="1"/>
    <col min="3599" max="3599" width="4.58203125" style="1" customWidth="1"/>
    <col min="3600" max="3843" width="8.6640625" style="1"/>
    <col min="3844" max="3844" width="2.58203125" style="1" customWidth="1"/>
    <col min="3845" max="3845" width="10.08203125" style="1" customWidth="1"/>
    <col min="3846" max="3852" width="7.83203125" style="1" customWidth="1"/>
    <col min="3853" max="3853" width="10.33203125" style="1" customWidth="1"/>
    <col min="3854" max="3854" width="6.5" style="1" customWidth="1"/>
    <col min="3855" max="3855" width="4.58203125" style="1" customWidth="1"/>
    <col min="3856" max="4099" width="8.6640625" style="1"/>
    <col min="4100" max="4100" width="2.58203125" style="1" customWidth="1"/>
    <col min="4101" max="4101" width="10.08203125" style="1" customWidth="1"/>
    <col min="4102" max="4108" width="7.83203125" style="1" customWidth="1"/>
    <col min="4109" max="4109" width="10.33203125" style="1" customWidth="1"/>
    <col min="4110" max="4110" width="6.5" style="1" customWidth="1"/>
    <col min="4111" max="4111" width="4.58203125" style="1" customWidth="1"/>
    <col min="4112" max="4355" width="8.6640625" style="1"/>
    <col min="4356" max="4356" width="2.58203125" style="1" customWidth="1"/>
    <col min="4357" max="4357" width="10.08203125" style="1" customWidth="1"/>
    <col min="4358" max="4364" width="7.83203125" style="1" customWidth="1"/>
    <col min="4365" max="4365" width="10.33203125" style="1" customWidth="1"/>
    <col min="4366" max="4366" width="6.5" style="1" customWidth="1"/>
    <col min="4367" max="4367" width="4.58203125" style="1" customWidth="1"/>
    <col min="4368" max="4611" width="8.6640625" style="1"/>
    <col min="4612" max="4612" width="2.58203125" style="1" customWidth="1"/>
    <col min="4613" max="4613" width="10.08203125" style="1" customWidth="1"/>
    <col min="4614" max="4620" width="7.83203125" style="1" customWidth="1"/>
    <col min="4621" max="4621" width="10.33203125" style="1" customWidth="1"/>
    <col min="4622" max="4622" width="6.5" style="1" customWidth="1"/>
    <col min="4623" max="4623" width="4.58203125" style="1" customWidth="1"/>
    <col min="4624" max="4867" width="8.6640625" style="1"/>
    <col min="4868" max="4868" width="2.58203125" style="1" customWidth="1"/>
    <col min="4869" max="4869" width="10.08203125" style="1" customWidth="1"/>
    <col min="4870" max="4876" width="7.83203125" style="1" customWidth="1"/>
    <col min="4877" max="4877" width="10.33203125" style="1" customWidth="1"/>
    <col min="4878" max="4878" width="6.5" style="1" customWidth="1"/>
    <col min="4879" max="4879" width="4.58203125" style="1" customWidth="1"/>
    <col min="4880" max="5123" width="8.6640625" style="1"/>
    <col min="5124" max="5124" width="2.58203125" style="1" customWidth="1"/>
    <col min="5125" max="5125" width="10.08203125" style="1" customWidth="1"/>
    <col min="5126" max="5132" width="7.83203125" style="1" customWidth="1"/>
    <col min="5133" max="5133" width="10.33203125" style="1" customWidth="1"/>
    <col min="5134" max="5134" width="6.5" style="1" customWidth="1"/>
    <col min="5135" max="5135" width="4.58203125" style="1" customWidth="1"/>
    <col min="5136" max="5379" width="8.6640625" style="1"/>
    <col min="5380" max="5380" width="2.58203125" style="1" customWidth="1"/>
    <col min="5381" max="5381" width="10.08203125" style="1" customWidth="1"/>
    <col min="5382" max="5388" width="7.83203125" style="1" customWidth="1"/>
    <col min="5389" max="5389" width="10.33203125" style="1" customWidth="1"/>
    <col min="5390" max="5390" width="6.5" style="1" customWidth="1"/>
    <col min="5391" max="5391" width="4.58203125" style="1" customWidth="1"/>
    <col min="5392" max="5635" width="8.6640625" style="1"/>
    <col min="5636" max="5636" width="2.58203125" style="1" customWidth="1"/>
    <col min="5637" max="5637" width="10.08203125" style="1" customWidth="1"/>
    <col min="5638" max="5644" width="7.83203125" style="1" customWidth="1"/>
    <col min="5645" max="5645" width="10.33203125" style="1" customWidth="1"/>
    <col min="5646" max="5646" width="6.5" style="1" customWidth="1"/>
    <col min="5647" max="5647" width="4.58203125" style="1" customWidth="1"/>
    <col min="5648" max="5891" width="8.6640625" style="1"/>
    <col min="5892" max="5892" width="2.58203125" style="1" customWidth="1"/>
    <col min="5893" max="5893" width="10.08203125" style="1" customWidth="1"/>
    <col min="5894" max="5900" width="7.83203125" style="1" customWidth="1"/>
    <col min="5901" max="5901" width="10.33203125" style="1" customWidth="1"/>
    <col min="5902" max="5902" width="6.5" style="1" customWidth="1"/>
    <col min="5903" max="5903" width="4.58203125" style="1" customWidth="1"/>
    <col min="5904" max="6147" width="8.6640625" style="1"/>
    <col min="6148" max="6148" width="2.58203125" style="1" customWidth="1"/>
    <col min="6149" max="6149" width="10.08203125" style="1" customWidth="1"/>
    <col min="6150" max="6156" width="7.83203125" style="1" customWidth="1"/>
    <col min="6157" max="6157" width="10.33203125" style="1" customWidth="1"/>
    <col min="6158" max="6158" width="6.5" style="1" customWidth="1"/>
    <col min="6159" max="6159" width="4.58203125" style="1" customWidth="1"/>
    <col min="6160" max="6403" width="8.6640625" style="1"/>
    <col min="6404" max="6404" width="2.58203125" style="1" customWidth="1"/>
    <col min="6405" max="6405" width="10.08203125" style="1" customWidth="1"/>
    <col min="6406" max="6412" width="7.83203125" style="1" customWidth="1"/>
    <col min="6413" max="6413" width="10.33203125" style="1" customWidth="1"/>
    <col min="6414" max="6414" width="6.5" style="1" customWidth="1"/>
    <col min="6415" max="6415" width="4.58203125" style="1" customWidth="1"/>
    <col min="6416" max="6659" width="8.6640625" style="1"/>
    <col min="6660" max="6660" width="2.58203125" style="1" customWidth="1"/>
    <col min="6661" max="6661" width="10.08203125" style="1" customWidth="1"/>
    <col min="6662" max="6668" width="7.83203125" style="1" customWidth="1"/>
    <col min="6669" max="6669" width="10.33203125" style="1" customWidth="1"/>
    <col min="6670" max="6670" width="6.5" style="1" customWidth="1"/>
    <col min="6671" max="6671" width="4.58203125" style="1" customWidth="1"/>
    <col min="6672" max="6915" width="8.6640625" style="1"/>
    <col min="6916" max="6916" width="2.58203125" style="1" customWidth="1"/>
    <col min="6917" max="6917" width="10.08203125" style="1" customWidth="1"/>
    <col min="6918" max="6924" width="7.83203125" style="1" customWidth="1"/>
    <col min="6925" max="6925" width="10.33203125" style="1" customWidth="1"/>
    <col min="6926" max="6926" width="6.5" style="1" customWidth="1"/>
    <col min="6927" max="6927" width="4.58203125" style="1" customWidth="1"/>
    <col min="6928" max="7171" width="8.6640625" style="1"/>
    <col min="7172" max="7172" width="2.58203125" style="1" customWidth="1"/>
    <col min="7173" max="7173" width="10.08203125" style="1" customWidth="1"/>
    <col min="7174" max="7180" width="7.83203125" style="1" customWidth="1"/>
    <col min="7181" max="7181" width="10.33203125" style="1" customWidth="1"/>
    <col min="7182" max="7182" width="6.5" style="1" customWidth="1"/>
    <col min="7183" max="7183" width="4.58203125" style="1" customWidth="1"/>
    <col min="7184" max="7427" width="8.6640625" style="1"/>
    <col min="7428" max="7428" width="2.58203125" style="1" customWidth="1"/>
    <col min="7429" max="7429" width="10.08203125" style="1" customWidth="1"/>
    <col min="7430" max="7436" width="7.83203125" style="1" customWidth="1"/>
    <col min="7437" max="7437" width="10.33203125" style="1" customWidth="1"/>
    <col min="7438" max="7438" width="6.5" style="1" customWidth="1"/>
    <col min="7439" max="7439" width="4.58203125" style="1" customWidth="1"/>
    <col min="7440" max="7683" width="8.6640625" style="1"/>
    <col min="7684" max="7684" width="2.58203125" style="1" customWidth="1"/>
    <col min="7685" max="7685" width="10.08203125" style="1" customWidth="1"/>
    <col min="7686" max="7692" width="7.83203125" style="1" customWidth="1"/>
    <col min="7693" max="7693" width="10.33203125" style="1" customWidth="1"/>
    <col min="7694" max="7694" width="6.5" style="1" customWidth="1"/>
    <col min="7695" max="7695" width="4.58203125" style="1" customWidth="1"/>
    <col min="7696" max="7939" width="8.6640625" style="1"/>
    <col min="7940" max="7940" width="2.58203125" style="1" customWidth="1"/>
    <col min="7941" max="7941" width="10.08203125" style="1" customWidth="1"/>
    <col min="7942" max="7948" width="7.83203125" style="1" customWidth="1"/>
    <col min="7949" max="7949" width="10.33203125" style="1" customWidth="1"/>
    <col min="7950" max="7950" width="6.5" style="1" customWidth="1"/>
    <col min="7951" max="7951" width="4.58203125" style="1" customWidth="1"/>
    <col min="7952" max="8195" width="8.6640625" style="1"/>
    <col min="8196" max="8196" width="2.58203125" style="1" customWidth="1"/>
    <col min="8197" max="8197" width="10.08203125" style="1" customWidth="1"/>
    <col min="8198" max="8204" width="7.83203125" style="1" customWidth="1"/>
    <col min="8205" max="8205" width="10.33203125" style="1" customWidth="1"/>
    <col min="8206" max="8206" width="6.5" style="1" customWidth="1"/>
    <col min="8207" max="8207" width="4.58203125" style="1" customWidth="1"/>
    <col min="8208" max="8451" width="8.6640625" style="1"/>
    <col min="8452" max="8452" width="2.58203125" style="1" customWidth="1"/>
    <col min="8453" max="8453" width="10.08203125" style="1" customWidth="1"/>
    <col min="8454" max="8460" width="7.83203125" style="1" customWidth="1"/>
    <col min="8461" max="8461" width="10.33203125" style="1" customWidth="1"/>
    <col min="8462" max="8462" width="6.5" style="1" customWidth="1"/>
    <col min="8463" max="8463" width="4.58203125" style="1" customWidth="1"/>
    <col min="8464" max="8707" width="8.6640625" style="1"/>
    <col min="8708" max="8708" width="2.58203125" style="1" customWidth="1"/>
    <col min="8709" max="8709" width="10.08203125" style="1" customWidth="1"/>
    <col min="8710" max="8716" width="7.83203125" style="1" customWidth="1"/>
    <col min="8717" max="8717" width="10.33203125" style="1" customWidth="1"/>
    <col min="8718" max="8718" width="6.5" style="1" customWidth="1"/>
    <col min="8719" max="8719" width="4.58203125" style="1" customWidth="1"/>
    <col min="8720" max="8963" width="8.6640625" style="1"/>
    <col min="8964" max="8964" width="2.58203125" style="1" customWidth="1"/>
    <col min="8965" max="8965" width="10.08203125" style="1" customWidth="1"/>
    <col min="8966" max="8972" width="7.83203125" style="1" customWidth="1"/>
    <col min="8973" max="8973" width="10.33203125" style="1" customWidth="1"/>
    <col min="8974" max="8974" width="6.5" style="1" customWidth="1"/>
    <col min="8975" max="8975" width="4.58203125" style="1" customWidth="1"/>
    <col min="8976" max="9219" width="8.6640625" style="1"/>
    <col min="9220" max="9220" width="2.58203125" style="1" customWidth="1"/>
    <col min="9221" max="9221" width="10.08203125" style="1" customWidth="1"/>
    <col min="9222" max="9228" width="7.83203125" style="1" customWidth="1"/>
    <col min="9229" max="9229" width="10.33203125" style="1" customWidth="1"/>
    <col min="9230" max="9230" width="6.5" style="1" customWidth="1"/>
    <col min="9231" max="9231" width="4.58203125" style="1" customWidth="1"/>
    <col min="9232" max="9475" width="8.6640625" style="1"/>
    <col min="9476" max="9476" width="2.58203125" style="1" customWidth="1"/>
    <col min="9477" max="9477" width="10.08203125" style="1" customWidth="1"/>
    <col min="9478" max="9484" width="7.83203125" style="1" customWidth="1"/>
    <col min="9485" max="9485" width="10.33203125" style="1" customWidth="1"/>
    <col min="9486" max="9486" width="6.5" style="1" customWidth="1"/>
    <col min="9487" max="9487" width="4.58203125" style="1" customWidth="1"/>
    <col min="9488" max="9731" width="8.6640625" style="1"/>
    <col min="9732" max="9732" width="2.58203125" style="1" customWidth="1"/>
    <col min="9733" max="9733" width="10.08203125" style="1" customWidth="1"/>
    <col min="9734" max="9740" width="7.83203125" style="1" customWidth="1"/>
    <col min="9741" max="9741" width="10.33203125" style="1" customWidth="1"/>
    <col min="9742" max="9742" width="6.5" style="1" customWidth="1"/>
    <col min="9743" max="9743" width="4.58203125" style="1" customWidth="1"/>
    <col min="9744" max="9987" width="8.6640625" style="1"/>
    <col min="9988" max="9988" width="2.58203125" style="1" customWidth="1"/>
    <col min="9989" max="9989" width="10.08203125" style="1" customWidth="1"/>
    <col min="9990" max="9996" width="7.83203125" style="1" customWidth="1"/>
    <col min="9997" max="9997" width="10.33203125" style="1" customWidth="1"/>
    <col min="9998" max="9998" width="6.5" style="1" customWidth="1"/>
    <col min="9999" max="9999" width="4.58203125" style="1" customWidth="1"/>
    <col min="10000" max="10243" width="8.6640625" style="1"/>
    <col min="10244" max="10244" width="2.58203125" style="1" customWidth="1"/>
    <col min="10245" max="10245" width="10.08203125" style="1" customWidth="1"/>
    <col min="10246" max="10252" width="7.83203125" style="1" customWidth="1"/>
    <col min="10253" max="10253" width="10.33203125" style="1" customWidth="1"/>
    <col min="10254" max="10254" width="6.5" style="1" customWidth="1"/>
    <col min="10255" max="10255" width="4.58203125" style="1" customWidth="1"/>
    <col min="10256" max="10499" width="8.6640625" style="1"/>
    <col min="10500" max="10500" width="2.58203125" style="1" customWidth="1"/>
    <col min="10501" max="10501" width="10.08203125" style="1" customWidth="1"/>
    <col min="10502" max="10508" width="7.83203125" style="1" customWidth="1"/>
    <col min="10509" max="10509" width="10.33203125" style="1" customWidth="1"/>
    <col min="10510" max="10510" width="6.5" style="1" customWidth="1"/>
    <col min="10511" max="10511" width="4.58203125" style="1" customWidth="1"/>
    <col min="10512" max="10755" width="8.6640625" style="1"/>
    <col min="10756" max="10756" width="2.58203125" style="1" customWidth="1"/>
    <col min="10757" max="10757" width="10.08203125" style="1" customWidth="1"/>
    <col min="10758" max="10764" width="7.83203125" style="1" customWidth="1"/>
    <col min="10765" max="10765" width="10.33203125" style="1" customWidth="1"/>
    <col min="10766" max="10766" width="6.5" style="1" customWidth="1"/>
    <col min="10767" max="10767" width="4.58203125" style="1" customWidth="1"/>
    <col min="10768" max="11011" width="8.6640625" style="1"/>
    <col min="11012" max="11012" width="2.58203125" style="1" customWidth="1"/>
    <col min="11013" max="11013" width="10.08203125" style="1" customWidth="1"/>
    <col min="11014" max="11020" width="7.83203125" style="1" customWidth="1"/>
    <col min="11021" max="11021" width="10.33203125" style="1" customWidth="1"/>
    <col min="11022" max="11022" width="6.5" style="1" customWidth="1"/>
    <col min="11023" max="11023" width="4.58203125" style="1" customWidth="1"/>
    <col min="11024" max="11267" width="8.6640625" style="1"/>
    <col min="11268" max="11268" width="2.58203125" style="1" customWidth="1"/>
    <col min="11269" max="11269" width="10.08203125" style="1" customWidth="1"/>
    <col min="11270" max="11276" width="7.83203125" style="1" customWidth="1"/>
    <col min="11277" max="11277" width="10.33203125" style="1" customWidth="1"/>
    <col min="11278" max="11278" width="6.5" style="1" customWidth="1"/>
    <col min="11279" max="11279" width="4.58203125" style="1" customWidth="1"/>
    <col min="11280" max="11523" width="8.6640625" style="1"/>
    <col min="11524" max="11524" width="2.58203125" style="1" customWidth="1"/>
    <col min="11525" max="11525" width="10.08203125" style="1" customWidth="1"/>
    <col min="11526" max="11532" width="7.83203125" style="1" customWidth="1"/>
    <col min="11533" max="11533" width="10.33203125" style="1" customWidth="1"/>
    <col min="11534" max="11534" width="6.5" style="1" customWidth="1"/>
    <col min="11535" max="11535" width="4.58203125" style="1" customWidth="1"/>
    <col min="11536" max="11779" width="8.6640625" style="1"/>
    <col min="11780" max="11780" width="2.58203125" style="1" customWidth="1"/>
    <col min="11781" max="11781" width="10.08203125" style="1" customWidth="1"/>
    <col min="11782" max="11788" width="7.83203125" style="1" customWidth="1"/>
    <col min="11789" max="11789" width="10.33203125" style="1" customWidth="1"/>
    <col min="11790" max="11790" width="6.5" style="1" customWidth="1"/>
    <col min="11791" max="11791" width="4.58203125" style="1" customWidth="1"/>
    <col min="11792" max="12035" width="8.6640625" style="1"/>
    <col min="12036" max="12036" width="2.58203125" style="1" customWidth="1"/>
    <col min="12037" max="12037" width="10.08203125" style="1" customWidth="1"/>
    <col min="12038" max="12044" width="7.83203125" style="1" customWidth="1"/>
    <col min="12045" max="12045" width="10.33203125" style="1" customWidth="1"/>
    <col min="12046" max="12046" width="6.5" style="1" customWidth="1"/>
    <col min="12047" max="12047" width="4.58203125" style="1" customWidth="1"/>
    <col min="12048" max="12291" width="8.6640625" style="1"/>
    <col min="12292" max="12292" width="2.58203125" style="1" customWidth="1"/>
    <col min="12293" max="12293" width="10.08203125" style="1" customWidth="1"/>
    <col min="12294" max="12300" width="7.83203125" style="1" customWidth="1"/>
    <col min="12301" max="12301" width="10.33203125" style="1" customWidth="1"/>
    <col min="12302" max="12302" width="6.5" style="1" customWidth="1"/>
    <col min="12303" max="12303" width="4.58203125" style="1" customWidth="1"/>
    <col min="12304" max="12547" width="8.6640625" style="1"/>
    <col min="12548" max="12548" width="2.58203125" style="1" customWidth="1"/>
    <col min="12549" max="12549" width="10.08203125" style="1" customWidth="1"/>
    <col min="12550" max="12556" width="7.83203125" style="1" customWidth="1"/>
    <col min="12557" max="12557" width="10.33203125" style="1" customWidth="1"/>
    <col min="12558" max="12558" width="6.5" style="1" customWidth="1"/>
    <col min="12559" max="12559" width="4.58203125" style="1" customWidth="1"/>
    <col min="12560" max="12803" width="8.6640625" style="1"/>
    <col min="12804" max="12804" width="2.58203125" style="1" customWidth="1"/>
    <col min="12805" max="12805" width="10.08203125" style="1" customWidth="1"/>
    <col min="12806" max="12812" width="7.83203125" style="1" customWidth="1"/>
    <col min="12813" max="12813" width="10.33203125" style="1" customWidth="1"/>
    <col min="12814" max="12814" width="6.5" style="1" customWidth="1"/>
    <col min="12815" max="12815" width="4.58203125" style="1" customWidth="1"/>
    <col min="12816" max="13059" width="8.6640625" style="1"/>
    <col min="13060" max="13060" width="2.58203125" style="1" customWidth="1"/>
    <col min="13061" max="13061" width="10.08203125" style="1" customWidth="1"/>
    <col min="13062" max="13068" width="7.83203125" style="1" customWidth="1"/>
    <col min="13069" max="13069" width="10.33203125" style="1" customWidth="1"/>
    <col min="13070" max="13070" width="6.5" style="1" customWidth="1"/>
    <col min="13071" max="13071" width="4.58203125" style="1" customWidth="1"/>
    <col min="13072" max="13315" width="8.6640625" style="1"/>
    <col min="13316" max="13316" width="2.58203125" style="1" customWidth="1"/>
    <col min="13317" max="13317" width="10.08203125" style="1" customWidth="1"/>
    <col min="13318" max="13324" width="7.83203125" style="1" customWidth="1"/>
    <col min="13325" max="13325" width="10.33203125" style="1" customWidth="1"/>
    <col min="13326" max="13326" width="6.5" style="1" customWidth="1"/>
    <col min="13327" max="13327" width="4.58203125" style="1" customWidth="1"/>
    <col min="13328" max="13571" width="8.6640625" style="1"/>
    <col min="13572" max="13572" width="2.58203125" style="1" customWidth="1"/>
    <col min="13573" max="13573" width="10.08203125" style="1" customWidth="1"/>
    <col min="13574" max="13580" width="7.83203125" style="1" customWidth="1"/>
    <col min="13581" max="13581" width="10.33203125" style="1" customWidth="1"/>
    <col min="13582" max="13582" width="6.5" style="1" customWidth="1"/>
    <col min="13583" max="13583" width="4.58203125" style="1" customWidth="1"/>
    <col min="13584" max="13827" width="8.6640625" style="1"/>
    <col min="13828" max="13828" width="2.58203125" style="1" customWidth="1"/>
    <col min="13829" max="13829" width="10.08203125" style="1" customWidth="1"/>
    <col min="13830" max="13836" width="7.83203125" style="1" customWidth="1"/>
    <col min="13837" max="13837" width="10.33203125" style="1" customWidth="1"/>
    <col min="13838" max="13838" width="6.5" style="1" customWidth="1"/>
    <col min="13839" max="13839" width="4.58203125" style="1" customWidth="1"/>
    <col min="13840" max="14083" width="8.6640625" style="1"/>
    <col min="14084" max="14084" width="2.58203125" style="1" customWidth="1"/>
    <col min="14085" max="14085" width="10.08203125" style="1" customWidth="1"/>
    <col min="14086" max="14092" width="7.83203125" style="1" customWidth="1"/>
    <col min="14093" max="14093" width="10.33203125" style="1" customWidth="1"/>
    <col min="14094" max="14094" width="6.5" style="1" customWidth="1"/>
    <col min="14095" max="14095" width="4.58203125" style="1" customWidth="1"/>
    <col min="14096" max="14339" width="8.6640625" style="1"/>
    <col min="14340" max="14340" width="2.58203125" style="1" customWidth="1"/>
    <col min="14341" max="14341" width="10.08203125" style="1" customWidth="1"/>
    <col min="14342" max="14348" width="7.83203125" style="1" customWidth="1"/>
    <col min="14349" max="14349" width="10.33203125" style="1" customWidth="1"/>
    <col min="14350" max="14350" width="6.5" style="1" customWidth="1"/>
    <col min="14351" max="14351" width="4.58203125" style="1" customWidth="1"/>
    <col min="14352" max="14595" width="8.6640625" style="1"/>
    <col min="14596" max="14596" width="2.58203125" style="1" customWidth="1"/>
    <col min="14597" max="14597" width="10.08203125" style="1" customWidth="1"/>
    <col min="14598" max="14604" width="7.83203125" style="1" customWidth="1"/>
    <col min="14605" max="14605" width="10.33203125" style="1" customWidth="1"/>
    <col min="14606" max="14606" width="6.5" style="1" customWidth="1"/>
    <col min="14607" max="14607" width="4.58203125" style="1" customWidth="1"/>
    <col min="14608" max="14851" width="8.6640625" style="1"/>
    <col min="14852" max="14852" width="2.58203125" style="1" customWidth="1"/>
    <col min="14853" max="14853" width="10.08203125" style="1" customWidth="1"/>
    <col min="14854" max="14860" width="7.83203125" style="1" customWidth="1"/>
    <col min="14861" max="14861" width="10.33203125" style="1" customWidth="1"/>
    <col min="14862" max="14862" width="6.5" style="1" customWidth="1"/>
    <col min="14863" max="14863" width="4.58203125" style="1" customWidth="1"/>
    <col min="14864" max="15107" width="8.6640625" style="1"/>
    <col min="15108" max="15108" width="2.58203125" style="1" customWidth="1"/>
    <col min="15109" max="15109" width="10.08203125" style="1" customWidth="1"/>
    <col min="15110" max="15116" width="7.83203125" style="1" customWidth="1"/>
    <col min="15117" max="15117" width="10.33203125" style="1" customWidth="1"/>
    <col min="15118" max="15118" width="6.5" style="1" customWidth="1"/>
    <col min="15119" max="15119" width="4.58203125" style="1" customWidth="1"/>
    <col min="15120" max="15363" width="8.6640625" style="1"/>
    <col min="15364" max="15364" width="2.58203125" style="1" customWidth="1"/>
    <col min="15365" max="15365" width="10.08203125" style="1" customWidth="1"/>
    <col min="15366" max="15372" width="7.83203125" style="1" customWidth="1"/>
    <col min="15373" max="15373" width="10.33203125" style="1" customWidth="1"/>
    <col min="15374" max="15374" width="6.5" style="1" customWidth="1"/>
    <col min="15375" max="15375" width="4.58203125" style="1" customWidth="1"/>
    <col min="15376" max="15619" width="8.6640625" style="1"/>
    <col min="15620" max="15620" width="2.58203125" style="1" customWidth="1"/>
    <col min="15621" max="15621" width="10.08203125" style="1" customWidth="1"/>
    <col min="15622" max="15628" width="7.83203125" style="1" customWidth="1"/>
    <col min="15629" max="15629" width="10.33203125" style="1" customWidth="1"/>
    <col min="15630" max="15630" width="6.5" style="1" customWidth="1"/>
    <col min="15631" max="15631" width="4.58203125" style="1" customWidth="1"/>
    <col min="15632" max="15875" width="8.6640625" style="1"/>
    <col min="15876" max="15876" width="2.58203125" style="1" customWidth="1"/>
    <col min="15877" max="15877" width="10.08203125" style="1" customWidth="1"/>
    <col min="15878" max="15884" width="7.83203125" style="1" customWidth="1"/>
    <col min="15885" max="15885" width="10.33203125" style="1" customWidth="1"/>
    <col min="15886" max="15886" width="6.5" style="1" customWidth="1"/>
    <col min="15887" max="15887" width="4.58203125" style="1" customWidth="1"/>
    <col min="15888" max="16131" width="8.6640625" style="1"/>
    <col min="16132" max="16132" width="2.58203125" style="1" customWidth="1"/>
    <col min="16133" max="16133" width="10.08203125" style="1" customWidth="1"/>
    <col min="16134" max="16140" width="7.83203125" style="1" customWidth="1"/>
    <col min="16141" max="16141" width="10.33203125" style="1" customWidth="1"/>
    <col min="16142" max="16142" width="6.5" style="1" customWidth="1"/>
    <col min="16143" max="16143" width="4.58203125" style="1" customWidth="1"/>
    <col min="16144" max="16384" width="8.6640625" style="1"/>
  </cols>
  <sheetData>
    <row r="1" spans="1:15" s="196" customFormat="1" ht="18" customHeight="1" thickBot="1">
      <c r="A1" s="192"/>
      <c r="B1" s="193" t="s">
        <v>418</v>
      </c>
      <c r="C1" s="192"/>
      <c r="D1" s="192"/>
      <c r="E1" s="192"/>
      <c r="F1" s="192"/>
      <c r="G1" s="192"/>
      <c r="H1" s="194" t="s">
        <v>388</v>
      </c>
      <c r="I1" s="192"/>
      <c r="J1" s="195" t="s">
        <v>48</v>
      </c>
      <c r="K1" s="195" t="s">
        <v>48</v>
      </c>
      <c r="L1" s="195" t="s">
        <v>48</v>
      </c>
      <c r="M1" s="192"/>
      <c r="N1" s="192"/>
      <c r="O1" s="192"/>
    </row>
    <row r="2" spans="1:15" ht="14.25" customHeight="1">
      <c r="A2" s="14"/>
      <c r="B2" s="1663" t="s">
        <v>61</v>
      </c>
      <c r="C2" s="940" t="s">
        <v>411</v>
      </c>
      <c r="D2" s="1059" t="s">
        <v>412</v>
      </c>
      <c r="E2" s="941" t="s">
        <v>413</v>
      </c>
      <c r="F2" s="994" t="s">
        <v>414</v>
      </c>
      <c r="G2" s="940" t="s">
        <v>415</v>
      </c>
      <c r="H2" s="941" t="s">
        <v>416</v>
      </c>
      <c r="I2" s="994" t="s">
        <v>417</v>
      </c>
      <c r="J2" s="1060" t="s">
        <v>419</v>
      </c>
      <c r="K2" s="942" t="s">
        <v>420</v>
      </c>
      <c r="L2" s="943" t="s">
        <v>421</v>
      </c>
      <c r="M2" s="1665" t="s">
        <v>1170</v>
      </c>
      <c r="N2" s="1666"/>
      <c r="O2" s="14"/>
    </row>
    <row r="3" spans="1:15" ht="14.25" customHeight="1" thickBot="1">
      <c r="A3" s="14"/>
      <c r="B3" s="1664"/>
      <c r="C3" s="1061" t="s">
        <v>314</v>
      </c>
      <c r="D3" s="1062" t="s">
        <v>314</v>
      </c>
      <c r="E3" s="1063" t="s">
        <v>314</v>
      </c>
      <c r="F3" s="1064" t="s">
        <v>314</v>
      </c>
      <c r="G3" s="1061" t="s">
        <v>314</v>
      </c>
      <c r="H3" s="1063" t="s">
        <v>314</v>
      </c>
      <c r="I3" s="1064" t="s">
        <v>314</v>
      </c>
      <c r="J3" s="1065"/>
      <c r="K3" s="1066" t="s">
        <v>422</v>
      </c>
      <c r="L3" s="1067" t="s">
        <v>422</v>
      </c>
      <c r="M3" s="944" t="s">
        <v>423</v>
      </c>
      <c r="N3" s="797" t="s">
        <v>424</v>
      </c>
      <c r="O3" s="14"/>
    </row>
    <row r="4" spans="1:15" ht="14.25" customHeight="1">
      <c r="A4" s="14"/>
      <c r="B4" s="1051" t="s">
        <v>54</v>
      </c>
      <c r="C4" s="1052">
        <f t="shared" ref="C4:L4" si="0">C5+C15+C19+C25+C31+C38+C43+C51+C57+C60</f>
        <v>5534800</v>
      </c>
      <c r="D4" s="1052">
        <f t="shared" si="0"/>
        <v>5465002</v>
      </c>
      <c r="E4" s="1053">
        <f t="shared" si="0"/>
        <v>5309575</v>
      </c>
      <c r="F4" s="1054">
        <f t="shared" si="0"/>
        <v>5145276</v>
      </c>
      <c r="G4" s="1055">
        <f t="shared" si="0"/>
        <v>4963634</v>
      </c>
      <c r="H4" s="1053">
        <f t="shared" si="0"/>
        <v>4767373</v>
      </c>
      <c r="I4" s="1054">
        <f t="shared" si="0"/>
        <v>4563557</v>
      </c>
      <c r="J4" s="1056">
        <f t="shared" si="0"/>
        <v>4357576</v>
      </c>
      <c r="K4" s="1054">
        <f t="shared" si="0"/>
        <v>4040492.2513883109</v>
      </c>
      <c r="L4" s="1057">
        <f t="shared" si="0"/>
        <v>3778768.3006843077</v>
      </c>
      <c r="M4" s="1068">
        <f>J4-D4</f>
        <v>-1107426</v>
      </c>
      <c r="N4" s="1058">
        <f>ROUND(M4/C4*100,1)</f>
        <v>-20</v>
      </c>
      <c r="O4" s="14"/>
    </row>
    <row r="5" spans="1:15" ht="14.25" customHeight="1">
      <c r="A5" s="14"/>
      <c r="B5" s="1050" t="s">
        <v>85</v>
      </c>
      <c r="C5" s="1019">
        <f t="shared" ref="C5:H5" si="1">SUM(C6:C14)</f>
        <v>1537272</v>
      </c>
      <c r="D5" s="1019">
        <f t="shared" si="1"/>
        <v>1525152</v>
      </c>
      <c r="E5" s="1022">
        <f t="shared" si="1"/>
        <v>1480143</v>
      </c>
      <c r="F5" s="1023">
        <f t="shared" si="1"/>
        <v>1440480</v>
      </c>
      <c r="G5" s="1024">
        <f t="shared" si="1"/>
        <v>1394791</v>
      </c>
      <c r="H5" s="1022">
        <f t="shared" si="1"/>
        <v>1343629</v>
      </c>
      <c r="I5" s="1023">
        <f>SUM(I6:I14)</f>
        <v>1289003</v>
      </c>
      <c r="J5" s="1025">
        <f t="shared" ref="J5:L5" si="2">SUM(J6:J14)</f>
        <v>1233396</v>
      </c>
      <c r="K5" s="1023">
        <f t="shared" si="2"/>
        <v>1175180.2946927876</v>
      </c>
      <c r="L5" s="1026">
        <f t="shared" si="2"/>
        <v>1107365.7647700584</v>
      </c>
      <c r="M5" s="1069">
        <f t="shared" ref="M5:M63" si="3">J5-D5</f>
        <v>-291756</v>
      </c>
      <c r="N5" s="1020">
        <f>ROUND(M5/C5*100,1)</f>
        <v>-19</v>
      </c>
      <c r="O5" s="14"/>
    </row>
    <row r="6" spans="1:15" ht="14.25" customHeight="1">
      <c r="A6" s="14"/>
      <c r="B6" s="198" t="s">
        <v>410</v>
      </c>
      <c r="C6" s="199">
        <v>213634</v>
      </c>
      <c r="D6" s="1009">
        <v>213562</v>
      </c>
      <c r="E6" s="200">
        <v>205845</v>
      </c>
      <c r="F6" s="996">
        <v>203985</v>
      </c>
      <c r="G6" s="202">
        <v>201434</v>
      </c>
      <c r="H6" s="200">
        <v>197831</v>
      </c>
      <c r="I6" s="996">
        <v>193398</v>
      </c>
      <c r="J6" s="1002">
        <v>188542</v>
      </c>
      <c r="K6" s="201">
        <v>180887.23911584588</v>
      </c>
      <c r="L6" s="203">
        <v>170937.08817797186</v>
      </c>
      <c r="M6" s="1070">
        <f t="shared" si="3"/>
        <v>-25020</v>
      </c>
      <c r="N6" s="204">
        <f>ROUND(M6/C6*100,1)</f>
        <v>-11.7</v>
      </c>
      <c r="O6" s="14"/>
    </row>
    <row r="7" spans="1:15" ht="14.25" customHeight="1">
      <c r="A7" s="14"/>
      <c r="B7" s="198" t="s">
        <v>89</v>
      </c>
      <c r="C7" s="199">
        <v>136088</v>
      </c>
      <c r="D7" s="1009">
        <v>136747</v>
      </c>
      <c r="E7" s="200">
        <v>137364</v>
      </c>
      <c r="F7" s="996">
        <v>136457</v>
      </c>
      <c r="G7" s="202">
        <v>135058</v>
      </c>
      <c r="H7" s="200">
        <v>132938</v>
      </c>
      <c r="I7" s="996">
        <v>130228</v>
      </c>
      <c r="J7" s="1002">
        <v>127379</v>
      </c>
      <c r="K7" s="201">
        <v>125307.76100423367</v>
      </c>
      <c r="L7" s="203">
        <v>120316.21288035806</v>
      </c>
      <c r="M7" s="1070">
        <f t="shared" si="3"/>
        <v>-9368</v>
      </c>
      <c r="N7" s="204">
        <f t="shared" ref="N7:N63" si="4">ROUND(M7/C7*100,1)</f>
        <v>-6.9</v>
      </c>
      <c r="O7" s="14"/>
    </row>
    <row r="8" spans="1:15" ht="14.25" customHeight="1">
      <c r="A8" s="14"/>
      <c r="B8" s="198" t="s">
        <v>358</v>
      </c>
      <c r="C8" s="199">
        <v>135153</v>
      </c>
      <c r="D8" s="1009">
        <v>147518</v>
      </c>
      <c r="E8" s="200">
        <v>152185</v>
      </c>
      <c r="F8" s="996">
        <v>154581</v>
      </c>
      <c r="G8" s="202">
        <v>155914</v>
      </c>
      <c r="H8" s="200">
        <v>155765</v>
      </c>
      <c r="I8" s="996">
        <v>153997</v>
      </c>
      <c r="J8" s="1002">
        <v>151302</v>
      </c>
      <c r="K8" s="201">
        <v>143799.19766792309</v>
      </c>
      <c r="L8" s="203">
        <v>139676.99691956677</v>
      </c>
      <c r="M8" s="1070">
        <f t="shared" si="3"/>
        <v>3784</v>
      </c>
      <c r="N8" s="204">
        <f t="shared" si="4"/>
        <v>2.8</v>
      </c>
      <c r="O8" s="14"/>
    </row>
    <row r="9" spans="1:15" ht="14.25" customHeight="1">
      <c r="A9" s="14"/>
      <c r="B9" s="198" t="s">
        <v>93</v>
      </c>
      <c r="C9" s="199">
        <v>106956</v>
      </c>
      <c r="D9" s="1009">
        <v>109144</v>
      </c>
      <c r="E9" s="200">
        <v>108028</v>
      </c>
      <c r="F9" s="996">
        <v>106344</v>
      </c>
      <c r="G9" s="202">
        <v>104550</v>
      </c>
      <c r="H9" s="200">
        <v>102553</v>
      </c>
      <c r="I9" s="996">
        <v>100211</v>
      </c>
      <c r="J9" s="1002">
        <v>97533</v>
      </c>
      <c r="K9" s="201">
        <v>87436.341087388137</v>
      </c>
      <c r="L9" s="203">
        <v>83320.208997676586</v>
      </c>
      <c r="M9" s="1070">
        <f t="shared" si="3"/>
        <v>-11611</v>
      </c>
      <c r="N9" s="204">
        <f t="shared" si="4"/>
        <v>-10.9</v>
      </c>
      <c r="O9" s="14"/>
    </row>
    <row r="10" spans="1:15" ht="14.25" customHeight="1">
      <c r="A10" s="14"/>
      <c r="B10" s="198" t="s">
        <v>95</v>
      </c>
      <c r="C10" s="199">
        <v>219805</v>
      </c>
      <c r="D10" s="1009">
        <v>210492</v>
      </c>
      <c r="E10" s="200">
        <v>201840</v>
      </c>
      <c r="F10" s="996">
        <v>191727</v>
      </c>
      <c r="G10" s="202">
        <v>181079</v>
      </c>
      <c r="H10" s="200">
        <v>170094</v>
      </c>
      <c r="I10" s="996">
        <v>158992</v>
      </c>
      <c r="J10" s="1002">
        <v>148119</v>
      </c>
      <c r="K10" s="201">
        <v>133212.43274475832</v>
      </c>
      <c r="L10" s="203">
        <v>122211.38044500277</v>
      </c>
      <c r="M10" s="1070">
        <f t="shared" si="3"/>
        <v>-62373</v>
      </c>
      <c r="N10" s="204">
        <f t="shared" si="4"/>
        <v>-28.4</v>
      </c>
      <c r="O10" s="14"/>
    </row>
    <row r="11" spans="1:15" ht="14.25" customHeight="1">
      <c r="A11" s="14"/>
      <c r="B11" s="198" t="s">
        <v>97</v>
      </c>
      <c r="C11" s="199">
        <v>97912</v>
      </c>
      <c r="D11" s="1009">
        <v>94791</v>
      </c>
      <c r="E11" s="200">
        <v>90839</v>
      </c>
      <c r="F11" s="996">
        <v>86929</v>
      </c>
      <c r="G11" s="202">
        <v>82770</v>
      </c>
      <c r="H11" s="200">
        <v>78505</v>
      </c>
      <c r="I11" s="996">
        <v>74310</v>
      </c>
      <c r="J11" s="1002">
        <v>70236</v>
      </c>
      <c r="K11" s="201">
        <v>61687.464009721472</v>
      </c>
      <c r="L11" s="203">
        <v>57025.198380067115</v>
      </c>
      <c r="M11" s="1070">
        <f t="shared" si="3"/>
        <v>-24555</v>
      </c>
      <c r="N11" s="204">
        <f t="shared" si="4"/>
        <v>-25.1</v>
      </c>
      <c r="O11" s="14"/>
    </row>
    <row r="12" spans="1:15" ht="14.25" customHeight="1">
      <c r="A12" s="14"/>
      <c r="B12" s="198" t="s">
        <v>99</v>
      </c>
      <c r="C12" s="199">
        <v>162468</v>
      </c>
      <c r="D12" s="1009">
        <v>158719</v>
      </c>
      <c r="E12" s="200">
        <v>153030</v>
      </c>
      <c r="F12" s="996">
        <v>145975</v>
      </c>
      <c r="G12" s="202">
        <v>138339</v>
      </c>
      <c r="H12" s="200">
        <v>130387</v>
      </c>
      <c r="I12" s="996">
        <v>122534</v>
      </c>
      <c r="J12" s="1002">
        <v>114946</v>
      </c>
      <c r="K12" s="201">
        <v>99372.629191592685</v>
      </c>
      <c r="L12" s="203">
        <v>91368.414179267973</v>
      </c>
      <c r="M12" s="1070">
        <f t="shared" si="3"/>
        <v>-43773</v>
      </c>
      <c r="N12" s="204">
        <f t="shared" si="4"/>
        <v>-26.9</v>
      </c>
      <c r="O12" s="14"/>
    </row>
    <row r="13" spans="1:15" ht="14.25" customHeight="1">
      <c r="A13" s="14"/>
      <c r="B13" s="198" t="s">
        <v>101</v>
      </c>
      <c r="C13" s="199">
        <v>219474</v>
      </c>
      <c r="D13" s="1009">
        <v>215302</v>
      </c>
      <c r="E13" s="200">
        <v>204335</v>
      </c>
      <c r="F13" s="996">
        <v>196359</v>
      </c>
      <c r="G13" s="202">
        <v>187753</v>
      </c>
      <c r="H13" s="200">
        <v>179249</v>
      </c>
      <c r="I13" s="996">
        <v>171318</v>
      </c>
      <c r="J13" s="1002">
        <v>163753</v>
      </c>
      <c r="K13" s="201">
        <v>168584.4789600895</v>
      </c>
      <c r="L13" s="203">
        <v>159293.95767319048</v>
      </c>
      <c r="M13" s="1070">
        <f t="shared" si="3"/>
        <v>-51549</v>
      </c>
      <c r="N13" s="204">
        <f t="shared" si="4"/>
        <v>-23.5</v>
      </c>
      <c r="O13" s="14"/>
    </row>
    <row r="14" spans="1:15" ht="14.25" customHeight="1">
      <c r="A14" s="14"/>
      <c r="B14" s="205" t="s">
        <v>360</v>
      </c>
      <c r="C14" s="206">
        <v>245782</v>
      </c>
      <c r="D14" s="1008">
        <v>238877</v>
      </c>
      <c r="E14" s="207">
        <v>226677</v>
      </c>
      <c r="F14" s="995">
        <v>218123</v>
      </c>
      <c r="G14" s="209">
        <v>207894</v>
      </c>
      <c r="H14" s="207">
        <v>196307</v>
      </c>
      <c r="I14" s="995">
        <v>184015</v>
      </c>
      <c r="J14" s="1003">
        <v>171586</v>
      </c>
      <c r="K14" s="208">
        <v>174892.75091123494</v>
      </c>
      <c r="L14" s="210">
        <v>163216.30711695689</v>
      </c>
      <c r="M14" s="197">
        <f t="shared" si="3"/>
        <v>-67291</v>
      </c>
      <c r="N14" s="1000">
        <f t="shared" si="4"/>
        <v>-27.4</v>
      </c>
      <c r="O14" s="14"/>
    </row>
    <row r="15" spans="1:15" ht="14.25" customHeight="1">
      <c r="A15" s="14"/>
      <c r="B15" s="1048" t="s">
        <v>105</v>
      </c>
      <c r="C15" s="1013">
        <f t="shared" ref="C15:L15" si="5">SUM(C16:C18)</f>
        <v>1035763</v>
      </c>
      <c r="D15" s="1013">
        <f t="shared" si="5"/>
        <v>1039102</v>
      </c>
      <c r="E15" s="1014">
        <f t="shared" si="5"/>
        <v>1030180</v>
      </c>
      <c r="F15" s="1015">
        <f t="shared" si="5"/>
        <v>1012805</v>
      </c>
      <c r="G15" s="1016">
        <f t="shared" si="5"/>
        <v>992290</v>
      </c>
      <c r="H15" s="1014">
        <f t="shared" si="5"/>
        <v>969020</v>
      </c>
      <c r="I15" s="1015">
        <f t="shared" si="5"/>
        <v>944177</v>
      </c>
      <c r="J15" s="1017">
        <f t="shared" si="5"/>
        <v>917740</v>
      </c>
      <c r="K15" s="1015">
        <f t="shared" si="5"/>
        <v>810689.61391458858</v>
      </c>
      <c r="L15" s="1018">
        <f t="shared" si="5"/>
        <v>758661.31426602742</v>
      </c>
      <c r="M15" s="1068">
        <f t="shared" si="3"/>
        <v>-121362</v>
      </c>
      <c r="N15" s="1020">
        <f t="shared" si="4"/>
        <v>-11.7</v>
      </c>
      <c r="O15" s="14"/>
    </row>
    <row r="16" spans="1:15" ht="14.25" customHeight="1">
      <c r="A16" s="14"/>
      <c r="B16" s="211" t="s">
        <v>107</v>
      </c>
      <c r="C16" s="212">
        <v>452563</v>
      </c>
      <c r="D16" s="1010">
        <v>459593</v>
      </c>
      <c r="E16" s="213">
        <v>452808</v>
      </c>
      <c r="F16" s="997">
        <v>442958</v>
      </c>
      <c r="G16" s="215">
        <v>431714</v>
      </c>
      <c r="H16" s="213">
        <v>419377</v>
      </c>
      <c r="I16" s="997">
        <v>406852</v>
      </c>
      <c r="J16" s="1004">
        <v>393903</v>
      </c>
      <c r="K16" s="214">
        <v>326089.78074212821</v>
      </c>
      <c r="L16" s="216">
        <v>300033.18370532972</v>
      </c>
      <c r="M16" s="1070">
        <f t="shared" si="3"/>
        <v>-65690</v>
      </c>
      <c r="N16" s="204">
        <f t="shared" si="4"/>
        <v>-14.5</v>
      </c>
      <c r="O16" s="14"/>
    </row>
    <row r="17" spans="1:15" ht="14.25" customHeight="1">
      <c r="A17" s="14"/>
      <c r="B17" s="198" t="s">
        <v>109</v>
      </c>
      <c r="C17" s="199">
        <v>487850</v>
      </c>
      <c r="D17" s="1009">
        <v>485587</v>
      </c>
      <c r="E17" s="200">
        <v>484472</v>
      </c>
      <c r="F17" s="996">
        <v>478834</v>
      </c>
      <c r="G17" s="202">
        <v>471620</v>
      </c>
      <c r="H17" s="200">
        <v>462768</v>
      </c>
      <c r="I17" s="996">
        <v>452587</v>
      </c>
      <c r="J17" s="1004">
        <v>441358</v>
      </c>
      <c r="K17" s="214">
        <v>405189.05954732368</v>
      </c>
      <c r="L17" s="216">
        <v>383709.04051187</v>
      </c>
      <c r="M17" s="1070">
        <f t="shared" si="3"/>
        <v>-44229</v>
      </c>
      <c r="N17" s="204">
        <f t="shared" si="4"/>
        <v>-9.1</v>
      </c>
      <c r="O17" s="14"/>
    </row>
    <row r="18" spans="1:15" ht="14.25" customHeight="1">
      <c r="A18" s="14"/>
      <c r="B18" s="217" t="s">
        <v>111</v>
      </c>
      <c r="C18" s="218">
        <v>95350</v>
      </c>
      <c r="D18" s="1007">
        <v>93922</v>
      </c>
      <c r="E18" s="219">
        <v>92900</v>
      </c>
      <c r="F18" s="998">
        <v>91013</v>
      </c>
      <c r="G18" s="221">
        <v>88956</v>
      </c>
      <c r="H18" s="219">
        <v>86875</v>
      </c>
      <c r="I18" s="998">
        <v>84738</v>
      </c>
      <c r="J18" s="1005">
        <v>82479</v>
      </c>
      <c r="K18" s="220">
        <v>79410.773625136688</v>
      </c>
      <c r="L18" s="222">
        <v>74919.090048827638</v>
      </c>
      <c r="M18" s="1070">
        <f t="shared" si="3"/>
        <v>-11443</v>
      </c>
      <c r="N18" s="1000">
        <f t="shared" si="4"/>
        <v>-12</v>
      </c>
      <c r="O18" s="14"/>
    </row>
    <row r="19" spans="1:15" ht="14.25" customHeight="1">
      <c r="A19" s="14"/>
      <c r="B19" s="1049" t="s">
        <v>112</v>
      </c>
      <c r="C19" s="1019">
        <f t="shared" ref="C19:L19" si="6">SUM(C20:C24)</f>
        <v>721690</v>
      </c>
      <c r="D19" s="1019">
        <f t="shared" si="6"/>
        <v>715809</v>
      </c>
      <c r="E19" s="1022">
        <f t="shared" si="6"/>
        <v>694745</v>
      </c>
      <c r="F19" s="1023">
        <f t="shared" si="6"/>
        <v>677294</v>
      </c>
      <c r="G19" s="1024">
        <f t="shared" si="6"/>
        <v>657391</v>
      </c>
      <c r="H19" s="1022">
        <f t="shared" si="6"/>
        <v>635681</v>
      </c>
      <c r="I19" s="1023">
        <f t="shared" si="6"/>
        <v>613289</v>
      </c>
      <c r="J19" s="1025">
        <f t="shared" si="6"/>
        <v>590473</v>
      </c>
      <c r="K19" s="1023">
        <f t="shared" si="6"/>
        <v>532549.97586454195</v>
      </c>
      <c r="L19" s="1026">
        <f t="shared" si="6"/>
        <v>496860.10174592992</v>
      </c>
      <c r="M19" s="1069">
        <f t="shared" si="3"/>
        <v>-125336</v>
      </c>
      <c r="N19" s="1020">
        <f t="shared" si="4"/>
        <v>-17.399999999999999</v>
      </c>
      <c r="O19" s="14"/>
    </row>
    <row r="20" spans="1:15" ht="14.25" customHeight="1">
      <c r="A20" s="14"/>
      <c r="B20" s="198" t="s">
        <v>114</v>
      </c>
      <c r="C20" s="199">
        <v>196883</v>
      </c>
      <c r="D20" s="1009">
        <v>198138</v>
      </c>
      <c r="E20" s="200">
        <v>195314</v>
      </c>
      <c r="F20" s="996">
        <v>192611</v>
      </c>
      <c r="G20" s="202">
        <v>189088</v>
      </c>
      <c r="H20" s="200">
        <v>184789</v>
      </c>
      <c r="I20" s="996">
        <v>180103</v>
      </c>
      <c r="J20" s="1002">
        <v>175060</v>
      </c>
      <c r="K20" s="201">
        <v>156735.10347295878</v>
      </c>
      <c r="L20" s="203">
        <v>148614.95124903464</v>
      </c>
      <c r="M20" s="1070">
        <f t="shared" si="3"/>
        <v>-23078</v>
      </c>
      <c r="N20" s="204">
        <f t="shared" si="4"/>
        <v>-11.7</v>
      </c>
      <c r="O20" s="14"/>
    </row>
    <row r="21" spans="1:15" ht="14.25" customHeight="1">
      <c r="A21" s="14"/>
      <c r="B21" s="198" t="s">
        <v>116</v>
      </c>
      <c r="C21" s="199">
        <v>224903</v>
      </c>
      <c r="D21" s="1009">
        <v>226432</v>
      </c>
      <c r="E21" s="200">
        <v>220748</v>
      </c>
      <c r="F21" s="996">
        <v>217093</v>
      </c>
      <c r="G21" s="202">
        <v>212688</v>
      </c>
      <c r="H21" s="200">
        <v>207729</v>
      </c>
      <c r="I21" s="996">
        <v>202523</v>
      </c>
      <c r="J21" s="1002">
        <v>197105</v>
      </c>
      <c r="K21" s="201">
        <v>163744.02774085826</v>
      </c>
      <c r="L21" s="203">
        <v>151758.85083155465</v>
      </c>
      <c r="M21" s="1070">
        <f t="shared" si="3"/>
        <v>-29327</v>
      </c>
      <c r="N21" s="204">
        <f t="shared" si="4"/>
        <v>-13</v>
      </c>
      <c r="O21" s="14"/>
    </row>
    <row r="22" spans="1:15" ht="14.25" customHeight="1">
      <c r="A22" s="14"/>
      <c r="B22" s="198" t="s">
        <v>118</v>
      </c>
      <c r="C22" s="199">
        <v>156375</v>
      </c>
      <c r="D22" s="1009">
        <v>152321</v>
      </c>
      <c r="E22" s="200">
        <v>147445</v>
      </c>
      <c r="F22" s="996">
        <v>141496</v>
      </c>
      <c r="G22" s="202">
        <v>135546</v>
      </c>
      <c r="H22" s="200">
        <v>129950</v>
      </c>
      <c r="I22" s="996">
        <v>124755</v>
      </c>
      <c r="J22" s="1002">
        <v>119770</v>
      </c>
      <c r="K22" s="201">
        <v>115362.47904560373</v>
      </c>
      <c r="L22" s="203">
        <v>106814.46910058624</v>
      </c>
      <c r="M22" s="1070">
        <f t="shared" si="3"/>
        <v>-32551</v>
      </c>
      <c r="N22" s="204">
        <f t="shared" si="4"/>
        <v>-20.8</v>
      </c>
      <c r="O22" s="14"/>
    </row>
    <row r="23" spans="1:15" ht="14.25" customHeight="1">
      <c r="A23" s="14"/>
      <c r="B23" s="198" t="s">
        <v>120</v>
      </c>
      <c r="C23" s="199">
        <v>112691</v>
      </c>
      <c r="D23" s="1009">
        <v>109238</v>
      </c>
      <c r="E23" s="200">
        <v>102569</v>
      </c>
      <c r="F23" s="996">
        <v>98629</v>
      </c>
      <c r="G23" s="202">
        <v>93841</v>
      </c>
      <c r="H23" s="200">
        <v>88285</v>
      </c>
      <c r="I23" s="996">
        <v>82378</v>
      </c>
      <c r="J23" s="1002">
        <v>76492</v>
      </c>
      <c r="K23" s="201">
        <v>77608.992676462804</v>
      </c>
      <c r="L23" s="203">
        <v>72056.020085365861</v>
      </c>
      <c r="M23" s="1070">
        <f t="shared" si="3"/>
        <v>-32746</v>
      </c>
      <c r="N23" s="204">
        <f t="shared" si="4"/>
        <v>-29.1</v>
      </c>
      <c r="O23" s="14"/>
    </row>
    <row r="24" spans="1:15" ht="14.25" customHeight="1">
      <c r="A24" s="14"/>
      <c r="B24" s="205" t="s">
        <v>122</v>
      </c>
      <c r="C24" s="206">
        <v>30838</v>
      </c>
      <c r="D24" s="1008">
        <v>29680</v>
      </c>
      <c r="E24" s="207">
        <v>28669</v>
      </c>
      <c r="F24" s="995">
        <v>27465</v>
      </c>
      <c r="G24" s="209">
        <v>26228</v>
      </c>
      <c r="H24" s="207">
        <v>24928</v>
      </c>
      <c r="I24" s="995">
        <v>23530</v>
      </c>
      <c r="J24" s="1003">
        <v>22046</v>
      </c>
      <c r="K24" s="208">
        <v>19099.372928658326</v>
      </c>
      <c r="L24" s="210">
        <v>17615.810479388514</v>
      </c>
      <c r="M24" s="197">
        <f t="shared" si="3"/>
        <v>-7634</v>
      </c>
      <c r="N24" s="1000">
        <f t="shared" si="4"/>
        <v>-24.8</v>
      </c>
      <c r="O24" s="14"/>
    </row>
    <row r="25" spans="1:15" ht="14.25" customHeight="1">
      <c r="A25" s="14"/>
      <c r="B25" s="1048" t="s">
        <v>123</v>
      </c>
      <c r="C25" s="1013">
        <f t="shared" ref="C25:L25" si="7">SUM(C26:C30)</f>
        <v>716633</v>
      </c>
      <c r="D25" s="1013">
        <f t="shared" si="7"/>
        <v>716073</v>
      </c>
      <c r="E25" s="1014">
        <f t="shared" si="7"/>
        <v>706266</v>
      </c>
      <c r="F25" s="1015">
        <f t="shared" si="7"/>
        <v>686519</v>
      </c>
      <c r="G25" s="1016">
        <f t="shared" si="7"/>
        <v>663230</v>
      </c>
      <c r="H25" s="1014">
        <f t="shared" si="7"/>
        <v>637270</v>
      </c>
      <c r="I25" s="1015">
        <f t="shared" si="7"/>
        <v>609813</v>
      </c>
      <c r="J25" s="1017">
        <f t="shared" si="7"/>
        <v>581978</v>
      </c>
      <c r="K25" s="1015">
        <f t="shared" si="7"/>
        <v>550640.75009350851</v>
      </c>
      <c r="L25" s="1018">
        <f t="shared" si="7"/>
        <v>517746.49403310538</v>
      </c>
      <c r="M25" s="1068">
        <f t="shared" si="3"/>
        <v>-134095</v>
      </c>
      <c r="N25" s="1020">
        <f t="shared" si="4"/>
        <v>-18.7</v>
      </c>
      <c r="O25" s="14"/>
    </row>
    <row r="26" spans="1:15" ht="14.25" customHeight="1">
      <c r="A26" s="14"/>
      <c r="B26" s="198" t="s">
        <v>125</v>
      </c>
      <c r="C26" s="199">
        <v>293409</v>
      </c>
      <c r="D26" s="1009">
        <v>303601</v>
      </c>
      <c r="E26" s="200">
        <v>305438</v>
      </c>
      <c r="F26" s="996">
        <v>300637</v>
      </c>
      <c r="G26" s="202">
        <v>294622</v>
      </c>
      <c r="H26" s="200">
        <v>287248</v>
      </c>
      <c r="I26" s="996">
        <v>278846</v>
      </c>
      <c r="J26" s="1002">
        <v>269828</v>
      </c>
      <c r="K26" s="201">
        <v>237612.88406715891</v>
      </c>
      <c r="L26" s="203">
        <v>224741.58420068157</v>
      </c>
      <c r="M26" s="1070">
        <f t="shared" si="3"/>
        <v>-33773</v>
      </c>
      <c r="N26" s="204">
        <f t="shared" si="4"/>
        <v>-11.5</v>
      </c>
      <c r="O26" s="14"/>
    </row>
    <row r="27" spans="1:15" ht="14.25" customHeight="1">
      <c r="A27" s="14"/>
      <c r="B27" s="198" t="s">
        <v>127</v>
      </c>
      <c r="C27" s="199">
        <v>267435</v>
      </c>
      <c r="D27" s="1009">
        <v>260878</v>
      </c>
      <c r="E27" s="200">
        <v>253960</v>
      </c>
      <c r="F27" s="996">
        <v>245287</v>
      </c>
      <c r="G27" s="202">
        <v>235190</v>
      </c>
      <c r="H27" s="200">
        <v>224196</v>
      </c>
      <c r="I27" s="996">
        <v>212789</v>
      </c>
      <c r="J27" s="1002">
        <v>201317</v>
      </c>
      <c r="K27" s="201">
        <v>206723.29906331986</v>
      </c>
      <c r="L27" s="203">
        <v>194065.52276344912</v>
      </c>
      <c r="M27" s="1070">
        <f t="shared" si="3"/>
        <v>-59561</v>
      </c>
      <c r="N27" s="204">
        <f t="shared" si="4"/>
        <v>-22.3</v>
      </c>
      <c r="O27" s="14"/>
    </row>
    <row r="28" spans="1:15" ht="14.25" customHeight="1">
      <c r="A28" s="14"/>
      <c r="B28" s="198" t="s">
        <v>129</v>
      </c>
      <c r="C28" s="199">
        <v>91030</v>
      </c>
      <c r="D28" s="1009">
        <v>87722</v>
      </c>
      <c r="E28" s="200">
        <v>84290</v>
      </c>
      <c r="F28" s="996">
        <v>80306</v>
      </c>
      <c r="G28" s="202">
        <v>75851</v>
      </c>
      <c r="H28" s="200">
        <v>71174</v>
      </c>
      <c r="I28" s="996">
        <v>66453</v>
      </c>
      <c r="J28" s="1002">
        <v>61902</v>
      </c>
      <c r="K28" s="201">
        <v>57090.162826541593</v>
      </c>
      <c r="L28" s="203">
        <v>52980.772717068859</v>
      </c>
      <c r="M28" s="1070">
        <f t="shared" si="3"/>
        <v>-25820</v>
      </c>
      <c r="N28" s="204">
        <f t="shared" si="4"/>
        <v>-28.4</v>
      </c>
      <c r="O28" s="14"/>
    </row>
    <row r="29" spans="1:15" ht="14.25" customHeight="1">
      <c r="A29" s="14"/>
      <c r="B29" s="198" t="s">
        <v>131</v>
      </c>
      <c r="C29" s="199">
        <v>31020</v>
      </c>
      <c r="D29" s="1009">
        <v>30268</v>
      </c>
      <c r="E29" s="200">
        <v>29284</v>
      </c>
      <c r="F29" s="996">
        <v>27936</v>
      </c>
      <c r="G29" s="202">
        <v>26371</v>
      </c>
      <c r="H29" s="200">
        <v>24700</v>
      </c>
      <c r="I29" s="996">
        <v>23026</v>
      </c>
      <c r="J29" s="1002">
        <v>21446</v>
      </c>
      <c r="K29" s="201">
        <v>22329.807933570559</v>
      </c>
      <c r="L29" s="203">
        <v>20586.567653459104</v>
      </c>
      <c r="M29" s="1070">
        <f t="shared" si="3"/>
        <v>-8822</v>
      </c>
      <c r="N29" s="204">
        <f t="shared" si="4"/>
        <v>-28.4</v>
      </c>
      <c r="O29" s="14"/>
    </row>
    <row r="30" spans="1:15" ht="14.25" customHeight="1">
      <c r="A30" s="14"/>
      <c r="B30" s="205" t="s">
        <v>133</v>
      </c>
      <c r="C30" s="206">
        <v>33739</v>
      </c>
      <c r="D30" s="1008">
        <v>33604</v>
      </c>
      <c r="E30" s="207">
        <v>33294</v>
      </c>
      <c r="F30" s="995">
        <v>32353</v>
      </c>
      <c r="G30" s="209">
        <v>31196</v>
      </c>
      <c r="H30" s="207">
        <v>29952</v>
      </c>
      <c r="I30" s="995">
        <v>28699</v>
      </c>
      <c r="J30" s="1003">
        <v>27485</v>
      </c>
      <c r="K30" s="208">
        <v>26884.596202917521</v>
      </c>
      <c r="L30" s="210">
        <v>25372.046698446811</v>
      </c>
      <c r="M30" s="1070">
        <f t="shared" si="3"/>
        <v>-6119</v>
      </c>
      <c r="N30" s="1030">
        <f t="shared" si="4"/>
        <v>-18.100000000000001</v>
      </c>
      <c r="O30" s="14"/>
    </row>
    <row r="31" spans="1:15" ht="14.25" customHeight="1">
      <c r="A31" s="14"/>
      <c r="B31" s="1041" t="s">
        <v>134</v>
      </c>
      <c r="C31" s="1042">
        <f t="shared" ref="C31:L31" si="8">SUM(C32:C37)</f>
        <v>272447</v>
      </c>
      <c r="D31" s="1042">
        <f t="shared" si="8"/>
        <v>264135</v>
      </c>
      <c r="E31" s="1043">
        <f t="shared" si="8"/>
        <v>250517</v>
      </c>
      <c r="F31" s="1044">
        <f t="shared" si="8"/>
        <v>236905</v>
      </c>
      <c r="G31" s="1045">
        <f t="shared" si="8"/>
        <v>222730</v>
      </c>
      <c r="H31" s="1043">
        <f t="shared" si="8"/>
        <v>207969</v>
      </c>
      <c r="I31" s="1044">
        <f t="shared" si="8"/>
        <v>193154</v>
      </c>
      <c r="J31" s="1046">
        <f t="shared" si="8"/>
        <v>178721</v>
      </c>
      <c r="K31" s="1044">
        <f t="shared" si="8"/>
        <v>163682.50293322961</v>
      </c>
      <c r="L31" s="1047">
        <f t="shared" si="8"/>
        <v>150320.44364937831</v>
      </c>
      <c r="M31" s="1071">
        <f t="shared" si="3"/>
        <v>-85414</v>
      </c>
      <c r="N31" s="1072">
        <f t="shared" si="4"/>
        <v>-31.4</v>
      </c>
      <c r="O31" s="14"/>
    </row>
    <row r="32" spans="1:15" ht="14.25" customHeight="1">
      <c r="A32" s="14"/>
      <c r="B32" s="1031" t="s">
        <v>361</v>
      </c>
      <c r="C32" s="1032">
        <v>40866</v>
      </c>
      <c r="D32" s="1033">
        <v>38673</v>
      </c>
      <c r="E32" s="1034">
        <v>35626</v>
      </c>
      <c r="F32" s="1035">
        <v>33200</v>
      </c>
      <c r="G32" s="1036">
        <v>30805</v>
      </c>
      <c r="H32" s="1034">
        <v>28441</v>
      </c>
      <c r="I32" s="1035">
        <v>26193</v>
      </c>
      <c r="J32" s="1037">
        <v>23993</v>
      </c>
      <c r="K32" s="1038">
        <v>23707.414035346537</v>
      </c>
      <c r="L32" s="1039">
        <v>21776.019586090206</v>
      </c>
      <c r="M32" s="1070">
        <f t="shared" si="3"/>
        <v>-14680</v>
      </c>
      <c r="N32" s="1040">
        <f t="shared" si="4"/>
        <v>-35.9</v>
      </c>
      <c r="O32" s="14"/>
    </row>
    <row r="33" spans="1:15" ht="14.25" customHeight="1">
      <c r="A33" s="14"/>
      <c r="B33" s="198" t="s">
        <v>362</v>
      </c>
      <c r="C33" s="199">
        <v>77178</v>
      </c>
      <c r="D33" s="1009">
        <v>75294</v>
      </c>
      <c r="E33" s="200">
        <v>71547</v>
      </c>
      <c r="F33" s="996">
        <v>67214</v>
      </c>
      <c r="G33" s="202">
        <v>62581</v>
      </c>
      <c r="H33" s="200">
        <v>57780</v>
      </c>
      <c r="I33" s="996">
        <v>53067</v>
      </c>
      <c r="J33" s="1002">
        <v>48639</v>
      </c>
      <c r="K33" s="201">
        <v>39553.825681302864</v>
      </c>
      <c r="L33" s="203">
        <v>35374.574226374105</v>
      </c>
      <c r="M33" s="1070">
        <f t="shared" si="3"/>
        <v>-26655</v>
      </c>
      <c r="N33" s="204">
        <f t="shared" si="4"/>
        <v>-34.5</v>
      </c>
      <c r="O33" s="14"/>
    </row>
    <row r="34" spans="1:15" ht="14.25" customHeight="1">
      <c r="A34" s="14"/>
      <c r="B34" s="198" t="s">
        <v>148</v>
      </c>
      <c r="C34" s="199">
        <v>48580</v>
      </c>
      <c r="D34" s="1009">
        <v>47562</v>
      </c>
      <c r="E34" s="200">
        <v>46001</v>
      </c>
      <c r="F34" s="996">
        <v>44275</v>
      </c>
      <c r="G34" s="202">
        <v>42431</v>
      </c>
      <c r="H34" s="200">
        <v>40365</v>
      </c>
      <c r="I34" s="996">
        <v>38160</v>
      </c>
      <c r="J34" s="1002">
        <v>35911</v>
      </c>
      <c r="K34" s="201">
        <v>33627.788260961104</v>
      </c>
      <c r="L34" s="203">
        <v>31531.341513254985</v>
      </c>
      <c r="M34" s="1070">
        <f t="shared" si="3"/>
        <v>-11651</v>
      </c>
      <c r="N34" s="204">
        <f t="shared" si="4"/>
        <v>-24</v>
      </c>
      <c r="O34" s="14"/>
    </row>
    <row r="35" spans="1:15" ht="14.25" customHeight="1">
      <c r="A35" s="14"/>
      <c r="B35" s="198" t="s">
        <v>150</v>
      </c>
      <c r="C35" s="199">
        <v>44313</v>
      </c>
      <c r="D35" s="1009">
        <v>42700</v>
      </c>
      <c r="E35" s="200">
        <v>40210</v>
      </c>
      <c r="F35" s="996">
        <v>37701</v>
      </c>
      <c r="G35" s="202">
        <v>35072</v>
      </c>
      <c r="H35" s="200">
        <v>32308</v>
      </c>
      <c r="I35" s="996">
        <v>29521</v>
      </c>
      <c r="J35" s="1002">
        <v>26829</v>
      </c>
      <c r="K35" s="201">
        <v>25574.627554438877</v>
      </c>
      <c r="L35" s="203">
        <v>23159.608147321665</v>
      </c>
      <c r="M35" s="1070">
        <f t="shared" si="3"/>
        <v>-15871</v>
      </c>
      <c r="N35" s="204">
        <f t="shared" si="4"/>
        <v>-35.799999999999997</v>
      </c>
      <c r="O35" s="14"/>
    </row>
    <row r="36" spans="1:15" ht="14.25" customHeight="1">
      <c r="A36" s="14"/>
      <c r="B36" s="198" t="s">
        <v>363</v>
      </c>
      <c r="C36" s="199">
        <v>40310</v>
      </c>
      <c r="D36" s="1009">
        <v>40645</v>
      </c>
      <c r="E36" s="200">
        <v>40048</v>
      </c>
      <c r="F36" s="996">
        <v>39158</v>
      </c>
      <c r="G36" s="202">
        <v>38145</v>
      </c>
      <c r="H36" s="200">
        <v>36960</v>
      </c>
      <c r="I36" s="996">
        <v>35596</v>
      </c>
      <c r="J36" s="1002">
        <v>34121</v>
      </c>
      <c r="K36" s="201">
        <v>32598.962201771359</v>
      </c>
      <c r="L36" s="203">
        <v>30980.79695129257</v>
      </c>
      <c r="M36" s="1070">
        <f t="shared" si="3"/>
        <v>-6524</v>
      </c>
      <c r="N36" s="204">
        <f t="shared" si="4"/>
        <v>-16.2</v>
      </c>
      <c r="O36" s="14"/>
    </row>
    <row r="37" spans="1:15" ht="14.25" customHeight="1">
      <c r="A37" s="14"/>
      <c r="B37" s="205" t="s">
        <v>364</v>
      </c>
      <c r="C37" s="206">
        <v>21200</v>
      </c>
      <c r="D37" s="1008">
        <v>19261</v>
      </c>
      <c r="E37" s="207">
        <v>17085</v>
      </c>
      <c r="F37" s="995">
        <v>15357</v>
      </c>
      <c r="G37" s="209">
        <v>13696</v>
      </c>
      <c r="H37" s="207">
        <v>12115</v>
      </c>
      <c r="I37" s="995">
        <v>10617</v>
      </c>
      <c r="J37" s="1003">
        <v>9228</v>
      </c>
      <c r="K37" s="208">
        <v>8619.8851994088727</v>
      </c>
      <c r="L37" s="210">
        <v>7498.1032250447979</v>
      </c>
      <c r="M37" s="197">
        <f t="shared" si="3"/>
        <v>-10033</v>
      </c>
      <c r="N37" s="1000">
        <f t="shared" si="4"/>
        <v>-47.3</v>
      </c>
      <c r="O37" s="14"/>
    </row>
    <row r="38" spans="1:15" ht="14.25" customHeight="1">
      <c r="A38" s="14"/>
      <c r="B38" s="1029" t="s">
        <v>165</v>
      </c>
      <c r="C38" s="1013">
        <f t="shared" ref="C38:L38" si="9">SUM(C39:C42)</f>
        <v>579154</v>
      </c>
      <c r="D38" s="1013">
        <f t="shared" si="9"/>
        <v>571719</v>
      </c>
      <c r="E38" s="1014">
        <f t="shared" si="9"/>
        <v>558687</v>
      </c>
      <c r="F38" s="1015">
        <f t="shared" si="9"/>
        <v>542502</v>
      </c>
      <c r="G38" s="1016">
        <f t="shared" si="9"/>
        <v>524460</v>
      </c>
      <c r="H38" s="1014">
        <f t="shared" si="9"/>
        <v>504746</v>
      </c>
      <c r="I38" s="1015">
        <f t="shared" si="9"/>
        <v>484031</v>
      </c>
      <c r="J38" s="1017">
        <f t="shared" si="9"/>
        <v>462713</v>
      </c>
      <c r="K38" s="1015">
        <f t="shared" si="9"/>
        <v>444997.11752423801</v>
      </c>
      <c r="L38" s="1018">
        <f t="shared" si="9"/>
        <v>419027.01595240994</v>
      </c>
      <c r="M38" s="1068">
        <f t="shared" si="3"/>
        <v>-109006</v>
      </c>
      <c r="N38" s="1020">
        <f t="shared" si="4"/>
        <v>-18.8</v>
      </c>
      <c r="O38" s="14"/>
    </row>
    <row r="39" spans="1:15" ht="14.25" customHeight="1">
      <c r="A39" s="14"/>
      <c r="B39" s="223" t="s">
        <v>365</v>
      </c>
      <c r="C39" s="199">
        <v>535664</v>
      </c>
      <c r="D39" s="1009">
        <v>530495</v>
      </c>
      <c r="E39" s="200">
        <v>519967</v>
      </c>
      <c r="F39" s="996">
        <v>506147</v>
      </c>
      <c r="G39" s="202">
        <v>490585</v>
      </c>
      <c r="H39" s="200">
        <v>473452</v>
      </c>
      <c r="I39" s="996">
        <v>455255</v>
      </c>
      <c r="J39" s="1002">
        <v>436360</v>
      </c>
      <c r="K39" s="201">
        <v>417537.14756335824</v>
      </c>
      <c r="L39" s="203">
        <v>393591.85339191376</v>
      </c>
      <c r="M39" s="1070">
        <f t="shared" si="3"/>
        <v>-94135</v>
      </c>
      <c r="N39" s="204">
        <f t="shared" si="4"/>
        <v>-17.600000000000001</v>
      </c>
      <c r="O39" s="14"/>
    </row>
    <row r="40" spans="1:15" ht="14.25" customHeight="1">
      <c r="A40" s="14"/>
      <c r="B40" s="198" t="s">
        <v>179</v>
      </c>
      <c r="C40" s="199">
        <v>12300</v>
      </c>
      <c r="D40" s="1009">
        <v>11231</v>
      </c>
      <c r="E40" s="200">
        <v>10267</v>
      </c>
      <c r="F40" s="996">
        <v>9333</v>
      </c>
      <c r="G40" s="202">
        <v>8382</v>
      </c>
      <c r="H40" s="200">
        <v>7449</v>
      </c>
      <c r="I40" s="996">
        <v>6558</v>
      </c>
      <c r="J40" s="1002">
        <v>5719</v>
      </c>
      <c r="K40" s="201">
        <v>4982.8580274381029</v>
      </c>
      <c r="L40" s="203">
        <v>4354.4975252327313</v>
      </c>
      <c r="M40" s="1070">
        <f t="shared" si="3"/>
        <v>-5512</v>
      </c>
      <c r="N40" s="204">
        <f t="shared" si="4"/>
        <v>-44.8</v>
      </c>
      <c r="O40" s="14"/>
    </row>
    <row r="41" spans="1:15" ht="14.25" customHeight="1">
      <c r="A41" s="14"/>
      <c r="B41" s="198" t="s">
        <v>181</v>
      </c>
      <c r="C41" s="199">
        <v>19738</v>
      </c>
      <c r="D41" s="1009">
        <v>19377</v>
      </c>
      <c r="E41" s="200">
        <v>18877</v>
      </c>
      <c r="F41" s="996">
        <v>18262</v>
      </c>
      <c r="G41" s="202">
        <v>17529</v>
      </c>
      <c r="H41" s="200">
        <v>16683</v>
      </c>
      <c r="I41" s="996">
        <v>15826</v>
      </c>
      <c r="J41" s="1002">
        <v>14977</v>
      </c>
      <c r="K41" s="201">
        <v>17298.013474610671</v>
      </c>
      <c r="L41" s="203">
        <v>16527.724349437383</v>
      </c>
      <c r="M41" s="1070">
        <f t="shared" si="3"/>
        <v>-4400</v>
      </c>
      <c r="N41" s="204">
        <f t="shared" si="4"/>
        <v>-22.3</v>
      </c>
      <c r="O41" s="14"/>
    </row>
    <row r="42" spans="1:15" ht="14.25" customHeight="1">
      <c r="A42" s="14"/>
      <c r="B42" s="217" t="s">
        <v>366</v>
      </c>
      <c r="C42" s="218">
        <v>11452</v>
      </c>
      <c r="D42" s="1007">
        <v>10616</v>
      </c>
      <c r="E42" s="219">
        <v>9576</v>
      </c>
      <c r="F42" s="998">
        <v>8760</v>
      </c>
      <c r="G42" s="221">
        <v>7964</v>
      </c>
      <c r="H42" s="219">
        <v>7162</v>
      </c>
      <c r="I42" s="998">
        <v>6392</v>
      </c>
      <c r="J42" s="1005">
        <v>5657</v>
      </c>
      <c r="K42" s="220">
        <v>5179.0984588309484</v>
      </c>
      <c r="L42" s="222">
        <v>4552.94068582607</v>
      </c>
      <c r="M42" s="1070">
        <f t="shared" si="3"/>
        <v>-4959</v>
      </c>
      <c r="N42" s="204">
        <f t="shared" si="4"/>
        <v>-43.3</v>
      </c>
      <c r="O42" s="14"/>
    </row>
    <row r="43" spans="1:15" ht="14.25" customHeight="1">
      <c r="A43" s="14"/>
      <c r="B43" s="1028" t="s">
        <v>187</v>
      </c>
      <c r="C43" s="1019">
        <f t="shared" ref="C43:L43" si="10">SUM(C44:C50)</f>
        <v>260312</v>
      </c>
      <c r="D43" s="1019">
        <f t="shared" si="10"/>
        <v>246601</v>
      </c>
      <c r="E43" s="1022">
        <f t="shared" si="10"/>
        <v>229871</v>
      </c>
      <c r="F43" s="1023">
        <f t="shared" si="10"/>
        <v>215118</v>
      </c>
      <c r="G43" s="1024">
        <f t="shared" si="10"/>
        <v>200005</v>
      </c>
      <c r="H43" s="1022">
        <f t="shared" si="10"/>
        <v>184886</v>
      </c>
      <c r="I43" s="1023">
        <f t="shared" si="10"/>
        <v>170094</v>
      </c>
      <c r="J43" s="1025">
        <f t="shared" si="10"/>
        <v>155944</v>
      </c>
      <c r="K43" s="1023">
        <f t="shared" si="10"/>
        <v>144389.84106249057</v>
      </c>
      <c r="L43" s="1026">
        <f t="shared" si="10"/>
        <v>131765.10774960738</v>
      </c>
      <c r="M43" s="1069">
        <f t="shared" si="3"/>
        <v>-90657</v>
      </c>
      <c r="N43" s="1020">
        <f t="shared" si="4"/>
        <v>-34.799999999999997</v>
      </c>
      <c r="O43" s="14"/>
    </row>
    <row r="44" spans="1:15" ht="14.25" customHeight="1">
      <c r="A44" s="14"/>
      <c r="B44" s="198" t="s">
        <v>189</v>
      </c>
      <c r="C44" s="199">
        <v>30129</v>
      </c>
      <c r="D44" s="1009">
        <v>28355</v>
      </c>
      <c r="E44" s="200">
        <v>25821</v>
      </c>
      <c r="F44" s="996">
        <v>24047</v>
      </c>
      <c r="G44" s="202">
        <v>22239</v>
      </c>
      <c r="H44" s="200">
        <v>20487</v>
      </c>
      <c r="I44" s="996">
        <v>18863</v>
      </c>
      <c r="J44" s="1002">
        <v>17420</v>
      </c>
      <c r="K44" s="201">
        <v>18674.926199428519</v>
      </c>
      <c r="L44" s="203">
        <v>17188.119263925077</v>
      </c>
      <c r="M44" s="1070">
        <f t="shared" si="3"/>
        <v>-10935</v>
      </c>
      <c r="N44" s="204">
        <f t="shared" si="4"/>
        <v>-36.299999999999997</v>
      </c>
      <c r="O44" s="14"/>
    </row>
    <row r="45" spans="1:15" ht="14.25" customHeight="1">
      <c r="A45" s="14"/>
      <c r="B45" s="198" t="s">
        <v>191</v>
      </c>
      <c r="C45" s="199">
        <v>48567</v>
      </c>
      <c r="D45" s="1009">
        <v>45892</v>
      </c>
      <c r="E45" s="200">
        <v>42637</v>
      </c>
      <c r="F45" s="996">
        <v>39897</v>
      </c>
      <c r="G45" s="202">
        <v>37101</v>
      </c>
      <c r="H45" s="200">
        <v>34287</v>
      </c>
      <c r="I45" s="996">
        <v>31509</v>
      </c>
      <c r="J45" s="1002">
        <v>28856</v>
      </c>
      <c r="K45" s="201">
        <v>26911.278532623404</v>
      </c>
      <c r="L45" s="203">
        <v>24258.694598586415</v>
      </c>
      <c r="M45" s="1070">
        <f t="shared" si="3"/>
        <v>-17036</v>
      </c>
      <c r="N45" s="204">
        <f t="shared" si="4"/>
        <v>-35.1</v>
      </c>
      <c r="O45" s="14"/>
    </row>
    <row r="46" spans="1:15" ht="14.25" customHeight="1">
      <c r="A46" s="14"/>
      <c r="B46" s="198" t="s">
        <v>367</v>
      </c>
      <c r="C46" s="199">
        <v>37773</v>
      </c>
      <c r="D46" s="1009">
        <v>34819</v>
      </c>
      <c r="E46" s="200">
        <v>31628</v>
      </c>
      <c r="F46" s="996">
        <v>28763</v>
      </c>
      <c r="G46" s="202">
        <v>25999</v>
      </c>
      <c r="H46" s="200">
        <v>23317</v>
      </c>
      <c r="I46" s="996">
        <v>20720</v>
      </c>
      <c r="J46" s="1002">
        <v>18235</v>
      </c>
      <c r="K46" s="201">
        <v>15279.779529543912</v>
      </c>
      <c r="L46" s="203">
        <v>13378.537559014712</v>
      </c>
      <c r="M46" s="1070">
        <f t="shared" si="3"/>
        <v>-16584</v>
      </c>
      <c r="N46" s="204">
        <f t="shared" si="4"/>
        <v>-43.9</v>
      </c>
      <c r="O46" s="14"/>
    </row>
    <row r="47" spans="1:15" ht="14.25" customHeight="1">
      <c r="A47" s="14"/>
      <c r="B47" s="198" t="s">
        <v>368</v>
      </c>
      <c r="C47" s="199">
        <v>77419</v>
      </c>
      <c r="D47" s="1009">
        <v>74316</v>
      </c>
      <c r="E47" s="200">
        <v>70414</v>
      </c>
      <c r="F47" s="996">
        <v>66902</v>
      </c>
      <c r="G47" s="202">
        <v>62988</v>
      </c>
      <c r="H47" s="200">
        <v>58871</v>
      </c>
      <c r="I47" s="996">
        <v>54744</v>
      </c>
      <c r="J47" s="1002">
        <v>50721</v>
      </c>
      <c r="K47" s="201">
        <v>45525.990317897609</v>
      </c>
      <c r="L47" s="203">
        <v>41946.092223224659</v>
      </c>
      <c r="M47" s="1070">
        <f t="shared" si="3"/>
        <v>-23595</v>
      </c>
      <c r="N47" s="204">
        <f t="shared" si="4"/>
        <v>-30.5</v>
      </c>
      <c r="O47" s="14"/>
    </row>
    <row r="48" spans="1:15" ht="14.25" customHeight="1">
      <c r="A48" s="14"/>
      <c r="B48" s="198" t="s">
        <v>212</v>
      </c>
      <c r="C48" s="199">
        <v>33690</v>
      </c>
      <c r="D48" s="1009">
        <v>33477</v>
      </c>
      <c r="E48" s="200">
        <v>32753</v>
      </c>
      <c r="F48" s="996">
        <v>31699</v>
      </c>
      <c r="G48" s="202">
        <v>30540</v>
      </c>
      <c r="H48" s="200">
        <v>29332</v>
      </c>
      <c r="I48" s="996">
        <v>28098</v>
      </c>
      <c r="J48" s="1002">
        <v>26806</v>
      </c>
      <c r="K48" s="201">
        <v>26186.803366633601</v>
      </c>
      <c r="L48" s="203">
        <v>24901.100048842778</v>
      </c>
      <c r="M48" s="1070">
        <f t="shared" si="3"/>
        <v>-6671</v>
      </c>
      <c r="N48" s="204">
        <f t="shared" si="4"/>
        <v>-19.8</v>
      </c>
      <c r="O48" s="14"/>
    </row>
    <row r="49" spans="1:15" ht="14.25" customHeight="1">
      <c r="A49" s="14"/>
      <c r="B49" s="198" t="s">
        <v>214</v>
      </c>
      <c r="C49" s="199">
        <v>15224</v>
      </c>
      <c r="D49" s="1009">
        <v>13879</v>
      </c>
      <c r="E49" s="200">
        <v>12603</v>
      </c>
      <c r="F49" s="996">
        <v>11319</v>
      </c>
      <c r="G49" s="202">
        <v>10061</v>
      </c>
      <c r="H49" s="200">
        <v>8846</v>
      </c>
      <c r="I49" s="996">
        <v>7684</v>
      </c>
      <c r="J49" s="1002">
        <v>6622</v>
      </c>
      <c r="K49" s="201">
        <v>5508.2031246059323</v>
      </c>
      <c r="L49" s="203">
        <v>4744.8536536403162</v>
      </c>
      <c r="M49" s="1070">
        <f t="shared" si="3"/>
        <v>-7257</v>
      </c>
      <c r="N49" s="204">
        <f t="shared" si="4"/>
        <v>-47.7</v>
      </c>
      <c r="O49" s="14"/>
    </row>
    <row r="50" spans="1:15" ht="14.25" customHeight="1">
      <c r="A50" s="14"/>
      <c r="B50" s="205" t="s">
        <v>369</v>
      </c>
      <c r="C50" s="206">
        <v>17510</v>
      </c>
      <c r="D50" s="1008">
        <v>15863</v>
      </c>
      <c r="E50" s="207">
        <v>14015</v>
      </c>
      <c r="F50" s="995">
        <v>12491</v>
      </c>
      <c r="G50" s="209">
        <v>11077</v>
      </c>
      <c r="H50" s="207">
        <v>9746</v>
      </c>
      <c r="I50" s="995">
        <v>8476</v>
      </c>
      <c r="J50" s="1003">
        <v>7284</v>
      </c>
      <c r="K50" s="208">
        <v>6302.8599917575675</v>
      </c>
      <c r="L50" s="210">
        <v>5347.7104023734382</v>
      </c>
      <c r="M50" s="197">
        <f t="shared" si="3"/>
        <v>-8579</v>
      </c>
      <c r="N50" s="1000">
        <f t="shared" si="4"/>
        <v>-49</v>
      </c>
      <c r="O50" s="14"/>
    </row>
    <row r="51" spans="1:15" ht="14.25" customHeight="1">
      <c r="A51" s="14"/>
      <c r="B51" s="1027" t="s">
        <v>224</v>
      </c>
      <c r="C51" s="1013">
        <f t="shared" ref="C51:L51" si="11">SUM(C52:C56)</f>
        <v>170232</v>
      </c>
      <c r="D51" s="1013">
        <f t="shared" si="11"/>
        <v>157989</v>
      </c>
      <c r="E51" s="1014">
        <f t="shared" si="11"/>
        <v>144308</v>
      </c>
      <c r="F51" s="1015">
        <f t="shared" si="11"/>
        <v>132850</v>
      </c>
      <c r="G51" s="1016">
        <f t="shared" si="11"/>
        <v>121931</v>
      </c>
      <c r="H51" s="1014">
        <f t="shared" si="11"/>
        <v>111384</v>
      </c>
      <c r="I51" s="1015">
        <f t="shared" si="11"/>
        <v>101233</v>
      </c>
      <c r="J51" s="1017">
        <f t="shared" si="11"/>
        <v>91393</v>
      </c>
      <c r="K51" s="1015">
        <f t="shared" si="11"/>
        <v>89198.181043085599</v>
      </c>
      <c r="L51" s="1018">
        <f t="shared" si="11"/>
        <v>80356.913776318819</v>
      </c>
      <c r="M51" s="1068">
        <f t="shared" si="3"/>
        <v>-66596</v>
      </c>
      <c r="N51" s="1020">
        <f t="shared" si="4"/>
        <v>-39.1</v>
      </c>
      <c r="O51" s="14"/>
    </row>
    <row r="52" spans="1:15" ht="14.25" customHeight="1">
      <c r="A52" s="14"/>
      <c r="B52" s="224" t="s">
        <v>370</v>
      </c>
      <c r="C52" s="199">
        <v>82250</v>
      </c>
      <c r="D52" s="1009">
        <v>77489</v>
      </c>
      <c r="E52" s="200">
        <v>71692</v>
      </c>
      <c r="F52" s="996">
        <v>66909</v>
      </c>
      <c r="G52" s="202">
        <v>62313</v>
      </c>
      <c r="H52" s="200">
        <v>57818</v>
      </c>
      <c r="I52" s="996">
        <v>53399</v>
      </c>
      <c r="J52" s="1002">
        <v>49032</v>
      </c>
      <c r="K52" s="201">
        <v>48896.154024856725</v>
      </c>
      <c r="L52" s="203">
        <v>44478.61112210498</v>
      </c>
      <c r="M52" s="1070">
        <f t="shared" si="3"/>
        <v>-28457</v>
      </c>
      <c r="N52" s="204">
        <f t="shared" si="4"/>
        <v>-34.6</v>
      </c>
      <c r="O52" s="14"/>
    </row>
    <row r="53" spans="1:15" ht="14.25" customHeight="1">
      <c r="A53" s="14"/>
      <c r="B53" s="198" t="s">
        <v>371</v>
      </c>
      <c r="C53" s="199">
        <v>24288</v>
      </c>
      <c r="D53" s="1009">
        <v>22129</v>
      </c>
      <c r="E53" s="200">
        <v>19999</v>
      </c>
      <c r="F53" s="996">
        <v>18187</v>
      </c>
      <c r="G53" s="202">
        <v>16441</v>
      </c>
      <c r="H53" s="200">
        <v>14762</v>
      </c>
      <c r="I53" s="996">
        <v>13191</v>
      </c>
      <c r="J53" s="1002">
        <v>11694</v>
      </c>
      <c r="K53" s="201">
        <v>10656.17318276303</v>
      </c>
      <c r="L53" s="203">
        <v>9487.917706183991</v>
      </c>
      <c r="M53" s="1070">
        <f t="shared" si="3"/>
        <v>-10435</v>
      </c>
      <c r="N53" s="204">
        <f t="shared" si="4"/>
        <v>-43</v>
      </c>
      <c r="O53" s="14"/>
    </row>
    <row r="54" spans="1:15" ht="14.25" customHeight="1">
      <c r="A54" s="14"/>
      <c r="B54" s="198" t="s">
        <v>372</v>
      </c>
      <c r="C54" s="199">
        <v>30805</v>
      </c>
      <c r="D54" s="1009">
        <v>28989</v>
      </c>
      <c r="E54" s="200">
        <v>26646</v>
      </c>
      <c r="F54" s="996">
        <v>24733</v>
      </c>
      <c r="G54" s="202">
        <v>22849</v>
      </c>
      <c r="H54" s="200">
        <v>20990</v>
      </c>
      <c r="I54" s="996">
        <v>19187</v>
      </c>
      <c r="J54" s="1002">
        <v>17415</v>
      </c>
      <c r="K54" s="201">
        <v>16396.828377151069</v>
      </c>
      <c r="L54" s="203">
        <v>14861.189632068914</v>
      </c>
      <c r="M54" s="1070">
        <f t="shared" si="3"/>
        <v>-11574</v>
      </c>
      <c r="N54" s="204">
        <f t="shared" si="4"/>
        <v>-37.6</v>
      </c>
      <c r="O54" s="14"/>
    </row>
    <row r="55" spans="1:15" ht="14.25" customHeight="1">
      <c r="A55" s="14"/>
      <c r="B55" s="198" t="s">
        <v>373</v>
      </c>
      <c r="C55" s="199">
        <v>18070</v>
      </c>
      <c r="D55" s="1009">
        <v>16064</v>
      </c>
      <c r="E55" s="200">
        <v>14027</v>
      </c>
      <c r="F55" s="996">
        <v>12375</v>
      </c>
      <c r="G55" s="202">
        <v>10870</v>
      </c>
      <c r="H55" s="200">
        <v>9495</v>
      </c>
      <c r="I55" s="996">
        <v>8228</v>
      </c>
      <c r="J55" s="1002">
        <v>7050</v>
      </c>
      <c r="K55" s="201">
        <v>6776.5227526428653</v>
      </c>
      <c r="L55" s="203">
        <v>5843.888292392332</v>
      </c>
      <c r="M55" s="1070">
        <f t="shared" si="3"/>
        <v>-9014</v>
      </c>
      <c r="N55" s="204">
        <f t="shared" si="4"/>
        <v>-49.9</v>
      </c>
      <c r="O55" s="14"/>
    </row>
    <row r="56" spans="1:15" ht="14.25" customHeight="1">
      <c r="A56" s="14"/>
      <c r="B56" s="217" t="s">
        <v>374</v>
      </c>
      <c r="C56" s="218">
        <v>14819</v>
      </c>
      <c r="D56" s="1007">
        <v>13318</v>
      </c>
      <c r="E56" s="219">
        <v>11944</v>
      </c>
      <c r="F56" s="998">
        <v>10646</v>
      </c>
      <c r="G56" s="221">
        <v>9458</v>
      </c>
      <c r="H56" s="219">
        <v>8319</v>
      </c>
      <c r="I56" s="998">
        <v>7228</v>
      </c>
      <c r="J56" s="1005">
        <v>6202</v>
      </c>
      <c r="K56" s="220">
        <v>6472.5027056719064</v>
      </c>
      <c r="L56" s="222">
        <v>5685.3070235686027</v>
      </c>
      <c r="M56" s="1070">
        <f t="shared" si="3"/>
        <v>-7116</v>
      </c>
      <c r="N56" s="1000">
        <f t="shared" si="4"/>
        <v>-48</v>
      </c>
      <c r="O56" s="14"/>
    </row>
    <row r="57" spans="1:15" ht="14.25" customHeight="1">
      <c r="A57" s="14"/>
      <c r="B57" s="1021" t="s">
        <v>269</v>
      </c>
      <c r="C57" s="1019">
        <f t="shared" ref="C57:L57" si="12">SUM(C58:C59)</f>
        <v>106150</v>
      </c>
      <c r="D57" s="1019">
        <f t="shared" si="12"/>
        <v>101082</v>
      </c>
      <c r="E57" s="1022">
        <f t="shared" si="12"/>
        <v>95568</v>
      </c>
      <c r="F57" s="1023">
        <f t="shared" si="12"/>
        <v>89904</v>
      </c>
      <c r="G57" s="1024">
        <f t="shared" si="12"/>
        <v>84172</v>
      </c>
      <c r="H57" s="1022">
        <f t="shared" si="12"/>
        <v>78365</v>
      </c>
      <c r="I57" s="1023">
        <f t="shared" si="12"/>
        <v>72444</v>
      </c>
      <c r="J57" s="1025">
        <f t="shared" si="12"/>
        <v>66664</v>
      </c>
      <c r="K57" s="1023">
        <f t="shared" si="12"/>
        <v>60535.998727907339</v>
      </c>
      <c r="L57" s="1026">
        <f t="shared" si="12"/>
        <v>54945.172080411889</v>
      </c>
      <c r="M57" s="1069">
        <f t="shared" si="3"/>
        <v>-34418</v>
      </c>
      <c r="N57" s="1020">
        <f t="shared" si="4"/>
        <v>-32.4</v>
      </c>
      <c r="O57" s="14"/>
    </row>
    <row r="58" spans="1:15" ht="14.25" customHeight="1">
      <c r="A58" s="14"/>
      <c r="B58" s="198" t="s">
        <v>375</v>
      </c>
      <c r="C58" s="199">
        <v>41490</v>
      </c>
      <c r="D58" s="1009">
        <v>39611</v>
      </c>
      <c r="E58" s="200">
        <v>37554</v>
      </c>
      <c r="F58" s="996">
        <v>35392</v>
      </c>
      <c r="G58" s="202">
        <v>33196</v>
      </c>
      <c r="H58" s="200">
        <v>30939</v>
      </c>
      <c r="I58" s="996">
        <v>28610</v>
      </c>
      <c r="J58" s="1002">
        <v>26326</v>
      </c>
      <c r="K58" s="201">
        <v>23055.947525247659</v>
      </c>
      <c r="L58" s="203">
        <v>20728.090934245258</v>
      </c>
      <c r="M58" s="1070">
        <f t="shared" si="3"/>
        <v>-13285</v>
      </c>
      <c r="N58" s="204">
        <f t="shared" si="4"/>
        <v>-32</v>
      </c>
      <c r="O58" s="14"/>
    </row>
    <row r="59" spans="1:15" ht="14.25" customHeight="1">
      <c r="A59" s="14"/>
      <c r="B59" s="205" t="s">
        <v>376</v>
      </c>
      <c r="C59" s="206">
        <v>64660</v>
      </c>
      <c r="D59" s="1008">
        <v>61471</v>
      </c>
      <c r="E59" s="207">
        <v>58014</v>
      </c>
      <c r="F59" s="995">
        <v>54512</v>
      </c>
      <c r="G59" s="209">
        <v>50976</v>
      </c>
      <c r="H59" s="207">
        <v>47426</v>
      </c>
      <c r="I59" s="995">
        <v>43834</v>
      </c>
      <c r="J59" s="1003">
        <v>40338</v>
      </c>
      <c r="K59" s="208">
        <v>37480.051202659684</v>
      </c>
      <c r="L59" s="210">
        <v>34217.081146166631</v>
      </c>
      <c r="M59" s="197">
        <f t="shared" si="3"/>
        <v>-21133</v>
      </c>
      <c r="N59" s="1000">
        <f t="shared" si="4"/>
        <v>-32.700000000000003</v>
      </c>
      <c r="O59" s="14"/>
    </row>
    <row r="60" spans="1:15" ht="14.25" customHeight="1">
      <c r="A60" s="14"/>
      <c r="B60" s="1012" t="s">
        <v>284</v>
      </c>
      <c r="C60" s="1013">
        <f t="shared" ref="C60:L60" si="13">SUM(C61:C63)</f>
        <v>135147</v>
      </c>
      <c r="D60" s="1013">
        <f t="shared" si="13"/>
        <v>127340</v>
      </c>
      <c r="E60" s="1014">
        <f t="shared" si="13"/>
        <v>119290</v>
      </c>
      <c r="F60" s="1015">
        <f t="shared" si="13"/>
        <v>110899</v>
      </c>
      <c r="G60" s="1016">
        <f t="shared" si="13"/>
        <v>102634</v>
      </c>
      <c r="H60" s="1014">
        <f t="shared" si="13"/>
        <v>94423</v>
      </c>
      <c r="I60" s="1015">
        <f t="shared" si="13"/>
        <v>86319</v>
      </c>
      <c r="J60" s="1017">
        <f t="shared" si="13"/>
        <v>78554</v>
      </c>
      <c r="K60" s="1015">
        <f t="shared" si="13"/>
        <v>68627.975531932883</v>
      </c>
      <c r="L60" s="1018">
        <f t="shared" si="13"/>
        <v>61719.972661060077</v>
      </c>
      <c r="M60" s="1068">
        <f t="shared" si="3"/>
        <v>-48786</v>
      </c>
      <c r="N60" s="1020">
        <f t="shared" si="4"/>
        <v>-36.1</v>
      </c>
      <c r="O60" s="14"/>
    </row>
    <row r="61" spans="1:15" ht="14.25" customHeight="1">
      <c r="A61" s="14"/>
      <c r="B61" s="224" t="s">
        <v>377</v>
      </c>
      <c r="C61" s="199">
        <v>44258</v>
      </c>
      <c r="D61" s="1009">
        <v>41236</v>
      </c>
      <c r="E61" s="200">
        <v>38270</v>
      </c>
      <c r="F61" s="996">
        <v>35308</v>
      </c>
      <c r="G61" s="202">
        <v>32389</v>
      </c>
      <c r="H61" s="200">
        <v>29437</v>
      </c>
      <c r="I61" s="996">
        <v>26550</v>
      </c>
      <c r="J61" s="1002">
        <v>23759</v>
      </c>
      <c r="K61" s="201">
        <v>21428.950823635696</v>
      </c>
      <c r="L61" s="203">
        <v>19100.267703009347</v>
      </c>
      <c r="M61" s="1070">
        <f t="shared" si="3"/>
        <v>-17477</v>
      </c>
      <c r="N61" s="204">
        <f t="shared" si="4"/>
        <v>-39.5</v>
      </c>
      <c r="O61" s="14"/>
    </row>
    <row r="62" spans="1:15" ht="14.25" customHeight="1">
      <c r="A62" s="14"/>
      <c r="B62" s="198" t="s">
        <v>378</v>
      </c>
      <c r="C62" s="199">
        <v>46912</v>
      </c>
      <c r="D62" s="1009">
        <v>44137</v>
      </c>
      <c r="E62" s="200">
        <v>41142</v>
      </c>
      <c r="F62" s="996">
        <v>38235</v>
      </c>
      <c r="G62" s="202">
        <v>35336</v>
      </c>
      <c r="H62" s="200">
        <v>32480</v>
      </c>
      <c r="I62" s="996">
        <v>29665</v>
      </c>
      <c r="J62" s="1002">
        <v>26986</v>
      </c>
      <c r="K62" s="201">
        <v>23975.975641426074</v>
      </c>
      <c r="L62" s="203">
        <v>21647.522236769088</v>
      </c>
      <c r="M62" s="1070">
        <f t="shared" si="3"/>
        <v>-17151</v>
      </c>
      <c r="N62" s="204">
        <f t="shared" si="4"/>
        <v>-36.6</v>
      </c>
      <c r="O62" s="14"/>
    </row>
    <row r="63" spans="1:15" ht="14.25" customHeight="1" thickBot="1">
      <c r="A63" s="14"/>
      <c r="B63" s="225" t="s">
        <v>379</v>
      </c>
      <c r="C63" s="226">
        <v>43977</v>
      </c>
      <c r="D63" s="1011">
        <v>41967</v>
      </c>
      <c r="E63" s="227">
        <v>39878</v>
      </c>
      <c r="F63" s="999">
        <v>37356</v>
      </c>
      <c r="G63" s="229">
        <v>34909</v>
      </c>
      <c r="H63" s="227">
        <v>32506</v>
      </c>
      <c r="I63" s="999">
        <v>30104</v>
      </c>
      <c r="J63" s="1006">
        <v>27809</v>
      </c>
      <c r="K63" s="228">
        <v>23223.04906687111</v>
      </c>
      <c r="L63" s="230">
        <v>20972.182721281639</v>
      </c>
      <c r="M63" s="1073">
        <f t="shared" si="3"/>
        <v>-14158</v>
      </c>
      <c r="N63" s="1001">
        <f t="shared" si="4"/>
        <v>-32.200000000000003</v>
      </c>
      <c r="O63" s="14"/>
    </row>
    <row r="64" spans="1:15">
      <c r="A64" s="14"/>
      <c r="B64" s="190" t="s">
        <v>1169</v>
      </c>
      <c r="C64" s="14"/>
      <c r="D64" s="14"/>
      <c r="E64" s="14"/>
      <c r="F64" s="14"/>
      <c r="G64" s="14"/>
      <c r="H64" s="14"/>
      <c r="I64" s="14"/>
      <c r="J64" s="14"/>
      <c r="K64" s="14"/>
      <c r="L64" s="14"/>
      <c r="M64" s="14"/>
      <c r="N64" s="14"/>
      <c r="O64" s="14"/>
    </row>
    <row r="65" spans="2:15">
      <c r="B65" s="190" t="s">
        <v>425</v>
      </c>
      <c r="O65" s="14"/>
    </row>
    <row r="67" spans="2:15">
      <c r="B67" s="259" t="s">
        <v>426</v>
      </c>
      <c r="C67" s="260">
        <f>C69-C68</f>
        <v>5275200</v>
      </c>
      <c r="D67" s="260">
        <f t="shared" ref="D67:L67" si="14">D69-D68</f>
        <v>5218364</v>
      </c>
      <c r="E67" s="260">
        <f t="shared" si="14"/>
        <v>5077181</v>
      </c>
      <c r="F67" s="260">
        <f t="shared" si="14"/>
        <v>4927280</v>
      </c>
      <c r="G67" s="260">
        <f t="shared" si="14"/>
        <v>4760262</v>
      </c>
      <c r="H67" s="260">
        <f t="shared" si="14"/>
        <v>4578646</v>
      </c>
      <c r="I67" s="260">
        <f t="shared" si="14"/>
        <v>4389195</v>
      </c>
      <c r="J67" s="260">
        <f t="shared" si="14"/>
        <v>4197054</v>
      </c>
      <c r="K67" s="260">
        <f t="shared" si="14"/>
        <v>3884851.7272215639</v>
      </c>
      <c r="L67" s="260">
        <f t="shared" si="14"/>
        <v>3635737.750646655</v>
      </c>
      <c r="M67" s="266">
        <f>L67-C67</f>
        <v>-1639462.249353345</v>
      </c>
      <c r="N67" s="267">
        <f t="shared" ref="N67:N69" si="15">ROUND(M67/C67*100,1)</f>
        <v>-31.1</v>
      </c>
    </row>
    <row r="68" spans="2:15">
      <c r="B68" s="261" t="s">
        <v>427</v>
      </c>
      <c r="C68" s="262">
        <f>C24+C29+C30+C37+C40+C41+C42+C48+C49+C50+C55+C56</f>
        <v>259600</v>
      </c>
      <c r="D68" s="262">
        <f t="shared" ref="D68:L68" si="16">D24+D29+D30+D37+D40+D41+D42+D48+D49+D50+D55+D56</f>
        <v>246638</v>
      </c>
      <c r="E68" s="262">
        <f t="shared" si="16"/>
        <v>232394</v>
      </c>
      <c r="F68" s="262">
        <f t="shared" si="16"/>
        <v>217996</v>
      </c>
      <c r="G68" s="262">
        <f t="shared" si="16"/>
        <v>203372</v>
      </c>
      <c r="H68" s="262">
        <f t="shared" si="16"/>
        <v>188727</v>
      </c>
      <c r="I68" s="262">
        <f t="shared" si="16"/>
        <v>174362</v>
      </c>
      <c r="J68" s="262">
        <f t="shared" si="16"/>
        <v>160522</v>
      </c>
      <c r="K68" s="262">
        <f t="shared" si="16"/>
        <v>155640.52416674688</v>
      </c>
      <c r="L68" s="262">
        <f t="shared" si="16"/>
        <v>143030.55003765287</v>
      </c>
      <c r="M68" s="268">
        <f>L68-C68</f>
        <v>-116569.44996234713</v>
      </c>
      <c r="N68" s="269">
        <f t="shared" si="15"/>
        <v>-44.9</v>
      </c>
    </row>
    <row r="69" spans="2:15">
      <c r="B69" s="263" t="s">
        <v>7</v>
      </c>
      <c r="C69" s="264">
        <f>C4</f>
        <v>5534800</v>
      </c>
      <c r="D69" s="264">
        <f t="shared" ref="D69:L69" si="17">D4</f>
        <v>5465002</v>
      </c>
      <c r="E69" s="264">
        <f t="shared" si="17"/>
        <v>5309575</v>
      </c>
      <c r="F69" s="264">
        <f t="shared" si="17"/>
        <v>5145276</v>
      </c>
      <c r="G69" s="264">
        <f t="shared" si="17"/>
        <v>4963634</v>
      </c>
      <c r="H69" s="264">
        <f t="shared" si="17"/>
        <v>4767373</v>
      </c>
      <c r="I69" s="264">
        <f t="shared" si="17"/>
        <v>4563557</v>
      </c>
      <c r="J69" s="264">
        <f t="shared" si="17"/>
        <v>4357576</v>
      </c>
      <c r="K69" s="264">
        <f t="shared" si="17"/>
        <v>4040492.2513883109</v>
      </c>
      <c r="L69" s="264">
        <f t="shared" si="17"/>
        <v>3778768.3006843077</v>
      </c>
      <c r="M69" s="270">
        <f>L69-C69</f>
        <v>-1756031.6993156923</v>
      </c>
      <c r="N69" s="271">
        <f t="shared" si="15"/>
        <v>-31.7</v>
      </c>
    </row>
    <row r="71" spans="2:15">
      <c r="D71" s="8">
        <v>5465002</v>
      </c>
      <c r="E71" s="8">
        <v>5309575</v>
      </c>
      <c r="F71" s="8">
        <v>5145276</v>
      </c>
      <c r="G71" s="8">
        <v>4963634</v>
      </c>
      <c r="H71" s="8">
        <v>4767373</v>
      </c>
      <c r="I71" s="8">
        <v>4563557</v>
      </c>
      <c r="J71" s="8">
        <v>4357576</v>
      </c>
    </row>
    <row r="72" spans="2:15">
      <c r="D72" s="191">
        <f>D69-D71</f>
        <v>0</v>
      </c>
      <c r="E72" s="191">
        <f t="shared" ref="E72:L72" si="18">E69-E71</f>
        <v>0</v>
      </c>
      <c r="F72" s="191">
        <f t="shared" si="18"/>
        <v>0</v>
      </c>
      <c r="G72" s="191">
        <f t="shared" si="18"/>
        <v>0</v>
      </c>
      <c r="H72" s="191">
        <f t="shared" si="18"/>
        <v>0</v>
      </c>
      <c r="I72" s="191">
        <f t="shared" si="18"/>
        <v>0</v>
      </c>
      <c r="J72" s="191">
        <f t="shared" si="18"/>
        <v>0</v>
      </c>
      <c r="K72" s="191">
        <f t="shared" si="18"/>
        <v>4040492.2513883109</v>
      </c>
      <c r="L72" s="191">
        <f t="shared" si="18"/>
        <v>3778768.3006843077</v>
      </c>
    </row>
  </sheetData>
  <mergeCells count="2">
    <mergeCell ref="B2:B3"/>
    <mergeCell ref="M2:N2"/>
  </mergeCells>
  <phoneticPr fontId="1"/>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BAC8-51E8-4F9F-9B7D-DCCC46389B25}">
  <dimension ref="A1:CF364"/>
  <sheetViews>
    <sheetView topLeftCell="D1" workbookViewId="0">
      <pane xSplit="2" ySplit="4" topLeftCell="F5" activePane="bottomRight" state="frozen"/>
      <selection activeCell="D1" sqref="D1"/>
      <selection pane="topRight" activeCell="F1" sqref="F1"/>
      <selection pane="bottomLeft" activeCell="D5" sqref="D5"/>
      <selection pane="bottomRight" activeCell="P18" sqref="P18"/>
    </sheetView>
  </sheetViews>
  <sheetFormatPr defaultColWidth="9" defaultRowHeight="13"/>
  <cols>
    <col min="1" max="3" width="0" style="1" hidden="1" customWidth="1"/>
    <col min="4" max="4" width="12.08203125" style="1" customWidth="1"/>
    <col min="5" max="5" width="7.58203125" style="1" customWidth="1"/>
    <col min="6" max="6" width="11.58203125" style="1" bestFit="1" customWidth="1"/>
    <col min="7" max="13" width="9.08203125" style="1" bestFit="1" customWidth="1"/>
    <col min="14" max="20" width="10.5" style="1" bestFit="1" customWidth="1"/>
    <col min="21" max="25" width="9.08203125" style="1" bestFit="1" customWidth="1"/>
    <col min="26" max="26" width="9.08203125" style="1" customWidth="1"/>
    <col min="27" max="27" width="9" style="1"/>
    <col min="28" max="28" width="10.5" style="1" bestFit="1" customWidth="1"/>
    <col min="29" max="47" width="9.08203125" style="1" bestFit="1" customWidth="1"/>
    <col min="48" max="48" width="9.08203125" style="1" customWidth="1"/>
    <col min="49" max="49" width="9" style="1"/>
    <col min="50" max="50" width="10.5" style="1" bestFit="1" customWidth="1"/>
    <col min="51" max="69" width="9.08203125" style="1" bestFit="1" customWidth="1"/>
    <col min="70" max="70" width="9.08203125" style="1" customWidth="1"/>
    <col min="71" max="71" width="9" style="1"/>
    <col min="72" max="72" width="9.08203125" style="1" bestFit="1" customWidth="1"/>
    <col min="73" max="73" width="9" style="1"/>
    <col min="74" max="78" width="10.5" style="1" bestFit="1" customWidth="1"/>
    <col min="79" max="16384" width="9" style="1"/>
  </cols>
  <sheetData>
    <row r="1" spans="1:84">
      <c r="A1" s="1" t="s">
        <v>1064</v>
      </c>
      <c r="D1" s="1" t="s">
        <v>1059</v>
      </c>
    </row>
    <row r="3" spans="1:84" s="953" customFormat="1" ht="13" customHeight="1">
      <c r="A3" s="1669" t="s">
        <v>1065</v>
      </c>
      <c r="B3" s="1669" t="s">
        <v>1066</v>
      </c>
      <c r="C3" s="1669" t="s">
        <v>1067</v>
      </c>
      <c r="D3" s="1670" t="s">
        <v>1068</v>
      </c>
      <c r="E3" s="1670" t="s">
        <v>1069</v>
      </c>
      <c r="F3" s="1074" t="s">
        <v>396</v>
      </c>
      <c r="G3" s="2"/>
      <c r="H3" s="2"/>
      <c r="I3" s="2"/>
      <c r="J3" s="2"/>
      <c r="K3" s="2"/>
      <c r="L3" s="2"/>
      <c r="M3" s="2"/>
      <c r="N3" s="2"/>
      <c r="O3" s="2"/>
      <c r="P3" s="2"/>
      <c r="Q3" s="2"/>
      <c r="R3" s="2"/>
      <c r="S3" s="2"/>
      <c r="T3" s="2"/>
      <c r="U3" s="2"/>
      <c r="V3" s="2"/>
      <c r="W3" s="2"/>
      <c r="X3" s="2"/>
      <c r="Y3" s="2"/>
      <c r="Z3" s="2"/>
      <c r="AA3" s="1"/>
      <c r="AB3" s="2" t="s">
        <v>1070</v>
      </c>
      <c r="AC3" s="2"/>
      <c r="AD3" s="2"/>
      <c r="AE3" s="2"/>
      <c r="AF3" s="2"/>
      <c r="AG3" s="2"/>
      <c r="AH3" s="2"/>
      <c r="AI3" s="2"/>
      <c r="AJ3" s="2"/>
      <c r="AK3" s="2"/>
      <c r="AL3" s="2"/>
      <c r="AM3" s="2"/>
      <c r="AN3" s="2"/>
      <c r="AO3" s="2"/>
      <c r="AP3" s="2"/>
      <c r="AQ3" s="2"/>
      <c r="AR3" s="2"/>
      <c r="AS3" s="2"/>
      <c r="AT3" s="2"/>
      <c r="AU3" s="2"/>
      <c r="AV3" s="2"/>
      <c r="AW3" s="1"/>
      <c r="AX3" s="2" t="s">
        <v>1071</v>
      </c>
      <c r="AY3" s="2"/>
      <c r="AZ3" s="2"/>
      <c r="BA3" s="2"/>
      <c r="BB3" s="2"/>
      <c r="BC3" s="2"/>
      <c r="BD3" s="2"/>
      <c r="BE3" s="2"/>
      <c r="BF3" s="2"/>
      <c r="BG3" s="2"/>
      <c r="BH3" s="2"/>
      <c r="BI3" s="2"/>
      <c r="BJ3" s="2"/>
      <c r="BK3" s="2"/>
      <c r="BL3" s="2"/>
      <c r="BM3" s="2"/>
      <c r="BN3" s="2"/>
      <c r="BO3" s="2"/>
      <c r="BP3" s="2"/>
      <c r="BQ3" s="2"/>
      <c r="BR3" s="2"/>
      <c r="BS3" s="1"/>
      <c r="BT3" s="1667" t="s">
        <v>1072</v>
      </c>
      <c r="BU3" s="1"/>
      <c r="BV3" s="1667" t="s">
        <v>1073</v>
      </c>
      <c r="BW3" s="1667" t="s">
        <v>1074</v>
      </c>
      <c r="BX3" s="1667" t="s">
        <v>1075</v>
      </c>
      <c r="BY3" s="2"/>
      <c r="BZ3" s="2"/>
      <c r="CA3" s="1"/>
      <c r="CB3" s="1667" t="s">
        <v>1076</v>
      </c>
      <c r="CC3" s="1667" t="s">
        <v>1077</v>
      </c>
      <c r="CD3" s="1667" t="s">
        <v>1078</v>
      </c>
      <c r="CE3" s="2"/>
      <c r="CF3" s="2"/>
    </row>
    <row r="4" spans="1:84" s="953" customFormat="1" ht="26">
      <c r="A4" s="1669"/>
      <c r="B4" s="1669"/>
      <c r="C4" s="1669"/>
      <c r="D4" s="1671"/>
      <c r="E4" s="1671"/>
      <c r="F4" s="1075" t="s">
        <v>1079</v>
      </c>
      <c r="G4" s="4" t="s">
        <v>1080</v>
      </c>
      <c r="H4" s="4" t="s">
        <v>1081</v>
      </c>
      <c r="I4" s="4" t="s">
        <v>1082</v>
      </c>
      <c r="J4" s="4" t="s">
        <v>1083</v>
      </c>
      <c r="K4" s="4" t="s">
        <v>1084</v>
      </c>
      <c r="L4" s="4" t="s">
        <v>1085</v>
      </c>
      <c r="M4" s="4" t="s">
        <v>1086</v>
      </c>
      <c r="N4" s="4" t="s">
        <v>1087</v>
      </c>
      <c r="O4" s="4" t="s">
        <v>1088</v>
      </c>
      <c r="P4" s="4" t="s">
        <v>1089</v>
      </c>
      <c r="Q4" s="4" t="s">
        <v>1090</v>
      </c>
      <c r="R4" s="4" t="s">
        <v>1091</v>
      </c>
      <c r="S4" s="4" t="s">
        <v>1092</v>
      </c>
      <c r="T4" s="4" t="s">
        <v>1093</v>
      </c>
      <c r="U4" s="4" t="s">
        <v>1094</v>
      </c>
      <c r="V4" s="4" t="s">
        <v>1095</v>
      </c>
      <c r="W4" s="4" t="s">
        <v>1096</v>
      </c>
      <c r="X4" s="4" t="s">
        <v>1097</v>
      </c>
      <c r="Y4" s="4" t="s">
        <v>1098</v>
      </c>
      <c r="Z4" s="4" t="s">
        <v>1099</v>
      </c>
      <c r="AA4" s="1"/>
      <c r="AB4" s="4" t="s">
        <v>1079</v>
      </c>
      <c r="AC4" s="4" t="s">
        <v>1080</v>
      </c>
      <c r="AD4" s="4" t="s">
        <v>1081</v>
      </c>
      <c r="AE4" s="4" t="s">
        <v>1082</v>
      </c>
      <c r="AF4" s="4" t="s">
        <v>1083</v>
      </c>
      <c r="AG4" s="4" t="s">
        <v>1084</v>
      </c>
      <c r="AH4" s="4" t="s">
        <v>1085</v>
      </c>
      <c r="AI4" s="4" t="s">
        <v>1086</v>
      </c>
      <c r="AJ4" s="4" t="s">
        <v>1087</v>
      </c>
      <c r="AK4" s="4" t="s">
        <v>1088</v>
      </c>
      <c r="AL4" s="4" t="s">
        <v>1089</v>
      </c>
      <c r="AM4" s="4" t="s">
        <v>1090</v>
      </c>
      <c r="AN4" s="4" t="s">
        <v>1091</v>
      </c>
      <c r="AO4" s="4" t="s">
        <v>1092</v>
      </c>
      <c r="AP4" s="4" t="s">
        <v>1093</v>
      </c>
      <c r="AQ4" s="4" t="s">
        <v>1094</v>
      </c>
      <c r="AR4" s="4" t="s">
        <v>1095</v>
      </c>
      <c r="AS4" s="4" t="s">
        <v>1096</v>
      </c>
      <c r="AT4" s="4" t="s">
        <v>1097</v>
      </c>
      <c r="AU4" s="4" t="s">
        <v>1098</v>
      </c>
      <c r="AV4" s="4" t="s">
        <v>1099</v>
      </c>
      <c r="AW4" s="1"/>
      <c r="AX4" s="4" t="s">
        <v>1079</v>
      </c>
      <c r="AY4" s="4" t="s">
        <v>1080</v>
      </c>
      <c r="AZ4" s="4" t="s">
        <v>1081</v>
      </c>
      <c r="BA4" s="4" t="s">
        <v>1082</v>
      </c>
      <c r="BB4" s="4" t="s">
        <v>1083</v>
      </c>
      <c r="BC4" s="4" t="s">
        <v>1084</v>
      </c>
      <c r="BD4" s="4" t="s">
        <v>1085</v>
      </c>
      <c r="BE4" s="4" t="s">
        <v>1086</v>
      </c>
      <c r="BF4" s="4" t="s">
        <v>1087</v>
      </c>
      <c r="BG4" s="4" t="s">
        <v>1088</v>
      </c>
      <c r="BH4" s="4" t="s">
        <v>1089</v>
      </c>
      <c r="BI4" s="4" t="s">
        <v>1090</v>
      </c>
      <c r="BJ4" s="4" t="s">
        <v>1091</v>
      </c>
      <c r="BK4" s="4" t="s">
        <v>1092</v>
      </c>
      <c r="BL4" s="4" t="s">
        <v>1093</v>
      </c>
      <c r="BM4" s="4" t="s">
        <v>1094</v>
      </c>
      <c r="BN4" s="4" t="s">
        <v>1095</v>
      </c>
      <c r="BO4" s="4" t="s">
        <v>1096</v>
      </c>
      <c r="BP4" s="4" t="s">
        <v>1097</v>
      </c>
      <c r="BQ4" s="4" t="s">
        <v>1098</v>
      </c>
      <c r="BR4" s="4" t="s">
        <v>1099</v>
      </c>
      <c r="BS4" s="1"/>
      <c r="BT4" s="1668"/>
      <c r="BU4" s="1"/>
      <c r="BV4" s="1668"/>
      <c r="BW4" s="1668"/>
      <c r="BX4" s="1668"/>
      <c r="BY4" s="954" t="s">
        <v>1100</v>
      </c>
      <c r="BZ4" s="954" t="s">
        <v>1101</v>
      </c>
      <c r="CA4" s="1"/>
      <c r="CB4" s="1668"/>
      <c r="CC4" s="1668"/>
      <c r="CD4" s="1668"/>
      <c r="CE4" s="954" t="s">
        <v>1102</v>
      </c>
      <c r="CF4" s="954" t="s">
        <v>1103</v>
      </c>
    </row>
    <row r="5" spans="1:84">
      <c r="A5" s="1">
        <v>28000</v>
      </c>
      <c r="B5" s="1" t="s">
        <v>1104</v>
      </c>
      <c r="C5" s="1" t="s">
        <v>54</v>
      </c>
      <c r="D5" s="1" t="s">
        <v>54</v>
      </c>
      <c r="E5" s="1" t="s">
        <v>412</v>
      </c>
      <c r="F5" s="1076">
        <v>5465002</v>
      </c>
      <c r="G5" s="8">
        <v>198522</v>
      </c>
      <c r="H5" s="8">
        <v>227081</v>
      </c>
      <c r="I5" s="8">
        <v>240908</v>
      </c>
      <c r="J5" s="8">
        <v>254119</v>
      </c>
      <c r="K5" s="8">
        <v>264410</v>
      </c>
      <c r="L5" s="8">
        <v>250579</v>
      </c>
      <c r="M5" s="8">
        <v>271081</v>
      </c>
      <c r="N5" s="8">
        <v>307660</v>
      </c>
      <c r="O5" s="8">
        <v>355605</v>
      </c>
      <c r="P5" s="8">
        <v>435266</v>
      </c>
      <c r="Q5" s="8">
        <v>387088</v>
      </c>
      <c r="R5" s="8">
        <v>349503</v>
      </c>
      <c r="S5" s="8">
        <v>321781</v>
      </c>
      <c r="T5" s="8">
        <v>355498</v>
      </c>
      <c r="U5" s="8">
        <v>415260</v>
      </c>
      <c r="V5" s="8">
        <v>325082</v>
      </c>
      <c r="W5" s="8">
        <v>238434</v>
      </c>
      <c r="X5" s="8">
        <v>164785</v>
      </c>
      <c r="Y5" s="8">
        <v>77630</v>
      </c>
      <c r="Z5" s="8">
        <v>24710</v>
      </c>
      <c r="AA5" s="8"/>
      <c r="AB5" s="8">
        <v>2599756</v>
      </c>
      <c r="AC5" s="8">
        <v>101700</v>
      </c>
      <c r="AD5" s="8">
        <v>116394</v>
      </c>
      <c r="AE5" s="8">
        <v>123424</v>
      </c>
      <c r="AF5" s="8">
        <v>129150</v>
      </c>
      <c r="AG5" s="8">
        <v>130036</v>
      </c>
      <c r="AH5" s="8">
        <v>124973</v>
      </c>
      <c r="AI5" s="8">
        <v>135537</v>
      </c>
      <c r="AJ5" s="8">
        <v>151543</v>
      </c>
      <c r="AK5" s="8">
        <v>174105</v>
      </c>
      <c r="AL5" s="8">
        <v>213153</v>
      </c>
      <c r="AM5" s="8">
        <v>188226</v>
      </c>
      <c r="AN5" s="8">
        <v>168621</v>
      </c>
      <c r="AO5" s="8">
        <v>154711</v>
      </c>
      <c r="AP5" s="8">
        <v>169343</v>
      </c>
      <c r="AQ5" s="8">
        <v>193473</v>
      </c>
      <c r="AR5" s="8">
        <v>143495</v>
      </c>
      <c r="AS5" s="8">
        <v>98052</v>
      </c>
      <c r="AT5" s="8">
        <v>57873</v>
      </c>
      <c r="AU5" s="8">
        <v>21512</v>
      </c>
      <c r="AV5" s="8">
        <v>4435</v>
      </c>
      <c r="AW5" s="8"/>
      <c r="AX5" s="8">
        <v>2865246</v>
      </c>
      <c r="AY5" s="8">
        <v>96822</v>
      </c>
      <c r="AZ5" s="8">
        <v>110687</v>
      </c>
      <c r="BA5" s="8">
        <v>117484</v>
      </c>
      <c r="BB5" s="8">
        <v>124969</v>
      </c>
      <c r="BC5" s="8">
        <v>134374</v>
      </c>
      <c r="BD5" s="8">
        <v>125606</v>
      </c>
      <c r="BE5" s="8">
        <v>135544</v>
      </c>
      <c r="BF5" s="8">
        <v>156117</v>
      </c>
      <c r="BG5" s="8">
        <v>181500</v>
      </c>
      <c r="BH5" s="8">
        <v>222113</v>
      </c>
      <c r="BI5" s="8">
        <v>198862</v>
      </c>
      <c r="BJ5" s="8">
        <v>180882</v>
      </c>
      <c r="BK5" s="8">
        <v>167070</v>
      </c>
      <c r="BL5" s="8">
        <v>186155</v>
      </c>
      <c r="BM5" s="8">
        <v>221787</v>
      </c>
      <c r="BN5" s="8">
        <v>181587</v>
      </c>
      <c r="BO5" s="8">
        <v>140382</v>
      </c>
      <c r="BP5" s="8">
        <v>106912</v>
      </c>
      <c r="BQ5" s="8">
        <v>56118</v>
      </c>
      <c r="BR5" s="8">
        <v>20275</v>
      </c>
      <c r="BT5" s="955">
        <v>100</v>
      </c>
      <c r="BV5" s="8">
        <v>666511</v>
      </c>
      <c r="BW5" s="8">
        <v>3197092</v>
      </c>
      <c r="BX5" s="8">
        <v>1601399</v>
      </c>
      <c r="BY5" s="8">
        <v>770758</v>
      </c>
      <c r="BZ5" s="8">
        <v>830641</v>
      </c>
      <c r="CB5" s="955">
        <v>12.19598821738766</v>
      </c>
      <c r="CC5" s="955">
        <v>58.501204574124586</v>
      </c>
      <c r="CD5" s="955">
        <v>29.302807208487756</v>
      </c>
      <c r="CE5" s="955">
        <v>14.103526403101041</v>
      </c>
      <c r="CF5" s="955">
        <v>15.199280805386714</v>
      </c>
    </row>
    <row r="6" spans="1:84">
      <c r="A6" s="1">
        <v>28000</v>
      </c>
      <c r="B6" s="1" t="s">
        <v>1104</v>
      </c>
      <c r="C6" s="1" t="s">
        <v>54</v>
      </c>
      <c r="D6" s="1" t="s">
        <v>54</v>
      </c>
      <c r="E6" s="1" t="s">
        <v>413</v>
      </c>
      <c r="F6" s="1076">
        <v>5309575</v>
      </c>
      <c r="G6" s="8">
        <v>169037</v>
      </c>
      <c r="H6" s="8">
        <v>201471</v>
      </c>
      <c r="I6" s="8">
        <v>228327</v>
      </c>
      <c r="J6" s="8">
        <v>240953</v>
      </c>
      <c r="K6" s="8">
        <v>247275</v>
      </c>
      <c r="L6" s="8">
        <v>253611</v>
      </c>
      <c r="M6" s="8">
        <v>250468</v>
      </c>
      <c r="N6" s="8">
        <v>272884</v>
      </c>
      <c r="O6" s="8">
        <v>307912</v>
      </c>
      <c r="P6" s="8">
        <v>353657</v>
      </c>
      <c r="Q6" s="8">
        <v>432297</v>
      </c>
      <c r="R6" s="8">
        <v>383168</v>
      </c>
      <c r="S6" s="8">
        <v>345141</v>
      </c>
      <c r="T6" s="8">
        <v>312816</v>
      </c>
      <c r="U6" s="8">
        <v>336928</v>
      </c>
      <c r="V6" s="8">
        <v>381101</v>
      </c>
      <c r="W6" s="8">
        <v>279329</v>
      </c>
      <c r="X6" s="8">
        <v>179951</v>
      </c>
      <c r="Y6" s="8">
        <v>97993</v>
      </c>
      <c r="Z6" s="8">
        <v>35256</v>
      </c>
      <c r="AA6" s="8"/>
      <c r="AB6" s="8">
        <v>2515551</v>
      </c>
      <c r="AC6" s="8">
        <v>86627</v>
      </c>
      <c r="AD6" s="8">
        <v>103349</v>
      </c>
      <c r="AE6" s="8">
        <v>116986</v>
      </c>
      <c r="AF6" s="8">
        <v>121832</v>
      </c>
      <c r="AG6" s="8">
        <v>121681</v>
      </c>
      <c r="AH6" s="8">
        <v>126646</v>
      </c>
      <c r="AI6" s="8">
        <v>125237</v>
      </c>
      <c r="AJ6" s="8">
        <v>136510</v>
      </c>
      <c r="AK6" s="8">
        <v>151613</v>
      </c>
      <c r="AL6" s="8">
        <v>172127</v>
      </c>
      <c r="AM6" s="8">
        <v>210432</v>
      </c>
      <c r="AN6" s="8">
        <v>185523</v>
      </c>
      <c r="AO6" s="8">
        <v>165604</v>
      </c>
      <c r="AP6" s="8">
        <v>148496</v>
      </c>
      <c r="AQ6" s="8">
        <v>156320</v>
      </c>
      <c r="AR6" s="8">
        <v>170208</v>
      </c>
      <c r="AS6" s="8">
        <v>115051</v>
      </c>
      <c r="AT6" s="8">
        <v>65979</v>
      </c>
      <c r="AU6" s="8">
        <v>28300</v>
      </c>
      <c r="AV6" s="8">
        <v>7030</v>
      </c>
      <c r="AW6" s="8"/>
      <c r="AX6" s="8">
        <v>2794024</v>
      </c>
      <c r="AY6" s="8">
        <v>82410</v>
      </c>
      <c r="AZ6" s="8">
        <v>98122</v>
      </c>
      <c r="BA6" s="8">
        <v>111341</v>
      </c>
      <c r="BB6" s="8">
        <v>119121</v>
      </c>
      <c r="BC6" s="8">
        <v>125594</v>
      </c>
      <c r="BD6" s="8">
        <v>126965</v>
      </c>
      <c r="BE6" s="8">
        <v>125231</v>
      </c>
      <c r="BF6" s="8">
        <v>136374</v>
      </c>
      <c r="BG6" s="8">
        <v>156299</v>
      </c>
      <c r="BH6" s="8">
        <v>181530</v>
      </c>
      <c r="BI6" s="8">
        <v>221865</v>
      </c>
      <c r="BJ6" s="8">
        <v>197645</v>
      </c>
      <c r="BK6" s="8">
        <v>179537</v>
      </c>
      <c r="BL6" s="8">
        <v>164320</v>
      </c>
      <c r="BM6" s="8">
        <v>180608</v>
      </c>
      <c r="BN6" s="8">
        <v>210893</v>
      </c>
      <c r="BO6" s="8">
        <v>164278</v>
      </c>
      <c r="BP6" s="8">
        <v>113972</v>
      </c>
      <c r="BQ6" s="8">
        <v>69693</v>
      </c>
      <c r="BR6" s="8">
        <v>28226</v>
      </c>
      <c r="BT6" s="955">
        <v>97.155957124992824</v>
      </c>
      <c r="BV6" s="8">
        <v>598835</v>
      </c>
      <c r="BW6" s="8">
        <v>3087366</v>
      </c>
      <c r="BX6" s="8">
        <v>1623374</v>
      </c>
      <c r="BY6" s="8">
        <v>649744</v>
      </c>
      <c r="BZ6" s="8">
        <v>973630</v>
      </c>
      <c r="CB6" s="955">
        <v>11.278397988539572</v>
      </c>
      <c r="CC6" s="955">
        <v>58.147139836992601</v>
      </c>
      <c r="CD6" s="955">
        <v>30.574462174467826</v>
      </c>
      <c r="CE6" s="955">
        <v>12.237212959605994</v>
      </c>
      <c r="CF6" s="955">
        <v>18.337249214861831</v>
      </c>
    </row>
    <row r="7" spans="1:84">
      <c r="A7" s="1">
        <v>28000</v>
      </c>
      <c r="B7" s="1" t="s">
        <v>1104</v>
      </c>
      <c r="C7" s="1" t="s">
        <v>54</v>
      </c>
      <c r="D7" s="1" t="s">
        <v>54</v>
      </c>
      <c r="E7" s="1" t="s">
        <v>414</v>
      </c>
      <c r="F7" s="1076">
        <v>5145276</v>
      </c>
      <c r="G7" s="8">
        <v>164135</v>
      </c>
      <c r="H7" s="8">
        <v>170575</v>
      </c>
      <c r="I7" s="8">
        <v>202087</v>
      </c>
      <c r="J7" s="8">
        <v>228319</v>
      </c>
      <c r="K7" s="8">
        <v>237227</v>
      </c>
      <c r="L7" s="8">
        <v>245738</v>
      </c>
      <c r="M7" s="8">
        <v>256824</v>
      </c>
      <c r="N7" s="8">
        <v>253175</v>
      </c>
      <c r="O7" s="8">
        <v>273892</v>
      </c>
      <c r="P7" s="8">
        <v>306281</v>
      </c>
      <c r="Q7" s="8">
        <v>350811</v>
      </c>
      <c r="R7" s="8">
        <v>428964</v>
      </c>
      <c r="S7" s="8">
        <v>379409</v>
      </c>
      <c r="T7" s="8">
        <v>336718</v>
      </c>
      <c r="U7" s="8">
        <v>298004</v>
      </c>
      <c r="V7" s="8">
        <v>310061</v>
      </c>
      <c r="W7" s="8">
        <v>332232</v>
      </c>
      <c r="X7" s="8">
        <v>214309</v>
      </c>
      <c r="Y7" s="8">
        <v>109285</v>
      </c>
      <c r="Z7" s="8">
        <v>47230</v>
      </c>
      <c r="AA7" s="8"/>
      <c r="AB7" s="8">
        <v>2431451</v>
      </c>
      <c r="AC7" s="8">
        <v>84116</v>
      </c>
      <c r="AD7" s="8">
        <v>87386</v>
      </c>
      <c r="AE7" s="8">
        <v>103590</v>
      </c>
      <c r="AF7" s="8">
        <v>115631</v>
      </c>
      <c r="AG7" s="8">
        <v>116246</v>
      </c>
      <c r="AH7" s="8">
        <v>123018</v>
      </c>
      <c r="AI7" s="8">
        <v>128284</v>
      </c>
      <c r="AJ7" s="8">
        <v>126736</v>
      </c>
      <c r="AK7" s="8">
        <v>137170</v>
      </c>
      <c r="AL7" s="8">
        <v>150253</v>
      </c>
      <c r="AM7" s="8">
        <v>169768</v>
      </c>
      <c r="AN7" s="8">
        <v>208173</v>
      </c>
      <c r="AO7" s="8">
        <v>182984</v>
      </c>
      <c r="AP7" s="8">
        <v>159812</v>
      </c>
      <c r="AQ7" s="8">
        <v>138230</v>
      </c>
      <c r="AR7" s="8">
        <v>138211</v>
      </c>
      <c r="AS7" s="8">
        <v>139619</v>
      </c>
      <c r="AT7" s="8">
        <v>79085</v>
      </c>
      <c r="AU7" s="8">
        <v>33268</v>
      </c>
      <c r="AV7" s="8">
        <v>9871</v>
      </c>
      <c r="AW7" s="8"/>
      <c r="AX7" s="8">
        <v>2713825</v>
      </c>
      <c r="AY7" s="8">
        <v>80019</v>
      </c>
      <c r="AZ7" s="8">
        <v>83189</v>
      </c>
      <c r="BA7" s="8">
        <v>98497</v>
      </c>
      <c r="BB7" s="8">
        <v>112688</v>
      </c>
      <c r="BC7" s="8">
        <v>120981</v>
      </c>
      <c r="BD7" s="8">
        <v>122720</v>
      </c>
      <c r="BE7" s="8">
        <v>128540</v>
      </c>
      <c r="BF7" s="8">
        <v>126439</v>
      </c>
      <c r="BG7" s="8">
        <v>136722</v>
      </c>
      <c r="BH7" s="8">
        <v>156028</v>
      </c>
      <c r="BI7" s="8">
        <v>181043</v>
      </c>
      <c r="BJ7" s="8">
        <v>220791</v>
      </c>
      <c r="BK7" s="8">
        <v>196425</v>
      </c>
      <c r="BL7" s="8">
        <v>176906</v>
      </c>
      <c r="BM7" s="8">
        <v>159774</v>
      </c>
      <c r="BN7" s="8">
        <v>171850</v>
      </c>
      <c r="BO7" s="8">
        <v>192613</v>
      </c>
      <c r="BP7" s="8">
        <v>135224</v>
      </c>
      <c r="BQ7" s="8">
        <v>76017</v>
      </c>
      <c r="BR7" s="8">
        <v>37359</v>
      </c>
      <c r="BT7" s="955">
        <v>94.149572131904065</v>
      </c>
      <c r="BV7" s="8">
        <v>536797</v>
      </c>
      <c r="BW7" s="8">
        <v>2960640</v>
      </c>
      <c r="BX7" s="8">
        <v>1647839</v>
      </c>
      <c r="BY7" s="8">
        <v>634722</v>
      </c>
      <c r="BZ7" s="8">
        <v>1013117</v>
      </c>
      <c r="CB7" s="955">
        <v>10.43281254494414</v>
      </c>
      <c r="CC7" s="955">
        <v>57.540936579495437</v>
      </c>
      <c r="CD7" s="955">
        <v>32.026250875560422</v>
      </c>
      <c r="CE7" s="955">
        <v>12.336014627786732</v>
      </c>
      <c r="CF7" s="955">
        <v>19.690236247773683</v>
      </c>
    </row>
    <row r="8" spans="1:84">
      <c r="A8" s="1">
        <v>28000</v>
      </c>
      <c r="B8" s="1" t="s">
        <v>1104</v>
      </c>
      <c r="C8" s="1" t="s">
        <v>54</v>
      </c>
      <c r="D8" s="1" t="s">
        <v>54</v>
      </c>
      <c r="E8" s="1" t="s">
        <v>415</v>
      </c>
      <c r="F8" s="1076">
        <v>4963634</v>
      </c>
      <c r="G8" s="8">
        <v>161737</v>
      </c>
      <c r="H8" s="8">
        <v>165600</v>
      </c>
      <c r="I8" s="8">
        <v>171253</v>
      </c>
      <c r="J8" s="8">
        <v>202316</v>
      </c>
      <c r="K8" s="8">
        <v>224681</v>
      </c>
      <c r="L8" s="8">
        <v>235820</v>
      </c>
      <c r="M8" s="8">
        <v>248865</v>
      </c>
      <c r="N8" s="8">
        <v>259849</v>
      </c>
      <c r="O8" s="8">
        <v>254017</v>
      </c>
      <c r="P8" s="8">
        <v>272529</v>
      </c>
      <c r="Q8" s="8">
        <v>303939</v>
      </c>
      <c r="R8" s="8">
        <v>348170</v>
      </c>
      <c r="S8" s="8">
        <v>425142</v>
      </c>
      <c r="T8" s="8">
        <v>370941</v>
      </c>
      <c r="U8" s="8">
        <v>321891</v>
      </c>
      <c r="V8" s="8">
        <v>275588</v>
      </c>
      <c r="W8" s="8">
        <v>271109</v>
      </c>
      <c r="X8" s="8">
        <v>260743</v>
      </c>
      <c r="Y8" s="8">
        <v>133121</v>
      </c>
      <c r="Z8" s="8">
        <v>56323</v>
      </c>
      <c r="AA8" s="8"/>
      <c r="AB8" s="8">
        <v>2341146</v>
      </c>
      <c r="AC8" s="8">
        <v>82886</v>
      </c>
      <c r="AD8" s="8">
        <v>84832</v>
      </c>
      <c r="AE8" s="8">
        <v>87657</v>
      </c>
      <c r="AF8" s="8">
        <v>102518</v>
      </c>
      <c r="AG8" s="8">
        <v>110345</v>
      </c>
      <c r="AH8" s="8">
        <v>117574</v>
      </c>
      <c r="AI8" s="8">
        <v>124857</v>
      </c>
      <c r="AJ8" s="8">
        <v>129833</v>
      </c>
      <c r="AK8" s="8">
        <v>127240</v>
      </c>
      <c r="AL8" s="8">
        <v>136021</v>
      </c>
      <c r="AM8" s="8">
        <v>148313</v>
      </c>
      <c r="AN8" s="8">
        <v>167902</v>
      </c>
      <c r="AO8" s="8">
        <v>205574</v>
      </c>
      <c r="AP8" s="8">
        <v>177118</v>
      </c>
      <c r="AQ8" s="8">
        <v>149466</v>
      </c>
      <c r="AR8" s="8">
        <v>123057</v>
      </c>
      <c r="AS8" s="8">
        <v>113790</v>
      </c>
      <c r="AT8" s="8">
        <v>98935</v>
      </c>
      <c r="AU8" s="8">
        <v>40901</v>
      </c>
      <c r="AV8" s="8">
        <v>12327</v>
      </c>
      <c r="AW8" s="8"/>
      <c r="AX8" s="8">
        <v>2622488</v>
      </c>
      <c r="AY8" s="8">
        <v>78851</v>
      </c>
      <c r="AZ8" s="8">
        <v>80768</v>
      </c>
      <c r="BA8" s="8">
        <v>83596</v>
      </c>
      <c r="BB8" s="8">
        <v>99798</v>
      </c>
      <c r="BC8" s="8">
        <v>114336</v>
      </c>
      <c r="BD8" s="8">
        <v>118246</v>
      </c>
      <c r="BE8" s="8">
        <v>124008</v>
      </c>
      <c r="BF8" s="8">
        <v>130016</v>
      </c>
      <c r="BG8" s="8">
        <v>126777</v>
      </c>
      <c r="BH8" s="8">
        <v>136508</v>
      </c>
      <c r="BI8" s="8">
        <v>155626</v>
      </c>
      <c r="BJ8" s="8">
        <v>180268</v>
      </c>
      <c r="BK8" s="8">
        <v>219568</v>
      </c>
      <c r="BL8" s="8">
        <v>193823</v>
      </c>
      <c r="BM8" s="8">
        <v>172425</v>
      </c>
      <c r="BN8" s="8">
        <v>152531</v>
      </c>
      <c r="BO8" s="8">
        <v>157319</v>
      </c>
      <c r="BP8" s="8">
        <v>161808</v>
      </c>
      <c r="BQ8" s="8">
        <v>92220</v>
      </c>
      <c r="BR8" s="8">
        <v>43996</v>
      </c>
      <c r="BT8" s="955">
        <v>90.825840502894607</v>
      </c>
      <c r="BV8" s="8">
        <v>498590</v>
      </c>
      <c r="BW8" s="8">
        <v>2775328</v>
      </c>
      <c r="BX8" s="8">
        <v>1689716</v>
      </c>
      <c r="BY8" s="8">
        <v>692832</v>
      </c>
      <c r="BZ8" s="8">
        <v>996884</v>
      </c>
      <c r="CB8" s="955">
        <v>10.04485826311932</v>
      </c>
      <c r="CC8" s="955">
        <v>55.913228090548174</v>
      </c>
      <c r="CD8" s="955">
        <v>34.041913646332503</v>
      </c>
      <c r="CE8" s="955">
        <v>13.958160492896937</v>
      </c>
      <c r="CF8" s="955">
        <v>20.08375315343557</v>
      </c>
    </row>
    <row r="9" spans="1:84">
      <c r="A9" s="1">
        <v>28000</v>
      </c>
      <c r="B9" s="1" t="s">
        <v>1104</v>
      </c>
      <c r="C9" s="1" t="s">
        <v>54</v>
      </c>
      <c r="D9" s="1" t="s">
        <v>54</v>
      </c>
      <c r="E9" s="1" t="s">
        <v>416</v>
      </c>
      <c r="F9" s="1076">
        <v>4767373</v>
      </c>
      <c r="G9" s="8">
        <v>154826</v>
      </c>
      <c r="H9" s="8">
        <v>163157</v>
      </c>
      <c r="I9" s="8">
        <v>166234</v>
      </c>
      <c r="J9" s="8">
        <v>171871</v>
      </c>
      <c r="K9" s="8">
        <v>200221</v>
      </c>
      <c r="L9" s="8">
        <v>223137</v>
      </c>
      <c r="M9" s="8">
        <v>239081</v>
      </c>
      <c r="N9" s="8">
        <v>251930</v>
      </c>
      <c r="O9" s="8">
        <v>260930</v>
      </c>
      <c r="P9" s="8">
        <v>252820</v>
      </c>
      <c r="Q9" s="8">
        <v>270578</v>
      </c>
      <c r="R9" s="8">
        <v>301875</v>
      </c>
      <c r="S9" s="8">
        <v>345360</v>
      </c>
      <c r="T9" s="8">
        <v>416104</v>
      </c>
      <c r="U9" s="8">
        <v>355539</v>
      </c>
      <c r="V9" s="8">
        <v>298986</v>
      </c>
      <c r="W9" s="8">
        <v>243042</v>
      </c>
      <c r="X9" s="8">
        <v>213773</v>
      </c>
      <c r="Y9" s="8">
        <v>167884</v>
      </c>
      <c r="Z9" s="8">
        <v>70025</v>
      </c>
      <c r="AA9" s="8"/>
      <c r="AB9" s="8">
        <v>2246732</v>
      </c>
      <c r="AC9" s="8">
        <v>79344</v>
      </c>
      <c r="AD9" s="8">
        <v>83576</v>
      </c>
      <c r="AE9" s="8">
        <v>85087</v>
      </c>
      <c r="AF9" s="8">
        <v>86927</v>
      </c>
      <c r="AG9" s="8">
        <v>98386</v>
      </c>
      <c r="AH9" s="8">
        <v>111498</v>
      </c>
      <c r="AI9" s="8">
        <v>119462</v>
      </c>
      <c r="AJ9" s="8">
        <v>126565</v>
      </c>
      <c r="AK9" s="8">
        <v>130412</v>
      </c>
      <c r="AL9" s="8">
        <v>126213</v>
      </c>
      <c r="AM9" s="8">
        <v>134351</v>
      </c>
      <c r="AN9" s="8">
        <v>146839</v>
      </c>
      <c r="AO9" s="8">
        <v>165967</v>
      </c>
      <c r="AP9" s="8">
        <v>199285</v>
      </c>
      <c r="AQ9" s="8">
        <v>166269</v>
      </c>
      <c r="AR9" s="8">
        <v>133881</v>
      </c>
      <c r="AS9" s="8">
        <v>102456</v>
      </c>
      <c r="AT9" s="8">
        <v>81053</v>
      </c>
      <c r="AU9" s="8">
        <v>53570</v>
      </c>
      <c r="AV9" s="8">
        <v>15591</v>
      </c>
      <c r="AW9" s="8"/>
      <c r="AX9" s="8">
        <v>2520641</v>
      </c>
      <c r="AY9" s="8">
        <v>75482</v>
      </c>
      <c r="AZ9" s="8">
        <v>79581</v>
      </c>
      <c r="BA9" s="8">
        <v>81147</v>
      </c>
      <c r="BB9" s="8">
        <v>84944</v>
      </c>
      <c r="BC9" s="8">
        <v>101835</v>
      </c>
      <c r="BD9" s="8">
        <v>111639</v>
      </c>
      <c r="BE9" s="8">
        <v>119619</v>
      </c>
      <c r="BF9" s="8">
        <v>125365</v>
      </c>
      <c r="BG9" s="8">
        <v>130518</v>
      </c>
      <c r="BH9" s="8">
        <v>126607</v>
      </c>
      <c r="BI9" s="8">
        <v>136227</v>
      </c>
      <c r="BJ9" s="8">
        <v>155036</v>
      </c>
      <c r="BK9" s="8">
        <v>179393</v>
      </c>
      <c r="BL9" s="8">
        <v>216819</v>
      </c>
      <c r="BM9" s="8">
        <v>189270</v>
      </c>
      <c r="BN9" s="8">
        <v>165105</v>
      </c>
      <c r="BO9" s="8">
        <v>140586</v>
      </c>
      <c r="BP9" s="8">
        <v>132720</v>
      </c>
      <c r="BQ9" s="8">
        <v>114314</v>
      </c>
      <c r="BR9" s="8">
        <v>54434</v>
      </c>
      <c r="BT9" s="955">
        <v>87.234606684498928</v>
      </c>
      <c r="BV9" s="8">
        <v>484217</v>
      </c>
      <c r="BW9" s="8">
        <v>2517803</v>
      </c>
      <c r="BX9" s="8">
        <v>1765353</v>
      </c>
      <c r="BY9" s="8">
        <v>771643</v>
      </c>
      <c r="BZ9" s="8">
        <v>993710</v>
      </c>
      <c r="CB9" s="955">
        <v>10.156893534447589</v>
      </c>
      <c r="CC9" s="955">
        <v>52.813215999671094</v>
      </c>
      <c r="CD9" s="955">
        <v>37.029890465881316</v>
      </c>
      <c r="CE9" s="955">
        <v>16.185916226819259</v>
      </c>
      <c r="CF9" s="955">
        <v>20.843974239062057</v>
      </c>
    </row>
    <row r="10" spans="1:84">
      <c r="A10" s="1">
        <v>28000</v>
      </c>
      <c r="B10" s="1" t="s">
        <v>1104</v>
      </c>
      <c r="C10" s="1" t="s">
        <v>54</v>
      </c>
      <c r="D10" s="1" t="s">
        <v>54</v>
      </c>
      <c r="E10" s="1" t="s">
        <v>417</v>
      </c>
      <c r="F10" s="1076">
        <v>4563557</v>
      </c>
      <c r="G10" s="8">
        <v>144608</v>
      </c>
      <c r="H10" s="8">
        <v>156154</v>
      </c>
      <c r="I10" s="8">
        <v>163757</v>
      </c>
      <c r="J10" s="8">
        <v>166768</v>
      </c>
      <c r="K10" s="8">
        <v>170826</v>
      </c>
      <c r="L10" s="8">
        <v>198977</v>
      </c>
      <c r="M10" s="8">
        <v>226268</v>
      </c>
      <c r="N10" s="8">
        <v>242109</v>
      </c>
      <c r="O10" s="8">
        <v>253204</v>
      </c>
      <c r="P10" s="8">
        <v>259986</v>
      </c>
      <c r="Q10" s="8">
        <v>251156</v>
      </c>
      <c r="R10" s="8">
        <v>268927</v>
      </c>
      <c r="S10" s="8">
        <v>299803</v>
      </c>
      <c r="T10" s="8">
        <v>338414</v>
      </c>
      <c r="U10" s="8">
        <v>399448</v>
      </c>
      <c r="V10" s="8">
        <v>331443</v>
      </c>
      <c r="W10" s="8">
        <v>265547</v>
      </c>
      <c r="X10" s="8">
        <v>194557</v>
      </c>
      <c r="Y10" s="8">
        <v>138606</v>
      </c>
      <c r="Z10" s="8">
        <v>92999</v>
      </c>
      <c r="AA10" s="8"/>
      <c r="AB10" s="8">
        <v>2151161</v>
      </c>
      <c r="AC10" s="8">
        <v>74110</v>
      </c>
      <c r="AD10" s="8">
        <v>79989</v>
      </c>
      <c r="AE10" s="8">
        <v>83811</v>
      </c>
      <c r="AF10" s="8">
        <v>84352</v>
      </c>
      <c r="AG10" s="8">
        <v>83713</v>
      </c>
      <c r="AH10" s="8">
        <v>99481</v>
      </c>
      <c r="AI10" s="8">
        <v>113281</v>
      </c>
      <c r="AJ10" s="8">
        <v>121154</v>
      </c>
      <c r="AK10" s="8">
        <v>127338</v>
      </c>
      <c r="AL10" s="8">
        <v>129492</v>
      </c>
      <c r="AM10" s="8">
        <v>124705</v>
      </c>
      <c r="AN10" s="8">
        <v>133135</v>
      </c>
      <c r="AO10" s="8">
        <v>145387</v>
      </c>
      <c r="AP10" s="8">
        <v>161111</v>
      </c>
      <c r="AQ10" s="8">
        <v>187491</v>
      </c>
      <c r="AR10" s="8">
        <v>149732</v>
      </c>
      <c r="AS10" s="8">
        <v>112543</v>
      </c>
      <c r="AT10" s="8">
        <v>74459</v>
      </c>
      <c r="AU10" s="8">
        <v>44251</v>
      </c>
      <c r="AV10" s="8">
        <v>21626</v>
      </c>
      <c r="AW10" s="8"/>
      <c r="AX10" s="8">
        <v>2412396</v>
      </c>
      <c r="AY10" s="8">
        <v>70498</v>
      </c>
      <c r="AZ10" s="8">
        <v>76165</v>
      </c>
      <c r="BA10" s="8">
        <v>79946</v>
      </c>
      <c r="BB10" s="8">
        <v>82416</v>
      </c>
      <c r="BC10" s="8">
        <v>87113</v>
      </c>
      <c r="BD10" s="8">
        <v>99496</v>
      </c>
      <c r="BE10" s="8">
        <v>112987</v>
      </c>
      <c r="BF10" s="8">
        <v>120955</v>
      </c>
      <c r="BG10" s="8">
        <v>125866</v>
      </c>
      <c r="BH10" s="8">
        <v>130494</v>
      </c>
      <c r="BI10" s="8">
        <v>126451</v>
      </c>
      <c r="BJ10" s="8">
        <v>135792</v>
      </c>
      <c r="BK10" s="8">
        <v>154416</v>
      </c>
      <c r="BL10" s="8">
        <v>177303</v>
      </c>
      <c r="BM10" s="8">
        <v>211957</v>
      </c>
      <c r="BN10" s="8">
        <v>181711</v>
      </c>
      <c r="BO10" s="8">
        <v>153004</v>
      </c>
      <c r="BP10" s="8">
        <v>120098</v>
      </c>
      <c r="BQ10" s="8">
        <v>94355</v>
      </c>
      <c r="BR10" s="8">
        <v>71373</v>
      </c>
      <c r="BT10" s="955">
        <v>83.505129549815351</v>
      </c>
      <c r="BV10" s="8">
        <v>464519</v>
      </c>
      <c r="BW10" s="8">
        <v>2338024</v>
      </c>
      <c r="BX10" s="8">
        <v>1761014</v>
      </c>
      <c r="BY10" s="8">
        <v>737862</v>
      </c>
      <c r="BZ10" s="8">
        <v>1023152</v>
      </c>
      <c r="CB10" s="955">
        <v>10.178880202438579</v>
      </c>
      <c r="CC10" s="955">
        <v>51.232492549123407</v>
      </c>
      <c r="CD10" s="955">
        <v>38.588627248438009</v>
      </c>
      <c r="CE10" s="955">
        <v>16.168572015206557</v>
      </c>
      <c r="CF10" s="955">
        <v>22.420055233231444</v>
      </c>
    </row>
    <row r="11" spans="1:84">
      <c r="A11" s="1">
        <v>28000</v>
      </c>
      <c r="B11" s="1" t="s">
        <v>1104</v>
      </c>
      <c r="C11" s="1" t="s">
        <v>54</v>
      </c>
      <c r="D11" s="1" t="s">
        <v>54</v>
      </c>
      <c r="E11" s="1" t="s">
        <v>419</v>
      </c>
      <c r="F11" s="1076">
        <v>4357576</v>
      </c>
      <c r="G11" s="8">
        <v>132077</v>
      </c>
      <c r="H11" s="8">
        <v>145806</v>
      </c>
      <c r="I11" s="8">
        <v>156710</v>
      </c>
      <c r="J11" s="8">
        <v>164230</v>
      </c>
      <c r="K11" s="8">
        <v>165445</v>
      </c>
      <c r="L11" s="8">
        <v>170124</v>
      </c>
      <c r="M11" s="8">
        <v>201546</v>
      </c>
      <c r="N11" s="8">
        <v>229194</v>
      </c>
      <c r="O11" s="8">
        <v>243420</v>
      </c>
      <c r="P11" s="8">
        <v>252482</v>
      </c>
      <c r="Q11" s="8">
        <v>258508</v>
      </c>
      <c r="R11" s="8">
        <v>249838</v>
      </c>
      <c r="S11" s="8">
        <v>267344</v>
      </c>
      <c r="T11" s="8">
        <v>294209</v>
      </c>
      <c r="U11" s="8">
        <v>325395</v>
      </c>
      <c r="V11" s="8">
        <v>373109</v>
      </c>
      <c r="W11" s="8">
        <v>296159</v>
      </c>
      <c r="X11" s="8">
        <v>215255</v>
      </c>
      <c r="Y11" s="8">
        <v>129339</v>
      </c>
      <c r="Z11" s="8">
        <v>87386</v>
      </c>
      <c r="AA11" s="8"/>
      <c r="AB11" s="8">
        <v>2054177</v>
      </c>
      <c r="AC11" s="8">
        <v>67684</v>
      </c>
      <c r="AD11" s="8">
        <v>74686</v>
      </c>
      <c r="AE11" s="8">
        <v>80202</v>
      </c>
      <c r="AF11" s="8">
        <v>83072</v>
      </c>
      <c r="AG11" s="8">
        <v>81074</v>
      </c>
      <c r="AH11" s="8">
        <v>84840</v>
      </c>
      <c r="AI11" s="8">
        <v>100954</v>
      </c>
      <c r="AJ11" s="8">
        <v>114895</v>
      </c>
      <c r="AK11" s="8">
        <v>121941</v>
      </c>
      <c r="AL11" s="8">
        <v>126584</v>
      </c>
      <c r="AM11" s="8">
        <v>128054</v>
      </c>
      <c r="AN11" s="8">
        <v>123698</v>
      </c>
      <c r="AO11" s="8">
        <v>131960</v>
      </c>
      <c r="AP11" s="8">
        <v>141453</v>
      </c>
      <c r="AQ11" s="8">
        <v>151852</v>
      </c>
      <c r="AR11" s="8">
        <v>169294</v>
      </c>
      <c r="AS11" s="8">
        <v>126911</v>
      </c>
      <c r="AT11" s="8">
        <v>83166</v>
      </c>
      <c r="AU11" s="8">
        <v>41964</v>
      </c>
      <c r="AV11" s="8">
        <v>19893</v>
      </c>
      <c r="AW11" s="8"/>
      <c r="AX11" s="8">
        <v>2303399</v>
      </c>
      <c r="AY11" s="8">
        <v>64393</v>
      </c>
      <c r="AZ11" s="8">
        <v>71120</v>
      </c>
      <c r="BA11" s="8">
        <v>76508</v>
      </c>
      <c r="BB11" s="8">
        <v>81158</v>
      </c>
      <c r="BC11" s="8">
        <v>84371</v>
      </c>
      <c r="BD11" s="8">
        <v>85284</v>
      </c>
      <c r="BE11" s="8">
        <v>100592</v>
      </c>
      <c r="BF11" s="8">
        <v>114299</v>
      </c>
      <c r="BG11" s="8">
        <v>121479</v>
      </c>
      <c r="BH11" s="8">
        <v>125898</v>
      </c>
      <c r="BI11" s="8">
        <v>130454</v>
      </c>
      <c r="BJ11" s="8">
        <v>126140</v>
      </c>
      <c r="BK11" s="8">
        <v>135384</v>
      </c>
      <c r="BL11" s="8">
        <v>152756</v>
      </c>
      <c r="BM11" s="8">
        <v>173543</v>
      </c>
      <c r="BN11" s="8">
        <v>203815</v>
      </c>
      <c r="BO11" s="8">
        <v>169248</v>
      </c>
      <c r="BP11" s="8">
        <v>132089</v>
      </c>
      <c r="BQ11" s="8">
        <v>87375</v>
      </c>
      <c r="BR11" s="8">
        <v>67493</v>
      </c>
      <c r="BT11" s="955">
        <v>79.736036693124717</v>
      </c>
      <c r="BV11" s="8">
        <v>434593</v>
      </c>
      <c r="BW11" s="8">
        <v>2202131</v>
      </c>
      <c r="BX11" s="8">
        <v>1720852</v>
      </c>
      <c r="BY11" s="8">
        <v>619604</v>
      </c>
      <c r="BZ11" s="8">
        <v>1101248</v>
      </c>
      <c r="CB11" s="955">
        <v>9.9732741322239704</v>
      </c>
      <c r="CC11" s="955">
        <v>50.535687730977038</v>
      </c>
      <c r="CD11" s="955">
        <v>39.491038136798991</v>
      </c>
      <c r="CE11" s="955">
        <v>14.219006163059461</v>
      </c>
      <c r="CF11" s="955">
        <v>25.27203197373953</v>
      </c>
    </row>
    <row r="12" spans="1:84">
      <c r="A12" s="1">
        <v>28100</v>
      </c>
      <c r="B12" s="1">
        <v>1</v>
      </c>
      <c r="C12" s="1" t="s">
        <v>54</v>
      </c>
      <c r="D12" s="1" t="s">
        <v>85</v>
      </c>
      <c r="E12" s="1" t="s">
        <v>412</v>
      </c>
      <c r="F12" s="1076">
        <v>1525152</v>
      </c>
      <c r="G12" s="8">
        <v>51811</v>
      </c>
      <c r="H12" s="8">
        <v>59330</v>
      </c>
      <c r="I12" s="8">
        <v>63496</v>
      </c>
      <c r="J12" s="8">
        <v>69224</v>
      </c>
      <c r="K12" s="8">
        <v>82920</v>
      </c>
      <c r="L12" s="8">
        <v>73701</v>
      </c>
      <c r="M12" s="8">
        <v>76756</v>
      </c>
      <c r="N12" s="8">
        <v>86213</v>
      </c>
      <c r="O12" s="8">
        <v>99026</v>
      </c>
      <c r="P12" s="8">
        <v>120997</v>
      </c>
      <c r="Q12" s="8">
        <v>107919</v>
      </c>
      <c r="R12" s="8">
        <v>98213</v>
      </c>
      <c r="S12" s="8">
        <v>90546</v>
      </c>
      <c r="T12" s="8">
        <v>97835</v>
      </c>
      <c r="U12" s="8">
        <v>114666</v>
      </c>
      <c r="V12" s="8">
        <v>89503</v>
      </c>
      <c r="W12" s="8">
        <v>66924</v>
      </c>
      <c r="X12" s="8">
        <v>47273</v>
      </c>
      <c r="Y12" s="8">
        <v>21921</v>
      </c>
      <c r="Z12" s="8">
        <v>6878</v>
      </c>
      <c r="AA12" s="8"/>
      <c r="AB12" s="8">
        <v>716452</v>
      </c>
      <c r="AC12" s="8">
        <v>26660</v>
      </c>
      <c r="AD12" s="8">
        <v>30357</v>
      </c>
      <c r="AE12" s="8">
        <v>32637</v>
      </c>
      <c r="AF12" s="8">
        <v>34957</v>
      </c>
      <c r="AG12" s="8">
        <v>40171</v>
      </c>
      <c r="AH12" s="8">
        <v>35596</v>
      </c>
      <c r="AI12" s="8">
        <v>37657</v>
      </c>
      <c r="AJ12" s="8">
        <v>41822</v>
      </c>
      <c r="AK12" s="8">
        <v>47494</v>
      </c>
      <c r="AL12" s="8">
        <v>58465</v>
      </c>
      <c r="AM12" s="8">
        <v>52126</v>
      </c>
      <c r="AN12" s="8">
        <v>46925</v>
      </c>
      <c r="AO12" s="8">
        <v>42971</v>
      </c>
      <c r="AP12" s="8">
        <v>46606</v>
      </c>
      <c r="AQ12" s="8">
        <v>53121</v>
      </c>
      <c r="AR12" s="8">
        <v>38778</v>
      </c>
      <c r="AS12" s="8">
        <v>26678</v>
      </c>
      <c r="AT12" s="8">
        <v>16147</v>
      </c>
      <c r="AU12" s="8">
        <v>6009</v>
      </c>
      <c r="AV12" s="8">
        <v>1275</v>
      </c>
      <c r="AW12" s="8"/>
      <c r="AX12" s="8">
        <v>808700</v>
      </c>
      <c r="AY12" s="8">
        <v>25151</v>
      </c>
      <c r="AZ12" s="8">
        <v>28973</v>
      </c>
      <c r="BA12" s="8">
        <v>30859</v>
      </c>
      <c r="BB12" s="8">
        <v>34267</v>
      </c>
      <c r="BC12" s="8">
        <v>42749</v>
      </c>
      <c r="BD12" s="8">
        <v>38105</v>
      </c>
      <c r="BE12" s="8">
        <v>39099</v>
      </c>
      <c r="BF12" s="8">
        <v>44391</v>
      </c>
      <c r="BG12" s="8">
        <v>51532</v>
      </c>
      <c r="BH12" s="8">
        <v>62532</v>
      </c>
      <c r="BI12" s="8">
        <v>55793</v>
      </c>
      <c r="BJ12" s="8">
        <v>51288</v>
      </c>
      <c r="BK12" s="8">
        <v>47575</v>
      </c>
      <c r="BL12" s="8">
        <v>51229</v>
      </c>
      <c r="BM12" s="8">
        <v>61545</v>
      </c>
      <c r="BN12" s="8">
        <v>50725</v>
      </c>
      <c r="BO12" s="8">
        <v>40246</v>
      </c>
      <c r="BP12" s="8">
        <v>31126</v>
      </c>
      <c r="BQ12" s="8">
        <v>15912</v>
      </c>
      <c r="BR12" s="8">
        <v>5603</v>
      </c>
      <c r="BT12" s="955">
        <v>100</v>
      </c>
      <c r="BV12" s="8">
        <v>174637</v>
      </c>
      <c r="BW12" s="8">
        <v>905515</v>
      </c>
      <c r="BX12" s="8">
        <v>445000</v>
      </c>
      <c r="BY12" s="8">
        <v>212501</v>
      </c>
      <c r="BZ12" s="8">
        <v>232499</v>
      </c>
      <c r="CB12" s="955">
        <v>11.450465265101446</v>
      </c>
      <c r="CC12" s="955">
        <v>59.372115041648307</v>
      </c>
      <c r="CD12" s="955">
        <v>29.177419693250243</v>
      </c>
      <c r="CE12" s="955">
        <v>13.933103061203081</v>
      </c>
      <c r="CF12" s="955">
        <v>15.244316632047166</v>
      </c>
    </row>
    <row r="13" spans="1:84">
      <c r="A13" s="1">
        <v>28100</v>
      </c>
      <c r="B13" s="1">
        <v>1</v>
      </c>
      <c r="C13" s="1" t="s">
        <v>54</v>
      </c>
      <c r="D13" s="1" t="s">
        <v>85</v>
      </c>
      <c r="E13" s="1" t="s">
        <v>413</v>
      </c>
      <c r="F13" s="1076">
        <v>1480143</v>
      </c>
      <c r="G13" s="8">
        <v>44077</v>
      </c>
      <c r="H13" s="8">
        <v>51613</v>
      </c>
      <c r="I13" s="8">
        <v>59553</v>
      </c>
      <c r="J13" s="8">
        <v>66554</v>
      </c>
      <c r="K13" s="8">
        <v>77194</v>
      </c>
      <c r="L13" s="8">
        <v>74338</v>
      </c>
      <c r="M13" s="8">
        <v>69356</v>
      </c>
      <c r="N13" s="8">
        <v>74929</v>
      </c>
      <c r="O13" s="8">
        <v>85413</v>
      </c>
      <c r="P13" s="8">
        <v>98520</v>
      </c>
      <c r="Q13" s="8">
        <v>120744</v>
      </c>
      <c r="R13" s="8">
        <v>107221</v>
      </c>
      <c r="S13" s="8">
        <v>97127</v>
      </c>
      <c r="T13" s="8">
        <v>88148</v>
      </c>
      <c r="U13" s="8">
        <v>92724</v>
      </c>
      <c r="V13" s="8">
        <v>105420</v>
      </c>
      <c r="W13" s="8">
        <v>77530</v>
      </c>
      <c r="X13" s="8">
        <v>50799</v>
      </c>
      <c r="Y13" s="8">
        <v>28626</v>
      </c>
      <c r="Z13" s="8">
        <v>10257</v>
      </c>
      <c r="AA13" s="8"/>
      <c r="AB13" s="8">
        <v>690443</v>
      </c>
      <c r="AC13" s="8">
        <v>22588</v>
      </c>
      <c r="AD13" s="8">
        <v>26588</v>
      </c>
      <c r="AE13" s="8">
        <v>30542</v>
      </c>
      <c r="AF13" s="8">
        <v>33522</v>
      </c>
      <c r="AG13" s="8">
        <v>37271</v>
      </c>
      <c r="AH13" s="8">
        <v>35923</v>
      </c>
      <c r="AI13" s="8">
        <v>33777</v>
      </c>
      <c r="AJ13" s="8">
        <v>36676</v>
      </c>
      <c r="AK13" s="8">
        <v>41343</v>
      </c>
      <c r="AL13" s="8">
        <v>46890</v>
      </c>
      <c r="AM13" s="8">
        <v>57975</v>
      </c>
      <c r="AN13" s="8">
        <v>51523</v>
      </c>
      <c r="AO13" s="8">
        <v>46180</v>
      </c>
      <c r="AP13" s="8">
        <v>41190</v>
      </c>
      <c r="AQ13" s="8">
        <v>42787</v>
      </c>
      <c r="AR13" s="8">
        <v>46544</v>
      </c>
      <c r="AS13" s="8">
        <v>31148</v>
      </c>
      <c r="AT13" s="8">
        <v>17966</v>
      </c>
      <c r="AU13" s="8">
        <v>7969</v>
      </c>
      <c r="AV13" s="8">
        <v>2041</v>
      </c>
      <c r="AW13" s="8"/>
      <c r="AX13" s="8">
        <v>789700</v>
      </c>
      <c r="AY13" s="8">
        <v>21489</v>
      </c>
      <c r="AZ13" s="8">
        <v>25025</v>
      </c>
      <c r="BA13" s="8">
        <v>29011</v>
      </c>
      <c r="BB13" s="8">
        <v>33032</v>
      </c>
      <c r="BC13" s="8">
        <v>39923</v>
      </c>
      <c r="BD13" s="8">
        <v>38415</v>
      </c>
      <c r="BE13" s="8">
        <v>35579</v>
      </c>
      <c r="BF13" s="8">
        <v>38253</v>
      </c>
      <c r="BG13" s="8">
        <v>44070</v>
      </c>
      <c r="BH13" s="8">
        <v>51630</v>
      </c>
      <c r="BI13" s="8">
        <v>62769</v>
      </c>
      <c r="BJ13" s="8">
        <v>55698</v>
      </c>
      <c r="BK13" s="8">
        <v>50947</v>
      </c>
      <c r="BL13" s="8">
        <v>46958</v>
      </c>
      <c r="BM13" s="8">
        <v>49937</v>
      </c>
      <c r="BN13" s="8">
        <v>58876</v>
      </c>
      <c r="BO13" s="8">
        <v>46382</v>
      </c>
      <c r="BP13" s="8">
        <v>32833</v>
      </c>
      <c r="BQ13" s="8">
        <v>20657</v>
      </c>
      <c r="BR13" s="8">
        <v>8216</v>
      </c>
      <c r="BT13" s="955">
        <v>97.048884307924723</v>
      </c>
      <c r="BV13" s="8">
        <v>155243</v>
      </c>
      <c r="BW13" s="8">
        <v>871396</v>
      </c>
      <c r="BX13" s="8">
        <v>453504</v>
      </c>
      <c r="BY13" s="8">
        <v>180872</v>
      </c>
      <c r="BZ13" s="8">
        <v>272632</v>
      </c>
      <c r="CB13" s="955">
        <v>10.488378487754224</v>
      </c>
      <c r="CC13" s="955">
        <v>58.87241975944216</v>
      </c>
      <c r="CD13" s="955">
        <v>30.639201752803615</v>
      </c>
      <c r="CE13" s="955">
        <v>12.219900374490843</v>
      </c>
      <c r="CF13" s="955">
        <v>18.41930137831277</v>
      </c>
    </row>
    <row r="14" spans="1:84">
      <c r="A14" s="1">
        <v>28100</v>
      </c>
      <c r="B14" s="1">
        <v>1</v>
      </c>
      <c r="C14" s="1" t="s">
        <v>54</v>
      </c>
      <c r="D14" s="1" t="s">
        <v>85</v>
      </c>
      <c r="E14" s="1" t="s">
        <v>414</v>
      </c>
      <c r="F14" s="1076">
        <v>1440480</v>
      </c>
      <c r="G14" s="8">
        <v>43043</v>
      </c>
      <c r="H14" s="8">
        <v>44226</v>
      </c>
      <c r="I14" s="8">
        <v>52088</v>
      </c>
      <c r="J14" s="8">
        <v>62984</v>
      </c>
      <c r="K14" s="8">
        <v>74537</v>
      </c>
      <c r="L14" s="8">
        <v>72902</v>
      </c>
      <c r="M14" s="8">
        <v>72294</v>
      </c>
      <c r="N14" s="8">
        <v>69131</v>
      </c>
      <c r="O14" s="8">
        <v>75420</v>
      </c>
      <c r="P14" s="8">
        <v>85606</v>
      </c>
      <c r="Q14" s="8">
        <v>98259</v>
      </c>
      <c r="R14" s="8">
        <v>120601</v>
      </c>
      <c r="S14" s="8">
        <v>106605</v>
      </c>
      <c r="T14" s="8">
        <v>95119</v>
      </c>
      <c r="U14" s="8">
        <v>84244</v>
      </c>
      <c r="V14" s="8">
        <v>85352</v>
      </c>
      <c r="W14" s="8">
        <v>92598</v>
      </c>
      <c r="X14" s="8">
        <v>59815</v>
      </c>
      <c r="Y14" s="8">
        <v>31402</v>
      </c>
      <c r="Z14" s="8">
        <v>14254</v>
      </c>
      <c r="AA14" s="8"/>
      <c r="AB14" s="8">
        <v>670416</v>
      </c>
      <c r="AC14" s="8">
        <v>22058</v>
      </c>
      <c r="AD14" s="8">
        <v>22650</v>
      </c>
      <c r="AE14" s="8">
        <v>26813</v>
      </c>
      <c r="AF14" s="8">
        <v>31849</v>
      </c>
      <c r="AG14" s="8">
        <v>36052</v>
      </c>
      <c r="AH14" s="8">
        <v>35201</v>
      </c>
      <c r="AI14" s="8">
        <v>35111</v>
      </c>
      <c r="AJ14" s="8">
        <v>33807</v>
      </c>
      <c r="AK14" s="8">
        <v>37034</v>
      </c>
      <c r="AL14" s="8">
        <v>41375</v>
      </c>
      <c r="AM14" s="8">
        <v>46588</v>
      </c>
      <c r="AN14" s="8">
        <v>57908</v>
      </c>
      <c r="AO14" s="8">
        <v>51169</v>
      </c>
      <c r="AP14" s="8">
        <v>44731</v>
      </c>
      <c r="AQ14" s="8">
        <v>38321</v>
      </c>
      <c r="AR14" s="8">
        <v>37684</v>
      </c>
      <c r="AS14" s="8">
        <v>38428</v>
      </c>
      <c r="AT14" s="8">
        <v>21590</v>
      </c>
      <c r="AU14" s="8">
        <v>9176</v>
      </c>
      <c r="AV14" s="8">
        <v>2871</v>
      </c>
      <c r="AW14" s="8"/>
      <c r="AX14" s="8">
        <v>770064</v>
      </c>
      <c r="AY14" s="8">
        <v>20985</v>
      </c>
      <c r="AZ14" s="8">
        <v>21576</v>
      </c>
      <c r="BA14" s="8">
        <v>25275</v>
      </c>
      <c r="BB14" s="8">
        <v>31135</v>
      </c>
      <c r="BC14" s="8">
        <v>38485</v>
      </c>
      <c r="BD14" s="8">
        <v>37701</v>
      </c>
      <c r="BE14" s="8">
        <v>37183</v>
      </c>
      <c r="BF14" s="8">
        <v>35324</v>
      </c>
      <c r="BG14" s="8">
        <v>38386</v>
      </c>
      <c r="BH14" s="8">
        <v>44231</v>
      </c>
      <c r="BI14" s="8">
        <v>51671</v>
      </c>
      <c r="BJ14" s="8">
        <v>62693</v>
      </c>
      <c r="BK14" s="8">
        <v>55436</v>
      </c>
      <c r="BL14" s="8">
        <v>50388</v>
      </c>
      <c r="BM14" s="8">
        <v>45923</v>
      </c>
      <c r="BN14" s="8">
        <v>47668</v>
      </c>
      <c r="BO14" s="8">
        <v>54170</v>
      </c>
      <c r="BP14" s="8">
        <v>38225</v>
      </c>
      <c r="BQ14" s="8">
        <v>22226</v>
      </c>
      <c r="BR14" s="8">
        <v>11383</v>
      </c>
      <c r="BT14" s="955">
        <v>94.448291055580029</v>
      </c>
      <c r="BV14" s="8">
        <v>139357</v>
      </c>
      <c r="BW14" s="8">
        <v>838339</v>
      </c>
      <c r="BX14" s="8">
        <v>462784</v>
      </c>
      <c r="BY14" s="8">
        <v>179363</v>
      </c>
      <c r="BZ14" s="8">
        <v>283421</v>
      </c>
      <c r="CB14" s="955">
        <v>9.6743446628901477</v>
      </c>
      <c r="CC14" s="955">
        <v>58.198586582250357</v>
      </c>
      <c r="CD14" s="955">
        <v>32.127068754859486</v>
      </c>
      <c r="CE14" s="955">
        <v>12.451613351105188</v>
      </c>
      <c r="CF14" s="955">
        <v>19.675455403754306</v>
      </c>
    </row>
    <row r="15" spans="1:84">
      <c r="A15" s="1">
        <v>28100</v>
      </c>
      <c r="B15" s="1">
        <v>1</v>
      </c>
      <c r="C15" s="1" t="s">
        <v>54</v>
      </c>
      <c r="D15" s="1" t="s">
        <v>85</v>
      </c>
      <c r="E15" s="1" t="s">
        <v>415</v>
      </c>
      <c r="F15" s="1076">
        <v>1394791</v>
      </c>
      <c r="G15" s="8">
        <v>42618</v>
      </c>
      <c r="H15" s="8">
        <v>43177</v>
      </c>
      <c r="I15" s="8">
        <v>44621</v>
      </c>
      <c r="J15" s="8">
        <v>55142</v>
      </c>
      <c r="K15" s="8">
        <v>70444</v>
      </c>
      <c r="L15" s="8">
        <v>70583</v>
      </c>
      <c r="M15" s="8">
        <v>71229</v>
      </c>
      <c r="N15" s="8">
        <v>71847</v>
      </c>
      <c r="O15" s="8">
        <v>69433</v>
      </c>
      <c r="P15" s="8">
        <v>75575</v>
      </c>
      <c r="Q15" s="8">
        <v>85368</v>
      </c>
      <c r="R15" s="8">
        <v>98024</v>
      </c>
      <c r="S15" s="8">
        <v>119959</v>
      </c>
      <c r="T15" s="8">
        <v>104647</v>
      </c>
      <c r="U15" s="8">
        <v>91171</v>
      </c>
      <c r="V15" s="8">
        <v>77959</v>
      </c>
      <c r="W15" s="8">
        <v>75024</v>
      </c>
      <c r="X15" s="8">
        <v>73204</v>
      </c>
      <c r="Y15" s="8">
        <v>37763</v>
      </c>
      <c r="Z15" s="8">
        <v>17003</v>
      </c>
      <c r="AA15" s="8"/>
      <c r="AB15" s="8">
        <v>648067</v>
      </c>
      <c r="AC15" s="8">
        <v>21841</v>
      </c>
      <c r="AD15" s="8">
        <v>22115</v>
      </c>
      <c r="AE15" s="8">
        <v>22833</v>
      </c>
      <c r="AF15" s="8">
        <v>27981</v>
      </c>
      <c r="AG15" s="8">
        <v>34263</v>
      </c>
      <c r="AH15" s="8">
        <v>34116</v>
      </c>
      <c r="AI15" s="8">
        <v>34679</v>
      </c>
      <c r="AJ15" s="8">
        <v>34967</v>
      </c>
      <c r="AK15" s="8">
        <v>34070</v>
      </c>
      <c r="AL15" s="8">
        <v>37065</v>
      </c>
      <c r="AM15" s="8">
        <v>41113</v>
      </c>
      <c r="AN15" s="8">
        <v>46439</v>
      </c>
      <c r="AO15" s="8">
        <v>57547</v>
      </c>
      <c r="AP15" s="8">
        <v>49731</v>
      </c>
      <c r="AQ15" s="8">
        <v>41799</v>
      </c>
      <c r="AR15" s="8">
        <v>33995</v>
      </c>
      <c r="AS15" s="8">
        <v>31130</v>
      </c>
      <c r="AT15" s="8">
        <v>27541</v>
      </c>
      <c r="AU15" s="8">
        <v>11305</v>
      </c>
      <c r="AV15" s="8">
        <v>3537</v>
      </c>
      <c r="AW15" s="8"/>
      <c r="AX15" s="8">
        <v>746724</v>
      </c>
      <c r="AY15" s="8">
        <v>20777</v>
      </c>
      <c r="AZ15" s="8">
        <v>21062</v>
      </c>
      <c r="BA15" s="8">
        <v>21788</v>
      </c>
      <c r="BB15" s="8">
        <v>27161</v>
      </c>
      <c r="BC15" s="8">
        <v>36181</v>
      </c>
      <c r="BD15" s="8">
        <v>36467</v>
      </c>
      <c r="BE15" s="8">
        <v>36550</v>
      </c>
      <c r="BF15" s="8">
        <v>36880</v>
      </c>
      <c r="BG15" s="8">
        <v>35363</v>
      </c>
      <c r="BH15" s="8">
        <v>38510</v>
      </c>
      <c r="BI15" s="8">
        <v>44255</v>
      </c>
      <c r="BJ15" s="8">
        <v>51585</v>
      </c>
      <c r="BK15" s="8">
        <v>62412</v>
      </c>
      <c r="BL15" s="8">
        <v>54916</v>
      </c>
      <c r="BM15" s="8">
        <v>49372</v>
      </c>
      <c r="BN15" s="8">
        <v>43964</v>
      </c>
      <c r="BO15" s="8">
        <v>43894</v>
      </c>
      <c r="BP15" s="8">
        <v>45663</v>
      </c>
      <c r="BQ15" s="8">
        <v>26458</v>
      </c>
      <c r="BR15" s="8">
        <v>13466</v>
      </c>
      <c r="BT15" s="955">
        <v>91.45258964352405</v>
      </c>
      <c r="BV15" s="8">
        <v>130416</v>
      </c>
      <c r="BW15" s="8">
        <v>787604</v>
      </c>
      <c r="BX15" s="8">
        <v>476771</v>
      </c>
      <c r="BY15" s="8">
        <v>195818</v>
      </c>
      <c r="BZ15" s="8">
        <v>280953</v>
      </c>
      <c r="CB15" s="955">
        <v>9.3502180613439574</v>
      </c>
      <c r="CC15" s="955">
        <v>56.467528109946215</v>
      </c>
      <c r="CD15" s="955">
        <v>34.182253828709818</v>
      </c>
      <c r="CE15" s="955">
        <v>14.039235985893228</v>
      </c>
      <c r="CF15" s="955">
        <v>20.143017842816594</v>
      </c>
    </row>
    <row r="16" spans="1:84">
      <c r="A16" s="1">
        <v>28100</v>
      </c>
      <c r="B16" s="1">
        <v>1</v>
      </c>
      <c r="C16" s="1" t="s">
        <v>54</v>
      </c>
      <c r="D16" s="1" t="s">
        <v>85</v>
      </c>
      <c r="E16" s="1" t="s">
        <v>416</v>
      </c>
      <c r="F16" s="1076">
        <v>1343629</v>
      </c>
      <c r="G16" s="8">
        <v>40943</v>
      </c>
      <c r="H16" s="8">
        <v>42729</v>
      </c>
      <c r="I16" s="8">
        <v>43546</v>
      </c>
      <c r="J16" s="8">
        <v>47271</v>
      </c>
      <c r="K16" s="8">
        <v>62229</v>
      </c>
      <c r="L16" s="8">
        <v>66465</v>
      </c>
      <c r="M16" s="8">
        <v>69240</v>
      </c>
      <c r="N16" s="8">
        <v>71002</v>
      </c>
      <c r="O16" s="8">
        <v>72083</v>
      </c>
      <c r="P16" s="8">
        <v>69515</v>
      </c>
      <c r="Q16" s="8">
        <v>75386</v>
      </c>
      <c r="R16" s="8">
        <v>85187</v>
      </c>
      <c r="S16" s="8">
        <v>97453</v>
      </c>
      <c r="T16" s="8">
        <v>117821</v>
      </c>
      <c r="U16" s="8">
        <v>100563</v>
      </c>
      <c r="V16" s="8">
        <v>84679</v>
      </c>
      <c r="W16" s="8">
        <v>69157</v>
      </c>
      <c r="X16" s="8">
        <v>59367</v>
      </c>
      <c r="Y16" s="8">
        <v>48059</v>
      </c>
      <c r="Z16" s="8">
        <v>20934</v>
      </c>
      <c r="AA16" s="8"/>
      <c r="AB16" s="8">
        <v>623576</v>
      </c>
      <c r="AC16" s="8">
        <v>20982</v>
      </c>
      <c r="AD16" s="8">
        <v>21886</v>
      </c>
      <c r="AE16" s="8">
        <v>22289</v>
      </c>
      <c r="AF16" s="8">
        <v>23833</v>
      </c>
      <c r="AG16" s="8">
        <v>30382</v>
      </c>
      <c r="AH16" s="8">
        <v>32263</v>
      </c>
      <c r="AI16" s="8">
        <v>33720</v>
      </c>
      <c r="AJ16" s="8">
        <v>34711</v>
      </c>
      <c r="AK16" s="8">
        <v>35172</v>
      </c>
      <c r="AL16" s="8">
        <v>34077</v>
      </c>
      <c r="AM16" s="8">
        <v>36844</v>
      </c>
      <c r="AN16" s="8">
        <v>41008</v>
      </c>
      <c r="AO16" s="8">
        <v>46113</v>
      </c>
      <c r="AP16" s="8">
        <v>55988</v>
      </c>
      <c r="AQ16" s="8">
        <v>46652</v>
      </c>
      <c r="AR16" s="8">
        <v>37292</v>
      </c>
      <c r="AS16" s="8">
        <v>28413</v>
      </c>
      <c r="AT16" s="8">
        <v>22334</v>
      </c>
      <c r="AU16" s="8">
        <v>15159</v>
      </c>
      <c r="AV16" s="8">
        <v>4458</v>
      </c>
      <c r="AW16" s="8"/>
      <c r="AX16" s="8">
        <v>720053</v>
      </c>
      <c r="AY16" s="8">
        <v>19961</v>
      </c>
      <c r="AZ16" s="8">
        <v>20843</v>
      </c>
      <c r="BA16" s="8">
        <v>21257</v>
      </c>
      <c r="BB16" s="8">
        <v>23438</v>
      </c>
      <c r="BC16" s="8">
        <v>31847</v>
      </c>
      <c r="BD16" s="8">
        <v>34202</v>
      </c>
      <c r="BE16" s="8">
        <v>35520</v>
      </c>
      <c r="BF16" s="8">
        <v>36291</v>
      </c>
      <c r="BG16" s="8">
        <v>36911</v>
      </c>
      <c r="BH16" s="8">
        <v>35438</v>
      </c>
      <c r="BI16" s="8">
        <v>38542</v>
      </c>
      <c r="BJ16" s="8">
        <v>44179</v>
      </c>
      <c r="BK16" s="8">
        <v>51340</v>
      </c>
      <c r="BL16" s="8">
        <v>61833</v>
      </c>
      <c r="BM16" s="8">
        <v>53911</v>
      </c>
      <c r="BN16" s="8">
        <v>47387</v>
      </c>
      <c r="BO16" s="8">
        <v>40744</v>
      </c>
      <c r="BP16" s="8">
        <v>37033</v>
      </c>
      <c r="BQ16" s="8">
        <v>32900</v>
      </c>
      <c r="BR16" s="8">
        <v>16476</v>
      </c>
      <c r="BT16" s="955">
        <v>88.098038752858727</v>
      </c>
      <c r="BV16" s="8">
        <v>127218</v>
      </c>
      <c r="BW16" s="8">
        <v>715831</v>
      </c>
      <c r="BX16" s="8">
        <v>500580</v>
      </c>
      <c r="BY16" s="8">
        <v>218384</v>
      </c>
      <c r="BZ16" s="8">
        <v>282196</v>
      </c>
      <c r="CB16" s="955">
        <v>9.468238628371374</v>
      </c>
      <c r="CC16" s="955">
        <v>53.275941498732159</v>
      </c>
      <c r="CD16" s="955">
        <v>37.25581987289646</v>
      </c>
      <c r="CE16" s="955">
        <v>16.253296110756764</v>
      </c>
      <c r="CF16" s="955">
        <v>21.002523762139695</v>
      </c>
    </row>
    <row r="17" spans="1:84">
      <c r="A17" s="1">
        <v>28100</v>
      </c>
      <c r="B17" s="1">
        <v>1</v>
      </c>
      <c r="C17" s="1" t="s">
        <v>54</v>
      </c>
      <c r="D17" s="1" t="s">
        <v>85</v>
      </c>
      <c r="E17" s="1" t="s">
        <v>417</v>
      </c>
      <c r="F17" s="1076">
        <v>1289003</v>
      </c>
      <c r="G17" s="8">
        <v>38373</v>
      </c>
      <c r="H17" s="8">
        <v>41047</v>
      </c>
      <c r="I17" s="8">
        <v>43083</v>
      </c>
      <c r="J17" s="8">
        <v>46020</v>
      </c>
      <c r="K17" s="8">
        <v>53495</v>
      </c>
      <c r="L17" s="8">
        <v>58867</v>
      </c>
      <c r="M17" s="8">
        <v>65040</v>
      </c>
      <c r="N17" s="8">
        <v>69170</v>
      </c>
      <c r="O17" s="8">
        <v>71338</v>
      </c>
      <c r="P17" s="8">
        <v>72168</v>
      </c>
      <c r="Q17" s="8">
        <v>69331</v>
      </c>
      <c r="R17" s="8">
        <v>75291</v>
      </c>
      <c r="S17" s="8">
        <v>84750</v>
      </c>
      <c r="T17" s="8">
        <v>95729</v>
      </c>
      <c r="U17" s="8">
        <v>113333</v>
      </c>
      <c r="V17" s="8">
        <v>93736</v>
      </c>
      <c r="W17" s="8">
        <v>75641</v>
      </c>
      <c r="X17" s="8">
        <v>55621</v>
      </c>
      <c r="Y17" s="8">
        <v>39051</v>
      </c>
      <c r="Z17" s="8">
        <v>27919</v>
      </c>
      <c r="AA17" s="8"/>
      <c r="AB17" s="8">
        <v>598073</v>
      </c>
      <c r="AC17" s="8">
        <v>19665</v>
      </c>
      <c r="AD17" s="8">
        <v>21025</v>
      </c>
      <c r="AE17" s="8">
        <v>22050</v>
      </c>
      <c r="AF17" s="8">
        <v>23212</v>
      </c>
      <c r="AG17" s="8">
        <v>25988</v>
      </c>
      <c r="AH17" s="8">
        <v>28698</v>
      </c>
      <c r="AI17" s="8">
        <v>31773</v>
      </c>
      <c r="AJ17" s="8">
        <v>33809</v>
      </c>
      <c r="AK17" s="8">
        <v>35007</v>
      </c>
      <c r="AL17" s="8">
        <v>35179</v>
      </c>
      <c r="AM17" s="8">
        <v>33870</v>
      </c>
      <c r="AN17" s="8">
        <v>36790</v>
      </c>
      <c r="AO17" s="8">
        <v>40770</v>
      </c>
      <c r="AP17" s="8">
        <v>44860</v>
      </c>
      <c r="AQ17" s="8">
        <v>52612</v>
      </c>
      <c r="AR17" s="8">
        <v>41848</v>
      </c>
      <c r="AS17" s="8">
        <v>31473</v>
      </c>
      <c r="AT17" s="8">
        <v>20818</v>
      </c>
      <c r="AU17" s="8">
        <v>12326</v>
      </c>
      <c r="AV17" s="8">
        <v>6300</v>
      </c>
      <c r="AW17" s="8"/>
      <c r="AX17" s="8">
        <v>690930</v>
      </c>
      <c r="AY17" s="8">
        <v>18708</v>
      </c>
      <c r="AZ17" s="8">
        <v>20022</v>
      </c>
      <c r="BA17" s="8">
        <v>21033</v>
      </c>
      <c r="BB17" s="8">
        <v>22808</v>
      </c>
      <c r="BC17" s="8">
        <v>27507</v>
      </c>
      <c r="BD17" s="8">
        <v>30169</v>
      </c>
      <c r="BE17" s="8">
        <v>33267</v>
      </c>
      <c r="BF17" s="8">
        <v>35361</v>
      </c>
      <c r="BG17" s="8">
        <v>36331</v>
      </c>
      <c r="BH17" s="8">
        <v>36989</v>
      </c>
      <c r="BI17" s="8">
        <v>35461</v>
      </c>
      <c r="BJ17" s="8">
        <v>38501</v>
      </c>
      <c r="BK17" s="8">
        <v>43980</v>
      </c>
      <c r="BL17" s="8">
        <v>50869</v>
      </c>
      <c r="BM17" s="8">
        <v>60721</v>
      </c>
      <c r="BN17" s="8">
        <v>51888</v>
      </c>
      <c r="BO17" s="8">
        <v>44168</v>
      </c>
      <c r="BP17" s="8">
        <v>34803</v>
      </c>
      <c r="BQ17" s="8">
        <v>26725</v>
      </c>
      <c r="BR17" s="8">
        <v>21619</v>
      </c>
      <c r="BT17" s="955">
        <v>84.516362959232922</v>
      </c>
      <c r="BV17" s="8">
        <v>122503</v>
      </c>
      <c r="BW17" s="8">
        <v>665470</v>
      </c>
      <c r="BX17" s="8">
        <v>501030</v>
      </c>
      <c r="BY17" s="8">
        <v>209062</v>
      </c>
      <c r="BZ17" s="8">
        <v>291968</v>
      </c>
      <c r="CB17" s="955">
        <v>9.5037016981341402</v>
      </c>
      <c r="CC17" s="955">
        <v>51.626722358287758</v>
      </c>
      <c r="CD17" s="955">
        <v>38.869575943578099</v>
      </c>
      <c r="CE17" s="955">
        <v>16.218891655023302</v>
      </c>
      <c r="CF17" s="955">
        <v>22.6506842885548</v>
      </c>
    </row>
    <row r="18" spans="1:84">
      <c r="A18" s="1">
        <v>28100</v>
      </c>
      <c r="B18" s="1">
        <v>1</v>
      </c>
      <c r="C18" s="1" t="s">
        <v>54</v>
      </c>
      <c r="D18" s="1" t="s">
        <v>85</v>
      </c>
      <c r="E18" s="1" t="s">
        <v>419</v>
      </c>
      <c r="F18" s="1076">
        <v>1233396</v>
      </c>
      <c r="G18" s="8">
        <v>35008</v>
      </c>
      <c r="H18" s="8">
        <v>38478</v>
      </c>
      <c r="I18" s="8">
        <v>41381</v>
      </c>
      <c r="J18" s="8">
        <v>45447</v>
      </c>
      <c r="K18" s="8">
        <v>51835</v>
      </c>
      <c r="L18" s="8">
        <v>50629</v>
      </c>
      <c r="M18" s="8">
        <v>57564</v>
      </c>
      <c r="N18" s="8">
        <v>64869</v>
      </c>
      <c r="O18" s="8">
        <v>69565</v>
      </c>
      <c r="P18" s="8">
        <v>71486</v>
      </c>
      <c r="Q18" s="8">
        <v>72002</v>
      </c>
      <c r="R18" s="8">
        <v>69300</v>
      </c>
      <c r="S18" s="8">
        <v>74995</v>
      </c>
      <c r="T18" s="8">
        <v>83318</v>
      </c>
      <c r="U18" s="8">
        <v>92181</v>
      </c>
      <c r="V18" s="8">
        <v>105781</v>
      </c>
      <c r="W18" s="8">
        <v>84250</v>
      </c>
      <c r="X18" s="8">
        <v>61633</v>
      </c>
      <c r="Y18" s="8">
        <v>37576</v>
      </c>
      <c r="Z18" s="8">
        <v>26098</v>
      </c>
      <c r="AA18" s="8"/>
      <c r="AB18" s="8">
        <v>572159</v>
      </c>
      <c r="AC18" s="8">
        <v>17940</v>
      </c>
      <c r="AD18" s="8">
        <v>19708</v>
      </c>
      <c r="AE18" s="8">
        <v>21178</v>
      </c>
      <c r="AF18" s="8">
        <v>22929</v>
      </c>
      <c r="AG18" s="8">
        <v>25204</v>
      </c>
      <c r="AH18" s="8">
        <v>24589</v>
      </c>
      <c r="AI18" s="8">
        <v>28248</v>
      </c>
      <c r="AJ18" s="8">
        <v>31790</v>
      </c>
      <c r="AK18" s="8">
        <v>34121</v>
      </c>
      <c r="AL18" s="8">
        <v>35060</v>
      </c>
      <c r="AM18" s="8">
        <v>34981</v>
      </c>
      <c r="AN18" s="8">
        <v>33855</v>
      </c>
      <c r="AO18" s="8">
        <v>36629</v>
      </c>
      <c r="AP18" s="8">
        <v>39734</v>
      </c>
      <c r="AQ18" s="8">
        <v>42189</v>
      </c>
      <c r="AR18" s="8">
        <v>47283</v>
      </c>
      <c r="AS18" s="8">
        <v>35624</v>
      </c>
      <c r="AT18" s="8">
        <v>23463</v>
      </c>
      <c r="AU18" s="8">
        <v>11875</v>
      </c>
      <c r="AV18" s="8">
        <v>5759</v>
      </c>
      <c r="AW18" s="8"/>
      <c r="AX18" s="8">
        <v>661237</v>
      </c>
      <c r="AY18" s="8">
        <v>17068</v>
      </c>
      <c r="AZ18" s="8">
        <v>18770</v>
      </c>
      <c r="BA18" s="8">
        <v>20203</v>
      </c>
      <c r="BB18" s="8">
        <v>22518</v>
      </c>
      <c r="BC18" s="8">
        <v>26631</v>
      </c>
      <c r="BD18" s="8">
        <v>26040</v>
      </c>
      <c r="BE18" s="8">
        <v>29316</v>
      </c>
      <c r="BF18" s="8">
        <v>33079</v>
      </c>
      <c r="BG18" s="8">
        <v>35444</v>
      </c>
      <c r="BH18" s="8">
        <v>36426</v>
      </c>
      <c r="BI18" s="8">
        <v>37021</v>
      </c>
      <c r="BJ18" s="8">
        <v>35445</v>
      </c>
      <c r="BK18" s="8">
        <v>38366</v>
      </c>
      <c r="BL18" s="8">
        <v>43584</v>
      </c>
      <c r="BM18" s="8">
        <v>49992</v>
      </c>
      <c r="BN18" s="8">
        <v>58498</v>
      </c>
      <c r="BO18" s="8">
        <v>48626</v>
      </c>
      <c r="BP18" s="8">
        <v>38170</v>
      </c>
      <c r="BQ18" s="8">
        <v>25701</v>
      </c>
      <c r="BR18" s="8">
        <v>20339</v>
      </c>
      <c r="BT18" s="955">
        <v>80.870365707811416</v>
      </c>
      <c r="BV18" s="8">
        <v>114867</v>
      </c>
      <c r="BW18" s="8">
        <v>627692</v>
      </c>
      <c r="BX18" s="8">
        <v>490837</v>
      </c>
      <c r="BY18" s="8">
        <v>175499</v>
      </c>
      <c r="BZ18" s="8">
        <v>315338</v>
      </c>
      <c r="CB18" s="955">
        <v>9.3130673360380616</v>
      </c>
      <c r="CC18" s="955">
        <v>50.891360114675251</v>
      </c>
      <c r="CD18" s="955">
        <v>39.795572549286682</v>
      </c>
      <c r="CE18" s="955">
        <v>14.228925665398624</v>
      </c>
      <c r="CF18" s="955">
        <v>25.566646883888062</v>
      </c>
    </row>
    <row r="19" spans="1:84">
      <c r="A19" s="1">
        <v>28101</v>
      </c>
      <c r="B19" s="1">
        <v>0</v>
      </c>
      <c r="C19" s="1" t="s">
        <v>54</v>
      </c>
      <c r="D19" s="1" t="s">
        <v>1105</v>
      </c>
      <c r="E19" s="1" t="s">
        <v>412</v>
      </c>
      <c r="F19" s="1076">
        <v>213562</v>
      </c>
      <c r="G19" s="8">
        <v>8133</v>
      </c>
      <c r="H19" s="8">
        <v>9192</v>
      </c>
      <c r="I19" s="8">
        <v>9628</v>
      </c>
      <c r="J19" s="8">
        <v>10640</v>
      </c>
      <c r="K19" s="8">
        <v>12566</v>
      </c>
      <c r="L19" s="8">
        <v>10144</v>
      </c>
      <c r="M19" s="8">
        <v>10544</v>
      </c>
      <c r="N19" s="8">
        <v>12527</v>
      </c>
      <c r="O19" s="8">
        <v>14556</v>
      </c>
      <c r="P19" s="8">
        <v>18387</v>
      </c>
      <c r="Q19" s="8">
        <v>16670</v>
      </c>
      <c r="R19" s="8">
        <v>14427</v>
      </c>
      <c r="S19" s="8">
        <v>12429</v>
      </c>
      <c r="T19" s="8">
        <v>11994</v>
      </c>
      <c r="U19" s="8">
        <v>13871</v>
      </c>
      <c r="V19" s="8">
        <v>10336</v>
      </c>
      <c r="W19" s="8">
        <v>7932</v>
      </c>
      <c r="X19" s="8">
        <v>5904</v>
      </c>
      <c r="Y19" s="8">
        <v>2826</v>
      </c>
      <c r="Z19" s="8">
        <v>856</v>
      </c>
      <c r="AA19" s="8"/>
      <c r="AB19" s="8">
        <v>99420</v>
      </c>
      <c r="AC19" s="8">
        <v>4197</v>
      </c>
      <c r="AD19" s="8">
        <v>4722</v>
      </c>
      <c r="AE19" s="8">
        <v>4929</v>
      </c>
      <c r="AF19" s="8">
        <v>5226</v>
      </c>
      <c r="AG19" s="8">
        <v>6063</v>
      </c>
      <c r="AH19" s="8">
        <v>4901</v>
      </c>
      <c r="AI19" s="8">
        <v>4993</v>
      </c>
      <c r="AJ19" s="8">
        <v>5908</v>
      </c>
      <c r="AK19" s="8">
        <v>6846</v>
      </c>
      <c r="AL19" s="8">
        <v>8586</v>
      </c>
      <c r="AM19" s="8">
        <v>7851</v>
      </c>
      <c r="AN19" s="8">
        <v>6879</v>
      </c>
      <c r="AO19" s="8">
        <v>5946</v>
      </c>
      <c r="AP19" s="8">
        <v>5625</v>
      </c>
      <c r="AQ19" s="8">
        <v>6338</v>
      </c>
      <c r="AR19" s="8">
        <v>4334</v>
      </c>
      <c r="AS19" s="8">
        <v>3106</v>
      </c>
      <c r="AT19" s="8">
        <v>1993</v>
      </c>
      <c r="AU19" s="8">
        <v>809</v>
      </c>
      <c r="AV19" s="8">
        <v>168</v>
      </c>
      <c r="AW19" s="8"/>
      <c r="AX19" s="8">
        <v>114142</v>
      </c>
      <c r="AY19" s="8">
        <v>3936</v>
      </c>
      <c r="AZ19" s="8">
        <v>4470</v>
      </c>
      <c r="BA19" s="8">
        <v>4699</v>
      </c>
      <c r="BB19" s="8">
        <v>5414</v>
      </c>
      <c r="BC19" s="8">
        <v>6503</v>
      </c>
      <c r="BD19" s="8">
        <v>5243</v>
      </c>
      <c r="BE19" s="8">
        <v>5551</v>
      </c>
      <c r="BF19" s="8">
        <v>6619</v>
      </c>
      <c r="BG19" s="8">
        <v>7710</v>
      </c>
      <c r="BH19" s="8">
        <v>9801</v>
      </c>
      <c r="BI19" s="8">
        <v>8819</v>
      </c>
      <c r="BJ19" s="8">
        <v>7548</v>
      </c>
      <c r="BK19" s="8">
        <v>6483</v>
      </c>
      <c r="BL19" s="8">
        <v>6369</v>
      </c>
      <c r="BM19" s="8">
        <v>7533</v>
      </c>
      <c r="BN19" s="8">
        <v>6002</v>
      </c>
      <c r="BO19" s="8">
        <v>4826</v>
      </c>
      <c r="BP19" s="8">
        <v>3911</v>
      </c>
      <c r="BQ19" s="8">
        <v>2017</v>
      </c>
      <c r="BR19" s="8">
        <v>688</v>
      </c>
      <c r="BT19" s="955">
        <v>100</v>
      </c>
      <c r="BV19" s="8">
        <v>26953</v>
      </c>
      <c r="BW19" s="8">
        <v>132890</v>
      </c>
      <c r="BX19" s="8">
        <v>53719</v>
      </c>
      <c r="BY19" s="8">
        <v>25865</v>
      </c>
      <c r="BZ19" s="8">
        <v>27854</v>
      </c>
      <c r="CB19" s="955">
        <v>12.620690946891299</v>
      </c>
      <c r="CC19" s="955">
        <v>62.225489553384961</v>
      </c>
      <c r="CD19" s="955">
        <v>25.153819499723735</v>
      </c>
      <c r="CE19" s="955">
        <v>12.111237017821523</v>
      </c>
      <c r="CF19" s="955">
        <v>13.042582481902212</v>
      </c>
    </row>
    <row r="20" spans="1:84">
      <c r="A20" s="1">
        <v>28101</v>
      </c>
      <c r="B20" s="1">
        <v>0</v>
      </c>
      <c r="C20" s="1" t="s">
        <v>54</v>
      </c>
      <c r="D20" s="1" t="s">
        <v>1105</v>
      </c>
      <c r="E20" s="1" t="s">
        <v>413</v>
      </c>
      <c r="F20" s="1076">
        <v>205845</v>
      </c>
      <c r="G20" s="8">
        <v>7043</v>
      </c>
      <c r="H20" s="8">
        <v>8337</v>
      </c>
      <c r="I20" s="8">
        <v>9234</v>
      </c>
      <c r="J20" s="8">
        <v>10025</v>
      </c>
      <c r="K20" s="8">
        <v>11197</v>
      </c>
      <c r="L20" s="8">
        <v>9582</v>
      </c>
      <c r="M20" s="8">
        <v>9562</v>
      </c>
      <c r="N20" s="8">
        <v>10737</v>
      </c>
      <c r="O20" s="8">
        <v>12508</v>
      </c>
      <c r="P20" s="8">
        <v>14342</v>
      </c>
      <c r="Q20" s="8">
        <v>17791</v>
      </c>
      <c r="R20" s="8">
        <v>16071</v>
      </c>
      <c r="S20" s="8">
        <v>13862</v>
      </c>
      <c r="T20" s="8">
        <v>11805</v>
      </c>
      <c r="U20" s="8">
        <v>11076</v>
      </c>
      <c r="V20" s="8">
        <v>12626</v>
      </c>
      <c r="W20" s="8">
        <v>8949</v>
      </c>
      <c r="X20" s="8">
        <v>6069</v>
      </c>
      <c r="Y20" s="8">
        <v>3637</v>
      </c>
      <c r="Z20" s="8">
        <v>1392</v>
      </c>
      <c r="AA20" s="8"/>
      <c r="AB20" s="8">
        <v>94400</v>
      </c>
      <c r="AC20" s="8">
        <v>3609</v>
      </c>
      <c r="AD20" s="8">
        <v>4323</v>
      </c>
      <c r="AE20" s="8">
        <v>4719</v>
      </c>
      <c r="AF20" s="8">
        <v>4901</v>
      </c>
      <c r="AG20" s="8">
        <v>5247</v>
      </c>
      <c r="AH20" s="8">
        <v>4380</v>
      </c>
      <c r="AI20" s="8">
        <v>4554</v>
      </c>
      <c r="AJ20" s="8">
        <v>5018</v>
      </c>
      <c r="AK20" s="8">
        <v>5862</v>
      </c>
      <c r="AL20" s="8">
        <v>6716</v>
      </c>
      <c r="AM20" s="8">
        <v>8218</v>
      </c>
      <c r="AN20" s="8">
        <v>7470</v>
      </c>
      <c r="AO20" s="8">
        <v>6558</v>
      </c>
      <c r="AP20" s="8">
        <v>5586</v>
      </c>
      <c r="AQ20" s="8">
        <v>4958</v>
      </c>
      <c r="AR20" s="8">
        <v>5483</v>
      </c>
      <c r="AS20" s="8">
        <v>3479</v>
      </c>
      <c r="AT20" s="8">
        <v>2080</v>
      </c>
      <c r="AU20" s="8">
        <v>957</v>
      </c>
      <c r="AV20" s="8">
        <v>282</v>
      </c>
      <c r="AW20" s="8"/>
      <c r="AX20" s="8">
        <v>111445</v>
      </c>
      <c r="AY20" s="8">
        <v>3434</v>
      </c>
      <c r="AZ20" s="8">
        <v>4014</v>
      </c>
      <c r="BA20" s="8">
        <v>4515</v>
      </c>
      <c r="BB20" s="8">
        <v>5124</v>
      </c>
      <c r="BC20" s="8">
        <v>5950</v>
      </c>
      <c r="BD20" s="8">
        <v>5202</v>
      </c>
      <c r="BE20" s="8">
        <v>5008</v>
      </c>
      <c r="BF20" s="8">
        <v>5719</v>
      </c>
      <c r="BG20" s="8">
        <v>6646</v>
      </c>
      <c r="BH20" s="8">
        <v>7626</v>
      </c>
      <c r="BI20" s="8">
        <v>9573</v>
      </c>
      <c r="BJ20" s="8">
        <v>8601</v>
      </c>
      <c r="BK20" s="8">
        <v>7304</v>
      </c>
      <c r="BL20" s="8">
        <v>6219</v>
      </c>
      <c r="BM20" s="8">
        <v>6118</v>
      </c>
      <c r="BN20" s="8">
        <v>7143</v>
      </c>
      <c r="BO20" s="8">
        <v>5470</v>
      </c>
      <c r="BP20" s="8">
        <v>3989</v>
      </c>
      <c r="BQ20" s="8">
        <v>2680</v>
      </c>
      <c r="BR20" s="8">
        <v>1110</v>
      </c>
      <c r="BT20" s="955">
        <v>96.386529438757833</v>
      </c>
      <c r="BV20" s="8">
        <v>24614</v>
      </c>
      <c r="BW20" s="8">
        <v>125677</v>
      </c>
      <c r="BX20" s="8">
        <v>55554</v>
      </c>
      <c r="BY20" s="8">
        <v>22881</v>
      </c>
      <c r="BZ20" s="8">
        <v>32673</v>
      </c>
      <c r="CB20" s="955">
        <v>11.957540868128932</v>
      </c>
      <c r="CC20" s="955">
        <v>61.054191260414392</v>
      </c>
      <c r="CD20" s="955">
        <v>26.988267871456678</v>
      </c>
      <c r="CE20" s="955">
        <v>11.115645267069883</v>
      </c>
      <c r="CF20" s="955">
        <v>15.872622604386796</v>
      </c>
    </row>
    <row r="21" spans="1:84">
      <c r="A21" s="1">
        <v>28101</v>
      </c>
      <c r="B21" s="1">
        <v>0</v>
      </c>
      <c r="C21" s="1" t="s">
        <v>54</v>
      </c>
      <c r="D21" s="1" t="s">
        <v>1105</v>
      </c>
      <c r="E21" s="1" t="s">
        <v>414</v>
      </c>
      <c r="F21" s="1076">
        <v>203985</v>
      </c>
      <c r="G21" s="8">
        <v>7114</v>
      </c>
      <c r="H21" s="8">
        <v>7141</v>
      </c>
      <c r="I21" s="8">
        <v>8432</v>
      </c>
      <c r="J21" s="8">
        <v>10006</v>
      </c>
      <c r="K21" s="8">
        <v>11484</v>
      </c>
      <c r="L21" s="8">
        <v>9973</v>
      </c>
      <c r="M21" s="8">
        <v>10068</v>
      </c>
      <c r="N21" s="8">
        <v>10067</v>
      </c>
      <c r="O21" s="8">
        <v>11005</v>
      </c>
      <c r="P21" s="8">
        <v>12520</v>
      </c>
      <c r="Q21" s="8">
        <v>14054</v>
      </c>
      <c r="R21" s="8">
        <v>17290</v>
      </c>
      <c r="S21" s="8">
        <v>15730</v>
      </c>
      <c r="T21" s="8">
        <v>13545</v>
      </c>
      <c r="U21" s="8">
        <v>11262</v>
      </c>
      <c r="V21" s="8">
        <v>10297</v>
      </c>
      <c r="W21" s="8">
        <v>11263</v>
      </c>
      <c r="X21" s="8">
        <v>7081</v>
      </c>
      <c r="Y21" s="8">
        <v>3795</v>
      </c>
      <c r="Z21" s="8">
        <v>1858</v>
      </c>
      <c r="AA21" s="8"/>
      <c r="AB21" s="8">
        <v>93194</v>
      </c>
      <c r="AC21" s="8">
        <v>3646</v>
      </c>
      <c r="AD21" s="8">
        <v>3660</v>
      </c>
      <c r="AE21" s="8">
        <v>4342</v>
      </c>
      <c r="AF21" s="8">
        <v>4964</v>
      </c>
      <c r="AG21" s="8">
        <v>5557</v>
      </c>
      <c r="AH21" s="8">
        <v>4577</v>
      </c>
      <c r="AI21" s="8">
        <v>4471</v>
      </c>
      <c r="AJ21" s="8">
        <v>4771</v>
      </c>
      <c r="AK21" s="8">
        <v>5131</v>
      </c>
      <c r="AL21" s="8">
        <v>5868</v>
      </c>
      <c r="AM21" s="8">
        <v>6529</v>
      </c>
      <c r="AN21" s="8">
        <v>7927</v>
      </c>
      <c r="AO21" s="8">
        <v>7282</v>
      </c>
      <c r="AP21" s="8">
        <v>6320</v>
      </c>
      <c r="AQ21" s="8">
        <v>5182</v>
      </c>
      <c r="AR21" s="8">
        <v>4403</v>
      </c>
      <c r="AS21" s="8">
        <v>4648</v>
      </c>
      <c r="AT21" s="8">
        <v>2495</v>
      </c>
      <c r="AU21" s="8">
        <v>1075</v>
      </c>
      <c r="AV21" s="8">
        <v>346</v>
      </c>
      <c r="AW21" s="8"/>
      <c r="AX21" s="8">
        <v>110791</v>
      </c>
      <c r="AY21" s="8">
        <v>3468</v>
      </c>
      <c r="AZ21" s="8">
        <v>3481</v>
      </c>
      <c r="BA21" s="8">
        <v>4090</v>
      </c>
      <c r="BB21" s="8">
        <v>5042</v>
      </c>
      <c r="BC21" s="8">
        <v>5927</v>
      </c>
      <c r="BD21" s="8">
        <v>5396</v>
      </c>
      <c r="BE21" s="8">
        <v>5597</v>
      </c>
      <c r="BF21" s="8">
        <v>5296</v>
      </c>
      <c r="BG21" s="8">
        <v>5874</v>
      </c>
      <c r="BH21" s="8">
        <v>6652</v>
      </c>
      <c r="BI21" s="8">
        <v>7525</v>
      </c>
      <c r="BJ21" s="8">
        <v>9363</v>
      </c>
      <c r="BK21" s="8">
        <v>8448</v>
      </c>
      <c r="BL21" s="8">
        <v>7225</v>
      </c>
      <c r="BM21" s="8">
        <v>6080</v>
      </c>
      <c r="BN21" s="8">
        <v>5894</v>
      </c>
      <c r="BO21" s="8">
        <v>6615</v>
      </c>
      <c r="BP21" s="8">
        <v>4586</v>
      </c>
      <c r="BQ21" s="8">
        <v>2720</v>
      </c>
      <c r="BR21" s="8">
        <v>1512</v>
      </c>
      <c r="BT21" s="955">
        <v>95.515587979134864</v>
      </c>
      <c r="BV21" s="8">
        <v>22687</v>
      </c>
      <c r="BW21" s="8">
        <v>122197</v>
      </c>
      <c r="BX21" s="8">
        <v>59101</v>
      </c>
      <c r="BY21" s="8">
        <v>24807</v>
      </c>
      <c r="BZ21" s="8">
        <v>34294</v>
      </c>
      <c r="CB21" s="955">
        <v>11.121896217859156</v>
      </c>
      <c r="CC21" s="955">
        <v>59.904894967767241</v>
      </c>
      <c r="CD21" s="955">
        <v>28.973208814373606</v>
      </c>
      <c r="CE21" s="955">
        <v>12.161188322670785</v>
      </c>
      <c r="CF21" s="955">
        <v>16.812020491702821</v>
      </c>
    </row>
    <row r="22" spans="1:84">
      <c r="A22" s="1">
        <v>28101</v>
      </c>
      <c r="B22" s="1">
        <v>0</v>
      </c>
      <c r="C22" s="1" t="s">
        <v>54</v>
      </c>
      <c r="D22" s="1" t="s">
        <v>1105</v>
      </c>
      <c r="E22" s="1" t="s">
        <v>415</v>
      </c>
      <c r="F22" s="1076">
        <v>201434</v>
      </c>
      <c r="G22" s="8">
        <v>7267</v>
      </c>
      <c r="H22" s="8">
        <v>7192</v>
      </c>
      <c r="I22" s="8">
        <v>7250</v>
      </c>
      <c r="J22" s="8">
        <v>9118</v>
      </c>
      <c r="K22" s="8">
        <v>11388</v>
      </c>
      <c r="L22" s="8">
        <v>10201</v>
      </c>
      <c r="M22" s="8">
        <v>10282</v>
      </c>
      <c r="N22" s="8">
        <v>10618</v>
      </c>
      <c r="O22" s="8">
        <v>10355</v>
      </c>
      <c r="P22" s="8">
        <v>11034</v>
      </c>
      <c r="Q22" s="8">
        <v>12286</v>
      </c>
      <c r="R22" s="8">
        <v>13661</v>
      </c>
      <c r="S22" s="8">
        <v>16979</v>
      </c>
      <c r="T22" s="8">
        <v>15413</v>
      </c>
      <c r="U22" s="8">
        <v>12949</v>
      </c>
      <c r="V22" s="8">
        <v>10476</v>
      </c>
      <c r="W22" s="8">
        <v>9204</v>
      </c>
      <c r="X22" s="8">
        <v>9108</v>
      </c>
      <c r="Y22" s="8">
        <v>4523</v>
      </c>
      <c r="Z22" s="8">
        <v>2130</v>
      </c>
      <c r="AA22" s="8"/>
      <c r="AB22" s="8">
        <v>91795</v>
      </c>
      <c r="AC22" s="8">
        <v>3724</v>
      </c>
      <c r="AD22" s="8">
        <v>3686</v>
      </c>
      <c r="AE22" s="8">
        <v>3695</v>
      </c>
      <c r="AF22" s="8">
        <v>4554</v>
      </c>
      <c r="AG22" s="8">
        <v>5608</v>
      </c>
      <c r="AH22" s="8">
        <v>4870</v>
      </c>
      <c r="AI22" s="8">
        <v>4680</v>
      </c>
      <c r="AJ22" s="8">
        <v>4701</v>
      </c>
      <c r="AK22" s="8">
        <v>4890</v>
      </c>
      <c r="AL22" s="8">
        <v>5148</v>
      </c>
      <c r="AM22" s="8">
        <v>5717</v>
      </c>
      <c r="AN22" s="8">
        <v>6290</v>
      </c>
      <c r="AO22" s="8">
        <v>7760</v>
      </c>
      <c r="AP22" s="8">
        <v>7049</v>
      </c>
      <c r="AQ22" s="8">
        <v>5887</v>
      </c>
      <c r="AR22" s="8">
        <v>4619</v>
      </c>
      <c r="AS22" s="8">
        <v>3740</v>
      </c>
      <c r="AT22" s="8">
        <v>3445</v>
      </c>
      <c r="AU22" s="8">
        <v>1324</v>
      </c>
      <c r="AV22" s="8">
        <v>408</v>
      </c>
      <c r="AW22" s="8"/>
      <c r="AX22" s="8">
        <v>109639</v>
      </c>
      <c r="AY22" s="8">
        <v>3543</v>
      </c>
      <c r="AZ22" s="8">
        <v>3506</v>
      </c>
      <c r="BA22" s="8">
        <v>3555</v>
      </c>
      <c r="BB22" s="8">
        <v>4564</v>
      </c>
      <c r="BC22" s="8">
        <v>5780</v>
      </c>
      <c r="BD22" s="8">
        <v>5331</v>
      </c>
      <c r="BE22" s="8">
        <v>5602</v>
      </c>
      <c r="BF22" s="8">
        <v>5917</v>
      </c>
      <c r="BG22" s="8">
        <v>5465</v>
      </c>
      <c r="BH22" s="8">
        <v>5886</v>
      </c>
      <c r="BI22" s="8">
        <v>6569</v>
      </c>
      <c r="BJ22" s="8">
        <v>7371</v>
      </c>
      <c r="BK22" s="8">
        <v>9219</v>
      </c>
      <c r="BL22" s="8">
        <v>8364</v>
      </c>
      <c r="BM22" s="8">
        <v>7062</v>
      </c>
      <c r="BN22" s="8">
        <v>5857</v>
      </c>
      <c r="BO22" s="8">
        <v>5464</v>
      </c>
      <c r="BP22" s="8">
        <v>5663</v>
      </c>
      <c r="BQ22" s="8">
        <v>3199</v>
      </c>
      <c r="BR22" s="8">
        <v>1722</v>
      </c>
      <c r="BT22" s="955">
        <v>94.321087084780999</v>
      </c>
      <c r="BV22" s="8">
        <v>21709</v>
      </c>
      <c r="BW22" s="8">
        <v>115922</v>
      </c>
      <c r="BX22" s="8">
        <v>63803</v>
      </c>
      <c r="BY22" s="8">
        <v>28362</v>
      </c>
      <c r="BZ22" s="8">
        <v>35441</v>
      </c>
      <c r="CB22" s="955">
        <v>10.777227280399536</v>
      </c>
      <c r="CC22" s="955">
        <v>57.548378128816388</v>
      </c>
      <c r="CD22" s="955">
        <v>31.674394590784079</v>
      </c>
      <c r="CE22" s="955">
        <v>14.080046069680391</v>
      </c>
      <c r="CF22" s="955">
        <v>17.594348521103687</v>
      </c>
    </row>
    <row r="23" spans="1:84">
      <c r="A23" s="1">
        <v>28101</v>
      </c>
      <c r="B23" s="1">
        <v>0</v>
      </c>
      <c r="C23" s="1" t="s">
        <v>54</v>
      </c>
      <c r="D23" s="1" t="s">
        <v>1105</v>
      </c>
      <c r="E23" s="1" t="s">
        <v>416</v>
      </c>
      <c r="F23" s="1076">
        <v>197831</v>
      </c>
      <c r="G23" s="8">
        <v>7187</v>
      </c>
      <c r="H23" s="8">
        <v>7328</v>
      </c>
      <c r="I23" s="8">
        <v>7289</v>
      </c>
      <c r="J23" s="8">
        <v>7872</v>
      </c>
      <c r="K23" s="8">
        <v>10379</v>
      </c>
      <c r="L23" s="8">
        <v>10036</v>
      </c>
      <c r="M23" s="8">
        <v>10442</v>
      </c>
      <c r="N23" s="8">
        <v>10765</v>
      </c>
      <c r="O23" s="8">
        <v>10929</v>
      </c>
      <c r="P23" s="8">
        <v>10401</v>
      </c>
      <c r="Q23" s="8">
        <v>10844</v>
      </c>
      <c r="R23" s="8">
        <v>11959</v>
      </c>
      <c r="S23" s="8">
        <v>13440</v>
      </c>
      <c r="T23" s="8">
        <v>16686</v>
      </c>
      <c r="U23" s="8">
        <v>14777</v>
      </c>
      <c r="V23" s="8">
        <v>12078</v>
      </c>
      <c r="W23" s="8">
        <v>9389</v>
      </c>
      <c r="X23" s="8">
        <v>7452</v>
      </c>
      <c r="Y23" s="8">
        <v>6001</v>
      </c>
      <c r="Z23" s="8">
        <v>2577</v>
      </c>
      <c r="AA23" s="8"/>
      <c r="AB23" s="8">
        <v>89881</v>
      </c>
      <c r="AC23" s="8">
        <v>3683</v>
      </c>
      <c r="AD23" s="8">
        <v>3756</v>
      </c>
      <c r="AE23" s="8">
        <v>3715</v>
      </c>
      <c r="AF23" s="8">
        <v>3894</v>
      </c>
      <c r="AG23" s="8">
        <v>5130</v>
      </c>
      <c r="AH23" s="8">
        <v>4849</v>
      </c>
      <c r="AI23" s="8">
        <v>4931</v>
      </c>
      <c r="AJ23" s="8">
        <v>4926</v>
      </c>
      <c r="AK23" s="8">
        <v>4830</v>
      </c>
      <c r="AL23" s="8">
        <v>4913</v>
      </c>
      <c r="AM23" s="8">
        <v>5025</v>
      </c>
      <c r="AN23" s="8">
        <v>5519</v>
      </c>
      <c r="AO23" s="8">
        <v>6156</v>
      </c>
      <c r="AP23" s="8">
        <v>7538</v>
      </c>
      <c r="AQ23" s="8">
        <v>6595</v>
      </c>
      <c r="AR23" s="8">
        <v>5274</v>
      </c>
      <c r="AS23" s="8">
        <v>3950</v>
      </c>
      <c r="AT23" s="8">
        <v>2773</v>
      </c>
      <c r="AU23" s="8">
        <v>1912</v>
      </c>
      <c r="AV23" s="8">
        <v>512</v>
      </c>
      <c r="AW23" s="8"/>
      <c r="AX23" s="8">
        <v>107950</v>
      </c>
      <c r="AY23" s="8">
        <v>3504</v>
      </c>
      <c r="AZ23" s="8">
        <v>3572</v>
      </c>
      <c r="BA23" s="8">
        <v>3574</v>
      </c>
      <c r="BB23" s="8">
        <v>3978</v>
      </c>
      <c r="BC23" s="8">
        <v>5249</v>
      </c>
      <c r="BD23" s="8">
        <v>5187</v>
      </c>
      <c r="BE23" s="8">
        <v>5511</v>
      </c>
      <c r="BF23" s="8">
        <v>5839</v>
      </c>
      <c r="BG23" s="8">
        <v>6099</v>
      </c>
      <c r="BH23" s="8">
        <v>5488</v>
      </c>
      <c r="BI23" s="8">
        <v>5819</v>
      </c>
      <c r="BJ23" s="8">
        <v>6440</v>
      </c>
      <c r="BK23" s="8">
        <v>7284</v>
      </c>
      <c r="BL23" s="8">
        <v>9148</v>
      </c>
      <c r="BM23" s="8">
        <v>8182</v>
      </c>
      <c r="BN23" s="8">
        <v>6804</v>
      </c>
      <c r="BO23" s="8">
        <v>5439</v>
      </c>
      <c r="BP23" s="8">
        <v>4679</v>
      </c>
      <c r="BQ23" s="8">
        <v>4089</v>
      </c>
      <c r="BR23" s="8">
        <v>2065</v>
      </c>
      <c r="BT23" s="955">
        <v>92.633989192833937</v>
      </c>
      <c r="BV23" s="8">
        <v>21804</v>
      </c>
      <c r="BW23" s="8">
        <v>107067</v>
      </c>
      <c r="BX23" s="8">
        <v>68960</v>
      </c>
      <c r="BY23" s="8">
        <v>31463</v>
      </c>
      <c r="BZ23" s="8">
        <v>37497</v>
      </c>
      <c r="CB23" s="955">
        <v>11.021528476325752</v>
      </c>
      <c r="CC23" s="955">
        <v>54.120436129827986</v>
      </c>
      <c r="CD23" s="955">
        <v>34.858035393846265</v>
      </c>
      <c r="CE23" s="955">
        <v>15.903978648442358</v>
      </c>
      <c r="CF23" s="955">
        <v>18.954056745403904</v>
      </c>
    </row>
    <row r="24" spans="1:84">
      <c r="A24" s="1">
        <v>28101</v>
      </c>
      <c r="B24" s="1">
        <v>0</v>
      </c>
      <c r="C24" s="1" t="s">
        <v>54</v>
      </c>
      <c r="D24" s="1" t="s">
        <v>1105</v>
      </c>
      <c r="E24" s="1" t="s">
        <v>417</v>
      </c>
      <c r="F24" s="1076">
        <v>193398</v>
      </c>
      <c r="G24" s="8">
        <v>6843</v>
      </c>
      <c r="H24" s="8">
        <v>7224</v>
      </c>
      <c r="I24" s="8">
        <v>7416</v>
      </c>
      <c r="J24" s="8">
        <v>7870</v>
      </c>
      <c r="K24" s="8">
        <v>9015</v>
      </c>
      <c r="L24" s="8">
        <v>9148</v>
      </c>
      <c r="M24" s="8">
        <v>10217</v>
      </c>
      <c r="N24" s="8">
        <v>10880</v>
      </c>
      <c r="O24" s="8">
        <v>11049</v>
      </c>
      <c r="P24" s="8">
        <v>10996</v>
      </c>
      <c r="Q24" s="8">
        <v>10237</v>
      </c>
      <c r="R24" s="8">
        <v>10575</v>
      </c>
      <c r="S24" s="8">
        <v>11789</v>
      </c>
      <c r="T24" s="8">
        <v>13257</v>
      </c>
      <c r="U24" s="8">
        <v>16048</v>
      </c>
      <c r="V24" s="8">
        <v>13837</v>
      </c>
      <c r="W24" s="8">
        <v>10885</v>
      </c>
      <c r="X24" s="8">
        <v>7677</v>
      </c>
      <c r="Y24" s="8">
        <v>4946</v>
      </c>
      <c r="Z24" s="8">
        <v>3489</v>
      </c>
      <c r="AA24" s="8"/>
      <c r="AB24" s="8">
        <v>87615</v>
      </c>
      <c r="AC24" s="8">
        <v>3507</v>
      </c>
      <c r="AD24" s="8">
        <v>3703</v>
      </c>
      <c r="AE24" s="8">
        <v>3780</v>
      </c>
      <c r="AF24" s="8">
        <v>3896</v>
      </c>
      <c r="AG24" s="8">
        <v>4429</v>
      </c>
      <c r="AH24" s="8">
        <v>4430</v>
      </c>
      <c r="AI24" s="8">
        <v>4860</v>
      </c>
      <c r="AJ24" s="8">
        <v>5144</v>
      </c>
      <c r="AK24" s="8">
        <v>5066</v>
      </c>
      <c r="AL24" s="8">
        <v>4861</v>
      </c>
      <c r="AM24" s="8">
        <v>4801</v>
      </c>
      <c r="AN24" s="8">
        <v>4863</v>
      </c>
      <c r="AO24" s="8">
        <v>5415</v>
      </c>
      <c r="AP24" s="8">
        <v>6003</v>
      </c>
      <c r="AQ24" s="8">
        <v>7078</v>
      </c>
      <c r="AR24" s="8">
        <v>5942</v>
      </c>
      <c r="AS24" s="8">
        <v>4551</v>
      </c>
      <c r="AT24" s="8">
        <v>2979</v>
      </c>
      <c r="AU24" s="8">
        <v>1549</v>
      </c>
      <c r="AV24" s="8">
        <v>758</v>
      </c>
      <c r="AW24" s="8"/>
      <c r="AX24" s="8">
        <v>105783</v>
      </c>
      <c r="AY24" s="8">
        <v>3336</v>
      </c>
      <c r="AZ24" s="8">
        <v>3521</v>
      </c>
      <c r="BA24" s="8">
        <v>3636</v>
      </c>
      <c r="BB24" s="8">
        <v>3974</v>
      </c>
      <c r="BC24" s="8">
        <v>4586</v>
      </c>
      <c r="BD24" s="8">
        <v>4718</v>
      </c>
      <c r="BE24" s="8">
        <v>5357</v>
      </c>
      <c r="BF24" s="8">
        <v>5736</v>
      </c>
      <c r="BG24" s="8">
        <v>5983</v>
      </c>
      <c r="BH24" s="8">
        <v>6135</v>
      </c>
      <c r="BI24" s="8">
        <v>5436</v>
      </c>
      <c r="BJ24" s="8">
        <v>5712</v>
      </c>
      <c r="BK24" s="8">
        <v>6374</v>
      </c>
      <c r="BL24" s="8">
        <v>7254</v>
      </c>
      <c r="BM24" s="8">
        <v>8970</v>
      </c>
      <c r="BN24" s="8">
        <v>7895</v>
      </c>
      <c r="BO24" s="8">
        <v>6334</v>
      </c>
      <c r="BP24" s="8">
        <v>4698</v>
      </c>
      <c r="BQ24" s="8">
        <v>3397</v>
      </c>
      <c r="BR24" s="8">
        <v>2731</v>
      </c>
      <c r="BT24" s="955">
        <v>90.558245380732529</v>
      </c>
      <c r="BV24" s="8">
        <v>21483</v>
      </c>
      <c r="BW24" s="8">
        <v>101776</v>
      </c>
      <c r="BX24" s="8">
        <v>70139</v>
      </c>
      <c r="BY24" s="8">
        <v>29305</v>
      </c>
      <c r="BZ24" s="8">
        <v>40834</v>
      </c>
      <c r="CB24" s="955">
        <v>11.10818105668104</v>
      </c>
      <c r="CC24" s="955">
        <v>52.625156413199726</v>
      </c>
      <c r="CD24" s="955">
        <v>36.266662530119234</v>
      </c>
      <c r="CE24" s="955">
        <v>15.152690307035233</v>
      </c>
      <c r="CF24" s="955">
        <v>21.113972223084001</v>
      </c>
    </row>
    <row r="25" spans="1:84">
      <c r="A25" s="1">
        <v>28101</v>
      </c>
      <c r="B25" s="1">
        <v>0</v>
      </c>
      <c r="C25" s="1" t="s">
        <v>54</v>
      </c>
      <c r="D25" s="1" t="s">
        <v>1105</v>
      </c>
      <c r="E25" s="1" t="s">
        <v>419</v>
      </c>
      <c r="F25" s="1076">
        <v>188542</v>
      </c>
      <c r="G25" s="8">
        <v>6395</v>
      </c>
      <c r="H25" s="8">
        <v>6877</v>
      </c>
      <c r="I25" s="8">
        <v>7298</v>
      </c>
      <c r="J25" s="8">
        <v>7971</v>
      </c>
      <c r="K25" s="8">
        <v>8916</v>
      </c>
      <c r="L25" s="8">
        <v>8005</v>
      </c>
      <c r="M25" s="8">
        <v>9315</v>
      </c>
      <c r="N25" s="8">
        <v>10621</v>
      </c>
      <c r="O25" s="8">
        <v>11131</v>
      </c>
      <c r="P25" s="8">
        <v>11121</v>
      </c>
      <c r="Q25" s="8">
        <v>10844</v>
      </c>
      <c r="R25" s="8">
        <v>10006</v>
      </c>
      <c r="S25" s="8">
        <v>10449</v>
      </c>
      <c r="T25" s="8">
        <v>11657</v>
      </c>
      <c r="U25" s="8">
        <v>12799</v>
      </c>
      <c r="V25" s="8">
        <v>15081</v>
      </c>
      <c r="W25" s="8">
        <v>12552</v>
      </c>
      <c r="X25" s="8">
        <v>9003</v>
      </c>
      <c r="Y25" s="8">
        <v>5181</v>
      </c>
      <c r="Z25" s="8">
        <v>3320</v>
      </c>
      <c r="AA25" s="8"/>
      <c r="AB25" s="8">
        <v>85195</v>
      </c>
      <c r="AC25" s="8">
        <v>3277</v>
      </c>
      <c r="AD25" s="8">
        <v>3525</v>
      </c>
      <c r="AE25" s="8">
        <v>3720</v>
      </c>
      <c r="AF25" s="8">
        <v>3948</v>
      </c>
      <c r="AG25" s="8">
        <v>4382</v>
      </c>
      <c r="AH25" s="8">
        <v>3867</v>
      </c>
      <c r="AI25" s="8">
        <v>4436</v>
      </c>
      <c r="AJ25" s="8">
        <v>5047</v>
      </c>
      <c r="AK25" s="8">
        <v>5257</v>
      </c>
      <c r="AL25" s="8">
        <v>5104</v>
      </c>
      <c r="AM25" s="8">
        <v>4758</v>
      </c>
      <c r="AN25" s="8">
        <v>4656</v>
      </c>
      <c r="AO25" s="8">
        <v>4784</v>
      </c>
      <c r="AP25" s="8">
        <v>5298</v>
      </c>
      <c r="AQ25" s="8">
        <v>5659</v>
      </c>
      <c r="AR25" s="8">
        <v>6403</v>
      </c>
      <c r="AS25" s="8">
        <v>5174</v>
      </c>
      <c r="AT25" s="8">
        <v>3488</v>
      </c>
      <c r="AU25" s="8">
        <v>1710</v>
      </c>
      <c r="AV25" s="8">
        <v>702</v>
      </c>
      <c r="AW25" s="8"/>
      <c r="AX25" s="8">
        <v>103347</v>
      </c>
      <c r="AY25" s="8">
        <v>3118</v>
      </c>
      <c r="AZ25" s="8">
        <v>3352</v>
      </c>
      <c r="BA25" s="8">
        <v>3578</v>
      </c>
      <c r="BB25" s="8">
        <v>4023</v>
      </c>
      <c r="BC25" s="8">
        <v>4534</v>
      </c>
      <c r="BD25" s="8">
        <v>4138</v>
      </c>
      <c r="BE25" s="8">
        <v>4879</v>
      </c>
      <c r="BF25" s="8">
        <v>5574</v>
      </c>
      <c r="BG25" s="8">
        <v>5874</v>
      </c>
      <c r="BH25" s="8">
        <v>6017</v>
      </c>
      <c r="BI25" s="8">
        <v>6086</v>
      </c>
      <c r="BJ25" s="8">
        <v>5350</v>
      </c>
      <c r="BK25" s="8">
        <v>5665</v>
      </c>
      <c r="BL25" s="8">
        <v>6359</v>
      </c>
      <c r="BM25" s="8">
        <v>7140</v>
      </c>
      <c r="BN25" s="8">
        <v>8678</v>
      </c>
      <c r="BO25" s="8">
        <v>7378</v>
      </c>
      <c r="BP25" s="8">
        <v>5515</v>
      </c>
      <c r="BQ25" s="8">
        <v>3471</v>
      </c>
      <c r="BR25" s="8">
        <v>2618</v>
      </c>
      <c r="BT25" s="955">
        <v>88.284432623781385</v>
      </c>
      <c r="BV25" s="8">
        <v>20570</v>
      </c>
      <c r="BW25" s="8">
        <v>98379</v>
      </c>
      <c r="BX25" s="8">
        <v>69593</v>
      </c>
      <c r="BY25" s="8">
        <v>24456</v>
      </c>
      <c r="BZ25" s="8">
        <v>45137</v>
      </c>
      <c r="CB25" s="955">
        <v>10.910035960157419</v>
      </c>
      <c r="CC25" s="955">
        <v>52.178824877215689</v>
      </c>
      <c r="CD25" s="955">
        <v>36.911139162626895</v>
      </c>
      <c r="CE25" s="955">
        <v>12.971115189188614</v>
      </c>
      <c r="CF25" s="955">
        <v>23.940023973438279</v>
      </c>
    </row>
    <row r="26" spans="1:84">
      <c r="A26" s="1">
        <v>28102</v>
      </c>
      <c r="B26" s="1">
        <v>0</v>
      </c>
      <c r="C26" s="1" t="s">
        <v>54</v>
      </c>
      <c r="D26" s="1" t="s">
        <v>1106</v>
      </c>
      <c r="E26" s="1" t="s">
        <v>412</v>
      </c>
      <c r="F26" s="1076">
        <v>136747</v>
      </c>
      <c r="G26" s="8">
        <v>5036</v>
      </c>
      <c r="H26" s="8">
        <v>5635</v>
      </c>
      <c r="I26" s="8">
        <v>5653</v>
      </c>
      <c r="J26" s="8">
        <v>6665</v>
      </c>
      <c r="K26" s="8">
        <v>10111</v>
      </c>
      <c r="L26" s="8">
        <v>7125</v>
      </c>
      <c r="M26" s="8">
        <v>7137</v>
      </c>
      <c r="N26" s="8">
        <v>8070</v>
      </c>
      <c r="O26" s="8">
        <v>9378</v>
      </c>
      <c r="P26" s="8">
        <v>11269</v>
      </c>
      <c r="Q26" s="8">
        <v>9757</v>
      </c>
      <c r="R26" s="8">
        <v>8368</v>
      </c>
      <c r="S26" s="8">
        <v>7027</v>
      </c>
      <c r="T26" s="8">
        <v>7422</v>
      </c>
      <c r="U26" s="8">
        <v>8614</v>
      </c>
      <c r="V26" s="8">
        <v>6852</v>
      </c>
      <c r="W26" s="8">
        <v>5524</v>
      </c>
      <c r="X26" s="8">
        <v>4287</v>
      </c>
      <c r="Y26" s="8">
        <v>2187</v>
      </c>
      <c r="Z26" s="8">
        <v>630</v>
      </c>
      <c r="AA26" s="8"/>
      <c r="AB26" s="8">
        <v>63549</v>
      </c>
      <c r="AC26" s="8">
        <v>2588</v>
      </c>
      <c r="AD26" s="8">
        <v>2878</v>
      </c>
      <c r="AE26" s="8">
        <v>2877</v>
      </c>
      <c r="AF26" s="8">
        <v>3473</v>
      </c>
      <c r="AG26" s="8">
        <v>5482</v>
      </c>
      <c r="AH26" s="8">
        <v>3394</v>
      </c>
      <c r="AI26" s="8">
        <v>3394</v>
      </c>
      <c r="AJ26" s="8">
        <v>3761</v>
      </c>
      <c r="AK26" s="8">
        <v>4313</v>
      </c>
      <c r="AL26" s="8">
        <v>5272</v>
      </c>
      <c r="AM26" s="8">
        <v>4633</v>
      </c>
      <c r="AN26" s="8">
        <v>3956</v>
      </c>
      <c r="AO26" s="8">
        <v>3315</v>
      </c>
      <c r="AP26" s="8">
        <v>3423</v>
      </c>
      <c r="AQ26" s="8">
        <v>3865</v>
      </c>
      <c r="AR26" s="8">
        <v>2809</v>
      </c>
      <c r="AS26" s="8">
        <v>2016</v>
      </c>
      <c r="AT26" s="8">
        <v>1349</v>
      </c>
      <c r="AU26" s="8">
        <v>619</v>
      </c>
      <c r="AV26" s="8">
        <v>132</v>
      </c>
      <c r="AW26" s="8"/>
      <c r="AX26" s="8">
        <v>73198</v>
      </c>
      <c r="AY26" s="8">
        <v>2448</v>
      </c>
      <c r="AZ26" s="8">
        <v>2757</v>
      </c>
      <c r="BA26" s="8">
        <v>2776</v>
      </c>
      <c r="BB26" s="8">
        <v>3192</v>
      </c>
      <c r="BC26" s="8">
        <v>4629</v>
      </c>
      <c r="BD26" s="8">
        <v>3731</v>
      </c>
      <c r="BE26" s="8">
        <v>3743</v>
      </c>
      <c r="BF26" s="8">
        <v>4309</v>
      </c>
      <c r="BG26" s="8">
        <v>5065</v>
      </c>
      <c r="BH26" s="8">
        <v>5997</v>
      </c>
      <c r="BI26" s="8">
        <v>5124</v>
      </c>
      <c r="BJ26" s="8">
        <v>4412</v>
      </c>
      <c r="BK26" s="8">
        <v>3712</v>
      </c>
      <c r="BL26" s="8">
        <v>3999</v>
      </c>
      <c r="BM26" s="8">
        <v>4749</v>
      </c>
      <c r="BN26" s="8">
        <v>4043</v>
      </c>
      <c r="BO26" s="8">
        <v>3508</v>
      </c>
      <c r="BP26" s="8">
        <v>2938</v>
      </c>
      <c r="BQ26" s="8">
        <v>1568</v>
      </c>
      <c r="BR26" s="8">
        <v>498</v>
      </c>
      <c r="BT26" s="955">
        <v>100</v>
      </c>
      <c r="BV26" s="8">
        <v>16324</v>
      </c>
      <c r="BW26" s="8">
        <v>84907</v>
      </c>
      <c r="BX26" s="8">
        <v>35516</v>
      </c>
      <c r="BY26" s="8">
        <v>16036</v>
      </c>
      <c r="BZ26" s="8">
        <v>19480</v>
      </c>
      <c r="CB26" s="955">
        <v>11.937373397588246</v>
      </c>
      <c r="CC26" s="955">
        <v>62.090576027262024</v>
      </c>
      <c r="CD26" s="955">
        <v>25.97205057514973</v>
      </c>
      <c r="CE26" s="955">
        <v>11.726765486628592</v>
      </c>
      <c r="CF26" s="955">
        <v>14.245285088521136</v>
      </c>
    </row>
    <row r="27" spans="1:84">
      <c r="A27" s="1">
        <v>28102</v>
      </c>
      <c r="B27" s="1">
        <v>0</v>
      </c>
      <c r="C27" s="1" t="s">
        <v>54</v>
      </c>
      <c r="D27" s="1" t="s">
        <v>1106</v>
      </c>
      <c r="E27" s="1" t="s">
        <v>413</v>
      </c>
      <c r="F27" s="1076">
        <v>137364</v>
      </c>
      <c r="G27" s="8">
        <v>4625</v>
      </c>
      <c r="H27" s="8">
        <v>5039</v>
      </c>
      <c r="I27" s="8">
        <v>5728</v>
      </c>
      <c r="J27" s="8">
        <v>6710</v>
      </c>
      <c r="K27" s="8">
        <v>9851</v>
      </c>
      <c r="L27" s="8">
        <v>8041</v>
      </c>
      <c r="M27" s="8">
        <v>7303</v>
      </c>
      <c r="N27" s="8">
        <v>7379</v>
      </c>
      <c r="O27" s="8">
        <v>8212</v>
      </c>
      <c r="P27" s="8">
        <v>9367</v>
      </c>
      <c r="Q27" s="8">
        <v>11288</v>
      </c>
      <c r="R27" s="8">
        <v>9761</v>
      </c>
      <c r="S27" s="8">
        <v>8287</v>
      </c>
      <c r="T27" s="8">
        <v>6855</v>
      </c>
      <c r="U27" s="8">
        <v>7056</v>
      </c>
      <c r="V27" s="8">
        <v>8028</v>
      </c>
      <c r="W27" s="8">
        <v>6014</v>
      </c>
      <c r="X27" s="8">
        <v>4196</v>
      </c>
      <c r="Y27" s="8">
        <v>2613</v>
      </c>
      <c r="Z27" s="8">
        <v>1011</v>
      </c>
      <c r="AA27" s="8"/>
      <c r="AB27" s="8">
        <v>63450</v>
      </c>
      <c r="AC27" s="8">
        <v>2370</v>
      </c>
      <c r="AD27" s="8">
        <v>2582</v>
      </c>
      <c r="AE27" s="8">
        <v>2912</v>
      </c>
      <c r="AF27" s="8">
        <v>3485</v>
      </c>
      <c r="AG27" s="8">
        <v>5301</v>
      </c>
      <c r="AH27" s="8">
        <v>3809</v>
      </c>
      <c r="AI27" s="8">
        <v>3433</v>
      </c>
      <c r="AJ27" s="8">
        <v>3569</v>
      </c>
      <c r="AK27" s="8">
        <v>3807</v>
      </c>
      <c r="AL27" s="8">
        <v>4269</v>
      </c>
      <c r="AM27" s="8">
        <v>5190</v>
      </c>
      <c r="AN27" s="8">
        <v>4607</v>
      </c>
      <c r="AO27" s="8">
        <v>3876</v>
      </c>
      <c r="AP27" s="8">
        <v>3175</v>
      </c>
      <c r="AQ27" s="8">
        <v>3153</v>
      </c>
      <c r="AR27" s="8">
        <v>3416</v>
      </c>
      <c r="AS27" s="8">
        <v>2280</v>
      </c>
      <c r="AT27" s="8">
        <v>1345</v>
      </c>
      <c r="AU27" s="8">
        <v>663</v>
      </c>
      <c r="AV27" s="8">
        <v>208</v>
      </c>
      <c r="AW27" s="8"/>
      <c r="AX27" s="8">
        <v>73914</v>
      </c>
      <c r="AY27" s="8">
        <v>2255</v>
      </c>
      <c r="AZ27" s="8">
        <v>2457</v>
      </c>
      <c r="BA27" s="8">
        <v>2816</v>
      </c>
      <c r="BB27" s="8">
        <v>3225</v>
      </c>
      <c r="BC27" s="8">
        <v>4550</v>
      </c>
      <c r="BD27" s="8">
        <v>4232</v>
      </c>
      <c r="BE27" s="8">
        <v>3870</v>
      </c>
      <c r="BF27" s="8">
        <v>3810</v>
      </c>
      <c r="BG27" s="8">
        <v>4405</v>
      </c>
      <c r="BH27" s="8">
        <v>5098</v>
      </c>
      <c r="BI27" s="8">
        <v>6098</v>
      </c>
      <c r="BJ27" s="8">
        <v>5154</v>
      </c>
      <c r="BK27" s="8">
        <v>4411</v>
      </c>
      <c r="BL27" s="8">
        <v>3680</v>
      </c>
      <c r="BM27" s="8">
        <v>3903</v>
      </c>
      <c r="BN27" s="8">
        <v>4612</v>
      </c>
      <c r="BO27" s="8">
        <v>3734</v>
      </c>
      <c r="BP27" s="8">
        <v>2851</v>
      </c>
      <c r="BQ27" s="8">
        <v>1950</v>
      </c>
      <c r="BR27" s="8">
        <v>803</v>
      </c>
      <c r="BT27" s="955">
        <v>100.4511981981323</v>
      </c>
      <c r="BV27" s="8">
        <v>15392</v>
      </c>
      <c r="BW27" s="8">
        <v>86199</v>
      </c>
      <c r="BX27" s="8">
        <v>35773</v>
      </c>
      <c r="BY27" s="8">
        <v>13911</v>
      </c>
      <c r="BZ27" s="8">
        <v>21862</v>
      </c>
      <c r="CB27" s="955">
        <v>11.205264843772749</v>
      </c>
      <c r="CC27" s="955">
        <v>62.752249497684986</v>
      </c>
      <c r="CD27" s="955">
        <v>26.042485658542269</v>
      </c>
      <c r="CE27" s="955">
        <v>10.127107539093211</v>
      </c>
      <c r="CF27" s="955">
        <v>15.915378119449056</v>
      </c>
    </row>
    <row r="28" spans="1:84">
      <c r="A28" s="1">
        <v>28102</v>
      </c>
      <c r="B28" s="1">
        <v>0</v>
      </c>
      <c r="C28" s="1" t="s">
        <v>54</v>
      </c>
      <c r="D28" s="1" t="s">
        <v>1106</v>
      </c>
      <c r="E28" s="1" t="s">
        <v>414</v>
      </c>
      <c r="F28" s="1076">
        <v>136457</v>
      </c>
      <c r="G28" s="8">
        <v>4644</v>
      </c>
      <c r="H28" s="8">
        <v>4619</v>
      </c>
      <c r="I28" s="8">
        <v>5148</v>
      </c>
      <c r="J28" s="8">
        <v>6697</v>
      </c>
      <c r="K28" s="8">
        <v>9553</v>
      </c>
      <c r="L28" s="8">
        <v>7647</v>
      </c>
      <c r="M28" s="8">
        <v>7829</v>
      </c>
      <c r="N28" s="8">
        <v>7431</v>
      </c>
      <c r="O28" s="8">
        <v>7502</v>
      </c>
      <c r="P28" s="8">
        <v>8203</v>
      </c>
      <c r="Q28" s="8">
        <v>9353</v>
      </c>
      <c r="R28" s="8">
        <v>11245</v>
      </c>
      <c r="S28" s="8">
        <v>9637</v>
      </c>
      <c r="T28" s="8">
        <v>8037</v>
      </c>
      <c r="U28" s="8">
        <v>6514</v>
      </c>
      <c r="V28" s="8">
        <v>6581</v>
      </c>
      <c r="W28" s="8">
        <v>7184</v>
      </c>
      <c r="X28" s="8">
        <v>4672</v>
      </c>
      <c r="Y28" s="8">
        <v>2641</v>
      </c>
      <c r="Z28" s="8">
        <v>1320</v>
      </c>
      <c r="AA28" s="8"/>
      <c r="AB28" s="8">
        <v>62750</v>
      </c>
      <c r="AC28" s="8">
        <v>2380</v>
      </c>
      <c r="AD28" s="8">
        <v>2361</v>
      </c>
      <c r="AE28" s="8">
        <v>2624</v>
      </c>
      <c r="AF28" s="8">
        <v>3470</v>
      </c>
      <c r="AG28" s="8">
        <v>5123</v>
      </c>
      <c r="AH28" s="8">
        <v>3612</v>
      </c>
      <c r="AI28" s="8">
        <v>3655</v>
      </c>
      <c r="AJ28" s="8">
        <v>3532</v>
      </c>
      <c r="AK28" s="8">
        <v>3614</v>
      </c>
      <c r="AL28" s="8">
        <v>3776</v>
      </c>
      <c r="AM28" s="8">
        <v>4184</v>
      </c>
      <c r="AN28" s="8">
        <v>5145</v>
      </c>
      <c r="AO28" s="8">
        <v>4500</v>
      </c>
      <c r="AP28" s="8">
        <v>3692</v>
      </c>
      <c r="AQ28" s="8">
        <v>2924</v>
      </c>
      <c r="AR28" s="8">
        <v>2787</v>
      </c>
      <c r="AS28" s="8">
        <v>2854</v>
      </c>
      <c r="AT28" s="8">
        <v>1581</v>
      </c>
      <c r="AU28" s="8">
        <v>692</v>
      </c>
      <c r="AV28" s="8">
        <v>244</v>
      </c>
      <c r="AW28" s="8"/>
      <c r="AX28" s="8">
        <v>73707</v>
      </c>
      <c r="AY28" s="8">
        <v>2264</v>
      </c>
      <c r="AZ28" s="8">
        <v>2258</v>
      </c>
      <c r="BA28" s="8">
        <v>2524</v>
      </c>
      <c r="BB28" s="8">
        <v>3227</v>
      </c>
      <c r="BC28" s="8">
        <v>4430</v>
      </c>
      <c r="BD28" s="8">
        <v>4035</v>
      </c>
      <c r="BE28" s="8">
        <v>4174</v>
      </c>
      <c r="BF28" s="8">
        <v>3899</v>
      </c>
      <c r="BG28" s="8">
        <v>3888</v>
      </c>
      <c r="BH28" s="8">
        <v>4427</v>
      </c>
      <c r="BI28" s="8">
        <v>5169</v>
      </c>
      <c r="BJ28" s="8">
        <v>6100</v>
      </c>
      <c r="BK28" s="8">
        <v>5137</v>
      </c>
      <c r="BL28" s="8">
        <v>4345</v>
      </c>
      <c r="BM28" s="8">
        <v>3590</v>
      </c>
      <c r="BN28" s="8">
        <v>3794</v>
      </c>
      <c r="BO28" s="8">
        <v>4330</v>
      </c>
      <c r="BP28" s="8">
        <v>3091</v>
      </c>
      <c r="BQ28" s="8">
        <v>1949</v>
      </c>
      <c r="BR28" s="8">
        <v>1076</v>
      </c>
      <c r="BT28" s="955">
        <v>99.787929534103128</v>
      </c>
      <c r="BV28" s="8">
        <v>14411</v>
      </c>
      <c r="BW28" s="8">
        <v>85097</v>
      </c>
      <c r="BX28" s="8">
        <v>36949</v>
      </c>
      <c r="BY28" s="8">
        <v>14551</v>
      </c>
      <c r="BZ28" s="8">
        <v>22398</v>
      </c>
      <c r="CB28" s="955">
        <v>10.56083601427556</v>
      </c>
      <c r="CC28" s="955">
        <v>62.361769641718631</v>
      </c>
      <c r="CD28" s="955">
        <v>27.077394344005807</v>
      </c>
      <c r="CE28" s="955">
        <v>10.663432436591746</v>
      </c>
      <c r="CF28" s="955">
        <v>16.413961907414055</v>
      </c>
    </row>
    <row r="29" spans="1:84">
      <c r="A29" s="1">
        <v>28102</v>
      </c>
      <c r="B29" s="1">
        <v>0</v>
      </c>
      <c r="C29" s="1" t="s">
        <v>54</v>
      </c>
      <c r="D29" s="1" t="s">
        <v>1106</v>
      </c>
      <c r="E29" s="1" t="s">
        <v>415</v>
      </c>
      <c r="F29" s="1076">
        <v>135058</v>
      </c>
      <c r="G29" s="8">
        <v>4732</v>
      </c>
      <c r="H29" s="8">
        <v>4629</v>
      </c>
      <c r="I29" s="8">
        <v>4702</v>
      </c>
      <c r="J29" s="8">
        <v>6024</v>
      </c>
      <c r="K29" s="8">
        <v>9350</v>
      </c>
      <c r="L29" s="8">
        <v>7432</v>
      </c>
      <c r="M29" s="8">
        <v>7486</v>
      </c>
      <c r="N29" s="8">
        <v>7875</v>
      </c>
      <c r="O29" s="8">
        <v>7526</v>
      </c>
      <c r="P29" s="8">
        <v>7503</v>
      </c>
      <c r="Q29" s="8">
        <v>8206</v>
      </c>
      <c r="R29" s="8">
        <v>9315</v>
      </c>
      <c r="S29" s="8">
        <v>11098</v>
      </c>
      <c r="T29" s="8">
        <v>9354</v>
      </c>
      <c r="U29" s="8">
        <v>7641</v>
      </c>
      <c r="V29" s="8">
        <v>6113</v>
      </c>
      <c r="W29" s="8">
        <v>5882</v>
      </c>
      <c r="X29" s="8">
        <v>5716</v>
      </c>
      <c r="Y29" s="8">
        <v>2998</v>
      </c>
      <c r="Z29" s="8">
        <v>1476</v>
      </c>
      <c r="AA29" s="8"/>
      <c r="AB29" s="8">
        <v>61859</v>
      </c>
      <c r="AC29" s="8">
        <v>2425</v>
      </c>
      <c r="AD29" s="8">
        <v>2366</v>
      </c>
      <c r="AE29" s="8">
        <v>2392</v>
      </c>
      <c r="AF29" s="8">
        <v>3129</v>
      </c>
      <c r="AG29" s="8">
        <v>5006</v>
      </c>
      <c r="AH29" s="8">
        <v>3504</v>
      </c>
      <c r="AI29" s="8">
        <v>3496</v>
      </c>
      <c r="AJ29" s="8">
        <v>3716</v>
      </c>
      <c r="AK29" s="8">
        <v>3565</v>
      </c>
      <c r="AL29" s="8">
        <v>3591</v>
      </c>
      <c r="AM29" s="8">
        <v>3708</v>
      </c>
      <c r="AN29" s="8">
        <v>4146</v>
      </c>
      <c r="AO29" s="8">
        <v>5030</v>
      </c>
      <c r="AP29" s="8">
        <v>4294</v>
      </c>
      <c r="AQ29" s="8">
        <v>3410</v>
      </c>
      <c r="AR29" s="8">
        <v>2606</v>
      </c>
      <c r="AS29" s="8">
        <v>2323</v>
      </c>
      <c r="AT29" s="8">
        <v>2048</v>
      </c>
      <c r="AU29" s="8">
        <v>834</v>
      </c>
      <c r="AV29" s="8">
        <v>270</v>
      </c>
      <c r="AW29" s="8"/>
      <c r="AX29" s="8">
        <v>73199</v>
      </c>
      <c r="AY29" s="8">
        <v>2307</v>
      </c>
      <c r="AZ29" s="8">
        <v>2263</v>
      </c>
      <c r="BA29" s="8">
        <v>2310</v>
      </c>
      <c r="BB29" s="8">
        <v>2895</v>
      </c>
      <c r="BC29" s="8">
        <v>4344</v>
      </c>
      <c r="BD29" s="8">
        <v>3928</v>
      </c>
      <c r="BE29" s="8">
        <v>3990</v>
      </c>
      <c r="BF29" s="8">
        <v>4159</v>
      </c>
      <c r="BG29" s="8">
        <v>3961</v>
      </c>
      <c r="BH29" s="8">
        <v>3912</v>
      </c>
      <c r="BI29" s="8">
        <v>4498</v>
      </c>
      <c r="BJ29" s="8">
        <v>5169</v>
      </c>
      <c r="BK29" s="8">
        <v>6068</v>
      </c>
      <c r="BL29" s="8">
        <v>5060</v>
      </c>
      <c r="BM29" s="8">
        <v>4231</v>
      </c>
      <c r="BN29" s="8">
        <v>3507</v>
      </c>
      <c r="BO29" s="8">
        <v>3559</v>
      </c>
      <c r="BP29" s="8">
        <v>3668</v>
      </c>
      <c r="BQ29" s="8">
        <v>2164</v>
      </c>
      <c r="BR29" s="8">
        <v>1206</v>
      </c>
      <c r="BT29" s="955">
        <v>98.764872355517852</v>
      </c>
      <c r="BV29" s="8">
        <v>14063</v>
      </c>
      <c r="BW29" s="8">
        <v>81815</v>
      </c>
      <c r="BX29" s="8">
        <v>39180</v>
      </c>
      <c r="BY29" s="8">
        <v>16995</v>
      </c>
      <c r="BZ29" s="8">
        <v>22185</v>
      </c>
      <c r="CB29" s="955">
        <v>10.4125634912408</v>
      </c>
      <c r="CC29" s="955">
        <v>60.577677738453104</v>
      </c>
      <c r="CD29" s="955">
        <v>29.009758770306092</v>
      </c>
      <c r="CE29" s="955">
        <v>12.583482651897704</v>
      </c>
      <c r="CF29" s="955">
        <v>16.426276118408385</v>
      </c>
    </row>
    <row r="30" spans="1:84">
      <c r="A30" s="1">
        <v>28102</v>
      </c>
      <c r="B30" s="1">
        <v>0</v>
      </c>
      <c r="C30" s="1" t="s">
        <v>54</v>
      </c>
      <c r="D30" s="1" t="s">
        <v>1106</v>
      </c>
      <c r="E30" s="1" t="s">
        <v>416</v>
      </c>
      <c r="F30" s="1076">
        <v>132938</v>
      </c>
      <c r="G30" s="8">
        <v>4586</v>
      </c>
      <c r="H30" s="8">
        <v>4705</v>
      </c>
      <c r="I30" s="8">
        <v>4705</v>
      </c>
      <c r="J30" s="8">
        <v>5450</v>
      </c>
      <c r="K30" s="8">
        <v>8462</v>
      </c>
      <c r="L30" s="8">
        <v>7244</v>
      </c>
      <c r="M30" s="8">
        <v>7286</v>
      </c>
      <c r="N30" s="8">
        <v>7547</v>
      </c>
      <c r="O30" s="8">
        <v>7937</v>
      </c>
      <c r="P30" s="8">
        <v>7521</v>
      </c>
      <c r="Q30" s="8">
        <v>7514</v>
      </c>
      <c r="R30" s="8">
        <v>8188</v>
      </c>
      <c r="S30" s="8">
        <v>9205</v>
      </c>
      <c r="T30" s="8">
        <v>10775</v>
      </c>
      <c r="U30" s="8">
        <v>8906</v>
      </c>
      <c r="V30" s="8">
        <v>7181</v>
      </c>
      <c r="W30" s="8">
        <v>5522</v>
      </c>
      <c r="X30" s="8">
        <v>4675</v>
      </c>
      <c r="Y30" s="8">
        <v>3813</v>
      </c>
      <c r="Z30" s="8">
        <v>1716</v>
      </c>
      <c r="AA30" s="8"/>
      <c r="AB30" s="8">
        <v>60618</v>
      </c>
      <c r="AC30" s="8">
        <v>2350</v>
      </c>
      <c r="AD30" s="8">
        <v>2405</v>
      </c>
      <c r="AE30" s="8">
        <v>2394</v>
      </c>
      <c r="AF30" s="8">
        <v>2822</v>
      </c>
      <c r="AG30" s="8">
        <v>4537</v>
      </c>
      <c r="AH30" s="8">
        <v>3418</v>
      </c>
      <c r="AI30" s="8">
        <v>3400</v>
      </c>
      <c r="AJ30" s="8">
        <v>3569</v>
      </c>
      <c r="AK30" s="8">
        <v>3731</v>
      </c>
      <c r="AL30" s="8">
        <v>3542</v>
      </c>
      <c r="AM30" s="8">
        <v>3532</v>
      </c>
      <c r="AN30" s="8">
        <v>3682</v>
      </c>
      <c r="AO30" s="8">
        <v>4065</v>
      </c>
      <c r="AP30" s="8">
        <v>4806</v>
      </c>
      <c r="AQ30" s="8">
        <v>3978</v>
      </c>
      <c r="AR30" s="8">
        <v>3054</v>
      </c>
      <c r="AS30" s="8">
        <v>2202</v>
      </c>
      <c r="AT30" s="8">
        <v>1666</v>
      </c>
      <c r="AU30" s="8">
        <v>1139</v>
      </c>
      <c r="AV30" s="8">
        <v>326</v>
      </c>
      <c r="AW30" s="8"/>
      <c r="AX30" s="8">
        <v>72320</v>
      </c>
      <c r="AY30" s="8">
        <v>2236</v>
      </c>
      <c r="AZ30" s="8">
        <v>2300</v>
      </c>
      <c r="BA30" s="8">
        <v>2311</v>
      </c>
      <c r="BB30" s="8">
        <v>2628</v>
      </c>
      <c r="BC30" s="8">
        <v>3925</v>
      </c>
      <c r="BD30" s="8">
        <v>3826</v>
      </c>
      <c r="BE30" s="8">
        <v>3886</v>
      </c>
      <c r="BF30" s="8">
        <v>3978</v>
      </c>
      <c r="BG30" s="8">
        <v>4206</v>
      </c>
      <c r="BH30" s="8">
        <v>3979</v>
      </c>
      <c r="BI30" s="8">
        <v>3982</v>
      </c>
      <c r="BJ30" s="8">
        <v>4506</v>
      </c>
      <c r="BK30" s="8">
        <v>5140</v>
      </c>
      <c r="BL30" s="8">
        <v>5969</v>
      </c>
      <c r="BM30" s="8">
        <v>4928</v>
      </c>
      <c r="BN30" s="8">
        <v>4127</v>
      </c>
      <c r="BO30" s="8">
        <v>3320</v>
      </c>
      <c r="BP30" s="8">
        <v>3009</v>
      </c>
      <c r="BQ30" s="8">
        <v>2674</v>
      </c>
      <c r="BR30" s="8">
        <v>1390</v>
      </c>
      <c r="BT30" s="955">
        <v>97.214564122064843</v>
      </c>
      <c r="BV30" s="8">
        <v>13996</v>
      </c>
      <c r="BW30" s="8">
        <v>76354</v>
      </c>
      <c r="BX30" s="8">
        <v>42588</v>
      </c>
      <c r="BY30" s="8">
        <v>19681</v>
      </c>
      <c r="BZ30" s="8">
        <v>22907</v>
      </c>
      <c r="CB30" s="955">
        <v>10.52821616091712</v>
      </c>
      <c r="CC30" s="955">
        <v>57.435797138515696</v>
      </c>
      <c r="CD30" s="955">
        <v>32.035986700567179</v>
      </c>
      <c r="CE30" s="955">
        <v>14.804645774722051</v>
      </c>
      <c r="CF30" s="955">
        <v>17.231340925845132</v>
      </c>
    </row>
    <row r="31" spans="1:84">
      <c r="A31" s="1">
        <v>28102</v>
      </c>
      <c r="B31" s="1">
        <v>0</v>
      </c>
      <c r="C31" s="1" t="s">
        <v>54</v>
      </c>
      <c r="D31" s="1" t="s">
        <v>1106</v>
      </c>
      <c r="E31" s="1" t="s">
        <v>417</v>
      </c>
      <c r="F31" s="1076">
        <v>130228</v>
      </c>
      <c r="G31" s="8">
        <v>4340</v>
      </c>
      <c r="H31" s="8">
        <v>4562</v>
      </c>
      <c r="I31" s="8">
        <v>4776</v>
      </c>
      <c r="J31" s="8">
        <v>5419</v>
      </c>
      <c r="K31" s="8">
        <v>7509</v>
      </c>
      <c r="L31" s="8">
        <v>6571</v>
      </c>
      <c r="M31" s="8">
        <v>7081</v>
      </c>
      <c r="N31" s="8">
        <v>7352</v>
      </c>
      <c r="O31" s="8">
        <v>7614</v>
      </c>
      <c r="P31" s="8">
        <v>7926</v>
      </c>
      <c r="Q31" s="8">
        <v>7515</v>
      </c>
      <c r="R31" s="8">
        <v>7505</v>
      </c>
      <c r="S31" s="8">
        <v>8106</v>
      </c>
      <c r="T31" s="8">
        <v>8953</v>
      </c>
      <c r="U31" s="8">
        <v>10268</v>
      </c>
      <c r="V31" s="8">
        <v>8387</v>
      </c>
      <c r="W31" s="8">
        <v>6518</v>
      </c>
      <c r="X31" s="8">
        <v>4466</v>
      </c>
      <c r="Y31" s="8">
        <v>3111</v>
      </c>
      <c r="Z31" s="8">
        <v>2249</v>
      </c>
      <c r="AA31" s="8"/>
      <c r="AB31" s="8">
        <v>59144</v>
      </c>
      <c r="AC31" s="8">
        <v>2224</v>
      </c>
      <c r="AD31" s="8">
        <v>2332</v>
      </c>
      <c r="AE31" s="8">
        <v>2430</v>
      </c>
      <c r="AF31" s="8">
        <v>2805</v>
      </c>
      <c r="AG31" s="8">
        <v>4012</v>
      </c>
      <c r="AH31" s="8">
        <v>3105</v>
      </c>
      <c r="AI31" s="8">
        <v>3308</v>
      </c>
      <c r="AJ31" s="8">
        <v>3475</v>
      </c>
      <c r="AK31" s="8">
        <v>3591</v>
      </c>
      <c r="AL31" s="8">
        <v>3711</v>
      </c>
      <c r="AM31" s="8">
        <v>3483</v>
      </c>
      <c r="AN31" s="8">
        <v>3509</v>
      </c>
      <c r="AO31" s="8">
        <v>3617</v>
      </c>
      <c r="AP31" s="8">
        <v>3896</v>
      </c>
      <c r="AQ31" s="8">
        <v>4461</v>
      </c>
      <c r="AR31" s="8">
        <v>3577</v>
      </c>
      <c r="AS31" s="8">
        <v>2603</v>
      </c>
      <c r="AT31" s="8">
        <v>1615</v>
      </c>
      <c r="AU31" s="8">
        <v>923</v>
      </c>
      <c r="AV31" s="8">
        <v>467</v>
      </c>
      <c r="AW31" s="8"/>
      <c r="AX31" s="8">
        <v>71084</v>
      </c>
      <c r="AY31" s="8">
        <v>2116</v>
      </c>
      <c r="AZ31" s="8">
        <v>2230</v>
      </c>
      <c r="BA31" s="8">
        <v>2346</v>
      </c>
      <c r="BB31" s="8">
        <v>2614</v>
      </c>
      <c r="BC31" s="8">
        <v>3497</v>
      </c>
      <c r="BD31" s="8">
        <v>3466</v>
      </c>
      <c r="BE31" s="8">
        <v>3773</v>
      </c>
      <c r="BF31" s="8">
        <v>3877</v>
      </c>
      <c r="BG31" s="8">
        <v>4023</v>
      </c>
      <c r="BH31" s="8">
        <v>4215</v>
      </c>
      <c r="BI31" s="8">
        <v>4032</v>
      </c>
      <c r="BJ31" s="8">
        <v>3996</v>
      </c>
      <c r="BK31" s="8">
        <v>4489</v>
      </c>
      <c r="BL31" s="8">
        <v>5057</v>
      </c>
      <c r="BM31" s="8">
        <v>5807</v>
      </c>
      <c r="BN31" s="8">
        <v>4810</v>
      </c>
      <c r="BO31" s="8">
        <v>3915</v>
      </c>
      <c r="BP31" s="8">
        <v>2851</v>
      </c>
      <c r="BQ31" s="8">
        <v>2188</v>
      </c>
      <c r="BR31" s="8">
        <v>1782</v>
      </c>
      <c r="BT31" s="955">
        <v>95.232802182131977</v>
      </c>
      <c r="BV31" s="8">
        <v>13678</v>
      </c>
      <c r="BW31" s="8">
        <v>72598</v>
      </c>
      <c r="BX31" s="8">
        <v>43952</v>
      </c>
      <c r="BY31" s="8">
        <v>19221</v>
      </c>
      <c r="BZ31" s="8">
        <v>24731</v>
      </c>
      <c r="CB31" s="955">
        <v>10.50311760911632</v>
      </c>
      <c r="CC31" s="955">
        <v>55.746843996682735</v>
      </c>
      <c r="CD31" s="955">
        <v>33.750038394200935</v>
      </c>
      <c r="CE31" s="955">
        <v>14.759498725312529</v>
      </c>
      <c r="CF31" s="955">
        <v>18.990539668888413</v>
      </c>
    </row>
    <row r="32" spans="1:84">
      <c r="A32" s="1">
        <v>28102</v>
      </c>
      <c r="B32" s="1">
        <v>0</v>
      </c>
      <c r="C32" s="1" t="s">
        <v>54</v>
      </c>
      <c r="D32" s="1" t="s">
        <v>1106</v>
      </c>
      <c r="E32" s="1" t="s">
        <v>419</v>
      </c>
      <c r="F32" s="1076">
        <v>127379</v>
      </c>
      <c r="G32" s="8">
        <v>4045</v>
      </c>
      <c r="H32" s="8">
        <v>4320</v>
      </c>
      <c r="I32" s="8">
        <v>4630</v>
      </c>
      <c r="J32" s="8">
        <v>5471</v>
      </c>
      <c r="K32" s="8">
        <v>7377</v>
      </c>
      <c r="L32" s="8">
        <v>5805</v>
      </c>
      <c r="M32" s="8">
        <v>6430</v>
      </c>
      <c r="N32" s="8">
        <v>7137</v>
      </c>
      <c r="O32" s="8">
        <v>7423</v>
      </c>
      <c r="P32" s="8">
        <v>7611</v>
      </c>
      <c r="Q32" s="8">
        <v>7911</v>
      </c>
      <c r="R32" s="8">
        <v>7494</v>
      </c>
      <c r="S32" s="8">
        <v>7431</v>
      </c>
      <c r="T32" s="8">
        <v>7899</v>
      </c>
      <c r="U32" s="8">
        <v>8552</v>
      </c>
      <c r="V32" s="8">
        <v>9686</v>
      </c>
      <c r="W32" s="8">
        <v>7647</v>
      </c>
      <c r="X32" s="8">
        <v>5356</v>
      </c>
      <c r="Y32" s="8">
        <v>3058</v>
      </c>
      <c r="Z32" s="8">
        <v>2096</v>
      </c>
      <c r="AA32" s="8"/>
      <c r="AB32" s="8">
        <v>57646</v>
      </c>
      <c r="AC32" s="8">
        <v>2073</v>
      </c>
      <c r="AD32" s="8">
        <v>2208</v>
      </c>
      <c r="AE32" s="8">
        <v>2356</v>
      </c>
      <c r="AF32" s="8">
        <v>2832</v>
      </c>
      <c r="AG32" s="8">
        <v>3939</v>
      </c>
      <c r="AH32" s="8">
        <v>2737</v>
      </c>
      <c r="AI32" s="8">
        <v>3006</v>
      </c>
      <c r="AJ32" s="8">
        <v>3377</v>
      </c>
      <c r="AK32" s="8">
        <v>3500</v>
      </c>
      <c r="AL32" s="8">
        <v>3578</v>
      </c>
      <c r="AM32" s="8">
        <v>3647</v>
      </c>
      <c r="AN32" s="8">
        <v>3458</v>
      </c>
      <c r="AO32" s="8">
        <v>3443</v>
      </c>
      <c r="AP32" s="8">
        <v>3475</v>
      </c>
      <c r="AQ32" s="8">
        <v>3628</v>
      </c>
      <c r="AR32" s="8">
        <v>4021</v>
      </c>
      <c r="AS32" s="8">
        <v>3071</v>
      </c>
      <c r="AT32" s="8">
        <v>1947</v>
      </c>
      <c r="AU32" s="8">
        <v>928</v>
      </c>
      <c r="AV32" s="8">
        <v>422</v>
      </c>
      <c r="AW32" s="8"/>
      <c r="AX32" s="8">
        <v>69733</v>
      </c>
      <c r="AY32" s="8">
        <v>1972</v>
      </c>
      <c r="AZ32" s="8">
        <v>2112</v>
      </c>
      <c r="BA32" s="8">
        <v>2274</v>
      </c>
      <c r="BB32" s="8">
        <v>2639</v>
      </c>
      <c r="BC32" s="8">
        <v>3438</v>
      </c>
      <c r="BD32" s="8">
        <v>3068</v>
      </c>
      <c r="BE32" s="8">
        <v>3424</v>
      </c>
      <c r="BF32" s="8">
        <v>3760</v>
      </c>
      <c r="BG32" s="8">
        <v>3923</v>
      </c>
      <c r="BH32" s="8">
        <v>4033</v>
      </c>
      <c r="BI32" s="8">
        <v>4264</v>
      </c>
      <c r="BJ32" s="8">
        <v>4036</v>
      </c>
      <c r="BK32" s="8">
        <v>3988</v>
      </c>
      <c r="BL32" s="8">
        <v>4424</v>
      </c>
      <c r="BM32" s="8">
        <v>4924</v>
      </c>
      <c r="BN32" s="8">
        <v>5665</v>
      </c>
      <c r="BO32" s="8">
        <v>4576</v>
      </c>
      <c r="BP32" s="8">
        <v>3409</v>
      </c>
      <c r="BQ32" s="8">
        <v>2130</v>
      </c>
      <c r="BR32" s="8">
        <v>1674</v>
      </c>
      <c r="BT32" s="955">
        <v>93.149392674062312</v>
      </c>
      <c r="BV32" s="8">
        <v>12995</v>
      </c>
      <c r="BW32" s="8">
        <v>70090</v>
      </c>
      <c r="BX32" s="8">
        <v>44294</v>
      </c>
      <c r="BY32" s="8">
        <v>16451</v>
      </c>
      <c r="BZ32" s="8">
        <v>27843</v>
      </c>
      <c r="CB32" s="955">
        <v>10.201838607619781</v>
      </c>
      <c r="CC32" s="955">
        <v>55.024768603930006</v>
      </c>
      <c r="CD32" s="955">
        <v>34.773392788450217</v>
      </c>
      <c r="CE32" s="955">
        <v>12.915001687876337</v>
      </c>
      <c r="CF32" s="955">
        <v>21.858391100573879</v>
      </c>
    </row>
    <row r="33" spans="1:84">
      <c r="A33" s="1">
        <v>28105</v>
      </c>
      <c r="B33" s="1">
        <v>0</v>
      </c>
      <c r="C33" s="1" t="s">
        <v>54</v>
      </c>
      <c r="D33" s="1" t="s">
        <v>1107</v>
      </c>
      <c r="E33" s="1" t="s">
        <v>412</v>
      </c>
      <c r="F33" s="1076">
        <v>109144</v>
      </c>
      <c r="G33" s="8">
        <v>3339</v>
      </c>
      <c r="H33" s="8">
        <v>3310</v>
      </c>
      <c r="I33" s="8">
        <v>3474</v>
      </c>
      <c r="J33" s="8">
        <v>3824</v>
      </c>
      <c r="K33" s="8">
        <v>6750</v>
      </c>
      <c r="L33" s="8">
        <v>7581</v>
      </c>
      <c r="M33" s="8">
        <v>6737</v>
      </c>
      <c r="N33" s="8">
        <v>6556</v>
      </c>
      <c r="O33" s="8">
        <v>6774</v>
      </c>
      <c r="P33" s="8">
        <v>8404</v>
      </c>
      <c r="Q33" s="8">
        <v>7456</v>
      </c>
      <c r="R33" s="8">
        <v>6685</v>
      </c>
      <c r="S33" s="8">
        <v>6006</v>
      </c>
      <c r="T33" s="8">
        <v>6557</v>
      </c>
      <c r="U33" s="8">
        <v>7897</v>
      </c>
      <c r="V33" s="8">
        <v>6619</v>
      </c>
      <c r="W33" s="8">
        <v>5237</v>
      </c>
      <c r="X33" s="8">
        <v>3747</v>
      </c>
      <c r="Y33" s="8">
        <v>1608</v>
      </c>
      <c r="Z33" s="8">
        <v>583</v>
      </c>
      <c r="AA33" s="8"/>
      <c r="AB33" s="8">
        <v>52901</v>
      </c>
      <c r="AC33" s="8">
        <v>1683</v>
      </c>
      <c r="AD33" s="8">
        <v>1688</v>
      </c>
      <c r="AE33" s="8">
        <v>1794</v>
      </c>
      <c r="AF33" s="8">
        <v>1946</v>
      </c>
      <c r="AG33" s="8">
        <v>3237</v>
      </c>
      <c r="AH33" s="8">
        <v>3867</v>
      </c>
      <c r="AI33" s="8">
        <v>3494</v>
      </c>
      <c r="AJ33" s="8">
        <v>3342</v>
      </c>
      <c r="AK33" s="8">
        <v>3476</v>
      </c>
      <c r="AL33" s="8">
        <v>4252</v>
      </c>
      <c r="AM33" s="8">
        <v>3878</v>
      </c>
      <c r="AN33" s="8">
        <v>3439</v>
      </c>
      <c r="AO33" s="8">
        <v>3020</v>
      </c>
      <c r="AP33" s="8">
        <v>3378</v>
      </c>
      <c r="AQ33" s="8">
        <v>3806</v>
      </c>
      <c r="AR33" s="8">
        <v>2827</v>
      </c>
      <c r="AS33" s="8">
        <v>2023</v>
      </c>
      <c r="AT33" s="8">
        <v>1211</v>
      </c>
      <c r="AU33" s="8">
        <v>424</v>
      </c>
      <c r="AV33" s="8">
        <v>116</v>
      </c>
      <c r="AW33" s="8"/>
      <c r="AX33" s="8">
        <v>56243</v>
      </c>
      <c r="AY33" s="8">
        <v>1656</v>
      </c>
      <c r="AZ33" s="8">
        <v>1622</v>
      </c>
      <c r="BA33" s="8">
        <v>1680</v>
      </c>
      <c r="BB33" s="8">
        <v>1878</v>
      </c>
      <c r="BC33" s="8">
        <v>3513</v>
      </c>
      <c r="BD33" s="8">
        <v>3714</v>
      </c>
      <c r="BE33" s="8">
        <v>3243</v>
      </c>
      <c r="BF33" s="8">
        <v>3214</v>
      </c>
      <c r="BG33" s="8">
        <v>3298</v>
      </c>
      <c r="BH33" s="8">
        <v>4152</v>
      </c>
      <c r="BI33" s="8">
        <v>3578</v>
      </c>
      <c r="BJ33" s="8">
        <v>3246</v>
      </c>
      <c r="BK33" s="8">
        <v>2986</v>
      </c>
      <c r="BL33" s="8">
        <v>3179</v>
      </c>
      <c r="BM33" s="8">
        <v>4091</v>
      </c>
      <c r="BN33" s="8">
        <v>3792</v>
      </c>
      <c r="BO33" s="8">
        <v>3214</v>
      </c>
      <c r="BP33" s="8">
        <v>2536</v>
      </c>
      <c r="BQ33" s="8">
        <v>1184</v>
      </c>
      <c r="BR33" s="8">
        <v>467</v>
      </c>
      <c r="BT33" s="955">
        <v>100</v>
      </c>
      <c r="BV33" s="8">
        <v>10123</v>
      </c>
      <c r="BW33" s="8">
        <v>66773</v>
      </c>
      <c r="BX33" s="8">
        <v>32248</v>
      </c>
      <c r="BY33" s="8">
        <v>14454</v>
      </c>
      <c r="BZ33" s="8">
        <v>17794</v>
      </c>
      <c r="CB33" s="955">
        <v>9.2749028805981091</v>
      </c>
      <c r="CC33" s="955">
        <v>61.178809645972301</v>
      </c>
      <c r="CD33" s="955">
        <v>29.546287473429601</v>
      </c>
      <c r="CE33" s="955">
        <v>13.243055046544013</v>
      </c>
      <c r="CF33" s="955">
        <v>16.303232426885582</v>
      </c>
    </row>
    <row r="34" spans="1:84">
      <c r="A34" s="1">
        <v>28105</v>
      </c>
      <c r="B34" s="1">
        <v>0</v>
      </c>
      <c r="C34" s="1" t="s">
        <v>54</v>
      </c>
      <c r="D34" s="1" t="s">
        <v>1107</v>
      </c>
      <c r="E34" s="1" t="s">
        <v>413</v>
      </c>
      <c r="F34" s="1076">
        <v>108028</v>
      </c>
      <c r="G34" s="8">
        <v>3116</v>
      </c>
      <c r="H34" s="8">
        <v>3106</v>
      </c>
      <c r="I34" s="8">
        <v>3465</v>
      </c>
      <c r="J34" s="8">
        <v>3660</v>
      </c>
      <c r="K34" s="8">
        <v>6648</v>
      </c>
      <c r="L34" s="8">
        <v>8191</v>
      </c>
      <c r="M34" s="8">
        <v>6758</v>
      </c>
      <c r="N34" s="8">
        <v>6113</v>
      </c>
      <c r="O34" s="8">
        <v>6355</v>
      </c>
      <c r="P34" s="8">
        <v>7009</v>
      </c>
      <c r="Q34" s="8">
        <v>8560</v>
      </c>
      <c r="R34" s="8">
        <v>7565</v>
      </c>
      <c r="S34" s="8">
        <v>6572</v>
      </c>
      <c r="T34" s="8">
        <v>5791</v>
      </c>
      <c r="U34" s="8">
        <v>5990</v>
      </c>
      <c r="V34" s="8">
        <v>6885</v>
      </c>
      <c r="W34" s="8">
        <v>5569</v>
      </c>
      <c r="X34" s="8">
        <v>3775</v>
      </c>
      <c r="Y34" s="8">
        <v>2126</v>
      </c>
      <c r="Z34" s="8">
        <v>774</v>
      </c>
      <c r="AA34" s="8"/>
      <c r="AB34" s="8">
        <v>51478</v>
      </c>
      <c r="AC34" s="8">
        <v>1597</v>
      </c>
      <c r="AD34" s="8">
        <v>1555</v>
      </c>
      <c r="AE34" s="8">
        <v>1794</v>
      </c>
      <c r="AF34" s="8">
        <v>1872</v>
      </c>
      <c r="AG34" s="8">
        <v>3110</v>
      </c>
      <c r="AH34" s="8">
        <v>4042</v>
      </c>
      <c r="AI34" s="8">
        <v>3422</v>
      </c>
      <c r="AJ34" s="8">
        <v>3116</v>
      </c>
      <c r="AK34" s="8">
        <v>3127</v>
      </c>
      <c r="AL34" s="8">
        <v>3562</v>
      </c>
      <c r="AM34" s="8">
        <v>4270</v>
      </c>
      <c r="AN34" s="8">
        <v>3913</v>
      </c>
      <c r="AO34" s="8">
        <v>3336</v>
      </c>
      <c r="AP34" s="8">
        <v>2831</v>
      </c>
      <c r="AQ34" s="8">
        <v>2926</v>
      </c>
      <c r="AR34" s="8">
        <v>2998</v>
      </c>
      <c r="AS34" s="8">
        <v>2072</v>
      </c>
      <c r="AT34" s="8">
        <v>1244</v>
      </c>
      <c r="AU34" s="8">
        <v>518</v>
      </c>
      <c r="AV34" s="8">
        <v>173</v>
      </c>
      <c r="AW34" s="8"/>
      <c r="AX34" s="8">
        <v>56550</v>
      </c>
      <c r="AY34" s="8">
        <v>1519</v>
      </c>
      <c r="AZ34" s="8">
        <v>1551</v>
      </c>
      <c r="BA34" s="8">
        <v>1671</v>
      </c>
      <c r="BB34" s="8">
        <v>1788</v>
      </c>
      <c r="BC34" s="8">
        <v>3538</v>
      </c>
      <c r="BD34" s="8">
        <v>4149</v>
      </c>
      <c r="BE34" s="8">
        <v>3336</v>
      </c>
      <c r="BF34" s="8">
        <v>2997</v>
      </c>
      <c r="BG34" s="8">
        <v>3228</v>
      </c>
      <c r="BH34" s="8">
        <v>3447</v>
      </c>
      <c r="BI34" s="8">
        <v>4290</v>
      </c>
      <c r="BJ34" s="8">
        <v>3652</v>
      </c>
      <c r="BK34" s="8">
        <v>3236</v>
      </c>
      <c r="BL34" s="8">
        <v>2960</v>
      </c>
      <c r="BM34" s="8">
        <v>3064</v>
      </c>
      <c r="BN34" s="8">
        <v>3887</v>
      </c>
      <c r="BO34" s="8">
        <v>3497</v>
      </c>
      <c r="BP34" s="8">
        <v>2531</v>
      </c>
      <c r="BQ34" s="8">
        <v>1608</v>
      </c>
      <c r="BR34" s="8">
        <v>601</v>
      </c>
      <c r="BT34" s="955">
        <v>98.977497617825989</v>
      </c>
      <c r="BV34" s="8">
        <v>9687</v>
      </c>
      <c r="BW34" s="8">
        <v>67431</v>
      </c>
      <c r="BX34" s="8">
        <v>30910</v>
      </c>
      <c r="BY34" s="8">
        <v>11781</v>
      </c>
      <c r="BZ34" s="8">
        <v>19129</v>
      </c>
      <c r="CB34" s="955">
        <v>8.9671196356500165</v>
      </c>
      <c r="CC34" s="955">
        <v>62.419928166771577</v>
      </c>
      <c r="CD34" s="955">
        <v>28.612952197578405</v>
      </c>
      <c r="CE34" s="955">
        <v>10.90550597993113</v>
      </c>
      <c r="CF34" s="955">
        <v>17.707446217647277</v>
      </c>
    </row>
    <row r="35" spans="1:84">
      <c r="A35" s="1">
        <v>28105</v>
      </c>
      <c r="B35" s="1">
        <v>0</v>
      </c>
      <c r="C35" s="1" t="s">
        <v>54</v>
      </c>
      <c r="D35" s="1" t="s">
        <v>1107</v>
      </c>
      <c r="E35" s="1" t="s">
        <v>414</v>
      </c>
      <c r="F35" s="1076">
        <v>106344</v>
      </c>
      <c r="G35" s="8">
        <v>3030</v>
      </c>
      <c r="H35" s="8">
        <v>2858</v>
      </c>
      <c r="I35" s="8">
        <v>3095</v>
      </c>
      <c r="J35" s="8">
        <v>3688</v>
      </c>
      <c r="K35" s="8">
        <v>5481</v>
      </c>
      <c r="L35" s="8">
        <v>7760</v>
      </c>
      <c r="M35" s="8">
        <v>7393</v>
      </c>
      <c r="N35" s="8">
        <v>6272</v>
      </c>
      <c r="O35" s="8">
        <v>6063</v>
      </c>
      <c r="P35" s="8">
        <v>6506</v>
      </c>
      <c r="Q35" s="8">
        <v>7198</v>
      </c>
      <c r="R35" s="8">
        <v>8844</v>
      </c>
      <c r="S35" s="8">
        <v>7684</v>
      </c>
      <c r="T35" s="8">
        <v>6500</v>
      </c>
      <c r="U35" s="8">
        <v>5464</v>
      </c>
      <c r="V35" s="8">
        <v>5344</v>
      </c>
      <c r="W35" s="8">
        <v>5850</v>
      </c>
      <c r="X35" s="8">
        <v>4047</v>
      </c>
      <c r="Y35" s="8">
        <v>2210</v>
      </c>
      <c r="Z35" s="8">
        <v>1057</v>
      </c>
      <c r="AA35" s="8"/>
      <c r="AB35" s="8">
        <v>51315</v>
      </c>
      <c r="AC35" s="8">
        <v>1553</v>
      </c>
      <c r="AD35" s="8">
        <v>1466</v>
      </c>
      <c r="AE35" s="8">
        <v>1543</v>
      </c>
      <c r="AF35" s="8">
        <v>1910</v>
      </c>
      <c r="AG35" s="8">
        <v>2666</v>
      </c>
      <c r="AH35" s="8">
        <v>3869</v>
      </c>
      <c r="AI35" s="8">
        <v>3766</v>
      </c>
      <c r="AJ35" s="8">
        <v>3212</v>
      </c>
      <c r="AK35" s="8">
        <v>3107</v>
      </c>
      <c r="AL35" s="8">
        <v>3240</v>
      </c>
      <c r="AM35" s="8">
        <v>3665</v>
      </c>
      <c r="AN35" s="8">
        <v>4460</v>
      </c>
      <c r="AO35" s="8">
        <v>4006</v>
      </c>
      <c r="AP35" s="8">
        <v>3301</v>
      </c>
      <c r="AQ35" s="8">
        <v>2578</v>
      </c>
      <c r="AR35" s="8">
        <v>2485</v>
      </c>
      <c r="AS35" s="8">
        <v>2365</v>
      </c>
      <c r="AT35" s="8">
        <v>1326</v>
      </c>
      <c r="AU35" s="8">
        <v>581</v>
      </c>
      <c r="AV35" s="8">
        <v>216</v>
      </c>
      <c r="AW35" s="8"/>
      <c r="AX35" s="8">
        <v>55029</v>
      </c>
      <c r="AY35" s="8">
        <v>1477</v>
      </c>
      <c r="AZ35" s="8">
        <v>1392</v>
      </c>
      <c r="BA35" s="8">
        <v>1552</v>
      </c>
      <c r="BB35" s="8">
        <v>1778</v>
      </c>
      <c r="BC35" s="8">
        <v>2815</v>
      </c>
      <c r="BD35" s="8">
        <v>3891</v>
      </c>
      <c r="BE35" s="8">
        <v>3627</v>
      </c>
      <c r="BF35" s="8">
        <v>3060</v>
      </c>
      <c r="BG35" s="8">
        <v>2956</v>
      </c>
      <c r="BH35" s="8">
        <v>3266</v>
      </c>
      <c r="BI35" s="8">
        <v>3533</v>
      </c>
      <c r="BJ35" s="8">
        <v>4384</v>
      </c>
      <c r="BK35" s="8">
        <v>3678</v>
      </c>
      <c r="BL35" s="8">
        <v>3199</v>
      </c>
      <c r="BM35" s="8">
        <v>2886</v>
      </c>
      <c r="BN35" s="8">
        <v>2859</v>
      </c>
      <c r="BO35" s="8">
        <v>3485</v>
      </c>
      <c r="BP35" s="8">
        <v>2721</v>
      </c>
      <c r="BQ35" s="8">
        <v>1629</v>
      </c>
      <c r="BR35" s="8">
        <v>841</v>
      </c>
      <c r="BT35" s="955">
        <v>97.434581836839413</v>
      </c>
      <c r="BV35" s="8">
        <v>8983</v>
      </c>
      <c r="BW35" s="8">
        <v>66889</v>
      </c>
      <c r="BX35" s="8">
        <v>30472</v>
      </c>
      <c r="BY35" s="8">
        <v>11964</v>
      </c>
      <c r="BZ35" s="8">
        <v>18508</v>
      </c>
      <c r="CB35" s="955">
        <v>8.4471150229444074</v>
      </c>
      <c r="CC35" s="955">
        <v>62.898706085909872</v>
      </c>
      <c r="CD35" s="955">
        <v>28.654178891145715</v>
      </c>
      <c r="CE35" s="955">
        <v>11.250282103362672</v>
      </c>
      <c r="CF35" s="955">
        <v>17.403896787783044</v>
      </c>
    </row>
    <row r="36" spans="1:84">
      <c r="A36" s="1">
        <v>28105</v>
      </c>
      <c r="B36" s="1">
        <v>0</v>
      </c>
      <c r="C36" s="1" t="s">
        <v>54</v>
      </c>
      <c r="D36" s="1" t="s">
        <v>1107</v>
      </c>
      <c r="E36" s="1" t="s">
        <v>415</v>
      </c>
      <c r="F36" s="1076">
        <v>104550</v>
      </c>
      <c r="G36" s="8">
        <v>2995</v>
      </c>
      <c r="H36" s="8">
        <v>2783</v>
      </c>
      <c r="I36" s="8">
        <v>2838</v>
      </c>
      <c r="J36" s="8">
        <v>3295</v>
      </c>
      <c r="K36" s="8">
        <v>5386</v>
      </c>
      <c r="L36" s="8">
        <v>6913</v>
      </c>
      <c r="M36" s="8">
        <v>7024</v>
      </c>
      <c r="N36" s="8">
        <v>6762</v>
      </c>
      <c r="O36" s="8">
        <v>6152</v>
      </c>
      <c r="P36" s="8">
        <v>6176</v>
      </c>
      <c r="Q36" s="8">
        <v>6668</v>
      </c>
      <c r="R36" s="8">
        <v>7432</v>
      </c>
      <c r="S36" s="8">
        <v>8966</v>
      </c>
      <c r="T36" s="8">
        <v>7596</v>
      </c>
      <c r="U36" s="8">
        <v>6157</v>
      </c>
      <c r="V36" s="8">
        <v>4910</v>
      </c>
      <c r="W36" s="8">
        <v>4523</v>
      </c>
      <c r="X36" s="8">
        <v>4331</v>
      </c>
      <c r="Y36" s="8">
        <v>2432</v>
      </c>
      <c r="Z36" s="8">
        <v>1211</v>
      </c>
      <c r="AA36" s="8"/>
      <c r="AB36" s="8">
        <v>50985</v>
      </c>
      <c r="AC36" s="8">
        <v>1535</v>
      </c>
      <c r="AD36" s="8">
        <v>1427</v>
      </c>
      <c r="AE36" s="8">
        <v>1447</v>
      </c>
      <c r="AF36" s="8">
        <v>1652</v>
      </c>
      <c r="AG36" s="8">
        <v>2644</v>
      </c>
      <c r="AH36" s="8">
        <v>3523</v>
      </c>
      <c r="AI36" s="8">
        <v>3606</v>
      </c>
      <c r="AJ36" s="8">
        <v>3475</v>
      </c>
      <c r="AK36" s="8">
        <v>3161</v>
      </c>
      <c r="AL36" s="8">
        <v>3192</v>
      </c>
      <c r="AM36" s="8">
        <v>3340</v>
      </c>
      <c r="AN36" s="8">
        <v>3816</v>
      </c>
      <c r="AO36" s="8">
        <v>4564</v>
      </c>
      <c r="AP36" s="8">
        <v>3957</v>
      </c>
      <c r="AQ36" s="8">
        <v>3027</v>
      </c>
      <c r="AR36" s="8">
        <v>2206</v>
      </c>
      <c r="AS36" s="8">
        <v>1960</v>
      </c>
      <c r="AT36" s="8">
        <v>1564</v>
      </c>
      <c r="AU36" s="8">
        <v>636</v>
      </c>
      <c r="AV36" s="8">
        <v>253</v>
      </c>
      <c r="AW36" s="8"/>
      <c r="AX36" s="8">
        <v>53565</v>
      </c>
      <c r="AY36" s="8">
        <v>1460</v>
      </c>
      <c r="AZ36" s="8">
        <v>1356</v>
      </c>
      <c r="BA36" s="8">
        <v>1391</v>
      </c>
      <c r="BB36" s="8">
        <v>1643</v>
      </c>
      <c r="BC36" s="8">
        <v>2742</v>
      </c>
      <c r="BD36" s="8">
        <v>3390</v>
      </c>
      <c r="BE36" s="8">
        <v>3418</v>
      </c>
      <c r="BF36" s="8">
        <v>3287</v>
      </c>
      <c r="BG36" s="8">
        <v>2991</v>
      </c>
      <c r="BH36" s="8">
        <v>2984</v>
      </c>
      <c r="BI36" s="8">
        <v>3328</v>
      </c>
      <c r="BJ36" s="8">
        <v>3616</v>
      </c>
      <c r="BK36" s="8">
        <v>4402</v>
      </c>
      <c r="BL36" s="8">
        <v>3639</v>
      </c>
      <c r="BM36" s="8">
        <v>3130</v>
      </c>
      <c r="BN36" s="8">
        <v>2704</v>
      </c>
      <c r="BO36" s="8">
        <v>2563</v>
      </c>
      <c r="BP36" s="8">
        <v>2767</v>
      </c>
      <c r="BQ36" s="8">
        <v>1796</v>
      </c>
      <c r="BR36" s="8">
        <v>958</v>
      </c>
      <c r="BT36" s="955">
        <v>95.790881770871508</v>
      </c>
      <c r="BV36" s="8">
        <v>8616</v>
      </c>
      <c r="BW36" s="8">
        <v>64774</v>
      </c>
      <c r="BX36" s="8">
        <v>31160</v>
      </c>
      <c r="BY36" s="8">
        <v>13753</v>
      </c>
      <c r="BZ36" s="8">
        <v>17407</v>
      </c>
      <c r="CB36" s="955">
        <v>8.2410329985652808</v>
      </c>
      <c r="CC36" s="955">
        <v>61.955045432807268</v>
      </c>
      <c r="CD36" s="955">
        <v>29.803921568627452</v>
      </c>
      <c r="CE36" s="955">
        <v>13.154471544715445</v>
      </c>
      <c r="CF36" s="955">
        <v>16.649450023912003</v>
      </c>
    </row>
    <row r="37" spans="1:84">
      <c r="A37" s="1">
        <v>28105</v>
      </c>
      <c r="B37" s="1">
        <v>0</v>
      </c>
      <c r="C37" s="1" t="s">
        <v>54</v>
      </c>
      <c r="D37" s="1" t="s">
        <v>1107</v>
      </c>
      <c r="E37" s="1" t="s">
        <v>416</v>
      </c>
      <c r="F37" s="1076">
        <v>102553</v>
      </c>
      <c r="G37" s="8">
        <v>2862</v>
      </c>
      <c r="H37" s="8">
        <v>2755</v>
      </c>
      <c r="I37" s="8">
        <v>2766</v>
      </c>
      <c r="J37" s="8">
        <v>3002</v>
      </c>
      <c r="K37" s="8">
        <v>4842</v>
      </c>
      <c r="L37" s="8">
        <v>6720</v>
      </c>
      <c r="M37" s="8">
        <v>6441</v>
      </c>
      <c r="N37" s="8">
        <v>6437</v>
      </c>
      <c r="O37" s="8">
        <v>6585</v>
      </c>
      <c r="P37" s="8">
        <v>6219</v>
      </c>
      <c r="Q37" s="8">
        <v>6301</v>
      </c>
      <c r="R37" s="8">
        <v>6866</v>
      </c>
      <c r="S37" s="8">
        <v>7532</v>
      </c>
      <c r="T37" s="8">
        <v>8851</v>
      </c>
      <c r="U37" s="8">
        <v>7207</v>
      </c>
      <c r="V37" s="8">
        <v>5554</v>
      </c>
      <c r="W37" s="8">
        <v>4204</v>
      </c>
      <c r="X37" s="8">
        <v>3335</v>
      </c>
      <c r="Y37" s="8">
        <v>2686</v>
      </c>
      <c r="Z37" s="8">
        <v>1388</v>
      </c>
      <c r="AA37" s="8"/>
      <c r="AB37" s="8">
        <v>50417</v>
      </c>
      <c r="AC37" s="8">
        <v>1467</v>
      </c>
      <c r="AD37" s="8">
        <v>1413</v>
      </c>
      <c r="AE37" s="8">
        <v>1410</v>
      </c>
      <c r="AF37" s="8">
        <v>1534</v>
      </c>
      <c r="AG37" s="8">
        <v>2331</v>
      </c>
      <c r="AH37" s="8">
        <v>3443</v>
      </c>
      <c r="AI37" s="8">
        <v>3355</v>
      </c>
      <c r="AJ37" s="8">
        <v>3330</v>
      </c>
      <c r="AK37" s="8">
        <v>3390</v>
      </c>
      <c r="AL37" s="8">
        <v>3218</v>
      </c>
      <c r="AM37" s="8">
        <v>3264</v>
      </c>
      <c r="AN37" s="8">
        <v>3474</v>
      </c>
      <c r="AO37" s="8">
        <v>3897</v>
      </c>
      <c r="AP37" s="8">
        <v>4507</v>
      </c>
      <c r="AQ37" s="8">
        <v>3645</v>
      </c>
      <c r="AR37" s="8">
        <v>2610</v>
      </c>
      <c r="AS37" s="8">
        <v>1761</v>
      </c>
      <c r="AT37" s="8">
        <v>1297</v>
      </c>
      <c r="AU37" s="8">
        <v>787</v>
      </c>
      <c r="AV37" s="8">
        <v>284</v>
      </c>
      <c r="AW37" s="8"/>
      <c r="AX37" s="8">
        <v>52136</v>
      </c>
      <c r="AY37" s="8">
        <v>1395</v>
      </c>
      <c r="AZ37" s="8">
        <v>1342</v>
      </c>
      <c r="BA37" s="8">
        <v>1356</v>
      </c>
      <c r="BB37" s="8">
        <v>1468</v>
      </c>
      <c r="BC37" s="8">
        <v>2511</v>
      </c>
      <c r="BD37" s="8">
        <v>3277</v>
      </c>
      <c r="BE37" s="8">
        <v>3086</v>
      </c>
      <c r="BF37" s="8">
        <v>3107</v>
      </c>
      <c r="BG37" s="8">
        <v>3195</v>
      </c>
      <c r="BH37" s="8">
        <v>3001</v>
      </c>
      <c r="BI37" s="8">
        <v>3037</v>
      </c>
      <c r="BJ37" s="8">
        <v>3392</v>
      </c>
      <c r="BK37" s="8">
        <v>3635</v>
      </c>
      <c r="BL37" s="8">
        <v>4344</v>
      </c>
      <c r="BM37" s="8">
        <v>3562</v>
      </c>
      <c r="BN37" s="8">
        <v>2944</v>
      </c>
      <c r="BO37" s="8">
        <v>2443</v>
      </c>
      <c r="BP37" s="8">
        <v>2038</v>
      </c>
      <c r="BQ37" s="8">
        <v>1899</v>
      </c>
      <c r="BR37" s="8">
        <v>1104</v>
      </c>
      <c r="BT37" s="955">
        <v>93.96118888807446</v>
      </c>
      <c r="BV37" s="8">
        <v>8383</v>
      </c>
      <c r="BW37" s="8">
        <v>60945</v>
      </c>
      <c r="BX37" s="8">
        <v>33225</v>
      </c>
      <c r="BY37" s="8">
        <v>16058</v>
      </c>
      <c r="BZ37" s="8">
        <v>17167</v>
      </c>
      <c r="CB37" s="955">
        <v>8.1743098690433236</v>
      </c>
      <c r="CC37" s="955">
        <v>59.427808060222517</v>
      </c>
      <c r="CD37" s="955">
        <v>32.397882070734155</v>
      </c>
      <c r="CE37" s="955">
        <v>15.658245005021792</v>
      </c>
      <c r="CF37" s="955">
        <v>16.739637065712362</v>
      </c>
    </row>
    <row r="38" spans="1:84">
      <c r="A38" s="1">
        <v>28105</v>
      </c>
      <c r="B38" s="1">
        <v>0</v>
      </c>
      <c r="C38" s="1" t="s">
        <v>54</v>
      </c>
      <c r="D38" s="1" t="s">
        <v>1107</v>
      </c>
      <c r="E38" s="1" t="s">
        <v>417</v>
      </c>
      <c r="F38" s="1076">
        <v>100211</v>
      </c>
      <c r="G38" s="8">
        <v>2666</v>
      </c>
      <c r="H38" s="8">
        <v>2636</v>
      </c>
      <c r="I38" s="8">
        <v>2739</v>
      </c>
      <c r="J38" s="8">
        <v>2922</v>
      </c>
      <c r="K38" s="8">
        <v>4319</v>
      </c>
      <c r="L38" s="8">
        <v>6063</v>
      </c>
      <c r="M38" s="8">
        <v>6235</v>
      </c>
      <c r="N38" s="8">
        <v>5979</v>
      </c>
      <c r="O38" s="8">
        <v>6277</v>
      </c>
      <c r="P38" s="8">
        <v>6626</v>
      </c>
      <c r="Q38" s="8">
        <v>6312</v>
      </c>
      <c r="R38" s="8">
        <v>6469</v>
      </c>
      <c r="S38" s="8">
        <v>6949</v>
      </c>
      <c r="T38" s="8">
        <v>7434</v>
      </c>
      <c r="U38" s="8">
        <v>8400</v>
      </c>
      <c r="V38" s="8">
        <v>6527</v>
      </c>
      <c r="W38" s="8">
        <v>4787</v>
      </c>
      <c r="X38" s="8">
        <v>3158</v>
      </c>
      <c r="Y38" s="8">
        <v>2050</v>
      </c>
      <c r="Z38" s="8">
        <v>1663</v>
      </c>
      <c r="AA38" s="8"/>
      <c r="AB38" s="8">
        <v>49549</v>
      </c>
      <c r="AC38" s="8">
        <v>1366</v>
      </c>
      <c r="AD38" s="8">
        <v>1352</v>
      </c>
      <c r="AE38" s="8">
        <v>1396</v>
      </c>
      <c r="AF38" s="8">
        <v>1493</v>
      </c>
      <c r="AG38" s="8">
        <v>2103</v>
      </c>
      <c r="AH38" s="8">
        <v>3082</v>
      </c>
      <c r="AI38" s="8">
        <v>3260</v>
      </c>
      <c r="AJ38" s="8">
        <v>3129</v>
      </c>
      <c r="AK38" s="8">
        <v>3253</v>
      </c>
      <c r="AL38" s="8">
        <v>3432</v>
      </c>
      <c r="AM38" s="8">
        <v>3270</v>
      </c>
      <c r="AN38" s="8">
        <v>3375</v>
      </c>
      <c r="AO38" s="8">
        <v>3547</v>
      </c>
      <c r="AP38" s="8">
        <v>3842</v>
      </c>
      <c r="AQ38" s="8">
        <v>4155</v>
      </c>
      <c r="AR38" s="8">
        <v>3165</v>
      </c>
      <c r="AS38" s="8">
        <v>2108</v>
      </c>
      <c r="AT38" s="8">
        <v>1189</v>
      </c>
      <c r="AU38" s="8">
        <v>654</v>
      </c>
      <c r="AV38" s="8">
        <v>378</v>
      </c>
      <c r="AW38" s="8"/>
      <c r="AX38" s="8">
        <v>50662</v>
      </c>
      <c r="AY38" s="8">
        <v>1300</v>
      </c>
      <c r="AZ38" s="8">
        <v>1284</v>
      </c>
      <c r="BA38" s="8">
        <v>1343</v>
      </c>
      <c r="BB38" s="8">
        <v>1429</v>
      </c>
      <c r="BC38" s="8">
        <v>2216</v>
      </c>
      <c r="BD38" s="8">
        <v>2981</v>
      </c>
      <c r="BE38" s="8">
        <v>2975</v>
      </c>
      <c r="BF38" s="8">
        <v>2850</v>
      </c>
      <c r="BG38" s="8">
        <v>3024</v>
      </c>
      <c r="BH38" s="8">
        <v>3194</v>
      </c>
      <c r="BI38" s="8">
        <v>3042</v>
      </c>
      <c r="BJ38" s="8">
        <v>3094</v>
      </c>
      <c r="BK38" s="8">
        <v>3402</v>
      </c>
      <c r="BL38" s="8">
        <v>3592</v>
      </c>
      <c r="BM38" s="8">
        <v>4245</v>
      </c>
      <c r="BN38" s="8">
        <v>3362</v>
      </c>
      <c r="BO38" s="8">
        <v>2679</v>
      </c>
      <c r="BP38" s="8">
        <v>1969</v>
      </c>
      <c r="BQ38" s="8">
        <v>1396</v>
      </c>
      <c r="BR38" s="8">
        <v>1285</v>
      </c>
      <c r="BT38" s="955">
        <v>91.815399838745151</v>
      </c>
      <c r="BV38" s="8">
        <v>8041</v>
      </c>
      <c r="BW38" s="8">
        <v>58151</v>
      </c>
      <c r="BX38" s="8">
        <v>34019</v>
      </c>
      <c r="BY38" s="8">
        <v>15834</v>
      </c>
      <c r="BZ38" s="8">
        <v>18185</v>
      </c>
      <c r="CB38" s="955">
        <v>8.0240692139585477</v>
      </c>
      <c r="CC38" s="955">
        <v>58.028559738950811</v>
      </c>
      <c r="CD38" s="955">
        <v>33.947371047090641</v>
      </c>
      <c r="CE38" s="955">
        <v>15.800660606121083</v>
      </c>
      <c r="CF38" s="955">
        <v>18.146710440969553</v>
      </c>
    </row>
    <row r="39" spans="1:84">
      <c r="A39" s="1">
        <v>28105</v>
      </c>
      <c r="B39" s="1">
        <v>0</v>
      </c>
      <c r="C39" s="1" t="s">
        <v>54</v>
      </c>
      <c r="D39" s="1" t="s">
        <v>1107</v>
      </c>
      <c r="E39" s="1" t="s">
        <v>419</v>
      </c>
      <c r="F39" s="1076">
        <v>97533</v>
      </c>
      <c r="G39" s="8">
        <v>2435</v>
      </c>
      <c r="H39" s="8">
        <v>2461</v>
      </c>
      <c r="I39" s="8">
        <v>2621</v>
      </c>
      <c r="J39" s="8">
        <v>2890</v>
      </c>
      <c r="K39" s="8">
        <v>4186</v>
      </c>
      <c r="L39" s="8">
        <v>5354</v>
      </c>
      <c r="M39" s="8">
        <v>5631</v>
      </c>
      <c r="N39" s="8">
        <v>5776</v>
      </c>
      <c r="O39" s="8">
        <v>5868</v>
      </c>
      <c r="P39" s="8">
        <v>6324</v>
      </c>
      <c r="Q39" s="8">
        <v>6702</v>
      </c>
      <c r="R39" s="8">
        <v>6461</v>
      </c>
      <c r="S39" s="8">
        <v>6537</v>
      </c>
      <c r="T39" s="8">
        <v>6856</v>
      </c>
      <c r="U39" s="8">
        <v>7062</v>
      </c>
      <c r="V39" s="8">
        <v>7629</v>
      </c>
      <c r="W39" s="8">
        <v>5661</v>
      </c>
      <c r="X39" s="8">
        <v>3638</v>
      </c>
      <c r="Y39" s="8">
        <v>2004</v>
      </c>
      <c r="Z39" s="8">
        <v>1437</v>
      </c>
      <c r="AA39" s="8"/>
      <c r="AB39" s="8">
        <v>48356</v>
      </c>
      <c r="AC39" s="8">
        <v>1248</v>
      </c>
      <c r="AD39" s="8">
        <v>1262</v>
      </c>
      <c r="AE39" s="8">
        <v>1336</v>
      </c>
      <c r="AF39" s="8">
        <v>1477</v>
      </c>
      <c r="AG39" s="8">
        <v>2039</v>
      </c>
      <c r="AH39" s="8">
        <v>2734</v>
      </c>
      <c r="AI39" s="8">
        <v>2930</v>
      </c>
      <c r="AJ39" s="8">
        <v>3032</v>
      </c>
      <c r="AK39" s="8">
        <v>3072</v>
      </c>
      <c r="AL39" s="8">
        <v>3297</v>
      </c>
      <c r="AM39" s="8">
        <v>3473</v>
      </c>
      <c r="AN39" s="8">
        <v>3369</v>
      </c>
      <c r="AO39" s="8">
        <v>3434</v>
      </c>
      <c r="AP39" s="8">
        <v>3501</v>
      </c>
      <c r="AQ39" s="8">
        <v>3545</v>
      </c>
      <c r="AR39" s="8">
        <v>3615</v>
      </c>
      <c r="AS39" s="8">
        <v>2582</v>
      </c>
      <c r="AT39" s="8">
        <v>1451</v>
      </c>
      <c r="AU39" s="8">
        <v>620</v>
      </c>
      <c r="AV39" s="8">
        <v>339</v>
      </c>
      <c r="AW39" s="8"/>
      <c r="AX39" s="8">
        <v>49177</v>
      </c>
      <c r="AY39" s="8">
        <v>1187</v>
      </c>
      <c r="AZ39" s="8">
        <v>1199</v>
      </c>
      <c r="BA39" s="8">
        <v>1285</v>
      </c>
      <c r="BB39" s="8">
        <v>1413</v>
      </c>
      <c r="BC39" s="8">
        <v>2147</v>
      </c>
      <c r="BD39" s="8">
        <v>2620</v>
      </c>
      <c r="BE39" s="8">
        <v>2701</v>
      </c>
      <c r="BF39" s="8">
        <v>2744</v>
      </c>
      <c r="BG39" s="8">
        <v>2796</v>
      </c>
      <c r="BH39" s="8">
        <v>3027</v>
      </c>
      <c r="BI39" s="8">
        <v>3229</v>
      </c>
      <c r="BJ39" s="8">
        <v>3092</v>
      </c>
      <c r="BK39" s="8">
        <v>3103</v>
      </c>
      <c r="BL39" s="8">
        <v>3355</v>
      </c>
      <c r="BM39" s="8">
        <v>3517</v>
      </c>
      <c r="BN39" s="8">
        <v>4014</v>
      </c>
      <c r="BO39" s="8">
        <v>3079</v>
      </c>
      <c r="BP39" s="8">
        <v>2187</v>
      </c>
      <c r="BQ39" s="8">
        <v>1384</v>
      </c>
      <c r="BR39" s="8">
        <v>1098</v>
      </c>
      <c r="BT39" s="955">
        <v>89.361760609836551</v>
      </c>
      <c r="BV39" s="8">
        <v>7517</v>
      </c>
      <c r="BW39" s="8">
        <v>55729</v>
      </c>
      <c r="BX39" s="8">
        <v>34287</v>
      </c>
      <c r="BY39" s="8">
        <v>13918</v>
      </c>
      <c r="BZ39" s="8">
        <v>20369</v>
      </c>
      <c r="CB39" s="955">
        <v>7.7071350209672627</v>
      </c>
      <c r="CC39" s="955">
        <v>57.138609496273048</v>
      </c>
      <c r="CD39" s="955">
        <v>35.15425548275968</v>
      </c>
      <c r="CE39" s="955">
        <v>14.270041934524723</v>
      </c>
      <c r="CF39" s="955">
        <v>20.884213548234957</v>
      </c>
    </row>
    <row r="40" spans="1:84">
      <c r="A40" s="1">
        <v>28106</v>
      </c>
      <c r="B40" s="1">
        <v>0</v>
      </c>
      <c r="C40" s="1" t="s">
        <v>54</v>
      </c>
      <c r="D40" s="1" t="s">
        <v>1108</v>
      </c>
      <c r="E40" s="1" t="s">
        <v>412</v>
      </c>
      <c r="F40" s="1076">
        <v>94791</v>
      </c>
      <c r="G40" s="8">
        <v>2594</v>
      </c>
      <c r="H40" s="8">
        <v>2806</v>
      </c>
      <c r="I40" s="8">
        <v>3256</v>
      </c>
      <c r="J40" s="8">
        <v>3515</v>
      </c>
      <c r="K40" s="8">
        <v>4653</v>
      </c>
      <c r="L40" s="8">
        <v>4769</v>
      </c>
      <c r="M40" s="8">
        <v>4484</v>
      </c>
      <c r="N40" s="8">
        <v>4645</v>
      </c>
      <c r="O40" s="8">
        <v>5413</v>
      </c>
      <c r="P40" s="8">
        <v>7062</v>
      </c>
      <c r="Q40" s="8">
        <v>6602</v>
      </c>
      <c r="R40" s="8">
        <v>6163</v>
      </c>
      <c r="S40" s="8">
        <v>5660</v>
      </c>
      <c r="T40" s="8">
        <v>6578</v>
      </c>
      <c r="U40" s="8">
        <v>8132</v>
      </c>
      <c r="V40" s="8">
        <v>6811</v>
      </c>
      <c r="W40" s="8">
        <v>5475</v>
      </c>
      <c r="X40" s="8">
        <v>3935</v>
      </c>
      <c r="Y40" s="8">
        <v>1702</v>
      </c>
      <c r="Z40" s="8">
        <v>536</v>
      </c>
      <c r="AA40" s="8"/>
      <c r="AB40" s="8">
        <v>44662</v>
      </c>
      <c r="AC40" s="8">
        <v>1324</v>
      </c>
      <c r="AD40" s="8">
        <v>1479</v>
      </c>
      <c r="AE40" s="8">
        <v>1689</v>
      </c>
      <c r="AF40" s="8">
        <v>1759</v>
      </c>
      <c r="AG40" s="8">
        <v>2296</v>
      </c>
      <c r="AH40" s="8">
        <v>2539</v>
      </c>
      <c r="AI40" s="8">
        <v>2268</v>
      </c>
      <c r="AJ40" s="8">
        <v>2353</v>
      </c>
      <c r="AK40" s="8">
        <v>2737</v>
      </c>
      <c r="AL40" s="8">
        <v>3543</v>
      </c>
      <c r="AM40" s="8">
        <v>3253</v>
      </c>
      <c r="AN40" s="8">
        <v>3054</v>
      </c>
      <c r="AO40" s="8">
        <v>2745</v>
      </c>
      <c r="AP40" s="8">
        <v>3278</v>
      </c>
      <c r="AQ40" s="8">
        <v>3806</v>
      </c>
      <c r="AR40" s="8">
        <v>2799</v>
      </c>
      <c r="AS40" s="8">
        <v>1989</v>
      </c>
      <c r="AT40" s="8">
        <v>1241</v>
      </c>
      <c r="AU40" s="8">
        <v>416</v>
      </c>
      <c r="AV40" s="8">
        <v>94</v>
      </c>
      <c r="AW40" s="8"/>
      <c r="AX40" s="8">
        <v>50129</v>
      </c>
      <c r="AY40" s="8">
        <v>1270</v>
      </c>
      <c r="AZ40" s="8">
        <v>1327</v>
      </c>
      <c r="BA40" s="8">
        <v>1567</v>
      </c>
      <c r="BB40" s="8">
        <v>1756</v>
      </c>
      <c r="BC40" s="8">
        <v>2357</v>
      </c>
      <c r="BD40" s="8">
        <v>2230</v>
      </c>
      <c r="BE40" s="8">
        <v>2216</v>
      </c>
      <c r="BF40" s="8">
        <v>2292</v>
      </c>
      <c r="BG40" s="8">
        <v>2676</v>
      </c>
      <c r="BH40" s="8">
        <v>3519</v>
      </c>
      <c r="BI40" s="8">
        <v>3349</v>
      </c>
      <c r="BJ40" s="8">
        <v>3109</v>
      </c>
      <c r="BK40" s="8">
        <v>2915</v>
      </c>
      <c r="BL40" s="8">
        <v>3300</v>
      </c>
      <c r="BM40" s="8">
        <v>4326</v>
      </c>
      <c r="BN40" s="8">
        <v>4012</v>
      </c>
      <c r="BO40" s="8">
        <v>3486</v>
      </c>
      <c r="BP40" s="8">
        <v>2694</v>
      </c>
      <c r="BQ40" s="8">
        <v>1286</v>
      </c>
      <c r="BR40" s="8">
        <v>442</v>
      </c>
      <c r="BT40" s="955">
        <v>100</v>
      </c>
      <c r="BV40" s="8">
        <v>8656</v>
      </c>
      <c r="BW40" s="8">
        <v>52966</v>
      </c>
      <c r="BX40" s="8">
        <v>33169</v>
      </c>
      <c r="BY40" s="8">
        <v>14710</v>
      </c>
      <c r="BZ40" s="8">
        <v>18459</v>
      </c>
      <c r="CB40" s="955">
        <v>9.1316686183287441</v>
      </c>
      <c r="CC40" s="955">
        <v>55.876612758595222</v>
      </c>
      <c r="CD40" s="955">
        <v>34.991718623076032</v>
      </c>
      <c r="CE40" s="955">
        <v>15.518350898292033</v>
      </c>
      <c r="CF40" s="955">
        <v>19.473367724783998</v>
      </c>
    </row>
    <row r="41" spans="1:84">
      <c r="A41" s="1">
        <v>28106</v>
      </c>
      <c r="B41" s="1">
        <v>0</v>
      </c>
      <c r="C41" s="1" t="s">
        <v>54</v>
      </c>
      <c r="D41" s="1" t="s">
        <v>1108</v>
      </c>
      <c r="E41" s="1" t="s">
        <v>413</v>
      </c>
      <c r="F41" s="1076">
        <v>90839</v>
      </c>
      <c r="G41" s="8">
        <v>2244</v>
      </c>
      <c r="H41" s="8">
        <v>2496</v>
      </c>
      <c r="I41" s="8">
        <v>2729</v>
      </c>
      <c r="J41" s="8">
        <v>3400</v>
      </c>
      <c r="K41" s="8">
        <v>4209</v>
      </c>
      <c r="L41" s="8">
        <v>4928</v>
      </c>
      <c r="M41" s="8">
        <v>4345</v>
      </c>
      <c r="N41" s="8">
        <v>4083</v>
      </c>
      <c r="O41" s="8">
        <v>4621</v>
      </c>
      <c r="P41" s="8">
        <v>5369</v>
      </c>
      <c r="Q41" s="8">
        <v>7165</v>
      </c>
      <c r="R41" s="8">
        <v>6647</v>
      </c>
      <c r="S41" s="8">
        <v>6303</v>
      </c>
      <c r="T41" s="8">
        <v>5520</v>
      </c>
      <c r="U41" s="8">
        <v>6303</v>
      </c>
      <c r="V41" s="8">
        <v>7427</v>
      </c>
      <c r="W41" s="8">
        <v>5824</v>
      </c>
      <c r="X41" s="8">
        <v>4081</v>
      </c>
      <c r="Y41" s="8">
        <v>2374</v>
      </c>
      <c r="Z41" s="8">
        <v>771</v>
      </c>
      <c r="AA41" s="8"/>
      <c r="AB41" s="8">
        <v>42872</v>
      </c>
      <c r="AC41" s="8">
        <v>1150</v>
      </c>
      <c r="AD41" s="8">
        <v>1283</v>
      </c>
      <c r="AE41" s="8">
        <v>1428</v>
      </c>
      <c r="AF41" s="8">
        <v>1690</v>
      </c>
      <c r="AG41" s="8">
        <v>2053</v>
      </c>
      <c r="AH41" s="8">
        <v>2667</v>
      </c>
      <c r="AI41" s="8">
        <v>2230</v>
      </c>
      <c r="AJ41" s="8">
        <v>2079</v>
      </c>
      <c r="AK41" s="8">
        <v>2403</v>
      </c>
      <c r="AL41" s="8">
        <v>2673</v>
      </c>
      <c r="AM41" s="8">
        <v>3586</v>
      </c>
      <c r="AN41" s="8">
        <v>3273</v>
      </c>
      <c r="AO41" s="8">
        <v>3137</v>
      </c>
      <c r="AP41" s="8">
        <v>2636</v>
      </c>
      <c r="AQ41" s="8">
        <v>3040</v>
      </c>
      <c r="AR41" s="8">
        <v>3303</v>
      </c>
      <c r="AS41" s="8">
        <v>2209</v>
      </c>
      <c r="AT41" s="8">
        <v>1281</v>
      </c>
      <c r="AU41" s="8">
        <v>617</v>
      </c>
      <c r="AV41" s="8">
        <v>134</v>
      </c>
      <c r="AW41" s="8"/>
      <c r="AX41" s="8">
        <v>47967</v>
      </c>
      <c r="AY41" s="8">
        <v>1094</v>
      </c>
      <c r="AZ41" s="8">
        <v>1213</v>
      </c>
      <c r="BA41" s="8">
        <v>1301</v>
      </c>
      <c r="BB41" s="8">
        <v>1710</v>
      </c>
      <c r="BC41" s="8">
        <v>2156</v>
      </c>
      <c r="BD41" s="8">
        <v>2261</v>
      </c>
      <c r="BE41" s="8">
        <v>2115</v>
      </c>
      <c r="BF41" s="8">
        <v>2004</v>
      </c>
      <c r="BG41" s="8">
        <v>2218</v>
      </c>
      <c r="BH41" s="8">
        <v>2696</v>
      </c>
      <c r="BI41" s="8">
        <v>3579</v>
      </c>
      <c r="BJ41" s="8">
        <v>3374</v>
      </c>
      <c r="BK41" s="8">
        <v>3166</v>
      </c>
      <c r="BL41" s="8">
        <v>2884</v>
      </c>
      <c r="BM41" s="8">
        <v>3263</v>
      </c>
      <c r="BN41" s="8">
        <v>4124</v>
      </c>
      <c r="BO41" s="8">
        <v>3615</v>
      </c>
      <c r="BP41" s="8">
        <v>2800</v>
      </c>
      <c r="BQ41" s="8">
        <v>1757</v>
      </c>
      <c r="BR41" s="8">
        <v>637</v>
      </c>
      <c r="BT41" s="955">
        <v>95.830827821206654</v>
      </c>
      <c r="BV41" s="8">
        <v>7469</v>
      </c>
      <c r="BW41" s="8">
        <v>51070</v>
      </c>
      <c r="BX41" s="8">
        <v>32300</v>
      </c>
      <c r="BY41" s="8">
        <v>11823</v>
      </c>
      <c r="BZ41" s="8">
        <v>20477</v>
      </c>
      <c r="CB41" s="955">
        <v>8.2222393465361794</v>
      </c>
      <c r="CC41" s="955">
        <v>56.220345886678622</v>
      </c>
      <c r="CD41" s="955">
        <v>35.557414766785186</v>
      </c>
      <c r="CE41" s="955">
        <v>13.015334823148647</v>
      </c>
      <c r="CF41" s="955">
        <v>22.542079943636544</v>
      </c>
    </row>
    <row r="42" spans="1:84">
      <c r="A42" s="1">
        <v>28106</v>
      </c>
      <c r="B42" s="1">
        <v>0</v>
      </c>
      <c r="C42" s="1" t="s">
        <v>54</v>
      </c>
      <c r="D42" s="1" t="s">
        <v>1108</v>
      </c>
      <c r="E42" s="1" t="s">
        <v>414</v>
      </c>
      <c r="F42" s="1076">
        <v>86929</v>
      </c>
      <c r="G42" s="8">
        <v>2203</v>
      </c>
      <c r="H42" s="8">
        <v>2181</v>
      </c>
      <c r="I42" s="8">
        <v>2444</v>
      </c>
      <c r="J42" s="8">
        <v>2883</v>
      </c>
      <c r="K42" s="8">
        <v>3820</v>
      </c>
      <c r="L42" s="8">
        <v>4525</v>
      </c>
      <c r="M42" s="8">
        <v>4533</v>
      </c>
      <c r="N42" s="8">
        <v>4189</v>
      </c>
      <c r="O42" s="8">
        <v>4147</v>
      </c>
      <c r="P42" s="8">
        <v>4664</v>
      </c>
      <c r="Q42" s="8">
        <v>5522</v>
      </c>
      <c r="R42" s="8">
        <v>7356</v>
      </c>
      <c r="S42" s="8">
        <v>6774</v>
      </c>
      <c r="T42" s="8">
        <v>6174</v>
      </c>
      <c r="U42" s="8">
        <v>5322</v>
      </c>
      <c r="V42" s="8">
        <v>5727</v>
      </c>
      <c r="W42" s="8">
        <v>6472</v>
      </c>
      <c r="X42" s="8">
        <v>4403</v>
      </c>
      <c r="Y42" s="8">
        <v>2478</v>
      </c>
      <c r="Z42" s="8">
        <v>1112</v>
      </c>
      <c r="AA42" s="8"/>
      <c r="AB42" s="8">
        <v>41377</v>
      </c>
      <c r="AC42" s="8">
        <v>1129</v>
      </c>
      <c r="AD42" s="8">
        <v>1133</v>
      </c>
      <c r="AE42" s="8">
        <v>1258</v>
      </c>
      <c r="AF42" s="8">
        <v>1464</v>
      </c>
      <c r="AG42" s="8">
        <v>1838</v>
      </c>
      <c r="AH42" s="8">
        <v>2359</v>
      </c>
      <c r="AI42" s="8">
        <v>2436</v>
      </c>
      <c r="AJ42" s="8">
        <v>2144</v>
      </c>
      <c r="AK42" s="8">
        <v>2143</v>
      </c>
      <c r="AL42" s="8">
        <v>2417</v>
      </c>
      <c r="AM42" s="8">
        <v>2747</v>
      </c>
      <c r="AN42" s="8">
        <v>3759</v>
      </c>
      <c r="AO42" s="8">
        <v>3362</v>
      </c>
      <c r="AP42" s="8">
        <v>3027</v>
      </c>
      <c r="AQ42" s="8">
        <v>2474</v>
      </c>
      <c r="AR42" s="8">
        <v>2642</v>
      </c>
      <c r="AS42" s="8">
        <v>2700</v>
      </c>
      <c r="AT42" s="8">
        <v>1488</v>
      </c>
      <c r="AU42" s="8">
        <v>640</v>
      </c>
      <c r="AV42" s="8">
        <v>217</v>
      </c>
      <c r="AW42" s="8"/>
      <c r="AX42" s="8">
        <v>45552</v>
      </c>
      <c r="AY42" s="8">
        <v>1074</v>
      </c>
      <c r="AZ42" s="8">
        <v>1048</v>
      </c>
      <c r="BA42" s="8">
        <v>1186</v>
      </c>
      <c r="BB42" s="8">
        <v>1419</v>
      </c>
      <c r="BC42" s="8">
        <v>1982</v>
      </c>
      <c r="BD42" s="8">
        <v>2166</v>
      </c>
      <c r="BE42" s="8">
        <v>2097</v>
      </c>
      <c r="BF42" s="8">
        <v>2045</v>
      </c>
      <c r="BG42" s="8">
        <v>2004</v>
      </c>
      <c r="BH42" s="8">
        <v>2247</v>
      </c>
      <c r="BI42" s="8">
        <v>2775</v>
      </c>
      <c r="BJ42" s="8">
        <v>3597</v>
      </c>
      <c r="BK42" s="8">
        <v>3412</v>
      </c>
      <c r="BL42" s="8">
        <v>3147</v>
      </c>
      <c r="BM42" s="8">
        <v>2848</v>
      </c>
      <c r="BN42" s="8">
        <v>3085</v>
      </c>
      <c r="BO42" s="8">
        <v>3772</v>
      </c>
      <c r="BP42" s="8">
        <v>2915</v>
      </c>
      <c r="BQ42" s="8">
        <v>1838</v>
      </c>
      <c r="BR42" s="8">
        <v>895</v>
      </c>
      <c r="BT42" s="955">
        <v>91.705963646337736</v>
      </c>
      <c r="BV42" s="8">
        <v>6828</v>
      </c>
      <c r="BW42" s="8">
        <v>48413</v>
      </c>
      <c r="BX42" s="8">
        <v>31688</v>
      </c>
      <c r="BY42" s="8">
        <v>11496</v>
      </c>
      <c r="BZ42" s="8">
        <v>20192</v>
      </c>
      <c r="CB42" s="955">
        <v>7.854686008121571</v>
      </c>
      <c r="CC42" s="955">
        <v>55.69257670052572</v>
      </c>
      <c r="CD42" s="955">
        <v>36.452737291352719</v>
      </c>
      <c r="CE42" s="955">
        <v>13.224585581336493</v>
      </c>
      <c r="CF42" s="955">
        <v>23.22815171001622</v>
      </c>
    </row>
    <row r="43" spans="1:84">
      <c r="A43" s="1">
        <v>28106</v>
      </c>
      <c r="B43" s="1">
        <v>0</v>
      </c>
      <c r="C43" s="1" t="s">
        <v>54</v>
      </c>
      <c r="D43" s="1" t="s">
        <v>1108</v>
      </c>
      <c r="E43" s="1" t="s">
        <v>415</v>
      </c>
      <c r="F43" s="1076">
        <v>82770</v>
      </c>
      <c r="G43" s="8">
        <v>2121</v>
      </c>
      <c r="H43" s="8">
        <v>2142</v>
      </c>
      <c r="I43" s="8">
        <v>2136</v>
      </c>
      <c r="J43" s="8">
        <v>2584</v>
      </c>
      <c r="K43" s="8">
        <v>3231</v>
      </c>
      <c r="L43" s="8">
        <v>4089</v>
      </c>
      <c r="M43" s="8">
        <v>4215</v>
      </c>
      <c r="N43" s="8">
        <v>4347</v>
      </c>
      <c r="O43" s="8">
        <v>4241</v>
      </c>
      <c r="P43" s="8">
        <v>4189</v>
      </c>
      <c r="Q43" s="8">
        <v>4800</v>
      </c>
      <c r="R43" s="8">
        <v>5657</v>
      </c>
      <c r="S43" s="8">
        <v>7507</v>
      </c>
      <c r="T43" s="8">
        <v>6666</v>
      </c>
      <c r="U43" s="8">
        <v>5976</v>
      </c>
      <c r="V43" s="8">
        <v>4868</v>
      </c>
      <c r="W43" s="8">
        <v>4987</v>
      </c>
      <c r="X43" s="8">
        <v>4985</v>
      </c>
      <c r="Y43" s="8">
        <v>2735</v>
      </c>
      <c r="Z43" s="8">
        <v>1294</v>
      </c>
      <c r="AA43" s="8"/>
      <c r="AB43" s="8">
        <v>39746</v>
      </c>
      <c r="AC43" s="8">
        <v>1087</v>
      </c>
      <c r="AD43" s="8">
        <v>1113</v>
      </c>
      <c r="AE43" s="8">
        <v>1111</v>
      </c>
      <c r="AF43" s="8">
        <v>1291</v>
      </c>
      <c r="AG43" s="8">
        <v>1591</v>
      </c>
      <c r="AH43" s="8">
        <v>2109</v>
      </c>
      <c r="AI43" s="8">
        <v>2208</v>
      </c>
      <c r="AJ43" s="8">
        <v>2314</v>
      </c>
      <c r="AK43" s="8">
        <v>2198</v>
      </c>
      <c r="AL43" s="8">
        <v>2158</v>
      </c>
      <c r="AM43" s="8">
        <v>2487</v>
      </c>
      <c r="AN43" s="8">
        <v>2872</v>
      </c>
      <c r="AO43" s="8">
        <v>3858</v>
      </c>
      <c r="AP43" s="8">
        <v>3264</v>
      </c>
      <c r="AQ43" s="8">
        <v>2859</v>
      </c>
      <c r="AR43" s="8">
        <v>2165</v>
      </c>
      <c r="AS43" s="8">
        <v>2164</v>
      </c>
      <c r="AT43" s="8">
        <v>1881</v>
      </c>
      <c r="AU43" s="8">
        <v>762</v>
      </c>
      <c r="AV43" s="8">
        <v>254</v>
      </c>
      <c r="AW43" s="8"/>
      <c r="AX43" s="8">
        <v>43024</v>
      </c>
      <c r="AY43" s="8">
        <v>1034</v>
      </c>
      <c r="AZ43" s="8">
        <v>1029</v>
      </c>
      <c r="BA43" s="8">
        <v>1025</v>
      </c>
      <c r="BB43" s="8">
        <v>1293</v>
      </c>
      <c r="BC43" s="8">
        <v>1640</v>
      </c>
      <c r="BD43" s="8">
        <v>1980</v>
      </c>
      <c r="BE43" s="8">
        <v>2007</v>
      </c>
      <c r="BF43" s="8">
        <v>2033</v>
      </c>
      <c r="BG43" s="8">
        <v>2043</v>
      </c>
      <c r="BH43" s="8">
        <v>2031</v>
      </c>
      <c r="BI43" s="8">
        <v>2313</v>
      </c>
      <c r="BJ43" s="8">
        <v>2785</v>
      </c>
      <c r="BK43" s="8">
        <v>3649</v>
      </c>
      <c r="BL43" s="8">
        <v>3402</v>
      </c>
      <c r="BM43" s="8">
        <v>3117</v>
      </c>
      <c r="BN43" s="8">
        <v>2703</v>
      </c>
      <c r="BO43" s="8">
        <v>2823</v>
      </c>
      <c r="BP43" s="8">
        <v>3104</v>
      </c>
      <c r="BQ43" s="8">
        <v>1973</v>
      </c>
      <c r="BR43" s="8">
        <v>1040</v>
      </c>
      <c r="BT43" s="955">
        <v>87.318416305345451</v>
      </c>
      <c r="BV43" s="8">
        <v>6399</v>
      </c>
      <c r="BW43" s="8">
        <v>44860</v>
      </c>
      <c r="BX43" s="8">
        <v>31511</v>
      </c>
      <c r="BY43" s="8">
        <v>12642</v>
      </c>
      <c r="BZ43" s="8">
        <v>18869</v>
      </c>
      <c r="CB43" s="955">
        <v>7.7310619789778903</v>
      </c>
      <c r="CC43" s="955">
        <v>54.198381055938135</v>
      </c>
      <c r="CD43" s="955">
        <v>38.070556965083966</v>
      </c>
      <c r="CE43" s="955">
        <v>15.273649873142443</v>
      </c>
      <c r="CF43" s="955">
        <v>22.796907091941524</v>
      </c>
    </row>
    <row r="44" spans="1:84">
      <c r="A44" s="1">
        <v>28106</v>
      </c>
      <c r="B44" s="1">
        <v>0</v>
      </c>
      <c r="C44" s="1" t="s">
        <v>54</v>
      </c>
      <c r="D44" s="1" t="s">
        <v>1108</v>
      </c>
      <c r="E44" s="1" t="s">
        <v>416</v>
      </c>
      <c r="F44" s="1076">
        <v>78505</v>
      </c>
      <c r="G44" s="8">
        <v>1949</v>
      </c>
      <c r="H44" s="8">
        <v>2064</v>
      </c>
      <c r="I44" s="8">
        <v>2099</v>
      </c>
      <c r="J44" s="8">
        <v>2256</v>
      </c>
      <c r="K44" s="8">
        <v>2907</v>
      </c>
      <c r="L44" s="8">
        <v>3470</v>
      </c>
      <c r="M44" s="8">
        <v>3824</v>
      </c>
      <c r="N44" s="8">
        <v>4069</v>
      </c>
      <c r="O44" s="8">
        <v>4390</v>
      </c>
      <c r="P44" s="8">
        <v>4277</v>
      </c>
      <c r="Q44" s="8">
        <v>4315</v>
      </c>
      <c r="R44" s="8">
        <v>4928</v>
      </c>
      <c r="S44" s="8">
        <v>5780</v>
      </c>
      <c r="T44" s="8">
        <v>7396</v>
      </c>
      <c r="U44" s="8">
        <v>6479</v>
      </c>
      <c r="V44" s="8">
        <v>5488</v>
      </c>
      <c r="W44" s="8">
        <v>4286</v>
      </c>
      <c r="X44" s="8">
        <v>3827</v>
      </c>
      <c r="Y44" s="8">
        <v>3205</v>
      </c>
      <c r="Z44" s="8">
        <v>1496</v>
      </c>
      <c r="AA44" s="8"/>
      <c r="AB44" s="8">
        <v>38001</v>
      </c>
      <c r="AC44" s="8">
        <v>999</v>
      </c>
      <c r="AD44" s="8">
        <v>1072</v>
      </c>
      <c r="AE44" s="8">
        <v>1092</v>
      </c>
      <c r="AF44" s="8">
        <v>1138</v>
      </c>
      <c r="AG44" s="8">
        <v>1409</v>
      </c>
      <c r="AH44" s="8">
        <v>1832</v>
      </c>
      <c r="AI44" s="8">
        <v>1994</v>
      </c>
      <c r="AJ44" s="8">
        <v>2124</v>
      </c>
      <c r="AK44" s="8">
        <v>2355</v>
      </c>
      <c r="AL44" s="8">
        <v>2209</v>
      </c>
      <c r="AM44" s="8">
        <v>2224</v>
      </c>
      <c r="AN44" s="8">
        <v>2606</v>
      </c>
      <c r="AO44" s="8">
        <v>2958</v>
      </c>
      <c r="AP44" s="8">
        <v>3746</v>
      </c>
      <c r="AQ44" s="8">
        <v>3101</v>
      </c>
      <c r="AR44" s="8">
        <v>2521</v>
      </c>
      <c r="AS44" s="8">
        <v>1794</v>
      </c>
      <c r="AT44" s="8">
        <v>1504</v>
      </c>
      <c r="AU44" s="8">
        <v>1014</v>
      </c>
      <c r="AV44" s="8">
        <v>309</v>
      </c>
      <c r="AW44" s="8"/>
      <c r="AX44" s="8">
        <v>40504</v>
      </c>
      <c r="AY44" s="8">
        <v>950</v>
      </c>
      <c r="AZ44" s="8">
        <v>992</v>
      </c>
      <c r="BA44" s="8">
        <v>1007</v>
      </c>
      <c r="BB44" s="8">
        <v>1118</v>
      </c>
      <c r="BC44" s="8">
        <v>1498</v>
      </c>
      <c r="BD44" s="8">
        <v>1638</v>
      </c>
      <c r="BE44" s="8">
        <v>1830</v>
      </c>
      <c r="BF44" s="8">
        <v>1945</v>
      </c>
      <c r="BG44" s="8">
        <v>2035</v>
      </c>
      <c r="BH44" s="8">
        <v>2068</v>
      </c>
      <c r="BI44" s="8">
        <v>2091</v>
      </c>
      <c r="BJ44" s="8">
        <v>2322</v>
      </c>
      <c r="BK44" s="8">
        <v>2822</v>
      </c>
      <c r="BL44" s="8">
        <v>3650</v>
      </c>
      <c r="BM44" s="8">
        <v>3378</v>
      </c>
      <c r="BN44" s="8">
        <v>2967</v>
      </c>
      <c r="BO44" s="8">
        <v>2492</v>
      </c>
      <c r="BP44" s="8">
        <v>2323</v>
      </c>
      <c r="BQ44" s="8">
        <v>2191</v>
      </c>
      <c r="BR44" s="8">
        <v>1187</v>
      </c>
      <c r="BT44" s="955">
        <v>82.819044002067713</v>
      </c>
      <c r="BV44" s="8">
        <v>6112</v>
      </c>
      <c r="BW44" s="8">
        <v>40216</v>
      </c>
      <c r="BX44" s="8">
        <v>32177</v>
      </c>
      <c r="BY44" s="8">
        <v>13875</v>
      </c>
      <c r="BZ44" s="8">
        <v>18302</v>
      </c>
      <c r="CB44" s="955">
        <v>7.7854913699764339</v>
      </c>
      <c r="CC44" s="955">
        <v>51.227310362397304</v>
      </c>
      <c r="CD44" s="955">
        <v>40.987198267626269</v>
      </c>
      <c r="CE44" s="955">
        <v>17.674033501050889</v>
      </c>
      <c r="CF44" s="955">
        <v>23.31316476657538</v>
      </c>
    </row>
    <row r="45" spans="1:84">
      <c r="A45" s="1">
        <v>28106</v>
      </c>
      <c r="B45" s="1">
        <v>0</v>
      </c>
      <c r="C45" s="1" t="s">
        <v>54</v>
      </c>
      <c r="D45" s="1" t="s">
        <v>1108</v>
      </c>
      <c r="E45" s="1" t="s">
        <v>417</v>
      </c>
      <c r="F45" s="1076">
        <v>74310</v>
      </c>
      <c r="G45" s="8">
        <v>1758</v>
      </c>
      <c r="H45" s="8">
        <v>1898</v>
      </c>
      <c r="I45" s="8">
        <v>2022</v>
      </c>
      <c r="J45" s="8">
        <v>2211</v>
      </c>
      <c r="K45" s="8">
        <v>2529</v>
      </c>
      <c r="L45" s="8">
        <v>3121</v>
      </c>
      <c r="M45" s="8">
        <v>3246</v>
      </c>
      <c r="N45" s="8">
        <v>3704</v>
      </c>
      <c r="O45" s="8">
        <v>4126</v>
      </c>
      <c r="P45" s="8">
        <v>4433</v>
      </c>
      <c r="Q45" s="8">
        <v>4400</v>
      </c>
      <c r="R45" s="8">
        <v>4436</v>
      </c>
      <c r="S45" s="8">
        <v>5042</v>
      </c>
      <c r="T45" s="8">
        <v>5693</v>
      </c>
      <c r="U45" s="8">
        <v>7193</v>
      </c>
      <c r="V45" s="8">
        <v>5978</v>
      </c>
      <c r="W45" s="8">
        <v>4865</v>
      </c>
      <c r="X45" s="8">
        <v>3354</v>
      </c>
      <c r="Y45" s="8">
        <v>2447</v>
      </c>
      <c r="Z45" s="8">
        <v>1854</v>
      </c>
      <c r="AA45" s="8"/>
      <c r="AB45" s="8">
        <v>36245</v>
      </c>
      <c r="AC45" s="8">
        <v>901</v>
      </c>
      <c r="AD45" s="8">
        <v>986</v>
      </c>
      <c r="AE45" s="8">
        <v>1052</v>
      </c>
      <c r="AF45" s="8">
        <v>1116</v>
      </c>
      <c r="AG45" s="8">
        <v>1237</v>
      </c>
      <c r="AH45" s="8">
        <v>1628</v>
      </c>
      <c r="AI45" s="8">
        <v>1734</v>
      </c>
      <c r="AJ45" s="8">
        <v>1932</v>
      </c>
      <c r="AK45" s="8">
        <v>2179</v>
      </c>
      <c r="AL45" s="8">
        <v>2371</v>
      </c>
      <c r="AM45" s="8">
        <v>2273</v>
      </c>
      <c r="AN45" s="8">
        <v>2335</v>
      </c>
      <c r="AO45" s="8">
        <v>2689</v>
      </c>
      <c r="AP45" s="8">
        <v>2872</v>
      </c>
      <c r="AQ45" s="8">
        <v>3564</v>
      </c>
      <c r="AR45" s="8">
        <v>2752</v>
      </c>
      <c r="AS45" s="8">
        <v>2111</v>
      </c>
      <c r="AT45" s="8">
        <v>1274</v>
      </c>
      <c r="AU45" s="8">
        <v>810</v>
      </c>
      <c r="AV45" s="8">
        <v>429</v>
      </c>
      <c r="AW45" s="8"/>
      <c r="AX45" s="8">
        <v>38065</v>
      </c>
      <c r="AY45" s="8">
        <v>857</v>
      </c>
      <c r="AZ45" s="8">
        <v>912</v>
      </c>
      <c r="BA45" s="8">
        <v>970</v>
      </c>
      <c r="BB45" s="8">
        <v>1095</v>
      </c>
      <c r="BC45" s="8">
        <v>1292</v>
      </c>
      <c r="BD45" s="8">
        <v>1493</v>
      </c>
      <c r="BE45" s="8">
        <v>1512</v>
      </c>
      <c r="BF45" s="8">
        <v>1772</v>
      </c>
      <c r="BG45" s="8">
        <v>1947</v>
      </c>
      <c r="BH45" s="8">
        <v>2062</v>
      </c>
      <c r="BI45" s="8">
        <v>2127</v>
      </c>
      <c r="BJ45" s="8">
        <v>2101</v>
      </c>
      <c r="BK45" s="8">
        <v>2353</v>
      </c>
      <c r="BL45" s="8">
        <v>2821</v>
      </c>
      <c r="BM45" s="8">
        <v>3629</v>
      </c>
      <c r="BN45" s="8">
        <v>3226</v>
      </c>
      <c r="BO45" s="8">
        <v>2754</v>
      </c>
      <c r="BP45" s="8">
        <v>2080</v>
      </c>
      <c r="BQ45" s="8">
        <v>1637</v>
      </c>
      <c r="BR45" s="8">
        <v>1425</v>
      </c>
      <c r="BT45" s="955">
        <v>78.393518371997345</v>
      </c>
      <c r="BV45" s="8">
        <v>5678</v>
      </c>
      <c r="BW45" s="8">
        <v>37248</v>
      </c>
      <c r="BX45" s="8">
        <v>31384</v>
      </c>
      <c r="BY45" s="8">
        <v>12886</v>
      </c>
      <c r="BZ45" s="8">
        <v>18498</v>
      </c>
      <c r="CB45" s="955">
        <v>7.6409635311532762</v>
      </c>
      <c r="CC45" s="955">
        <v>50.125151392813883</v>
      </c>
      <c r="CD45" s="955">
        <v>42.233885076032834</v>
      </c>
      <c r="CE45" s="955">
        <v>17.34086933118019</v>
      </c>
      <c r="CF45" s="955">
        <v>24.893015744852644</v>
      </c>
    </row>
    <row r="46" spans="1:84">
      <c r="A46" s="1">
        <v>28106</v>
      </c>
      <c r="B46" s="1">
        <v>0</v>
      </c>
      <c r="C46" s="1" t="s">
        <v>54</v>
      </c>
      <c r="D46" s="1" t="s">
        <v>1108</v>
      </c>
      <c r="E46" s="1" t="s">
        <v>419</v>
      </c>
      <c r="F46" s="1076">
        <v>70236</v>
      </c>
      <c r="G46" s="8">
        <v>1548</v>
      </c>
      <c r="H46" s="8">
        <v>1711</v>
      </c>
      <c r="I46" s="8">
        <v>1859</v>
      </c>
      <c r="J46" s="8">
        <v>2127</v>
      </c>
      <c r="K46" s="8">
        <v>2464</v>
      </c>
      <c r="L46" s="8">
        <v>2709</v>
      </c>
      <c r="M46" s="8">
        <v>2921</v>
      </c>
      <c r="N46" s="8">
        <v>3144</v>
      </c>
      <c r="O46" s="8">
        <v>3766</v>
      </c>
      <c r="P46" s="8">
        <v>4168</v>
      </c>
      <c r="Q46" s="8">
        <v>4567</v>
      </c>
      <c r="R46" s="8">
        <v>4523</v>
      </c>
      <c r="S46" s="8">
        <v>4548</v>
      </c>
      <c r="T46" s="8">
        <v>4973</v>
      </c>
      <c r="U46" s="8">
        <v>5539</v>
      </c>
      <c r="V46" s="8">
        <v>6641</v>
      </c>
      <c r="W46" s="8">
        <v>5336</v>
      </c>
      <c r="X46" s="8">
        <v>3854</v>
      </c>
      <c r="Y46" s="8">
        <v>2212</v>
      </c>
      <c r="Z46" s="8">
        <v>1626</v>
      </c>
      <c r="AA46" s="8"/>
      <c r="AB46" s="8">
        <v>34480</v>
      </c>
      <c r="AC46" s="8">
        <v>793</v>
      </c>
      <c r="AD46" s="8">
        <v>889</v>
      </c>
      <c r="AE46" s="8">
        <v>967</v>
      </c>
      <c r="AF46" s="8">
        <v>1074</v>
      </c>
      <c r="AG46" s="8">
        <v>1206</v>
      </c>
      <c r="AH46" s="8">
        <v>1424</v>
      </c>
      <c r="AI46" s="8">
        <v>1543</v>
      </c>
      <c r="AJ46" s="8">
        <v>1680</v>
      </c>
      <c r="AK46" s="8">
        <v>1992</v>
      </c>
      <c r="AL46" s="8">
        <v>2195</v>
      </c>
      <c r="AM46" s="8">
        <v>2443</v>
      </c>
      <c r="AN46" s="8">
        <v>2385</v>
      </c>
      <c r="AO46" s="8">
        <v>2417</v>
      </c>
      <c r="AP46" s="8">
        <v>2619</v>
      </c>
      <c r="AQ46" s="8">
        <v>2733</v>
      </c>
      <c r="AR46" s="8">
        <v>3169</v>
      </c>
      <c r="AS46" s="8">
        <v>2326</v>
      </c>
      <c r="AT46" s="8">
        <v>1528</v>
      </c>
      <c r="AU46" s="8">
        <v>709</v>
      </c>
      <c r="AV46" s="8">
        <v>388</v>
      </c>
      <c r="AW46" s="8"/>
      <c r="AX46" s="8">
        <v>35756</v>
      </c>
      <c r="AY46" s="8">
        <v>755</v>
      </c>
      <c r="AZ46" s="8">
        <v>822</v>
      </c>
      <c r="BA46" s="8">
        <v>892</v>
      </c>
      <c r="BB46" s="8">
        <v>1053</v>
      </c>
      <c r="BC46" s="8">
        <v>1258</v>
      </c>
      <c r="BD46" s="8">
        <v>1285</v>
      </c>
      <c r="BE46" s="8">
        <v>1378</v>
      </c>
      <c r="BF46" s="8">
        <v>1464</v>
      </c>
      <c r="BG46" s="8">
        <v>1774</v>
      </c>
      <c r="BH46" s="8">
        <v>1973</v>
      </c>
      <c r="BI46" s="8">
        <v>2124</v>
      </c>
      <c r="BJ46" s="8">
        <v>2138</v>
      </c>
      <c r="BK46" s="8">
        <v>2131</v>
      </c>
      <c r="BL46" s="8">
        <v>2354</v>
      </c>
      <c r="BM46" s="8">
        <v>2806</v>
      </c>
      <c r="BN46" s="8">
        <v>3472</v>
      </c>
      <c r="BO46" s="8">
        <v>3010</v>
      </c>
      <c r="BP46" s="8">
        <v>2326</v>
      </c>
      <c r="BQ46" s="8">
        <v>1503</v>
      </c>
      <c r="BR46" s="8">
        <v>1238</v>
      </c>
      <c r="BT46" s="955">
        <v>74.095641991328293</v>
      </c>
      <c r="BV46" s="8">
        <v>5118</v>
      </c>
      <c r="BW46" s="8">
        <v>34937</v>
      </c>
      <c r="BX46" s="8">
        <v>30181</v>
      </c>
      <c r="BY46" s="8">
        <v>10512</v>
      </c>
      <c r="BZ46" s="8">
        <v>19669</v>
      </c>
      <c r="CB46" s="955">
        <v>7.2868614385785069</v>
      </c>
      <c r="CC46" s="955">
        <v>49.742297397346093</v>
      </c>
      <c r="CD46" s="955">
        <v>42.970841164075402</v>
      </c>
      <c r="CE46" s="955">
        <v>14.966683751922091</v>
      </c>
      <c r="CF46" s="955">
        <v>28.004157412153312</v>
      </c>
    </row>
    <row r="47" spans="1:84">
      <c r="A47" s="1">
        <v>28107</v>
      </c>
      <c r="B47" s="1">
        <v>0</v>
      </c>
      <c r="C47" s="1" t="s">
        <v>54</v>
      </c>
      <c r="D47" s="1" t="s">
        <v>1109</v>
      </c>
      <c r="E47" s="1" t="s">
        <v>412</v>
      </c>
      <c r="F47" s="1076">
        <v>158719</v>
      </c>
      <c r="G47" s="8">
        <v>5325</v>
      </c>
      <c r="H47" s="8">
        <v>5915</v>
      </c>
      <c r="I47" s="8">
        <v>6131</v>
      </c>
      <c r="J47" s="8">
        <v>6930</v>
      </c>
      <c r="K47" s="8">
        <v>7379</v>
      </c>
      <c r="L47" s="8">
        <v>6389</v>
      </c>
      <c r="M47" s="8">
        <v>7264</v>
      </c>
      <c r="N47" s="8">
        <v>8149</v>
      </c>
      <c r="O47" s="8">
        <v>9713</v>
      </c>
      <c r="P47" s="8">
        <v>11690</v>
      </c>
      <c r="Q47" s="8">
        <v>10922</v>
      </c>
      <c r="R47" s="8">
        <v>10297</v>
      </c>
      <c r="S47" s="8">
        <v>9815</v>
      </c>
      <c r="T47" s="8">
        <v>10900</v>
      </c>
      <c r="U47" s="8">
        <v>13872</v>
      </c>
      <c r="V47" s="8">
        <v>11140</v>
      </c>
      <c r="W47" s="8">
        <v>8245</v>
      </c>
      <c r="X47" s="8">
        <v>5485</v>
      </c>
      <c r="Y47" s="8">
        <v>2446</v>
      </c>
      <c r="Z47" s="8">
        <v>712</v>
      </c>
      <c r="AA47" s="8"/>
      <c r="AB47" s="8">
        <v>73064</v>
      </c>
      <c r="AC47" s="8">
        <v>2771</v>
      </c>
      <c r="AD47" s="8">
        <v>2977</v>
      </c>
      <c r="AE47" s="8">
        <v>3093</v>
      </c>
      <c r="AF47" s="8">
        <v>3353</v>
      </c>
      <c r="AG47" s="8">
        <v>3285</v>
      </c>
      <c r="AH47" s="8">
        <v>2990</v>
      </c>
      <c r="AI47" s="8">
        <v>3441</v>
      </c>
      <c r="AJ47" s="8">
        <v>3932</v>
      </c>
      <c r="AK47" s="8">
        <v>4588</v>
      </c>
      <c r="AL47" s="8">
        <v>5636</v>
      </c>
      <c r="AM47" s="8">
        <v>5194</v>
      </c>
      <c r="AN47" s="8">
        <v>4870</v>
      </c>
      <c r="AO47" s="8">
        <v>4575</v>
      </c>
      <c r="AP47" s="8">
        <v>5013</v>
      </c>
      <c r="AQ47" s="8">
        <v>6337</v>
      </c>
      <c r="AR47" s="8">
        <v>4820</v>
      </c>
      <c r="AS47" s="8">
        <v>3394</v>
      </c>
      <c r="AT47" s="8">
        <v>1961</v>
      </c>
      <c r="AU47" s="8">
        <v>694</v>
      </c>
      <c r="AV47" s="8">
        <v>140</v>
      </c>
      <c r="AW47" s="8"/>
      <c r="AX47" s="8">
        <v>85655</v>
      </c>
      <c r="AY47" s="8">
        <v>2554</v>
      </c>
      <c r="AZ47" s="8">
        <v>2938</v>
      </c>
      <c r="BA47" s="8">
        <v>3038</v>
      </c>
      <c r="BB47" s="8">
        <v>3577</v>
      </c>
      <c r="BC47" s="8">
        <v>4094</v>
      </c>
      <c r="BD47" s="8">
        <v>3399</v>
      </c>
      <c r="BE47" s="8">
        <v>3823</v>
      </c>
      <c r="BF47" s="8">
        <v>4217</v>
      </c>
      <c r="BG47" s="8">
        <v>5125</v>
      </c>
      <c r="BH47" s="8">
        <v>6054</v>
      </c>
      <c r="BI47" s="8">
        <v>5728</v>
      </c>
      <c r="BJ47" s="8">
        <v>5427</v>
      </c>
      <c r="BK47" s="8">
        <v>5240</v>
      </c>
      <c r="BL47" s="8">
        <v>5887</v>
      </c>
      <c r="BM47" s="8">
        <v>7535</v>
      </c>
      <c r="BN47" s="8">
        <v>6320</v>
      </c>
      <c r="BO47" s="8">
        <v>4851</v>
      </c>
      <c r="BP47" s="8">
        <v>3524</v>
      </c>
      <c r="BQ47" s="8">
        <v>1752</v>
      </c>
      <c r="BR47" s="8">
        <v>572</v>
      </c>
      <c r="BT47" s="955">
        <v>100</v>
      </c>
      <c r="BV47" s="8">
        <v>17371</v>
      </c>
      <c r="BW47" s="8">
        <v>88548</v>
      </c>
      <c r="BX47" s="8">
        <v>52800</v>
      </c>
      <c r="BY47" s="8">
        <v>24772</v>
      </c>
      <c r="BZ47" s="8">
        <v>28028</v>
      </c>
      <c r="CB47" s="955">
        <v>10.944499398307702</v>
      </c>
      <c r="CC47" s="955">
        <v>55.789161978087051</v>
      </c>
      <c r="CD47" s="955">
        <v>33.266338623605243</v>
      </c>
      <c r="CE47" s="955">
        <v>15.607457204241459</v>
      </c>
      <c r="CF47" s="955">
        <v>17.65888141936378</v>
      </c>
    </row>
    <row r="48" spans="1:84">
      <c r="A48" s="1">
        <v>28107</v>
      </c>
      <c r="B48" s="1">
        <v>0</v>
      </c>
      <c r="C48" s="1" t="s">
        <v>54</v>
      </c>
      <c r="D48" s="1" t="s">
        <v>1109</v>
      </c>
      <c r="E48" s="1" t="s">
        <v>413</v>
      </c>
      <c r="F48" s="1076">
        <v>153030</v>
      </c>
      <c r="G48" s="8">
        <v>4570</v>
      </c>
      <c r="H48" s="8">
        <v>5256</v>
      </c>
      <c r="I48" s="8">
        <v>5868</v>
      </c>
      <c r="J48" s="8">
        <v>6467</v>
      </c>
      <c r="K48" s="8">
        <v>6973</v>
      </c>
      <c r="L48" s="8">
        <v>6735</v>
      </c>
      <c r="M48" s="8">
        <v>6291</v>
      </c>
      <c r="N48" s="8">
        <v>7180</v>
      </c>
      <c r="O48" s="8">
        <v>8140</v>
      </c>
      <c r="P48" s="8">
        <v>9734</v>
      </c>
      <c r="Q48" s="8">
        <v>11676</v>
      </c>
      <c r="R48" s="8">
        <v>10832</v>
      </c>
      <c r="S48" s="8">
        <v>10306</v>
      </c>
      <c r="T48" s="8">
        <v>9575</v>
      </c>
      <c r="U48" s="8">
        <v>10485</v>
      </c>
      <c r="V48" s="8">
        <v>12797</v>
      </c>
      <c r="W48" s="8">
        <v>9581</v>
      </c>
      <c r="X48" s="8">
        <v>6229</v>
      </c>
      <c r="Y48" s="8">
        <v>3233</v>
      </c>
      <c r="Z48" s="8">
        <v>1102</v>
      </c>
      <c r="AA48" s="8"/>
      <c r="AB48" s="8">
        <v>70209</v>
      </c>
      <c r="AC48" s="8">
        <v>2342</v>
      </c>
      <c r="AD48" s="8">
        <v>2723</v>
      </c>
      <c r="AE48" s="8">
        <v>2972</v>
      </c>
      <c r="AF48" s="8">
        <v>3033</v>
      </c>
      <c r="AG48" s="8">
        <v>3007</v>
      </c>
      <c r="AH48" s="8">
        <v>3281</v>
      </c>
      <c r="AI48" s="8">
        <v>2987</v>
      </c>
      <c r="AJ48" s="8">
        <v>3426</v>
      </c>
      <c r="AK48" s="8">
        <v>3933</v>
      </c>
      <c r="AL48" s="8">
        <v>4605</v>
      </c>
      <c r="AM48" s="8">
        <v>5635</v>
      </c>
      <c r="AN48" s="8">
        <v>5163</v>
      </c>
      <c r="AO48" s="8">
        <v>4878</v>
      </c>
      <c r="AP48" s="8">
        <v>4429</v>
      </c>
      <c r="AQ48" s="8">
        <v>4730</v>
      </c>
      <c r="AR48" s="8">
        <v>5646</v>
      </c>
      <c r="AS48" s="8">
        <v>3929</v>
      </c>
      <c r="AT48" s="8">
        <v>2302</v>
      </c>
      <c r="AU48" s="8">
        <v>967</v>
      </c>
      <c r="AV48" s="8">
        <v>221</v>
      </c>
      <c r="AW48" s="8"/>
      <c r="AX48" s="8">
        <v>82821</v>
      </c>
      <c r="AY48" s="8">
        <v>2228</v>
      </c>
      <c r="AZ48" s="8">
        <v>2533</v>
      </c>
      <c r="BA48" s="8">
        <v>2896</v>
      </c>
      <c r="BB48" s="8">
        <v>3434</v>
      </c>
      <c r="BC48" s="8">
        <v>3966</v>
      </c>
      <c r="BD48" s="8">
        <v>3454</v>
      </c>
      <c r="BE48" s="8">
        <v>3304</v>
      </c>
      <c r="BF48" s="8">
        <v>3754</v>
      </c>
      <c r="BG48" s="8">
        <v>4207</v>
      </c>
      <c r="BH48" s="8">
        <v>5129</v>
      </c>
      <c r="BI48" s="8">
        <v>6041</v>
      </c>
      <c r="BJ48" s="8">
        <v>5669</v>
      </c>
      <c r="BK48" s="8">
        <v>5428</v>
      </c>
      <c r="BL48" s="8">
        <v>5146</v>
      </c>
      <c r="BM48" s="8">
        <v>5755</v>
      </c>
      <c r="BN48" s="8">
        <v>7151</v>
      </c>
      <c r="BO48" s="8">
        <v>5652</v>
      </c>
      <c r="BP48" s="8">
        <v>3927</v>
      </c>
      <c r="BQ48" s="8">
        <v>2266</v>
      </c>
      <c r="BR48" s="8">
        <v>881</v>
      </c>
      <c r="BT48" s="955">
        <v>96.415678022164968</v>
      </c>
      <c r="BV48" s="8">
        <v>15694</v>
      </c>
      <c r="BW48" s="8">
        <v>84334</v>
      </c>
      <c r="BX48" s="8">
        <v>53002</v>
      </c>
      <c r="BY48" s="8">
        <v>20060</v>
      </c>
      <c r="BZ48" s="8">
        <v>32942</v>
      </c>
      <c r="CB48" s="955">
        <v>10.255505456446448</v>
      </c>
      <c r="CC48" s="955">
        <v>55.10945566228844</v>
      </c>
      <c r="CD48" s="955">
        <v>34.63503888126511</v>
      </c>
      <c r="CE48" s="955">
        <v>13.1085408089917</v>
      </c>
      <c r="CF48" s="955">
        <v>21.526498072273412</v>
      </c>
    </row>
    <row r="49" spans="1:84">
      <c r="A49" s="1">
        <v>28107</v>
      </c>
      <c r="B49" s="1">
        <v>0</v>
      </c>
      <c r="C49" s="1" t="s">
        <v>54</v>
      </c>
      <c r="D49" s="1" t="s">
        <v>1109</v>
      </c>
      <c r="E49" s="1" t="s">
        <v>414</v>
      </c>
      <c r="F49" s="1076">
        <v>145975</v>
      </c>
      <c r="G49" s="8">
        <v>4356</v>
      </c>
      <c r="H49" s="8">
        <v>4542</v>
      </c>
      <c r="I49" s="8">
        <v>5225</v>
      </c>
      <c r="J49" s="8">
        <v>6169</v>
      </c>
      <c r="K49" s="8">
        <v>6479</v>
      </c>
      <c r="L49" s="8">
        <v>6283</v>
      </c>
      <c r="M49" s="8">
        <v>6578</v>
      </c>
      <c r="N49" s="8">
        <v>6163</v>
      </c>
      <c r="O49" s="8">
        <v>7155</v>
      </c>
      <c r="P49" s="8">
        <v>8153</v>
      </c>
      <c r="Q49" s="8">
        <v>9683</v>
      </c>
      <c r="R49" s="8">
        <v>11565</v>
      </c>
      <c r="S49" s="8">
        <v>10859</v>
      </c>
      <c r="T49" s="8">
        <v>10102</v>
      </c>
      <c r="U49" s="8">
        <v>9218</v>
      </c>
      <c r="V49" s="8">
        <v>9685</v>
      </c>
      <c r="W49" s="8">
        <v>11128</v>
      </c>
      <c r="X49" s="8">
        <v>7322</v>
      </c>
      <c r="Y49" s="8">
        <v>3722</v>
      </c>
      <c r="Z49" s="8">
        <v>1588</v>
      </c>
      <c r="AA49" s="8"/>
      <c r="AB49" s="8">
        <v>66762</v>
      </c>
      <c r="AC49" s="8">
        <v>2232</v>
      </c>
      <c r="AD49" s="8">
        <v>2321</v>
      </c>
      <c r="AE49" s="8">
        <v>2721</v>
      </c>
      <c r="AF49" s="8">
        <v>2909</v>
      </c>
      <c r="AG49" s="8">
        <v>2708</v>
      </c>
      <c r="AH49" s="8">
        <v>2976</v>
      </c>
      <c r="AI49" s="8">
        <v>3248</v>
      </c>
      <c r="AJ49" s="8">
        <v>2939</v>
      </c>
      <c r="AK49" s="8">
        <v>3424</v>
      </c>
      <c r="AL49" s="8">
        <v>3952</v>
      </c>
      <c r="AM49" s="8">
        <v>4584</v>
      </c>
      <c r="AN49" s="8">
        <v>5592</v>
      </c>
      <c r="AO49" s="8">
        <v>5186</v>
      </c>
      <c r="AP49" s="8">
        <v>4756</v>
      </c>
      <c r="AQ49" s="8">
        <v>4183</v>
      </c>
      <c r="AR49" s="8">
        <v>4210</v>
      </c>
      <c r="AS49" s="8">
        <v>4652</v>
      </c>
      <c r="AT49" s="8">
        <v>2699</v>
      </c>
      <c r="AU49" s="8">
        <v>1140</v>
      </c>
      <c r="AV49" s="8">
        <v>330</v>
      </c>
      <c r="AW49" s="8"/>
      <c r="AX49" s="8">
        <v>79213</v>
      </c>
      <c r="AY49" s="8">
        <v>2124</v>
      </c>
      <c r="AZ49" s="8">
        <v>2221</v>
      </c>
      <c r="BA49" s="8">
        <v>2504</v>
      </c>
      <c r="BB49" s="8">
        <v>3260</v>
      </c>
      <c r="BC49" s="8">
        <v>3771</v>
      </c>
      <c r="BD49" s="8">
        <v>3307</v>
      </c>
      <c r="BE49" s="8">
        <v>3330</v>
      </c>
      <c r="BF49" s="8">
        <v>3224</v>
      </c>
      <c r="BG49" s="8">
        <v>3731</v>
      </c>
      <c r="BH49" s="8">
        <v>4201</v>
      </c>
      <c r="BI49" s="8">
        <v>5099</v>
      </c>
      <c r="BJ49" s="8">
        <v>5973</v>
      </c>
      <c r="BK49" s="8">
        <v>5673</v>
      </c>
      <c r="BL49" s="8">
        <v>5346</v>
      </c>
      <c r="BM49" s="8">
        <v>5035</v>
      </c>
      <c r="BN49" s="8">
        <v>5475</v>
      </c>
      <c r="BO49" s="8">
        <v>6476</v>
      </c>
      <c r="BP49" s="8">
        <v>4623</v>
      </c>
      <c r="BQ49" s="8">
        <v>2582</v>
      </c>
      <c r="BR49" s="8">
        <v>1258</v>
      </c>
      <c r="BT49" s="955">
        <v>91.970715541302553</v>
      </c>
      <c r="BV49" s="8">
        <v>14123</v>
      </c>
      <c r="BW49" s="8">
        <v>79087</v>
      </c>
      <c r="BX49" s="8">
        <v>52765</v>
      </c>
      <c r="BY49" s="8">
        <v>19320</v>
      </c>
      <c r="BZ49" s="8">
        <v>33445</v>
      </c>
      <c r="CB49" s="955">
        <v>9.6749443397842096</v>
      </c>
      <c r="CC49" s="955">
        <v>54.178455214934061</v>
      </c>
      <c r="CD49" s="955">
        <v>36.14660044528172</v>
      </c>
      <c r="CE49" s="955">
        <v>13.235143003939031</v>
      </c>
      <c r="CF49" s="955">
        <v>22.911457441342694</v>
      </c>
    </row>
    <row r="50" spans="1:84">
      <c r="A50" s="1">
        <v>28107</v>
      </c>
      <c r="B50" s="1">
        <v>0</v>
      </c>
      <c r="C50" s="1" t="s">
        <v>54</v>
      </c>
      <c r="D50" s="1" t="s">
        <v>1109</v>
      </c>
      <c r="E50" s="1" t="s">
        <v>415</v>
      </c>
      <c r="F50" s="1076">
        <v>138339</v>
      </c>
      <c r="G50" s="8">
        <v>4192</v>
      </c>
      <c r="H50" s="8">
        <v>4342</v>
      </c>
      <c r="I50" s="8">
        <v>4517</v>
      </c>
      <c r="J50" s="8">
        <v>5479</v>
      </c>
      <c r="K50" s="8">
        <v>6156</v>
      </c>
      <c r="L50" s="8">
        <v>5830</v>
      </c>
      <c r="M50" s="8">
        <v>6154</v>
      </c>
      <c r="N50" s="8">
        <v>6455</v>
      </c>
      <c r="O50" s="8">
        <v>6130</v>
      </c>
      <c r="P50" s="8">
        <v>7168</v>
      </c>
      <c r="Q50" s="8">
        <v>8116</v>
      </c>
      <c r="R50" s="8">
        <v>9576</v>
      </c>
      <c r="S50" s="8">
        <v>11609</v>
      </c>
      <c r="T50" s="8">
        <v>10687</v>
      </c>
      <c r="U50" s="8">
        <v>9762</v>
      </c>
      <c r="V50" s="8">
        <v>8558</v>
      </c>
      <c r="W50" s="8">
        <v>8440</v>
      </c>
      <c r="X50" s="8">
        <v>8724</v>
      </c>
      <c r="Y50" s="8">
        <v>4477</v>
      </c>
      <c r="Z50" s="8">
        <v>1967</v>
      </c>
      <c r="AA50" s="8"/>
      <c r="AB50" s="8">
        <v>63185</v>
      </c>
      <c r="AC50" s="8">
        <v>2148</v>
      </c>
      <c r="AD50" s="8">
        <v>2223</v>
      </c>
      <c r="AE50" s="8">
        <v>2322</v>
      </c>
      <c r="AF50" s="8">
        <v>2663</v>
      </c>
      <c r="AG50" s="8">
        <v>2594</v>
      </c>
      <c r="AH50" s="8">
        <v>2686</v>
      </c>
      <c r="AI50" s="8">
        <v>2957</v>
      </c>
      <c r="AJ50" s="8">
        <v>3199</v>
      </c>
      <c r="AK50" s="8">
        <v>2929</v>
      </c>
      <c r="AL50" s="8">
        <v>3444</v>
      </c>
      <c r="AM50" s="8">
        <v>3939</v>
      </c>
      <c r="AN50" s="8">
        <v>4540</v>
      </c>
      <c r="AO50" s="8">
        <v>5623</v>
      </c>
      <c r="AP50" s="8">
        <v>5086</v>
      </c>
      <c r="AQ50" s="8">
        <v>4517</v>
      </c>
      <c r="AR50" s="8">
        <v>3748</v>
      </c>
      <c r="AS50" s="8">
        <v>3476</v>
      </c>
      <c r="AT50" s="8">
        <v>3302</v>
      </c>
      <c r="AU50" s="8">
        <v>1373</v>
      </c>
      <c r="AV50" s="8">
        <v>416</v>
      </c>
      <c r="AW50" s="8"/>
      <c r="AX50" s="8">
        <v>75154</v>
      </c>
      <c r="AY50" s="8">
        <v>2044</v>
      </c>
      <c r="AZ50" s="8">
        <v>2119</v>
      </c>
      <c r="BA50" s="8">
        <v>2195</v>
      </c>
      <c r="BB50" s="8">
        <v>2816</v>
      </c>
      <c r="BC50" s="8">
        <v>3562</v>
      </c>
      <c r="BD50" s="8">
        <v>3144</v>
      </c>
      <c r="BE50" s="8">
        <v>3197</v>
      </c>
      <c r="BF50" s="8">
        <v>3256</v>
      </c>
      <c r="BG50" s="8">
        <v>3201</v>
      </c>
      <c r="BH50" s="8">
        <v>3724</v>
      </c>
      <c r="BI50" s="8">
        <v>4177</v>
      </c>
      <c r="BJ50" s="8">
        <v>5036</v>
      </c>
      <c r="BK50" s="8">
        <v>5986</v>
      </c>
      <c r="BL50" s="8">
        <v>5601</v>
      </c>
      <c r="BM50" s="8">
        <v>5245</v>
      </c>
      <c r="BN50" s="8">
        <v>4810</v>
      </c>
      <c r="BO50" s="8">
        <v>4964</v>
      </c>
      <c r="BP50" s="8">
        <v>5422</v>
      </c>
      <c r="BQ50" s="8">
        <v>3104</v>
      </c>
      <c r="BR50" s="8">
        <v>1551</v>
      </c>
      <c r="BT50" s="955">
        <v>87.159697326722068</v>
      </c>
      <c r="BV50" s="8">
        <v>13051</v>
      </c>
      <c r="BW50" s="8">
        <v>72673</v>
      </c>
      <c r="BX50" s="8">
        <v>52615</v>
      </c>
      <c r="BY50" s="8">
        <v>20449</v>
      </c>
      <c r="BZ50" s="8">
        <v>32166</v>
      </c>
      <c r="CB50" s="955">
        <v>9.4340713753894434</v>
      </c>
      <c r="CC50" s="955">
        <v>52.532546859526242</v>
      </c>
      <c r="CD50" s="955">
        <v>38.033381765084322</v>
      </c>
      <c r="CE50" s="955">
        <v>14.78180411886742</v>
      </c>
      <c r="CF50" s="955">
        <v>23.251577646216901</v>
      </c>
    </row>
    <row r="51" spans="1:84">
      <c r="A51" s="1">
        <v>28107</v>
      </c>
      <c r="B51" s="1">
        <v>0</v>
      </c>
      <c r="C51" s="1" t="s">
        <v>54</v>
      </c>
      <c r="D51" s="1" t="s">
        <v>1109</v>
      </c>
      <c r="E51" s="1" t="s">
        <v>416</v>
      </c>
      <c r="F51" s="1076">
        <v>130387</v>
      </c>
      <c r="G51" s="8">
        <v>3946</v>
      </c>
      <c r="H51" s="8">
        <v>4184</v>
      </c>
      <c r="I51" s="8">
        <v>4322</v>
      </c>
      <c r="J51" s="8">
        <v>4734</v>
      </c>
      <c r="K51" s="8">
        <v>5462</v>
      </c>
      <c r="L51" s="8">
        <v>5540</v>
      </c>
      <c r="M51" s="8">
        <v>5713</v>
      </c>
      <c r="N51" s="8">
        <v>6053</v>
      </c>
      <c r="O51" s="8">
        <v>6428</v>
      </c>
      <c r="P51" s="8">
        <v>6131</v>
      </c>
      <c r="Q51" s="8">
        <v>7139</v>
      </c>
      <c r="R51" s="8">
        <v>8033</v>
      </c>
      <c r="S51" s="8">
        <v>9597</v>
      </c>
      <c r="T51" s="8">
        <v>11450</v>
      </c>
      <c r="U51" s="8">
        <v>10364</v>
      </c>
      <c r="V51" s="8">
        <v>9102</v>
      </c>
      <c r="W51" s="8">
        <v>7525</v>
      </c>
      <c r="X51" s="8">
        <v>6655</v>
      </c>
      <c r="Y51" s="8">
        <v>5557</v>
      </c>
      <c r="Z51" s="8">
        <v>2452</v>
      </c>
      <c r="AA51" s="8"/>
      <c r="AB51" s="8">
        <v>59600</v>
      </c>
      <c r="AC51" s="8">
        <v>2022</v>
      </c>
      <c r="AD51" s="8">
        <v>2143</v>
      </c>
      <c r="AE51" s="8">
        <v>2227</v>
      </c>
      <c r="AF51" s="8">
        <v>2269</v>
      </c>
      <c r="AG51" s="8">
        <v>2379</v>
      </c>
      <c r="AH51" s="8">
        <v>2577</v>
      </c>
      <c r="AI51" s="8">
        <v>2674</v>
      </c>
      <c r="AJ51" s="8">
        <v>2922</v>
      </c>
      <c r="AK51" s="8">
        <v>3192</v>
      </c>
      <c r="AL51" s="8">
        <v>2941</v>
      </c>
      <c r="AM51" s="8">
        <v>3437</v>
      </c>
      <c r="AN51" s="8">
        <v>3908</v>
      </c>
      <c r="AO51" s="8">
        <v>4557</v>
      </c>
      <c r="AP51" s="8">
        <v>5532</v>
      </c>
      <c r="AQ51" s="8">
        <v>4855</v>
      </c>
      <c r="AR51" s="8">
        <v>4075</v>
      </c>
      <c r="AS51" s="8">
        <v>3130</v>
      </c>
      <c r="AT51" s="8">
        <v>2478</v>
      </c>
      <c r="AU51" s="8">
        <v>1762</v>
      </c>
      <c r="AV51" s="8">
        <v>520</v>
      </c>
      <c r="AW51" s="8"/>
      <c r="AX51" s="8">
        <v>70787</v>
      </c>
      <c r="AY51" s="8">
        <v>1924</v>
      </c>
      <c r="AZ51" s="8">
        <v>2041</v>
      </c>
      <c r="BA51" s="8">
        <v>2095</v>
      </c>
      <c r="BB51" s="8">
        <v>2465</v>
      </c>
      <c r="BC51" s="8">
        <v>3083</v>
      </c>
      <c r="BD51" s="8">
        <v>2963</v>
      </c>
      <c r="BE51" s="8">
        <v>3039</v>
      </c>
      <c r="BF51" s="8">
        <v>3131</v>
      </c>
      <c r="BG51" s="8">
        <v>3236</v>
      </c>
      <c r="BH51" s="8">
        <v>3190</v>
      </c>
      <c r="BI51" s="8">
        <v>3702</v>
      </c>
      <c r="BJ51" s="8">
        <v>4125</v>
      </c>
      <c r="BK51" s="8">
        <v>5040</v>
      </c>
      <c r="BL51" s="8">
        <v>5918</v>
      </c>
      <c r="BM51" s="8">
        <v>5509</v>
      </c>
      <c r="BN51" s="8">
        <v>5027</v>
      </c>
      <c r="BO51" s="8">
        <v>4395</v>
      </c>
      <c r="BP51" s="8">
        <v>4177</v>
      </c>
      <c r="BQ51" s="8">
        <v>3795</v>
      </c>
      <c r="BR51" s="8">
        <v>1932</v>
      </c>
      <c r="BT51" s="955">
        <v>82.149585115833645</v>
      </c>
      <c r="BV51" s="8">
        <v>12452</v>
      </c>
      <c r="BW51" s="8">
        <v>64830</v>
      </c>
      <c r="BX51" s="8">
        <v>53105</v>
      </c>
      <c r="BY51" s="8">
        <v>21814</v>
      </c>
      <c r="BZ51" s="8">
        <v>31291</v>
      </c>
      <c r="CB51" s="955">
        <v>9.5500318283264445</v>
      </c>
      <c r="CC51" s="955">
        <v>49.721214538259183</v>
      </c>
      <c r="CD51" s="955">
        <v>40.728753633414371</v>
      </c>
      <c r="CE51" s="955">
        <v>16.730195494949651</v>
      </c>
      <c r="CF51" s="955">
        <v>23.998558138464723</v>
      </c>
    </row>
    <row r="52" spans="1:84">
      <c r="A52" s="1">
        <v>28107</v>
      </c>
      <c r="B52" s="1">
        <v>0</v>
      </c>
      <c r="C52" s="1" t="s">
        <v>54</v>
      </c>
      <c r="D52" s="1" t="s">
        <v>1109</v>
      </c>
      <c r="E52" s="1" t="s">
        <v>417</v>
      </c>
      <c r="F52" s="1076">
        <v>122534</v>
      </c>
      <c r="G52" s="8">
        <v>3649</v>
      </c>
      <c r="H52" s="8">
        <v>3942</v>
      </c>
      <c r="I52" s="8">
        <v>4164</v>
      </c>
      <c r="J52" s="8">
        <v>4517</v>
      </c>
      <c r="K52" s="8">
        <v>4702</v>
      </c>
      <c r="L52" s="8">
        <v>4926</v>
      </c>
      <c r="M52" s="8">
        <v>5420</v>
      </c>
      <c r="N52" s="8">
        <v>5625</v>
      </c>
      <c r="O52" s="8">
        <v>6037</v>
      </c>
      <c r="P52" s="8">
        <v>6434</v>
      </c>
      <c r="Q52" s="8">
        <v>6099</v>
      </c>
      <c r="R52" s="8">
        <v>7071</v>
      </c>
      <c r="S52" s="8">
        <v>8062</v>
      </c>
      <c r="T52" s="8">
        <v>9459</v>
      </c>
      <c r="U52" s="8">
        <v>11120</v>
      </c>
      <c r="V52" s="8">
        <v>9704</v>
      </c>
      <c r="W52" s="8">
        <v>8061</v>
      </c>
      <c r="X52" s="8">
        <v>6027</v>
      </c>
      <c r="Y52" s="8">
        <v>4277</v>
      </c>
      <c r="Z52" s="8">
        <v>3238</v>
      </c>
      <c r="AA52" s="8"/>
      <c r="AB52" s="8">
        <v>56139</v>
      </c>
      <c r="AC52" s="8">
        <v>1870</v>
      </c>
      <c r="AD52" s="8">
        <v>2019</v>
      </c>
      <c r="AE52" s="8">
        <v>2146</v>
      </c>
      <c r="AF52" s="8">
        <v>2173</v>
      </c>
      <c r="AG52" s="8">
        <v>2016</v>
      </c>
      <c r="AH52" s="8">
        <v>2366</v>
      </c>
      <c r="AI52" s="8">
        <v>2563</v>
      </c>
      <c r="AJ52" s="8">
        <v>2646</v>
      </c>
      <c r="AK52" s="8">
        <v>2922</v>
      </c>
      <c r="AL52" s="8">
        <v>3206</v>
      </c>
      <c r="AM52" s="8">
        <v>2930</v>
      </c>
      <c r="AN52" s="8">
        <v>3414</v>
      </c>
      <c r="AO52" s="8">
        <v>3931</v>
      </c>
      <c r="AP52" s="8">
        <v>4480</v>
      </c>
      <c r="AQ52" s="8">
        <v>5291</v>
      </c>
      <c r="AR52" s="8">
        <v>4407</v>
      </c>
      <c r="AS52" s="8">
        <v>3438</v>
      </c>
      <c r="AT52" s="8">
        <v>2276</v>
      </c>
      <c r="AU52" s="8">
        <v>1335</v>
      </c>
      <c r="AV52" s="8">
        <v>710</v>
      </c>
      <c r="AW52" s="8"/>
      <c r="AX52" s="8">
        <v>66395</v>
      </c>
      <c r="AY52" s="8">
        <v>1779</v>
      </c>
      <c r="AZ52" s="8">
        <v>1923</v>
      </c>
      <c r="BA52" s="8">
        <v>2018</v>
      </c>
      <c r="BB52" s="8">
        <v>2344</v>
      </c>
      <c r="BC52" s="8">
        <v>2686</v>
      </c>
      <c r="BD52" s="8">
        <v>2560</v>
      </c>
      <c r="BE52" s="8">
        <v>2857</v>
      </c>
      <c r="BF52" s="8">
        <v>2979</v>
      </c>
      <c r="BG52" s="8">
        <v>3115</v>
      </c>
      <c r="BH52" s="8">
        <v>3228</v>
      </c>
      <c r="BI52" s="8">
        <v>3169</v>
      </c>
      <c r="BJ52" s="8">
        <v>3657</v>
      </c>
      <c r="BK52" s="8">
        <v>4131</v>
      </c>
      <c r="BL52" s="8">
        <v>4979</v>
      </c>
      <c r="BM52" s="8">
        <v>5829</v>
      </c>
      <c r="BN52" s="8">
        <v>5297</v>
      </c>
      <c r="BO52" s="8">
        <v>4623</v>
      </c>
      <c r="BP52" s="8">
        <v>3751</v>
      </c>
      <c r="BQ52" s="8">
        <v>2942</v>
      </c>
      <c r="BR52" s="8">
        <v>2528</v>
      </c>
      <c r="BT52" s="955">
        <v>77.201847289864475</v>
      </c>
      <c r="BV52" s="8">
        <v>11755</v>
      </c>
      <c r="BW52" s="8">
        <v>58893</v>
      </c>
      <c r="BX52" s="8">
        <v>51886</v>
      </c>
      <c r="BY52" s="8">
        <v>20579</v>
      </c>
      <c r="BZ52" s="8">
        <v>31307</v>
      </c>
      <c r="CB52" s="955">
        <v>9.5932557494246495</v>
      </c>
      <c r="CC52" s="955">
        <v>48.062578549627041</v>
      </c>
      <c r="CD52" s="955">
        <v>42.344165700948309</v>
      </c>
      <c r="CE52" s="955">
        <v>16.794522336657579</v>
      </c>
      <c r="CF52" s="955">
        <v>25.549643364290723</v>
      </c>
    </row>
    <row r="53" spans="1:84">
      <c r="A53" s="1">
        <v>28107</v>
      </c>
      <c r="B53" s="1">
        <v>0</v>
      </c>
      <c r="C53" s="1" t="s">
        <v>54</v>
      </c>
      <c r="D53" s="1" t="s">
        <v>1109</v>
      </c>
      <c r="E53" s="1" t="s">
        <v>419</v>
      </c>
      <c r="F53" s="1076">
        <v>114946</v>
      </c>
      <c r="G53" s="8">
        <v>3292</v>
      </c>
      <c r="H53" s="8">
        <v>3647</v>
      </c>
      <c r="I53" s="8">
        <v>3925</v>
      </c>
      <c r="J53" s="8">
        <v>4345</v>
      </c>
      <c r="K53" s="8">
        <v>4459</v>
      </c>
      <c r="L53" s="8">
        <v>4218</v>
      </c>
      <c r="M53" s="8">
        <v>4821</v>
      </c>
      <c r="N53" s="8">
        <v>5331</v>
      </c>
      <c r="O53" s="8">
        <v>5615</v>
      </c>
      <c r="P53" s="8">
        <v>6051</v>
      </c>
      <c r="Q53" s="8">
        <v>6407</v>
      </c>
      <c r="R53" s="8">
        <v>6042</v>
      </c>
      <c r="S53" s="8">
        <v>7106</v>
      </c>
      <c r="T53" s="8">
        <v>7959</v>
      </c>
      <c r="U53" s="8">
        <v>9193</v>
      </c>
      <c r="V53" s="8">
        <v>10429</v>
      </c>
      <c r="W53" s="8">
        <v>8651</v>
      </c>
      <c r="X53" s="8">
        <v>6540</v>
      </c>
      <c r="Y53" s="8">
        <v>3977</v>
      </c>
      <c r="Z53" s="8">
        <v>2938</v>
      </c>
      <c r="AA53" s="8"/>
      <c r="AB53" s="8">
        <v>52773</v>
      </c>
      <c r="AC53" s="8">
        <v>1687</v>
      </c>
      <c r="AD53" s="8">
        <v>1868</v>
      </c>
      <c r="AE53" s="8">
        <v>2023</v>
      </c>
      <c r="AF53" s="8">
        <v>2092</v>
      </c>
      <c r="AG53" s="8">
        <v>1922</v>
      </c>
      <c r="AH53" s="8">
        <v>1995</v>
      </c>
      <c r="AI53" s="8">
        <v>2354</v>
      </c>
      <c r="AJ53" s="8">
        <v>2535</v>
      </c>
      <c r="AK53" s="8">
        <v>2649</v>
      </c>
      <c r="AL53" s="8">
        <v>2941</v>
      </c>
      <c r="AM53" s="8">
        <v>3197</v>
      </c>
      <c r="AN53" s="8">
        <v>2910</v>
      </c>
      <c r="AO53" s="8">
        <v>3442</v>
      </c>
      <c r="AP53" s="8">
        <v>3876</v>
      </c>
      <c r="AQ53" s="8">
        <v>4288</v>
      </c>
      <c r="AR53" s="8">
        <v>4815</v>
      </c>
      <c r="AS53" s="8">
        <v>3753</v>
      </c>
      <c r="AT53" s="8">
        <v>2545</v>
      </c>
      <c r="AU53" s="8">
        <v>1265</v>
      </c>
      <c r="AV53" s="8">
        <v>616</v>
      </c>
      <c r="AW53" s="8"/>
      <c r="AX53" s="8">
        <v>62173</v>
      </c>
      <c r="AY53" s="8">
        <v>1605</v>
      </c>
      <c r="AZ53" s="8">
        <v>1779</v>
      </c>
      <c r="BA53" s="8">
        <v>1902</v>
      </c>
      <c r="BB53" s="8">
        <v>2253</v>
      </c>
      <c r="BC53" s="8">
        <v>2537</v>
      </c>
      <c r="BD53" s="8">
        <v>2223</v>
      </c>
      <c r="BE53" s="8">
        <v>2467</v>
      </c>
      <c r="BF53" s="8">
        <v>2796</v>
      </c>
      <c r="BG53" s="8">
        <v>2966</v>
      </c>
      <c r="BH53" s="8">
        <v>3110</v>
      </c>
      <c r="BI53" s="8">
        <v>3210</v>
      </c>
      <c r="BJ53" s="8">
        <v>3132</v>
      </c>
      <c r="BK53" s="8">
        <v>3664</v>
      </c>
      <c r="BL53" s="8">
        <v>4083</v>
      </c>
      <c r="BM53" s="8">
        <v>4905</v>
      </c>
      <c r="BN53" s="8">
        <v>5614</v>
      </c>
      <c r="BO53" s="8">
        <v>4898</v>
      </c>
      <c r="BP53" s="8">
        <v>3995</v>
      </c>
      <c r="BQ53" s="8">
        <v>2712</v>
      </c>
      <c r="BR53" s="8">
        <v>2322</v>
      </c>
      <c r="BT53" s="955">
        <v>72.421071201305452</v>
      </c>
      <c r="BV53" s="8">
        <v>10864</v>
      </c>
      <c r="BW53" s="8">
        <v>54395</v>
      </c>
      <c r="BX53" s="8">
        <v>49687</v>
      </c>
      <c r="BY53" s="8">
        <v>17152</v>
      </c>
      <c r="BZ53" s="8">
        <v>32535</v>
      </c>
      <c r="CB53" s="955">
        <v>9.4513945678840496</v>
      </c>
      <c r="CC53" s="955">
        <v>47.322220868929762</v>
      </c>
      <c r="CD53" s="955">
        <v>43.226384563186194</v>
      </c>
      <c r="CE53" s="955">
        <v>14.921789361961268</v>
      </c>
      <c r="CF53" s="955">
        <v>28.304595201224924</v>
      </c>
    </row>
    <row r="54" spans="1:84">
      <c r="A54" s="1">
        <v>28108</v>
      </c>
      <c r="B54" s="1">
        <v>0</v>
      </c>
      <c r="C54" s="1" t="s">
        <v>54</v>
      </c>
      <c r="D54" s="1" t="s">
        <v>1110</v>
      </c>
      <c r="E54" s="1" t="s">
        <v>412</v>
      </c>
      <c r="F54" s="1076">
        <v>215302</v>
      </c>
      <c r="G54" s="8">
        <v>8201</v>
      </c>
      <c r="H54" s="8">
        <v>9857</v>
      </c>
      <c r="I54" s="8">
        <v>9857</v>
      </c>
      <c r="J54" s="8">
        <v>9726</v>
      </c>
      <c r="K54" s="8">
        <v>9094</v>
      </c>
      <c r="L54" s="8">
        <v>8458</v>
      </c>
      <c r="M54" s="8">
        <v>10114</v>
      </c>
      <c r="N54" s="8">
        <v>12415</v>
      </c>
      <c r="O54" s="8">
        <v>13862</v>
      </c>
      <c r="P54" s="8">
        <v>16700</v>
      </c>
      <c r="Q54" s="8">
        <v>14623</v>
      </c>
      <c r="R54" s="8">
        <v>13194</v>
      </c>
      <c r="S54" s="8">
        <v>12400</v>
      </c>
      <c r="T54" s="8">
        <v>13818</v>
      </c>
      <c r="U54" s="8">
        <v>16616</v>
      </c>
      <c r="V54" s="8">
        <v>13784</v>
      </c>
      <c r="W54" s="8">
        <v>10576</v>
      </c>
      <c r="X54" s="8">
        <v>7493</v>
      </c>
      <c r="Y54" s="8">
        <v>3403</v>
      </c>
      <c r="Z54" s="8">
        <v>1111</v>
      </c>
      <c r="AA54" s="8"/>
      <c r="AB54" s="8">
        <v>100260</v>
      </c>
      <c r="AC54" s="8">
        <v>4228</v>
      </c>
      <c r="AD54" s="8">
        <v>5118</v>
      </c>
      <c r="AE54" s="8">
        <v>5060</v>
      </c>
      <c r="AF54" s="8">
        <v>4962</v>
      </c>
      <c r="AG54" s="8">
        <v>4452</v>
      </c>
      <c r="AH54" s="8">
        <v>4152</v>
      </c>
      <c r="AI54" s="8">
        <v>4986</v>
      </c>
      <c r="AJ54" s="8">
        <v>5949</v>
      </c>
      <c r="AK54" s="8">
        <v>6662</v>
      </c>
      <c r="AL54" s="8">
        <v>7939</v>
      </c>
      <c r="AM54" s="8">
        <v>6894</v>
      </c>
      <c r="AN54" s="8">
        <v>6147</v>
      </c>
      <c r="AO54" s="8">
        <v>5784</v>
      </c>
      <c r="AP54" s="8">
        <v>6446</v>
      </c>
      <c r="AQ54" s="8">
        <v>7514</v>
      </c>
      <c r="AR54" s="8">
        <v>5904</v>
      </c>
      <c r="AS54" s="8">
        <v>4232</v>
      </c>
      <c r="AT54" s="8">
        <v>2664</v>
      </c>
      <c r="AU54" s="8">
        <v>970</v>
      </c>
      <c r="AV54" s="8">
        <v>197</v>
      </c>
      <c r="AW54" s="8"/>
      <c r="AX54" s="8">
        <v>115042</v>
      </c>
      <c r="AY54" s="8">
        <v>3973</v>
      </c>
      <c r="AZ54" s="8">
        <v>4739</v>
      </c>
      <c r="BA54" s="8">
        <v>4797</v>
      </c>
      <c r="BB54" s="8">
        <v>4764</v>
      </c>
      <c r="BC54" s="8">
        <v>4642</v>
      </c>
      <c r="BD54" s="8">
        <v>4306</v>
      </c>
      <c r="BE54" s="8">
        <v>5128</v>
      </c>
      <c r="BF54" s="8">
        <v>6466</v>
      </c>
      <c r="BG54" s="8">
        <v>7200</v>
      </c>
      <c r="BH54" s="8">
        <v>8761</v>
      </c>
      <c r="BI54" s="8">
        <v>7729</v>
      </c>
      <c r="BJ54" s="8">
        <v>7047</v>
      </c>
      <c r="BK54" s="8">
        <v>6616</v>
      </c>
      <c r="BL54" s="8">
        <v>7372</v>
      </c>
      <c r="BM54" s="8">
        <v>9102</v>
      </c>
      <c r="BN54" s="8">
        <v>7880</v>
      </c>
      <c r="BO54" s="8">
        <v>6344</v>
      </c>
      <c r="BP54" s="8">
        <v>4829</v>
      </c>
      <c r="BQ54" s="8">
        <v>2433</v>
      </c>
      <c r="BR54" s="8">
        <v>914</v>
      </c>
      <c r="BT54" s="955">
        <v>100</v>
      </c>
      <c r="BV54" s="8">
        <v>27915</v>
      </c>
      <c r="BW54" s="8">
        <v>120586</v>
      </c>
      <c r="BX54" s="8">
        <v>66801</v>
      </c>
      <c r="BY54" s="8">
        <v>30434</v>
      </c>
      <c r="BZ54" s="8">
        <v>36367</v>
      </c>
      <c r="CB54" s="955">
        <v>12.965508913061651</v>
      </c>
      <c r="CC54" s="955">
        <v>56.007840150114717</v>
      </c>
      <c r="CD54" s="955">
        <v>31.026650936823625</v>
      </c>
      <c r="CE54" s="955">
        <v>14.135493399968416</v>
      </c>
      <c r="CF54" s="955">
        <v>16.891157536855207</v>
      </c>
    </row>
    <row r="55" spans="1:84">
      <c r="A55" s="1">
        <v>28108</v>
      </c>
      <c r="B55" s="1">
        <v>0</v>
      </c>
      <c r="C55" s="1" t="s">
        <v>54</v>
      </c>
      <c r="D55" s="1" t="s">
        <v>1110</v>
      </c>
      <c r="E55" s="1" t="s">
        <v>413</v>
      </c>
      <c r="F55" s="1076">
        <v>204335</v>
      </c>
      <c r="G55" s="8">
        <v>6507</v>
      </c>
      <c r="H55" s="8">
        <v>8321</v>
      </c>
      <c r="I55" s="8">
        <v>9770</v>
      </c>
      <c r="J55" s="8">
        <v>9727</v>
      </c>
      <c r="K55" s="8">
        <v>8388</v>
      </c>
      <c r="L55" s="8">
        <v>7495</v>
      </c>
      <c r="M55" s="8">
        <v>7659</v>
      </c>
      <c r="N55" s="8">
        <v>9863</v>
      </c>
      <c r="O55" s="8">
        <v>12257</v>
      </c>
      <c r="P55" s="8">
        <v>13463</v>
      </c>
      <c r="Q55" s="8">
        <v>16469</v>
      </c>
      <c r="R55" s="8">
        <v>14336</v>
      </c>
      <c r="S55" s="8">
        <v>12981</v>
      </c>
      <c r="T55" s="8">
        <v>12210</v>
      </c>
      <c r="U55" s="8">
        <v>13170</v>
      </c>
      <c r="V55" s="8">
        <v>15445</v>
      </c>
      <c r="W55" s="8">
        <v>12081</v>
      </c>
      <c r="X55" s="8">
        <v>8111</v>
      </c>
      <c r="Y55" s="8">
        <v>4464</v>
      </c>
      <c r="Z55" s="8">
        <v>1618</v>
      </c>
      <c r="AA55" s="8"/>
      <c r="AB55" s="8">
        <v>94494</v>
      </c>
      <c r="AC55" s="8">
        <v>3335</v>
      </c>
      <c r="AD55" s="8">
        <v>4326</v>
      </c>
      <c r="AE55" s="8">
        <v>5070</v>
      </c>
      <c r="AF55" s="8">
        <v>4914</v>
      </c>
      <c r="AG55" s="8">
        <v>4153</v>
      </c>
      <c r="AH55" s="8">
        <v>3736</v>
      </c>
      <c r="AI55" s="8">
        <v>3734</v>
      </c>
      <c r="AJ55" s="8">
        <v>4794</v>
      </c>
      <c r="AK55" s="8">
        <v>5909</v>
      </c>
      <c r="AL55" s="8">
        <v>6368</v>
      </c>
      <c r="AM55" s="8">
        <v>7736</v>
      </c>
      <c r="AN55" s="8">
        <v>6698</v>
      </c>
      <c r="AO55" s="8">
        <v>5999</v>
      </c>
      <c r="AP55" s="8">
        <v>5636</v>
      </c>
      <c r="AQ55" s="8">
        <v>6017</v>
      </c>
      <c r="AR55" s="8">
        <v>6766</v>
      </c>
      <c r="AS55" s="8">
        <v>4790</v>
      </c>
      <c r="AT55" s="8">
        <v>2892</v>
      </c>
      <c r="AU55" s="8">
        <v>1311</v>
      </c>
      <c r="AV55" s="8">
        <v>310</v>
      </c>
      <c r="AW55" s="8"/>
      <c r="AX55" s="8">
        <v>109841</v>
      </c>
      <c r="AY55" s="8">
        <v>3172</v>
      </c>
      <c r="AZ55" s="8">
        <v>3995</v>
      </c>
      <c r="BA55" s="8">
        <v>4700</v>
      </c>
      <c r="BB55" s="8">
        <v>4813</v>
      </c>
      <c r="BC55" s="8">
        <v>4235</v>
      </c>
      <c r="BD55" s="8">
        <v>3759</v>
      </c>
      <c r="BE55" s="8">
        <v>3925</v>
      </c>
      <c r="BF55" s="8">
        <v>5069</v>
      </c>
      <c r="BG55" s="8">
        <v>6348</v>
      </c>
      <c r="BH55" s="8">
        <v>7095</v>
      </c>
      <c r="BI55" s="8">
        <v>8733</v>
      </c>
      <c r="BJ55" s="8">
        <v>7638</v>
      </c>
      <c r="BK55" s="8">
        <v>6982</v>
      </c>
      <c r="BL55" s="8">
        <v>6574</v>
      </c>
      <c r="BM55" s="8">
        <v>7153</v>
      </c>
      <c r="BN55" s="8">
        <v>8679</v>
      </c>
      <c r="BO55" s="8">
        <v>7291</v>
      </c>
      <c r="BP55" s="8">
        <v>5219</v>
      </c>
      <c r="BQ55" s="8">
        <v>3153</v>
      </c>
      <c r="BR55" s="8">
        <v>1308</v>
      </c>
      <c r="BT55" s="955">
        <v>94.906224744777106</v>
      </c>
      <c r="BV55" s="8">
        <v>24598</v>
      </c>
      <c r="BW55" s="8">
        <v>112638</v>
      </c>
      <c r="BX55" s="8">
        <v>67099</v>
      </c>
      <c r="BY55" s="8">
        <v>25380</v>
      </c>
      <c r="BZ55" s="8">
        <v>41719</v>
      </c>
      <c r="CB55" s="955">
        <v>12.038074730222428</v>
      </c>
      <c r="CC55" s="955">
        <v>55.124183326400278</v>
      </c>
      <c r="CD55" s="955">
        <v>32.837741943377296</v>
      </c>
      <c r="CE55" s="955">
        <v>12.420779602123963</v>
      </c>
      <c r="CF55" s="955">
        <v>20.416962341253335</v>
      </c>
    </row>
    <row r="56" spans="1:84">
      <c r="A56" s="1">
        <v>28108</v>
      </c>
      <c r="B56" s="1">
        <v>0</v>
      </c>
      <c r="C56" s="1" t="s">
        <v>54</v>
      </c>
      <c r="D56" s="1" t="s">
        <v>1110</v>
      </c>
      <c r="E56" s="1" t="s">
        <v>414</v>
      </c>
      <c r="F56" s="1076">
        <v>196359</v>
      </c>
      <c r="G56" s="8">
        <v>6219</v>
      </c>
      <c r="H56" s="8">
        <v>6659</v>
      </c>
      <c r="I56" s="8">
        <v>8459</v>
      </c>
      <c r="J56" s="8">
        <v>9743</v>
      </c>
      <c r="K56" s="8">
        <v>9007</v>
      </c>
      <c r="L56" s="8">
        <v>8264</v>
      </c>
      <c r="M56" s="8">
        <v>7630</v>
      </c>
      <c r="N56" s="8">
        <v>7812</v>
      </c>
      <c r="O56" s="8">
        <v>10008</v>
      </c>
      <c r="P56" s="8">
        <v>12211</v>
      </c>
      <c r="Q56" s="8">
        <v>13260</v>
      </c>
      <c r="R56" s="8">
        <v>16302</v>
      </c>
      <c r="S56" s="8">
        <v>14111</v>
      </c>
      <c r="T56" s="8">
        <v>12759</v>
      </c>
      <c r="U56" s="8">
        <v>11632</v>
      </c>
      <c r="V56" s="8">
        <v>12174</v>
      </c>
      <c r="W56" s="8">
        <v>13573</v>
      </c>
      <c r="X56" s="8">
        <v>9364</v>
      </c>
      <c r="Y56" s="8">
        <v>4961</v>
      </c>
      <c r="Z56" s="8">
        <v>2211</v>
      </c>
      <c r="AA56" s="8"/>
      <c r="AB56" s="8">
        <v>90640</v>
      </c>
      <c r="AC56" s="8">
        <v>3187</v>
      </c>
      <c r="AD56" s="8">
        <v>3421</v>
      </c>
      <c r="AE56" s="8">
        <v>4397</v>
      </c>
      <c r="AF56" s="8">
        <v>5022</v>
      </c>
      <c r="AG56" s="8">
        <v>4411</v>
      </c>
      <c r="AH56" s="8">
        <v>4150</v>
      </c>
      <c r="AI56" s="8">
        <v>3751</v>
      </c>
      <c r="AJ56" s="8">
        <v>3788</v>
      </c>
      <c r="AK56" s="8">
        <v>4873</v>
      </c>
      <c r="AL56" s="8">
        <v>5864</v>
      </c>
      <c r="AM56" s="8">
        <v>6247</v>
      </c>
      <c r="AN56" s="8">
        <v>7647</v>
      </c>
      <c r="AO56" s="8">
        <v>6561</v>
      </c>
      <c r="AP56" s="8">
        <v>5854</v>
      </c>
      <c r="AQ56" s="8">
        <v>5255</v>
      </c>
      <c r="AR56" s="8">
        <v>5363</v>
      </c>
      <c r="AS56" s="8">
        <v>5585</v>
      </c>
      <c r="AT56" s="8">
        <v>3337</v>
      </c>
      <c r="AU56" s="8">
        <v>1473</v>
      </c>
      <c r="AV56" s="8">
        <v>454</v>
      </c>
      <c r="AW56" s="8"/>
      <c r="AX56" s="8">
        <v>105719</v>
      </c>
      <c r="AY56" s="8">
        <v>3032</v>
      </c>
      <c r="AZ56" s="8">
        <v>3238</v>
      </c>
      <c r="BA56" s="8">
        <v>4062</v>
      </c>
      <c r="BB56" s="8">
        <v>4721</v>
      </c>
      <c r="BC56" s="8">
        <v>4596</v>
      </c>
      <c r="BD56" s="8">
        <v>4114</v>
      </c>
      <c r="BE56" s="8">
        <v>3879</v>
      </c>
      <c r="BF56" s="8">
        <v>4024</v>
      </c>
      <c r="BG56" s="8">
        <v>5135</v>
      </c>
      <c r="BH56" s="8">
        <v>6347</v>
      </c>
      <c r="BI56" s="8">
        <v>7013</v>
      </c>
      <c r="BJ56" s="8">
        <v>8655</v>
      </c>
      <c r="BK56" s="8">
        <v>7550</v>
      </c>
      <c r="BL56" s="8">
        <v>6905</v>
      </c>
      <c r="BM56" s="8">
        <v>6377</v>
      </c>
      <c r="BN56" s="8">
        <v>6811</v>
      </c>
      <c r="BO56" s="8">
        <v>7988</v>
      </c>
      <c r="BP56" s="8">
        <v>6027</v>
      </c>
      <c r="BQ56" s="8">
        <v>3488</v>
      </c>
      <c r="BR56" s="8">
        <v>1757</v>
      </c>
      <c r="BT56" s="955">
        <v>91.201660922796819</v>
      </c>
      <c r="BV56" s="8">
        <v>21337</v>
      </c>
      <c r="BW56" s="8">
        <v>108348</v>
      </c>
      <c r="BX56" s="8">
        <v>66674</v>
      </c>
      <c r="BY56" s="8">
        <v>24391</v>
      </c>
      <c r="BZ56" s="8">
        <v>42283</v>
      </c>
      <c r="CB56" s="955">
        <v>10.866321380736304</v>
      </c>
      <c r="CC56" s="955">
        <v>55.178525048508085</v>
      </c>
      <c r="CD56" s="955">
        <v>33.955153570755606</v>
      </c>
      <c r="CE56" s="955">
        <v>12.421635881217567</v>
      </c>
      <c r="CF56" s="955">
        <v>21.533517689538041</v>
      </c>
    </row>
    <row r="57" spans="1:84">
      <c r="A57" s="1">
        <v>28108</v>
      </c>
      <c r="B57" s="1">
        <v>0</v>
      </c>
      <c r="C57" s="1" t="s">
        <v>54</v>
      </c>
      <c r="D57" s="1" t="s">
        <v>1110</v>
      </c>
      <c r="E57" s="1" t="s">
        <v>415</v>
      </c>
      <c r="F57" s="1076">
        <v>187753</v>
      </c>
      <c r="G57" s="8">
        <v>6191</v>
      </c>
      <c r="H57" s="8">
        <v>6373</v>
      </c>
      <c r="I57" s="8">
        <v>6775</v>
      </c>
      <c r="J57" s="8">
        <v>8464</v>
      </c>
      <c r="K57" s="8">
        <v>8904</v>
      </c>
      <c r="L57" s="8">
        <v>8782</v>
      </c>
      <c r="M57" s="8">
        <v>8409</v>
      </c>
      <c r="N57" s="8">
        <v>7786</v>
      </c>
      <c r="O57" s="8">
        <v>7921</v>
      </c>
      <c r="P57" s="8">
        <v>9981</v>
      </c>
      <c r="Q57" s="8">
        <v>12031</v>
      </c>
      <c r="R57" s="8">
        <v>13116</v>
      </c>
      <c r="S57" s="8">
        <v>16051</v>
      </c>
      <c r="T57" s="8">
        <v>13921</v>
      </c>
      <c r="U57" s="8">
        <v>12209</v>
      </c>
      <c r="V57" s="8">
        <v>10814</v>
      </c>
      <c r="W57" s="8">
        <v>10711</v>
      </c>
      <c r="X57" s="8">
        <v>10787</v>
      </c>
      <c r="Y57" s="8">
        <v>5871</v>
      </c>
      <c r="Z57" s="8">
        <v>2656</v>
      </c>
      <c r="AA57" s="8"/>
      <c r="AB57" s="8">
        <v>86556</v>
      </c>
      <c r="AC57" s="8">
        <v>3173</v>
      </c>
      <c r="AD57" s="8">
        <v>3274</v>
      </c>
      <c r="AE57" s="8">
        <v>3480</v>
      </c>
      <c r="AF57" s="8">
        <v>4371</v>
      </c>
      <c r="AG57" s="8">
        <v>4427</v>
      </c>
      <c r="AH57" s="8">
        <v>4362</v>
      </c>
      <c r="AI57" s="8">
        <v>4167</v>
      </c>
      <c r="AJ57" s="8">
        <v>3805</v>
      </c>
      <c r="AK57" s="8">
        <v>3845</v>
      </c>
      <c r="AL57" s="8">
        <v>4845</v>
      </c>
      <c r="AM57" s="8">
        <v>5758</v>
      </c>
      <c r="AN57" s="8">
        <v>6167</v>
      </c>
      <c r="AO57" s="8">
        <v>7492</v>
      </c>
      <c r="AP57" s="8">
        <v>6434</v>
      </c>
      <c r="AQ57" s="8">
        <v>5491</v>
      </c>
      <c r="AR57" s="8">
        <v>4717</v>
      </c>
      <c r="AS57" s="8">
        <v>4435</v>
      </c>
      <c r="AT57" s="8">
        <v>4013</v>
      </c>
      <c r="AU57" s="8">
        <v>1746</v>
      </c>
      <c r="AV57" s="8">
        <v>554</v>
      </c>
      <c r="AW57" s="8"/>
      <c r="AX57" s="8">
        <v>101197</v>
      </c>
      <c r="AY57" s="8">
        <v>3018</v>
      </c>
      <c r="AZ57" s="8">
        <v>3099</v>
      </c>
      <c r="BA57" s="8">
        <v>3295</v>
      </c>
      <c r="BB57" s="8">
        <v>4093</v>
      </c>
      <c r="BC57" s="8">
        <v>4477</v>
      </c>
      <c r="BD57" s="8">
        <v>4420</v>
      </c>
      <c r="BE57" s="8">
        <v>4242</v>
      </c>
      <c r="BF57" s="8">
        <v>3981</v>
      </c>
      <c r="BG57" s="8">
        <v>4076</v>
      </c>
      <c r="BH57" s="8">
        <v>5136</v>
      </c>
      <c r="BI57" s="8">
        <v>6273</v>
      </c>
      <c r="BJ57" s="8">
        <v>6949</v>
      </c>
      <c r="BK57" s="8">
        <v>8559</v>
      </c>
      <c r="BL57" s="8">
        <v>7487</v>
      </c>
      <c r="BM57" s="8">
        <v>6718</v>
      </c>
      <c r="BN57" s="8">
        <v>6097</v>
      </c>
      <c r="BO57" s="8">
        <v>6276</v>
      </c>
      <c r="BP57" s="8">
        <v>6774</v>
      </c>
      <c r="BQ57" s="8">
        <v>4125</v>
      </c>
      <c r="BR57" s="8">
        <v>2102</v>
      </c>
      <c r="BT57" s="955">
        <v>87.204484863122502</v>
      </c>
      <c r="BV57" s="8">
        <v>19339</v>
      </c>
      <c r="BW57" s="8">
        <v>101445</v>
      </c>
      <c r="BX57" s="8">
        <v>66969</v>
      </c>
      <c r="BY57" s="8">
        <v>26130</v>
      </c>
      <c r="BZ57" s="8">
        <v>40839</v>
      </c>
      <c r="CB57" s="955">
        <v>10.300234883064451</v>
      </c>
      <c r="CC57" s="955">
        <v>54.031094043770281</v>
      </c>
      <c r="CD57" s="955">
        <v>35.668671073165278</v>
      </c>
      <c r="CE57" s="955">
        <v>13.917221029757181</v>
      </c>
      <c r="CF57" s="955">
        <v>21.751450043408095</v>
      </c>
    </row>
    <row r="58" spans="1:84">
      <c r="A58" s="1">
        <v>28108</v>
      </c>
      <c r="B58" s="1">
        <v>0</v>
      </c>
      <c r="C58" s="1" t="s">
        <v>54</v>
      </c>
      <c r="D58" s="1" t="s">
        <v>1110</v>
      </c>
      <c r="E58" s="1" t="s">
        <v>416</v>
      </c>
      <c r="F58" s="1076">
        <v>179249</v>
      </c>
      <c r="G58" s="8">
        <v>6154</v>
      </c>
      <c r="H58" s="8">
        <v>6349</v>
      </c>
      <c r="I58" s="8">
        <v>6484</v>
      </c>
      <c r="J58" s="8">
        <v>6818</v>
      </c>
      <c r="K58" s="8">
        <v>7811</v>
      </c>
      <c r="L58" s="8">
        <v>8593</v>
      </c>
      <c r="M58" s="8">
        <v>8935</v>
      </c>
      <c r="N58" s="8">
        <v>8579</v>
      </c>
      <c r="O58" s="8">
        <v>7901</v>
      </c>
      <c r="P58" s="8">
        <v>7896</v>
      </c>
      <c r="Q58" s="8">
        <v>9845</v>
      </c>
      <c r="R58" s="8">
        <v>11907</v>
      </c>
      <c r="S58" s="8">
        <v>12913</v>
      </c>
      <c r="T58" s="8">
        <v>15846</v>
      </c>
      <c r="U58" s="8">
        <v>13368</v>
      </c>
      <c r="V58" s="8">
        <v>11407</v>
      </c>
      <c r="W58" s="8">
        <v>9607</v>
      </c>
      <c r="X58" s="8">
        <v>8520</v>
      </c>
      <c r="Y58" s="8">
        <v>7062</v>
      </c>
      <c r="Z58" s="8">
        <v>3254</v>
      </c>
      <c r="AA58" s="8"/>
      <c r="AB58" s="8">
        <v>82638</v>
      </c>
      <c r="AC58" s="8">
        <v>3154</v>
      </c>
      <c r="AD58" s="8">
        <v>3262</v>
      </c>
      <c r="AE58" s="8">
        <v>3331</v>
      </c>
      <c r="AF58" s="8">
        <v>3481</v>
      </c>
      <c r="AG58" s="8">
        <v>3893</v>
      </c>
      <c r="AH58" s="8">
        <v>4311</v>
      </c>
      <c r="AI58" s="8">
        <v>4382</v>
      </c>
      <c r="AJ58" s="8">
        <v>4229</v>
      </c>
      <c r="AK58" s="8">
        <v>3864</v>
      </c>
      <c r="AL58" s="8">
        <v>3820</v>
      </c>
      <c r="AM58" s="8">
        <v>4766</v>
      </c>
      <c r="AN58" s="8">
        <v>5691</v>
      </c>
      <c r="AO58" s="8">
        <v>6040</v>
      </c>
      <c r="AP58" s="8">
        <v>7355</v>
      </c>
      <c r="AQ58" s="8">
        <v>6066</v>
      </c>
      <c r="AR58" s="8">
        <v>4962</v>
      </c>
      <c r="AS58" s="8">
        <v>3946</v>
      </c>
      <c r="AT58" s="8">
        <v>3197</v>
      </c>
      <c r="AU58" s="8">
        <v>2208</v>
      </c>
      <c r="AV58" s="8">
        <v>680</v>
      </c>
      <c r="AW58" s="8"/>
      <c r="AX58" s="8">
        <v>96611</v>
      </c>
      <c r="AY58" s="8">
        <v>3000</v>
      </c>
      <c r="AZ58" s="8">
        <v>3087</v>
      </c>
      <c r="BA58" s="8">
        <v>3153</v>
      </c>
      <c r="BB58" s="8">
        <v>3337</v>
      </c>
      <c r="BC58" s="8">
        <v>3918</v>
      </c>
      <c r="BD58" s="8">
        <v>4282</v>
      </c>
      <c r="BE58" s="8">
        <v>4553</v>
      </c>
      <c r="BF58" s="8">
        <v>4350</v>
      </c>
      <c r="BG58" s="8">
        <v>4037</v>
      </c>
      <c r="BH58" s="8">
        <v>4076</v>
      </c>
      <c r="BI58" s="8">
        <v>5079</v>
      </c>
      <c r="BJ58" s="8">
        <v>6216</v>
      </c>
      <c r="BK58" s="8">
        <v>6873</v>
      </c>
      <c r="BL58" s="8">
        <v>8491</v>
      </c>
      <c r="BM58" s="8">
        <v>7302</v>
      </c>
      <c r="BN58" s="8">
        <v>6445</v>
      </c>
      <c r="BO58" s="8">
        <v>5661</v>
      </c>
      <c r="BP58" s="8">
        <v>5323</v>
      </c>
      <c r="BQ58" s="8">
        <v>4854</v>
      </c>
      <c r="BR58" s="8">
        <v>2574</v>
      </c>
      <c r="BT58" s="955">
        <v>83.254684118122441</v>
      </c>
      <c r="BV58" s="8">
        <v>18987</v>
      </c>
      <c r="BW58" s="8">
        <v>91198</v>
      </c>
      <c r="BX58" s="8">
        <v>69064</v>
      </c>
      <c r="BY58" s="8">
        <v>29214</v>
      </c>
      <c r="BZ58" s="8">
        <v>39850</v>
      </c>
      <c r="CB58" s="955">
        <v>10.592527712846374</v>
      </c>
      <c r="CC58" s="955">
        <v>50.877829165016266</v>
      </c>
      <c r="CD58" s="955">
        <v>38.529643122137365</v>
      </c>
      <c r="CE58" s="955">
        <v>16.297998873076001</v>
      </c>
      <c r="CF58" s="955">
        <v>22.231644249061361</v>
      </c>
    </row>
    <row r="59" spans="1:84">
      <c r="A59" s="1">
        <v>28108</v>
      </c>
      <c r="B59" s="1">
        <v>0</v>
      </c>
      <c r="C59" s="1" t="s">
        <v>54</v>
      </c>
      <c r="D59" s="1" t="s">
        <v>1110</v>
      </c>
      <c r="E59" s="1" t="s">
        <v>417</v>
      </c>
      <c r="F59" s="1076">
        <v>171318</v>
      </c>
      <c r="G59" s="8">
        <v>6004</v>
      </c>
      <c r="H59" s="8">
        <v>6316</v>
      </c>
      <c r="I59" s="8">
        <v>6462</v>
      </c>
      <c r="J59" s="8">
        <v>6515</v>
      </c>
      <c r="K59" s="8">
        <v>6385</v>
      </c>
      <c r="L59" s="8">
        <v>7619</v>
      </c>
      <c r="M59" s="8">
        <v>8744</v>
      </c>
      <c r="N59" s="8">
        <v>9117</v>
      </c>
      <c r="O59" s="8">
        <v>8707</v>
      </c>
      <c r="P59" s="8">
        <v>7878</v>
      </c>
      <c r="Q59" s="8">
        <v>7786</v>
      </c>
      <c r="R59" s="8">
        <v>9758</v>
      </c>
      <c r="S59" s="8">
        <v>11734</v>
      </c>
      <c r="T59" s="8">
        <v>12762</v>
      </c>
      <c r="U59" s="8">
        <v>15238</v>
      </c>
      <c r="V59" s="8">
        <v>12542</v>
      </c>
      <c r="W59" s="8">
        <v>10219</v>
      </c>
      <c r="X59" s="8">
        <v>7770</v>
      </c>
      <c r="Y59" s="8">
        <v>5593</v>
      </c>
      <c r="Z59" s="8">
        <v>4169</v>
      </c>
      <c r="AA59" s="8"/>
      <c r="AB59" s="8">
        <v>79110</v>
      </c>
      <c r="AC59" s="8">
        <v>3077</v>
      </c>
      <c r="AD59" s="8">
        <v>3245</v>
      </c>
      <c r="AE59" s="8">
        <v>3320</v>
      </c>
      <c r="AF59" s="8">
        <v>3327</v>
      </c>
      <c r="AG59" s="8">
        <v>3163</v>
      </c>
      <c r="AH59" s="8">
        <v>3834</v>
      </c>
      <c r="AI59" s="8">
        <v>4334</v>
      </c>
      <c r="AJ59" s="8">
        <v>4449</v>
      </c>
      <c r="AK59" s="8">
        <v>4297</v>
      </c>
      <c r="AL59" s="8">
        <v>3840</v>
      </c>
      <c r="AM59" s="8">
        <v>3755</v>
      </c>
      <c r="AN59" s="8">
        <v>4721</v>
      </c>
      <c r="AO59" s="8">
        <v>5584</v>
      </c>
      <c r="AP59" s="8">
        <v>5929</v>
      </c>
      <c r="AQ59" s="8">
        <v>6946</v>
      </c>
      <c r="AR59" s="8">
        <v>5515</v>
      </c>
      <c r="AS59" s="8">
        <v>4196</v>
      </c>
      <c r="AT59" s="8">
        <v>2901</v>
      </c>
      <c r="AU59" s="8">
        <v>1764</v>
      </c>
      <c r="AV59" s="8">
        <v>913</v>
      </c>
      <c r="AW59" s="8"/>
      <c r="AX59" s="8">
        <v>92208</v>
      </c>
      <c r="AY59" s="8">
        <v>2927</v>
      </c>
      <c r="AZ59" s="8">
        <v>3071</v>
      </c>
      <c r="BA59" s="8">
        <v>3142</v>
      </c>
      <c r="BB59" s="8">
        <v>3188</v>
      </c>
      <c r="BC59" s="8">
        <v>3222</v>
      </c>
      <c r="BD59" s="8">
        <v>3785</v>
      </c>
      <c r="BE59" s="8">
        <v>4410</v>
      </c>
      <c r="BF59" s="8">
        <v>4668</v>
      </c>
      <c r="BG59" s="8">
        <v>4410</v>
      </c>
      <c r="BH59" s="8">
        <v>4038</v>
      </c>
      <c r="BI59" s="8">
        <v>4031</v>
      </c>
      <c r="BJ59" s="8">
        <v>5037</v>
      </c>
      <c r="BK59" s="8">
        <v>6150</v>
      </c>
      <c r="BL59" s="8">
        <v>6833</v>
      </c>
      <c r="BM59" s="8">
        <v>8292</v>
      </c>
      <c r="BN59" s="8">
        <v>7027</v>
      </c>
      <c r="BO59" s="8">
        <v>6023</v>
      </c>
      <c r="BP59" s="8">
        <v>4869</v>
      </c>
      <c r="BQ59" s="8">
        <v>3829</v>
      </c>
      <c r="BR59" s="8">
        <v>3256</v>
      </c>
      <c r="BT59" s="955">
        <v>79.571021170263165</v>
      </c>
      <c r="BV59" s="8">
        <v>18782</v>
      </c>
      <c r="BW59" s="8">
        <v>84243</v>
      </c>
      <c r="BX59" s="8">
        <v>68293</v>
      </c>
      <c r="BY59" s="8">
        <v>28000</v>
      </c>
      <c r="BZ59" s="8">
        <v>40293</v>
      </c>
      <c r="CB59" s="955">
        <v>10.963237955147736</v>
      </c>
      <c r="CC59" s="955">
        <v>49.173466886141561</v>
      </c>
      <c r="CD59" s="955">
        <v>39.863295158710706</v>
      </c>
      <c r="CE59" s="955">
        <v>16.343875132793986</v>
      </c>
      <c r="CF59" s="955">
        <v>23.519420025916716</v>
      </c>
    </row>
    <row r="60" spans="1:84">
      <c r="A60" s="1">
        <v>28108</v>
      </c>
      <c r="B60" s="1">
        <v>0</v>
      </c>
      <c r="C60" s="1" t="s">
        <v>54</v>
      </c>
      <c r="D60" s="1" t="s">
        <v>1110</v>
      </c>
      <c r="E60" s="1" t="s">
        <v>419</v>
      </c>
      <c r="F60" s="1076">
        <v>163753</v>
      </c>
      <c r="G60" s="8">
        <v>5584</v>
      </c>
      <c r="H60" s="8">
        <v>6164</v>
      </c>
      <c r="I60" s="8">
        <v>6429</v>
      </c>
      <c r="J60" s="8">
        <v>6484</v>
      </c>
      <c r="K60" s="8">
        <v>6078</v>
      </c>
      <c r="L60" s="8">
        <v>6287</v>
      </c>
      <c r="M60" s="8">
        <v>7759</v>
      </c>
      <c r="N60" s="8">
        <v>8921</v>
      </c>
      <c r="O60" s="8">
        <v>9254</v>
      </c>
      <c r="P60" s="8">
        <v>8685</v>
      </c>
      <c r="Q60" s="8">
        <v>7775</v>
      </c>
      <c r="R60" s="8">
        <v>7723</v>
      </c>
      <c r="S60" s="8">
        <v>9633</v>
      </c>
      <c r="T60" s="8">
        <v>11611</v>
      </c>
      <c r="U60" s="8">
        <v>12280</v>
      </c>
      <c r="V60" s="8">
        <v>14324</v>
      </c>
      <c r="W60" s="8">
        <v>11313</v>
      </c>
      <c r="X60" s="8">
        <v>8388</v>
      </c>
      <c r="Y60" s="8">
        <v>5245</v>
      </c>
      <c r="Z60" s="8">
        <v>3816</v>
      </c>
      <c r="AA60" s="8"/>
      <c r="AB60" s="8">
        <v>75775</v>
      </c>
      <c r="AC60" s="8">
        <v>2862</v>
      </c>
      <c r="AD60" s="8">
        <v>3167</v>
      </c>
      <c r="AE60" s="8">
        <v>3303</v>
      </c>
      <c r="AF60" s="8">
        <v>3311</v>
      </c>
      <c r="AG60" s="8">
        <v>3011</v>
      </c>
      <c r="AH60" s="8">
        <v>3170</v>
      </c>
      <c r="AI60" s="8">
        <v>3862</v>
      </c>
      <c r="AJ60" s="8">
        <v>4401</v>
      </c>
      <c r="AK60" s="8">
        <v>4522</v>
      </c>
      <c r="AL60" s="8">
        <v>4274</v>
      </c>
      <c r="AM60" s="8">
        <v>3778</v>
      </c>
      <c r="AN60" s="8">
        <v>3722</v>
      </c>
      <c r="AO60" s="8">
        <v>4644</v>
      </c>
      <c r="AP60" s="8">
        <v>5494</v>
      </c>
      <c r="AQ60" s="8">
        <v>5604</v>
      </c>
      <c r="AR60" s="8">
        <v>6331</v>
      </c>
      <c r="AS60" s="8">
        <v>4708</v>
      </c>
      <c r="AT60" s="8">
        <v>3141</v>
      </c>
      <c r="AU60" s="8">
        <v>1653</v>
      </c>
      <c r="AV60" s="8">
        <v>817</v>
      </c>
      <c r="AW60" s="8"/>
      <c r="AX60" s="8">
        <v>87978</v>
      </c>
      <c r="AY60" s="8">
        <v>2722</v>
      </c>
      <c r="AZ60" s="8">
        <v>2997</v>
      </c>
      <c r="BA60" s="8">
        <v>3126</v>
      </c>
      <c r="BB60" s="8">
        <v>3173</v>
      </c>
      <c r="BC60" s="8">
        <v>3067</v>
      </c>
      <c r="BD60" s="8">
        <v>3117</v>
      </c>
      <c r="BE60" s="8">
        <v>3897</v>
      </c>
      <c r="BF60" s="8">
        <v>4520</v>
      </c>
      <c r="BG60" s="8">
        <v>4732</v>
      </c>
      <c r="BH60" s="8">
        <v>4411</v>
      </c>
      <c r="BI60" s="8">
        <v>3997</v>
      </c>
      <c r="BJ60" s="8">
        <v>4001</v>
      </c>
      <c r="BK60" s="8">
        <v>4989</v>
      </c>
      <c r="BL60" s="8">
        <v>6117</v>
      </c>
      <c r="BM60" s="8">
        <v>6676</v>
      </c>
      <c r="BN60" s="8">
        <v>7993</v>
      </c>
      <c r="BO60" s="8">
        <v>6605</v>
      </c>
      <c r="BP60" s="8">
        <v>5247</v>
      </c>
      <c r="BQ60" s="8">
        <v>3592</v>
      </c>
      <c r="BR60" s="8">
        <v>2999</v>
      </c>
      <c r="BT60" s="955">
        <v>76.057351998588032</v>
      </c>
      <c r="BV60" s="8">
        <v>18177</v>
      </c>
      <c r="BW60" s="8">
        <v>78599</v>
      </c>
      <c r="BX60" s="8">
        <v>66977</v>
      </c>
      <c r="BY60" s="8">
        <v>23891</v>
      </c>
      <c r="BZ60" s="8">
        <v>43086</v>
      </c>
      <c r="CB60" s="955">
        <v>11.100254651823173</v>
      </c>
      <c r="CC60" s="955">
        <v>47.998509950962728</v>
      </c>
      <c r="CD60" s="955">
        <v>40.901235397214094</v>
      </c>
      <c r="CE60" s="955">
        <v>14.589656372707676</v>
      </c>
      <c r="CF60" s="955">
        <v>26.311579024506422</v>
      </c>
    </row>
    <row r="61" spans="1:84">
      <c r="A61" s="1">
        <v>28109</v>
      </c>
      <c r="B61" s="1">
        <v>0</v>
      </c>
      <c r="C61" s="1" t="s">
        <v>54</v>
      </c>
      <c r="D61" s="1" t="s">
        <v>1111</v>
      </c>
      <c r="E61" s="1" t="s">
        <v>412</v>
      </c>
      <c r="F61" s="1076">
        <v>210492</v>
      </c>
      <c r="G61" s="8">
        <v>6610</v>
      </c>
      <c r="H61" s="8">
        <v>8410</v>
      </c>
      <c r="I61" s="8">
        <v>10059</v>
      </c>
      <c r="J61" s="8">
        <v>10318</v>
      </c>
      <c r="K61" s="8">
        <v>9300</v>
      </c>
      <c r="L61" s="8">
        <v>7895</v>
      </c>
      <c r="M61" s="8">
        <v>8555</v>
      </c>
      <c r="N61" s="8">
        <v>10448</v>
      </c>
      <c r="O61" s="8">
        <v>13050</v>
      </c>
      <c r="P61" s="8">
        <v>16687</v>
      </c>
      <c r="Q61" s="8">
        <v>14865</v>
      </c>
      <c r="R61" s="8">
        <v>13712</v>
      </c>
      <c r="S61" s="8">
        <v>13165</v>
      </c>
      <c r="T61" s="8">
        <v>14650</v>
      </c>
      <c r="U61" s="8">
        <v>17764</v>
      </c>
      <c r="V61" s="8">
        <v>14233</v>
      </c>
      <c r="W61" s="8">
        <v>10213</v>
      </c>
      <c r="X61" s="8">
        <v>6494</v>
      </c>
      <c r="Y61" s="8">
        <v>3013</v>
      </c>
      <c r="Z61" s="8">
        <v>1051</v>
      </c>
      <c r="AA61" s="8"/>
      <c r="AB61" s="8">
        <v>99465</v>
      </c>
      <c r="AC61" s="8">
        <v>3395</v>
      </c>
      <c r="AD61" s="8">
        <v>4269</v>
      </c>
      <c r="AE61" s="8">
        <v>5202</v>
      </c>
      <c r="AF61" s="8">
        <v>5217</v>
      </c>
      <c r="AG61" s="8">
        <v>4366</v>
      </c>
      <c r="AH61" s="8">
        <v>3809</v>
      </c>
      <c r="AI61" s="8">
        <v>4180</v>
      </c>
      <c r="AJ61" s="8">
        <v>5119</v>
      </c>
      <c r="AK61" s="8">
        <v>6263</v>
      </c>
      <c r="AL61" s="8">
        <v>8217</v>
      </c>
      <c r="AM61" s="8">
        <v>7216</v>
      </c>
      <c r="AN61" s="8">
        <v>6502</v>
      </c>
      <c r="AO61" s="8">
        <v>6260</v>
      </c>
      <c r="AP61" s="8">
        <v>6948</v>
      </c>
      <c r="AQ61" s="8">
        <v>8149</v>
      </c>
      <c r="AR61" s="8">
        <v>6463</v>
      </c>
      <c r="AS61" s="8">
        <v>4490</v>
      </c>
      <c r="AT61" s="8">
        <v>2368</v>
      </c>
      <c r="AU61" s="8">
        <v>873</v>
      </c>
      <c r="AV61" s="8">
        <v>159</v>
      </c>
      <c r="AW61" s="8"/>
      <c r="AX61" s="8">
        <v>111027</v>
      </c>
      <c r="AY61" s="8">
        <v>3215</v>
      </c>
      <c r="AZ61" s="8">
        <v>4141</v>
      </c>
      <c r="BA61" s="8">
        <v>4857</v>
      </c>
      <c r="BB61" s="8">
        <v>5101</v>
      </c>
      <c r="BC61" s="8">
        <v>4934</v>
      </c>
      <c r="BD61" s="8">
        <v>4086</v>
      </c>
      <c r="BE61" s="8">
        <v>4375</v>
      </c>
      <c r="BF61" s="8">
        <v>5329</v>
      </c>
      <c r="BG61" s="8">
        <v>6787</v>
      </c>
      <c r="BH61" s="8">
        <v>8470</v>
      </c>
      <c r="BI61" s="8">
        <v>7649</v>
      </c>
      <c r="BJ61" s="8">
        <v>7210</v>
      </c>
      <c r="BK61" s="8">
        <v>6905</v>
      </c>
      <c r="BL61" s="8">
        <v>7702</v>
      </c>
      <c r="BM61" s="8">
        <v>9615</v>
      </c>
      <c r="BN61" s="8">
        <v>7770</v>
      </c>
      <c r="BO61" s="8">
        <v>5723</v>
      </c>
      <c r="BP61" s="8">
        <v>4126</v>
      </c>
      <c r="BQ61" s="8">
        <v>2140</v>
      </c>
      <c r="BR61" s="8">
        <v>892</v>
      </c>
      <c r="BT61" s="955">
        <v>100</v>
      </c>
      <c r="BV61" s="8">
        <v>25079</v>
      </c>
      <c r="BW61" s="8">
        <v>117995</v>
      </c>
      <c r="BX61" s="8">
        <v>67418</v>
      </c>
      <c r="BY61" s="8">
        <v>32414</v>
      </c>
      <c r="BZ61" s="8">
        <v>35004</v>
      </c>
      <c r="CB61" s="955">
        <v>11.914467058130475</v>
      </c>
      <c r="CC61" s="955">
        <v>56.056762252247118</v>
      </c>
      <c r="CD61" s="955">
        <v>32.028770689622412</v>
      </c>
      <c r="CE61" s="955">
        <v>15.399160063090283</v>
      </c>
      <c r="CF61" s="955">
        <v>16.629610626532124</v>
      </c>
    </row>
    <row r="62" spans="1:84">
      <c r="A62" s="1">
        <v>28109</v>
      </c>
      <c r="B62" s="1">
        <v>0</v>
      </c>
      <c r="C62" s="1" t="s">
        <v>54</v>
      </c>
      <c r="D62" s="1" t="s">
        <v>1111</v>
      </c>
      <c r="E62" s="1" t="s">
        <v>413</v>
      </c>
      <c r="F62" s="1076">
        <v>201840</v>
      </c>
      <c r="G62" s="8">
        <v>5651</v>
      </c>
      <c r="H62" s="8">
        <v>7044</v>
      </c>
      <c r="I62" s="8">
        <v>8539</v>
      </c>
      <c r="J62" s="8">
        <v>9743</v>
      </c>
      <c r="K62" s="8">
        <v>8896</v>
      </c>
      <c r="L62" s="8">
        <v>8429</v>
      </c>
      <c r="M62" s="8">
        <v>7973</v>
      </c>
      <c r="N62" s="8">
        <v>8887</v>
      </c>
      <c r="O62" s="8">
        <v>10538</v>
      </c>
      <c r="P62" s="8">
        <v>12832</v>
      </c>
      <c r="Q62" s="8">
        <v>16366</v>
      </c>
      <c r="R62" s="8">
        <v>14668</v>
      </c>
      <c r="S62" s="8">
        <v>13577</v>
      </c>
      <c r="T62" s="8">
        <v>12840</v>
      </c>
      <c r="U62" s="8">
        <v>13940</v>
      </c>
      <c r="V62" s="8">
        <v>16415</v>
      </c>
      <c r="W62" s="8">
        <v>12219</v>
      </c>
      <c r="X62" s="8">
        <v>7821</v>
      </c>
      <c r="Y62" s="8">
        <v>4006</v>
      </c>
      <c r="Z62" s="8">
        <v>1456</v>
      </c>
      <c r="AA62" s="8"/>
      <c r="AB62" s="8">
        <v>95023</v>
      </c>
      <c r="AC62" s="8">
        <v>2896</v>
      </c>
      <c r="AD62" s="8">
        <v>3631</v>
      </c>
      <c r="AE62" s="8">
        <v>4362</v>
      </c>
      <c r="AF62" s="8">
        <v>4920</v>
      </c>
      <c r="AG62" s="8">
        <v>4154</v>
      </c>
      <c r="AH62" s="8">
        <v>4042</v>
      </c>
      <c r="AI62" s="8">
        <v>3960</v>
      </c>
      <c r="AJ62" s="8">
        <v>4405</v>
      </c>
      <c r="AK62" s="8">
        <v>5203</v>
      </c>
      <c r="AL62" s="8">
        <v>6141</v>
      </c>
      <c r="AM62" s="8">
        <v>8050</v>
      </c>
      <c r="AN62" s="8">
        <v>7113</v>
      </c>
      <c r="AO62" s="8">
        <v>6445</v>
      </c>
      <c r="AP62" s="8">
        <v>6055</v>
      </c>
      <c r="AQ62" s="8">
        <v>6474</v>
      </c>
      <c r="AR62" s="8">
        <v>7275</v>
      </c>
      <c r="AS62" s="8">
        <v>5215</v>
      </c>
      <c r="AT62" s="8">
        <v>3137</v>
      </c>
      <c r="AU62" s="8">
        <v>1241</v>
      </c>
      <c r="AV62" s="8">
        <v>304</v>
      </c>
      <c r="AW62" s="8"/>
      <c r="AX62" s="8">
        <v>106817</v>
      </c>
      <c r="AY62" s="8">
        <v>2755</v>
      </c>
      <c r="AZ62" s="8">
        <v>3413</v>
      </c>
      <c r="BA62" s="8">
        <v>4177</v>
      </c>
      <c r="BB62" s="8">
        <v>4823</v>
      </c>
      <c r="BC62" s="8">
        <v>4742</v>
      </c>
      <c r="BD62" s="8">
        <v>4387</v>
      </c>
      <c r="BE62" s="8">
        <v>4013</v>
      </c>
      <c r="BF62" s="8">
        <v>4482</v>
      </c>
      <c r="BG62" s="8">
        <v>5335</v>
      </c>
      <c r="BH62" s="8">
        <v>6691</v>
      </c>
      <c r="BI62" s="8">
        <v>8316</v>
      </c>
      <c r="BJ62" s="8">
        <v>7555</v>
      </c>
      <c r="BK62" s="8">
        <v>7132</v>
      </c>
      <c r="BL62" s="8">
        <v>6785</v>
      </c>
      <c r="BM62" s="8">
        <v>7466</v>
      </c>
      <c r="BN62" s="8">
        <v>9140</v>
      </c>
      <c r="BO62" s="8">
        <v>7004</v>
      </c>
      <c r="BP62" s="8">
        <v>4684</v>
      </c>
      <c r="BQ62" s="8">
        <v>2765</v>
      </c>
      <c r="BR62" s="8">
        <v>1152</v>
      </c>
      <c r="BT62" s="955">
        <v>95.889630009691587</v>
      </c>
      <c r="BV62" s="8">
        <v>21234</v>
      </c>
      <c r="BW62" s="8">
        <v>111909</v>
      </c>
      <c r="BX62" s="8">
        <v>68697</v>
      </c>
      <c r="BY62" s="8">
        <v>26780</v>
      </c>
      <c r="BZ62" s="8">
        <v>41917</v>
      </c>
      <c r="CB62" s="955">
        <v>10.520214030915577</v>
      </c>
      <c r="CC62" s="955">
        <v>55.444411414982163</v>
      </c>
      <c r="CD62" s="955">
        <v>34.035374554102262</v>
      </c>
      <c r="CE62" s="955">
        <v>13.267934998018232</v>
      </c>
      <c r="CF62" s="955">
        <v>20.767439556084028</v>
      </c>
    </row>
    <row r="63" spans="1:84">
      <c r="A63" s="1">
        <v>28109</v>
      </c>
      <c r="B63" s="1">
        <v>0</v>
      </c>
      <c r="C63" s="1" t="s">
        <v>54</v>
      </c>
      <c r="D63" s="1" t="s">
        <v>1111</v>
      </c>
      <c r="E63" s="1" t="s">
        <v>414</v>
      </c>
      <c r="F63" s="1076">
        <v>191727</v>
      </c>
      <c r="G63" s="8">
        <v>5433</v>
      </c>
      <c r="H63" s="8">
        <v>6054</v>
      </c>
      <c r="I63" s="8">
        <v>7175</v>
      </c>
      <c r="J63" s="8">
        <v>8267</v>
      </c>
      <c r="K63" s="8">
        <v>8369</v>
      </c>
      <c r="L63" s="8">
        <v>8017</v>
      </c>
      <c r="M63" s="8">
        <v>8472</v>
      </c>
      <c r="N63" s="8">
        <v>8240</v>
      </c>
      <c r="O63" s="8">
        <v>8960</v>
      </c>
      <c r="P63" s="8">
        <v>10361</v>
      </c>
      <c r="Q63" s="8">
        <v>12557</v>
      </c>
      <c r="R63" s="8">
        <v>16132</v>
      </c>
      <c r="S63" s="8">
        <v>14537</v>
      </c>
      <c r="T63" s="8">
        <v>13277</v>
      </c>
      <c r="U63" s="8">
        <v>12245</v>
      </c>
      <c r="V63" s="8">
        <v>12921</v>
      </c>
      <c r="W63" s="8">
        <v>14350</v>
      </c>
      <c r="X63" s="8">
        <v>9477</v>
      </c>
      <c r="Y63" s="8">
        <v>4868</v>
      </c>
      <c r="Z63" s="8">
        <v>2015</v>
      </c>
      <c r="AA63" s="8"/>
      <c r="AB63" s="8">
        <v>89916</v>
      </c>
      <c r="AC63" s="8">
        <v>2784</v>
      </c>
      <c r="AD63" s="8">
        <v>3113</v>
      </c>
      <c r="AE63" s="8">
        <v>3722</v>
      </c>
      <c r="AF63" s="8">
        <v>4123</v>
      </c>
      <c r="AG63" s="8">
        <v>3906</v>
      </c>
      <c r="AH63" s="8">
        <v>3831</v>
      </c>
      <c r="AI63" s="8">
        <v>4179</v>
      </c>
      <c r="AJ63" s="8">
        <v>4137</v>
      </c>
      <c r="AK63" s="8">
        <v>4480</v>
      </c>
      <c r="AL63" s="8">
        <v>5108</v>
      </c>
      <c r="AM63" s="8">
        <v>6000</v>
      </c>
      <c r="AN63" s="8">
        <v>7924</v>
      </c>
      <c r="AO63" s="8">
        <v>7059</v>
      </c>
      <c r="AP63" s="8">
        <v>6265</v>
      </c>
      <c r="AQ63" s="8">
        <v>5657</v>
      </c>
      <c r="AR63" s="8">
        <v>5809</v>
      </c>
      <c r="AS63" s="8">
        <v>6032</v>
      </c>
      <c r="AT63" s="8">
        <v>3686</v>
      </c>
      <c r="AU63" s="8">
        <v>1651</v>
      </c>
      <c r="AV63" s="8">
        <v>450</v>
      </c>
      <c r="AW63" s="8"/>
      <c r="AX63" s="8">
        <v>101811</v>
      </c>
      <c r="AY63" s="8">
        <v>2649</v>
      </c>
      <c r="AZ63" s="8">
        <v>2941</v>
      </c>
      <c r="BA63" s="8">
        <v>3453</v>
      </c>
      <c r="BB63" s="8">
        <v>4144</v>
      </c>
      <c r="BC63" s="8">
        <v>4463</v>
      </c>
      <c r="BD63" s="8">
        <v>4186</v>
      </c>
      <c r="BE63" s="8">
        <v>4293</v>
      </c>
      <c r="BF63" s="8">
        <v>4103</v>
      </c>
      <c r="BG63" s="8">
        <v>4480</v>
      </c>
      <c r="BH63" s="8">
        <v>5253</v>
      </c>
      <c r="BI63" s="8">
        <v>6557</v>
      </c>
      <c r="BJ63" s="8">
        <v>8208</v>
      </c>
      <c r="BK63" s="8">
        <v>7478</v>
      </c>
      <c r="BL63" s="8">
        <v>7012</v>
      </c>
      <c r="BM63" s="8">
        <v>6588</v>
      </c>
      <c r="BN63" s="8">
        <v>7112</v>
      </c>
      <c r="BO63" s="8">
        <v>8318</v>
      </c>
      <c r="BP63" s="8">
        <v>5791</v>
      </c>
      <c r="BQ63" s="8">
        <v>3217</v>
      </c>
      <c r="BR63" s="8">
        <v>1565</v>
      </c>
      <c r="BT63" s="955">
        <v>91.08517188301694</v>
      </c>
      <c r="BV63" s="8">
        <v>18662</v>
      </c>
      <c r="BW63" s="8">
        <v>103912</v>
      </c>
      <c r="BX63" s="8">
        <v>69153</v>
      </c>
      <c r="BY63" s="8">
        <v>25522</v>
      </c>
      <c r="BZ63" s="8">
        <v>43631</v>
      </c>
      <c r="CB63" s="955">
        <v>9.7336316742034246</v>
      </c>
      <c r="CC63" s="955">
        <v>54.197895966660923</v>
      </c>
      <c r="CD63" s="955">
        <v>36.068472359135647</v>
      </c>
      <c r="CE63" s="955">
        <v>13.311635815508509</v>
      </c>
      <c r="CF63" s="955">
        <v>22.756836543627138</v>
      </c>
    </row>
    <row r="64" spans="1:84">
      <c r="A64" s="1">
        <v>28109</v>
      </c>
      <c r="B64" s="1">
        <v>0</v>
      </c>
      <c r="C64" s="1" t="s">
        <v>54</v>
      </c>
      <c r="D64" s="1" t="s">
        <v>1111</v>
      </c>
      <c r="E64" s="1" t="s">
        <v>415</v>
      </c>
      <c r="F64" s="1076">
        <v>181079</v>
      </c>
      <c r="G64" s="8">
        <v>5251</v>
      </c>
      <c r="H64" s="8">
        <v>5831</v>
      </c>
      <c r="I64" s="8">
        <v>6167</v>
      </c>
      <c r="J64" s="8">
        <v>6946</v>
      </c>
      <c r="K64" s="8">
        <v>7102</v>
      </c>
      <c r="L64" s="8">
        <v>7538</v>
      </c>
      <c r="M64" s="8">
        <v>8073</v>
      </c>
      <c r="N64" s="8">
        <v>8769</v>
      </c>
      <c r="O64" s="8">
        <v>8305</v>
      </c>
      <c r="P64" s="8">
        <v>8815</v>
      </c>
      <c r="Q64" s="8">
        <v>10144</v>
      </c>
      <c r="R64" s="8">
        <v>12366</v>
      </c>
      <c r="S64" s="8">
        <v>15999</v>
      </c>
      <c r="T64" s="8">
        <v>14264</v>
      </c>
      <c r="U64" s="8">
        <v>12717</v>
      </c>
      <c r="V64" s="8">
        <v>11415</v>
      </c>
      <c r="W64" s="8">
        <v>11332</v>
      </c>
      <c r="X64" s="8">
        <v>11449</v>
      </c>
      <c r="Y64" s="8">
        <v>6037</v>
      </c>
      <c r="Z64" s="8">
        <v>2559</v>
      </c>
      <c r="AA64" s="8"/>
      <c r="AB64" s="8">
        <v>84735</v>
      </c>
      <c r="AC64" s="8">
        <v>2691</v>
      </c>
      <c r="AD64" s="8">
        <v>2998</v>
      </c>
      <c r="AE64" s="8">
        <v>3190</v>
      </c>
      <c r="AF64" s="8">
        <v>3520</v>
      </c>
      <c r="AG64" s="8">
        <v>3272</v>
      </c>
      <c r="AH64" s="8">
        <v>3603</v>
      </c>
      <c r="AI64" s="8">
        <v>3973</v>
      </c>
      <c r="AJ64" s="8">
        <v>4371</v>
      </c>
      <c r="AK64" s="8">
        <v>4202</v>
      </c>
      <c r="AL64" s="8">
        <v>4403</v>
      </c>
      <c r="AM64" s="8">
        <v>4995</v>
      </c>
      <c r="AN64" s="8">
        <v>5899</v>
      </c>
      <c r="AO64" s="8">
        <v>7867</v>
      </c>
      <c r="AP64" s="8">
        <v>6893</v>
      </c>
      <c r="AQ64" s="8">
        <v>5887</v>
      </c>
      <c r="AR64" s="8">
        <v>5113</v>
      </c>
      <c r="AS64" s="8">
        <v>4826</v>
      </c>
      <c r="AT64" s="8">
        <v>4416</v>
      </c>
      <c r="AU64" s="8">
        <v>1991</v>
      </c>
      <c r="AV64" s="8">
        <v>625</v>
      </c>
      <c r="AW64" s="8"/>
      <c r="AX64" s="8">
        <v>96344</v>
      </c>
      <c r="AY64" s="8">
        <v>2560</v>
      </c>
      <c r="AZ64" s="8">
        <v>2833</v>
      </c>
      <c r="BA64" s="8">
        <v>2977</v>
      </c>
      <c r="BB64" s="8">
        <v>3426</v>
      </c>
      <c r="BC64" s="8">
        <v>3830</v>
      </c>
      <c r="BD64" s="8">
        <v>3935</v>
      </c>
      <c r="BE64" s="8">
        <v>4100</v>
      </c>
      <c r="BF64" s="8">
        <v>4398</v>
      </c>
      <c r="BG64" s="8">
        <v>4103</v>
      </c>
      <c r="BH64" s="8">
        <v>4412</v>
      </c>
      <c r="BI64" s="8">
        <v>5149</v>
      </c>
      <c r="BJ64" s="8">
        <v>6467</v>
      </c>
      <c r="BK64" s="8">
        <v>8132</v>
      </c>
      <c r="BL64" s="8">
        <v>7371</v>
      </c>
      <c r="BM64" s="8">
        <v>6830</v>
      </c>
      <c r="BN64" s="8">
        <v>6302</v>
      </c>
      <c r="BO64" s="8">
        <v>6506</v>
      </c>
      <c r="BP64" s="8">
        <v>7033</v>
      </c>
      <c r="BQ64" s="8">
        <v>4046</v>
      </c>
      <c r="BR64" s="8">
        <v>1934</v>
      </c>
      <c r="BT64" s="955">
        <v>86.026547327214331</v>
      </c>
      <c r="BV64" s="8">
        <v>17249</v>
      </c>
      <c r="BW64" s="8">
        <v>94057</v>
      </c>
      <c r="BX64" s="8">
        <v>69773</v>
      </c>
      <c r="BY64" s="8">
        <v>26981</v>
      </c>
      <c r="BZ64" s="8">
        <v>42792</v>
      </c>
      <c r="CB64" s="955">
        <v>9.5256766383733069</v>
      </c>
      <c r="CC64" s="955">
        <v>51.9425223245103</v>
      </c>
      <c r="CD64" s="955">
        <v>38.531801037116395</v>
      </c>
      <c r="CE64" s="955">
        <v>14.900126464139962</v>
      </c>
      <c r="CF64" s="955">
        <v>23.631674572976436</v>
      </c>
    </row>
    <row r="65" spans="1:84">
      <c r="A65" s="1">
        <v>28109</v>
      </c>
      <c r="B65" s="1">
        <v>0</v>
      </c>
      <c r="C65" s="1" t="s">
        <v>54</v>
      </c>
      <c r="D65" s="1" t="s">
        <v>1111</v>
      </c>
      <c r="E65" s="1" t="s">
        <v>416</v>
      </c>
      <c r="F65" s="1076">
        <v>170094</v>
      </c>
      <c r="G65" s="8">
        <v>4883</v>
      </c>
      <c r="H65" s="8">
        <v>5643</v>
      </c>
      <c r="I65" s="8">
        <v>5942</v>
      </c>
      <c r="J65" s="8">
        <v>5968</v>
      </c>
      <c r="K65" s="8">
        <v>5975</v>
      </c>
      <c r="L65" s="8">
        <v>6401</v>
      </c>
      <c r="M65" s="8">
        <v>7591</v>
      </c>
      <c r="N65" s="8">
        <v>8368</v>
      </c>
      <c r="O65" s="8">
        <v>8845</v>
      </c>
      <c r="P65" s="8">
        <v>8167</v>
      </c>
      <c r="Q65" s="8">
        <v>8637</v>
      </c>
      <c r="R65" s="8">
        <v>9997</v>
      </c>
      <c r="S65" s="8">
        <v>12251</v>
      </c>
      <c r="T65" s="8">
        <v>15710</v>
      </c>
      <c r="U65" s="8">
        <v>13705</v>
      </c>
      <c r="V65" s="8">
        <v>11918</v>
      </c>
      <c r="W65" s="8">
        <v>10109</v>
      </c>
      <c r="X65" s="8">
        <v>9083</v>
      </c>
      <c r="Y65" s="8">
        <v>7619</v>
      </c>
      <c r="Z65" s="8">
        <v>3282</v>
      </c>
      <c r="AA65" s="8"/>
      <c r="AB65" s="8">
        <v>79585</v>
      </c>
      <c r="AC65" s="8">
        <v>2502</v>
      </c>
      <c r="AD65" s="8">
        <v>2901</v>
      </c>
      <c r="AE65" s="8">
        <v>3074</v>
      </c>
      <c r="AF65" s="8">
        <v>3015</v>
      </c>
      <c r="AG65" s="8">
        <v>2800</v>
      </c>
      <c r="AH65" s="8">
        <v>3025</v>
      </c>
      <c r="AI65" s="8">
        <v>3740</v>
      </c>
      <c r="AJ65" s="8">
        <v>4166</v>
      </c>
      <c r="AK65" s="8">
        <v>4442</v>
      </c>
      <c r="AL65" s="8">
        <v>4126</v>
      </c>
      <c r="AM65" s="8">
        <v>4311</v>
      </c>
      <c r="AN65" s="8">
        <v>4918</v>
      </c>
      <c r="AO65" s="8">
        <v>5850</v>
      </c>
      <c r="AP65" s="8">
        <v>7688</v>
      </c>
      <c r="AQ65" s="8">
        <v>6507</v>
      </c>
      <c r="AR65" s="8">
        <v>5358</v>
      </c>
      <c r="AS65" s="8">
        <v>4299</v>
      </c>
      <c r="AT65" s="8">
        <v>3551</v>
      </c>
      <c r="AU65" s="8">
        <v>2512</v>
      </c>
      <c r="AV65" s="8">
        <v>800</v>
      </c>
      <c r="AW65" s="8"/>
      <c r="AX65" s="8">
        <v>90509</v>
      </c>
      <c r="AY65" s="8">
        <v>2381</v>
      </c>
      <c r="AZ65" s="8">
        <v>2742</v>
      </c>
      <c r="BA65" s="8">
        <v>2868</v>
      </c>
      <c r="BB65" s="8">
        <v>2953</v>
      </c>
      <c r="BC65" s="8">
        <v>3175</v>
      </c>
      <c r="BD65" s="8">
        <v>3376</v>
      </c>
      <c r="BE65" s="8">
        <v>3851</v>
      </c>
      <c r="BF65" s="8">
        <v>4202</v>
      </c>
      <c r="BG65" s="8">
        <v>4403</v>
      </c>
      <c r="BH65" s="8">
        <v>4041</v>
      </c>
      <c r="BI65" s="8">
        <v>4326</v>
      </c>
      <c r="BJ65" s="8">
        <v>5079</v>
      </c>
      <c r="BK65" s="8">
        <v>6401</v>
      </c>
      <c r="BL65" s="8">
        <v>8022</v>
      </c>
      <c r="BM65" s="8">
        <v>7198</v>
      </c>
      <c r="BN65" s="8">
        <v>6560</v>
      </c>
      <c r="BO65" s="8">
        <v>5810</v>
      </c>
      <c r="BP65" s="8">
        <v>5532</v>
      </c>
      <c r="BQ65" s="8">
        <v>5107</v>
      </c>
      <c r="BR65" s="8">
        <v>2482</v>
      </c>
      <c r="BT65" s="955">
        <v>80.80782167493301</v>
      </c>
      <c r="BV65" s="8">
        <v>16468</v>
      </c>
      <c r="BW65" s="8">
        <v>82200</v>
      </c>
      <c r="BX65" s="8">
        <v>71426</v>
      </c>
      <c r="BY65" s="8">
        <v>29415</v>
      </c>
      <c r="BZ65" s="8">
        <v>42011</v>
      </c>
      <c r="CB65" s="955">
        <v>9.6817054099497923</v>
      </c>
      <c r="CC65" s="955">
        <v>48.326219619739675</v>
      </c>
      <c r="CD65" s="955">
        <v>41.992074970310533</v>
      </c>
      <c r="CE65" s="955">
        <v>17.293378955165966</v>
      </c>
      <c r="CF65" s="955">
        <v>24.698696015144566</v>
      </c>
    </row>
    <row r="66" spans="1:84">
      <c r="A66" s="1">
        <v>28109</v>
      </c>
      <c r="B66" s="1">
        <v>0</v>
      </c>
      <c r="C66" s="1" t="s">
        <v>54</v>
      </c>
      <c r="D66" s="1" t="s">
        <v>1111</v>
      </c>
      <c r="E66" s="1" t="s">
        <v>417</v>
      </c>
      <c r="F66" s="1076">
        <v>158992</v>
      </c>
      <c r="G66" s="8">
        <v>4392</v>
      </c>
      <c r="H66" s="8">
        <v>5255</v>
      </c>
      <c r="I66" s="8">
        <v>5753</v>
      </c>
      <c r="J66" s="8">
        <v>5747</v>
      </c>
      <c r="K66" s="8">
        <v>5125</v>
      </c>
      <c r="L66" s="8">
        <v>5398</v>
      </c>
      <c r="M66" s="8">
        <v>6444</v>
      </c>
      <c r="N66" s="8">
        <v>7870</v>
      </c>
      <c r="O66" s="8">
        <v>8448</v>
      </c>
      <c r="P66" s="8">
        <v>8704</v>
      </c>
      <c r="Q66" s="8">
        <v>8002</v>
      </c>
      <c r="R66" s="8">
        <v>8523</v>
      </c>
      <c r="S66" s="8">
        <v>9915</v>
      </c>
      <c r="T66" s="8">
        <v>12031</v>
      </c>
      <c r="U66" s="8">
        <v>15113</v>
      </c>
      <c r="V66" s="8">
        <v>12894</v>
      </c>
      <c r="W66" s="8">
        <v>10649</v>
      </c>
      <c r="X66" s="8">
        <v>8242</v>
      </c>
      <c r="Y66" s="8">
        <v>6075</v>
      </c>
      <c r="Z66" s="8">
        <v>4412</v>
      </c>
      <c r="AA66" s="8"/>
      <c r="AB66" s="8">
        <v>74510</v>
      </c>
      <c r="AC66" s="8">
        <v>2251</v>
      </c>
      <c r="AD66" s="8">
        <v>2702</v>
      </c>
      <c r="AE66" s="8">
        <v>2976</v>
      </c>
      <c r="AF66" s="8">
        <v>2904</v>
      </c>
      <c r="AG66" s="8">
        <v>2393</v>
      </c>
      <c r="AH66" s="8">
        <v>2597</v>
      </c>
      <c r="AI66" s="8">
        <v>3142</v>
      </c>
      <c r="AJ66" s="8">
        <v>3924</v>
      </c>
      <c r="AK66" s="8">
        <v>4240</v>
      </c>
      <c r="AL66" s="8">
        <v>4364</v>
      </c>
      <c r="AM66" s="8">
        <v>4038</v>
      </c>
      <c r="AN66" s="8">
        <v>4252</v>
      </c>
      <c r="AO66" s="8">
        <v>4886</v>
      </c>
      <c r="AP66" s="8">
        <v>5717</v>
      </c>
      <c r="AQ66" s="8">
        <v>7270</v>
      </c>
      <c r="AR66" s="8">
        <v>5958</v>
      </c>
      <c r="AS66" s="8">
        <v>4554</v>
      </c>
      <c r="AT66" s="8">
        <v>3232</v>
      </c>
      <c r="AU66" s="8">
        <v>2033</v>
      </c>
      <c r="AV66" s="8">
        <v>1077</v>
      </c>
      <c r="AW66" s="8"/>
      <c r="AX66" s="8">
        <v>84482</v>
      </c>
      <c r="AY66" s="8">
        <v>2141</v>
      </c>
      <c r="AZ66" s="8">
        <v>2553</v>
      </c>
      <c r="BA66" s="8">
        <v>2777</v>
      </c>
      <c r="BB66" s="8">
        <v>2843</v>
      </c>
      <c r="BC66" s="8">
        <v>2732</v>
      </c>
      <c r="BD66" s="8">
        <v>2801</v>
      </c>
      <c r="BE66" s="8">
        <v>3302</v>
      </c>
      <c r="BF66" s="8">
        <v>3946</v>
      </c>
      <c r="BG66" s="8">
        <v>4208</v>
      </c>
      <c r="BH66" s="8">
        <v>4340</v>
      </c>
      <c r="BI66" s="8">
        <v>3964</v>
      </c>
      <c r="BJ66" s="8">
        <v>4271</v>
      </c>
      <c r="BK66" s="8">
        <v>5029</v>
      </c>
      <c r="BL66" s="8">
        <v>6314</v>
      </c>
      <c r="BM66" s="8">
        <v>7843</v>
      </c>
      <c r="BN66" s="8">
        <v>6936</v>
      </c>
      <c r="BO66" s="8">
        <v>6095</v>
      </c>
      <c r="BP66" s="8">
        <v>5010</v>
      </c>
      <c r="BQ66" s="8">
        <v>4042</v>
      </c>
      <c r="BR66" s="8">
        <v>3335</v>
      </c>
      <c r="BT66" s="955">
        <v>75.533511962449879</v>
      </c>
      <c r="BV66" s="8">
        <v>15400</v>
      </c>
      <c r="BW66" s="8">
        <v>74176</v>
      </c>
      <c r="BX66" s="8">
        <v>69416</v>
      </c>
      <c r="BY66" s="8">
        <v>27144</v>
      </c>
      <c r="BZ66" s="8">
        <v>42272</v>
      </c>
      <c r="CB66" s="955">
        <v>9.6860219382107271</v>
      </c>
      <c r="CC66" s="955">
        <v>46.653919694072663</v>
      </c>
      <c r="CD66" s="955">
        <v>43.660058367716616</v>
      </c>
      <c r="CE66" s="955">
        <v>17.072557109791688</v>
      </c>
      <c r="CF66" s="955">
        <v>26.587501257924927</v>
      </c>
    </row>
    <row r="67" spans="1:84">
      <c r="A67" s="1">
        <v>28109</v>
      </c>
      <c r="B67" s="1">
        <v>0</v>
      </c>
      <c r="C67" s="1" t="s">
        <v>54</v>
      </c>
      <c r="D67" s="1" t="s">
        <v>1111</v>
      </c>
      <c r="E67" s="1" t="s">
        <v>419</v>
      </c>
      <c r="F67" s="1076">
        <v>148119</v>
      </c>
      <c r="G67" s="8">
        <v>3852</v>
      </c>
      <c r="H67" s="8">
        <v>4730</v>
      </c>
      <c r="I67" s="8">
        <v>5358</v>
      </c>
      <c r="J67" s="8">
        <v>5560</v>
      </c>
      <c r="K67" s="8">
        <v>4924</v>
      </c>
      <c r="L67" s="8">
        <v>4619</v>
      </c>
      <c r="M67" s="8">
        <v>5447</v>
      </c>
      <c r="N67" s="8">
        <v>6684</v>
      </c>
      <c r="O67" s="8">
        <v>7949</v>
      </c>
      <c r="P67" s="8">
        <v>8320</v>
      </c>
      <c r="Q67" s="8">
        <v>8535</v>
      </c>
      <c r="R67" s="8">
        <v>7901</v>
      </c>
      <c r="S67" s="8">
        <v>8468</v>
      </c>
      <c r="T67" s="8">
        <v>9749</v>
      </c>
      <c r="U67" s="8">
        <v>11586</v>
      </c>
      <c r="V67" s="8">
        <v>14240</v>
      </c>
      <c r="W67" s="8">
        <v>11599</v>
      </c>
      <c r="X67" s="8">
        <v>8827</v>
      </c>
      <c r="Y67" s="8">
        <v>5668</v>
      </c>
      <c r="Z67" s="8">
        <v>4103</v>
      </c>
      <c r="AA67" s="8"/>
      <c r="AB67" s="8">
        <v>69538</v>
      </c>
      <c r="AC67" s="8">
        <v>1974</v>
      </c>
      <c r="AD67" s="8">
        <v>2432</v>
      </c>
      <c r="AE67" s="8">
        <v>2772</v>
      </c>
      <c r="AF67" s="8">
        <v>2810</v>
      </c>
      <c r="AG67" s="8">
        <v>2301</v>
      </c>
      <c r="AH67" s="8">
        <v>2214</v>
      </c>
      <c r="AI67" s="8">
        <v>2705</v>
      </c>
      <c r="AJ67" s="8">
        <v>3300</v>
      </c>
      <c r="AK67" s="8">
        <v>3997</v>
      </c>
      <c r="AL67" s="8">
        <v>4172</v>
      </c>
      <c r="AM67" s="8">
        <v>4275</v>
      </c>
      <c r="AN67" s="8">
        <v>3984</v>
      </c>
      <c r="AO67" s="8">
        <v>4234</v>
      </c>
      <c r="AP67" s="8">
        <v>4786</v>
      </c>
      <c r="AQ67" s="8">
        <v>5411</v>
      </c>
      <c r="AR67" s="8">
        <v>6671</v>
      </c>
      <c r="AS67" s="8">
        <v>5112</v>
      </c>
      <c r="AT67" s="8">
        <v>3493</v>
      </c>
      <c r="AU67" s="8">
        <v>1913</v>
      </c>
      <c r="AV67" s="8">
        <v>982</v>
      </c>
      <c r="AW67" s="8"/>
      <c r="AX67" s="8">
        <v>78581</v>
      </c>
      <c r="AY67" s="8">
        <v>1878</v>
      </c>
      <c r="AZ67" s="8">
        <v>2298</v>
      </c>
      <c r="BA67" s="8">
        <v>2586</v>
      </c>
      <c r="BB67" s="8">
        <v>2750</v>
      </c>
      <c r="BC67" s="8">
        <v>2623</v>
      </c>
      <c r="BD67" s="8">
        <v>2405</v>
      </c>
      <c r="BE67" s="8">
        <v>2742</v>
      </c>
      <c r="BF67" s="8">
        <v>3384</v>
      </c>
      <c r="BG67" s="8">
        <v>3952</v>
      </c>
      <c r="BH67" s="8">
        <v>4148</v>
      </c>
      <c r="BI67" s="8">
        <v>4260</v>
      </c>
      <c r="BJ67" s="8">
        <v>3917</v>
      </c>
      <c r="BK67" s="8">
        <v>4234</v>
      </c>
      <c r="BL67" s="8">
        <v>4963</v>
      </c>
      <c r="BM67" s="8">
        <v>6175</v>
      </c>
      <c r="BN67" s="8">
        <v>7569</v>
      </c>
      <c r="BO67" s="8">
        <v>6487</v>
      </c>
      <c r="BP67" s="8">
        <v>5334</v>
      </c>
      <c r="BQ67" s="8">
        <v>3755</v>
      </c>
      <c r="BR67" s="8">
        <v>3121</v>
      </c>
      <c r="BT67" s="955">
        <v>70.367994983182257</v>
      </c>
      <c r="BV67" s="8">
        <v>13940</v>
      </c>
      <c r="BW67" s="8">
        <v>68407</v>
      </c>
      <c r="BX67" s="8">
        <v>65772</v>
      </c>
      <c r="BY67" s="8">
        <v>21335</v>
      </c>
      <c r="BZ67" s="8">
        <v>44437</v>
      </c>
      <c r="CB67" s="955">
        <v>9.4113516834437174</v>
      </c>
      <c r="CC67" s="955">
        <v>46.183811664945082</v>
      </c>
      <c r="CD67" s="955">
        <v>44.404836651611205</v>
      </c>
      <c r="CE67" s="955">
        <v>14.403958978929104</v>
      </c>
      <c r="CF67" s="955">
        <v>30.000877672682101</v>
      </c>
    </row>
    <row r="68" spans="1:84">
      <c r="A68" s="1">
        <v>28110</v>
      </c>
      <c r="B68" s="1">
        <v>0</v>
      </c>
      <c r="C68" s="1" t="s">
        <v>54</v>
      </c>
      <c r="D68" s="1" t="s">
        <v>1112</v>
      </c>
      <c r="E68" s="1" t="s">
        <v>412</v>
      </c>
      <c r="F68" s="1076">
        <v>147518</v>
      </c>
      <c r="G68" s="8">
        <v>4959</v>
      </c>
      <c r="H68" s="8">
        <v>4349</v>
      </c>
      <c r="I68" s="8">
        <v>3900</v>
      </c>
      <c r="J68" s="8">
        <v>4952</v>
      </c>
      <c r="K68" s="8">
        <v>10950</v>
      </c>
      <c r="L68" s="8">
        <v>11543</v>
      </c>
      <c r="M68" s="8">
        <v>10949</v>
      </c>
      <c r="N68" s="8">
        <v>10593</v>
      </c>
      <c r="O68" s="8">
        <v>10717</v>
      </c>
      <c r="P68" s="8">
        <v>11967</v>
      </c>
      <c r="Q68" s="8">
        <v>10369</v>
      </c>
      <c r="R68" s="8">
        <v>9079</v>
      </c>
      <c r="S68" s="8">
        <v>7696</v>
      </c>
      <c r="T68" s="8">
        <v>7865</v>
      </c>
      <c r="U68" s="8">
        <v>9161</v>
      </c>
      <c r="V68" s="8">
        <v>6890</v>
      </c>
      <c r="W68" s="8">
        <v>5370</v>
      </c>
      <c r="X68" s="8">
        <v>3885</v>
      </c>
      <c r="Y68" s="8">
        <v>1811</v>
      </c>
      <c r="Z68" s="8">
        <v>513</v>
      </c>
      <c r="AA68" s="8"/>
      <c r="AB68" s="8">
        <v>68236</v>
      </c>
      <c r="AC68" s="8">
        <v>2513</v>
      </c>
      <c r="AD68" s="8">
        <v>2181</v>
      </c>
      <c r="AE68" s="8">
        <v>1970</v>
      </c>
      <c r="AF68" s="8">
        <v>2457</v>
      </c>
      <c r="AG68" s="8">
        <v>4923</v>
      </c>
      <c r="AH68" s="8">
        <v>5131</v>
      </c>
      <c r="AI68" s="8">
        <v>5271</v>
      </c>
      <c r="AJ68" s="8">
        <v>5073</v>
      </c>
      <c r="AK68" s="8">
        <v>5107</v>
      </c>
      <c r="AL68" s="8">
        <v>5753</v>
      </c>
      <c r="AM68" s="8">
        <v>5128</v>
      </c>
      <c r="AN68" s="8">
        <v>4477</v>
      </c>
      <c r="AO68" s="8">
        <v>3757</v>
      </c>
      <c r="AP68" s="8">
        <v>3754</v>
      </c>
      <c r="AQ68" s="8">
        <v>4209</v>
      </c>
      <c r="AR68" s="8">
        <v>2854</v>
      </c>
      <c r="AS68" s="8">
        <v>1896</v>
      </c>
      <c r="AT68" s="8">
        <v>1231</v>
      </c>
      <c r="AU68" s="8">
        <v>449</v>
      </c>
      <c r="AV68" s="8">
        <v>102</v>
      </c>
      <c r="AW68" s="8"/>
      <c r="AX68" s="8">
        <v>79282</v>
      </c>
      <c r="AY68" s="8">
        <v>2446</v>
      </c>
      <c r="AZ68" s="8">
        <v>2168</v>
      </c>
      <c r="BA68" s="8">
        <v>1930</v>
      </c>
      <c r="BB68" s="8">
        <v>2495</v>
      </c>
      <c r="BC68" s="8">
        <v>6027</v>
      </c>
      <c r="BD68" s="8">
        <v>6412</v>
      </c>
      <c r="BE68" s="8">
        <v>5678</v>
      </c>
      <c r="BF68" s="8">
        <v>5520</v>
      </c>
      <c r="BG68" s="8">
        <v>5610</v>
      </c>
      <c r="BH68" s="8">
        <v>6214</v>
      </c>
      <c r="BI68" s="8">
        <v>5241</v>
      </c>
      <c r="BJ68" s="8">
        <v>4602</v>
      </c>
      <c r="BK68" s="8">
        <v>3939</v>
      </c>
      <c r="BL68" s="8">
        <v>4111</v>
      </c>
      <c r="BM68" s="8">
        <v>4952</v>
      </c>
      <c r="BN68" s="8">
        <v>4036</v>
      </c>
      <c r="BO68" s="8">
        <v>3474</v>
      </c>
      <c r="BP68" s="8">
        <v>2654</v>
      </c>
      <c r="BQ68" s="8">
        <v>1362</v>
      </c>
      <c r="BR68" s="8">
        <v>411</v>
      </c>
      <c r="BT68" s="955">
        <v>100</v>
      </c>
      <c r="BV68" s="8">
        <v>13208</v>
      </c>
      <c r="BW68" s="8">
        <v>98815</v>
      </c>
      <c r="BX68" s="8">
        <v>35495</v>
      </c>
      <c r="BY68" s="8">
        <v>17026</v>
      </c>
      <c r="BZ68" s="8">
        <v>18469</v>
      </c>
      <c r="CB68" s="955">
        <v>8.9534836426741151</v>
      </c>
      <c r="CC68" s="955">
        <v>66.985045892704619</v>
      </c>
      <c r="CD68" s="955">
        <v>24.061470464621269</v>
      </c>
      <c r="CE68" s="955">
        <v>11.54164237584566</v>
      </c>
      <c r="CF68" s="955">
        <v>12.519828088775606</v>
      </c>
    </row>
    <row r="69" spans="1:84">
      <c r="A69" s="1">
        <v>28110</v>
      </c>
      <c r="B69" s="1">
        <v>0</v>
      </c>
      <c r="C69" s="1" t="s">
        <v>54</v>
      </c>
      <c r="D69" s="1" t="s">
        <v>1112</v>
      </c>
      <c r="E69" s="1" t="s">
        <v>413</v>
      </c>
      <c r="F69" s="1076">
        <v>152185</v>
      </c>
      <c r="G69" s="8">
        <v>4494</v>
      </c>
      <c r="H69" s="8">
        <v>4398</v>
      </c>
      <c r="I69" s="8">
        <v>4306</v>
      </c>
      <c r="J69" s="8">
        <v>4984</v>
      </c>
      <c r="K69" s="8">
        <v>9842</v>
      </c>
      <c r="L69" s="8">
        <v>12153</v>
      </c>
      <c r="M69" s="8">
        <v>10769</v>
      </c>
      <c r="N69" s="8">
        <v>10222</v>
      </c>
      <c r="O69" s="8">
        <v>10512</v>
      </c>
      <c r="P69" s="8">
        <v>11161</v>
      </c>
      <c r="Q69" s="8">
        <v>12641</v>
      </c>
      <c r="R69" s="8">
        <v>10915</v>
      </c>
      <c r="S69" s="8">
        <v>9273</v>
      </c>
      <c r="T69" s="8">
        <v>7646</v>
      </c>
      <c r="U69" s="8">
        <v>7535</v>
      </c>
      <c r="V69" s="8">
        <v>8314</v>
      </c>
      <c r="W69" s="8">
        <v>5903</v>
      </c>
      <c r="X69" s="8">
        <v>3881</v>
      </c>
      <c r="Y69" s="8">
        <v>2374</v>
      </c>
      <c r="Z69" s="8">
        <v>862</v>
      </c>
      <c r="AA69" s="8"/>
      <c r="AB69" s="8">
        <v>70242</v>
      </c>
      <c r="AC69" s="8">
        <v>2303</v>
      </c>
      <c r="AD69" s="8">
        <v>2205</v>
      </c>
      <c r="AE69" s="8">
        <v>2157</v>
      </c>
      <c r="AF69" s="8">
        <v>2488</v>
      </c>
      <c r="AG69" s="8">
        <v>4509</v>
      </c>
      <c r="AH69" s="8">
        <v>5523</v>
      </c>
      <c r="AI69" s="8">
        <v>4936</v>
      </c>
      <c r="AJ69" s="8">
        <v>4877</v>
      </c>
      <c r="AK69" s="8">
        <v>5016</v>
      </c>
      <c r="AL69" s="8">
        <v>5310</v>
      </c>
      <c r="AM69" s="8">
        <v>6089</v>
      </c>
      <c r="AN69" s="8">
        <v>5380</v>
      </c>
      <c r="AO69" s="8">
        <v>4548</v>
      </c>
      <c r="AP69" s="8">
        <v>3632</v>
      </c>
      <c r="AQ69" s="8">
        <v>3428</v>
      </c>
      <c r="AR69" s="8">
        <v>3626</v>
      </c>
      <c r="AS69" s="8">
        <v>2228</v>
      </c>
      <c r="AT69" s="8">
        <v>1220</v>
      </c>
      <c r="AU69" s="8">
        <v>616</v>
      </c>
      <c r="AV69" s="8">
        <v>151</v>
      </c>
      <c r="AW69" s="8"/>
      <c r="AX69" s="8">
        <v>81943</v>
      </c>
      <c r="AY69" s="8">
        <v>2191</v>
      </c>
      <c r="AZ69" s="8">
        <v>2193</v>
      </c>
      <c r="BA69" s="8">
        <v>2149</v>
      </c>
      <c r="BB69" s="8">
        <v>2496</v>
      </c>
      <c r="BC69" s="8">
        <v>5333</v>
      </c>
      <c r="BD69" s="8">
        <v>6630</v>
      </c>
      <c r="BE69" s="8">
        <v>5833</v>
      </c>
      <c r="BF69" s="8">
        <v>5345</v>
      </c>
      <c r="BG69" s="8">
        <v>5496</v>
      </c>
      <c r="BH69" s="8">
        <v>5851</v>
      </c>
      <c r="BI69" s="8">
        <v>6552</v>
      </c>
      <c r="BJ69" s="8">
        <v>5535</v>
      </c>
      <c r="BK69" s="8">
        <v>4725</v>
      </c>
      <c r="BL69" s="8">
        <v>4014</v>
      </c>
      <c r="BM69" s="8">
        <v>4107</v>
      </c>
      <c r="BN69" s="8">
        <v>4688</v>
      </c>
      <c r="BO69" s="8">
        <v>3675</v>
      </c>
      <c r="BP69" s="8">
        <v>2661</v>
      </c>
      <c r="BQ69" s="8">
        <v>1758</v>
      </c>
      <c r="BR69" s="8">
        <v>711</v>
      </c>
      <c r="BT69" s="955">
        <v>103.16368172019685</v>
      </c>
      <c r="BV69" s="8">
        <v>13198</v>
      </c>
      <c r="BW69" s="8">
        <v>102472</v>
      </c>
      <c r="BX69" s="8">
        <v>36515</v>
      </c>
      <c r="BY69" s="8">
        <v>15181</v>
      </c>
      <c r="BZ69" s="8">
        <v>21334</v>
      </c>
      <c r="CB69" s="955">
        <v>8.6723395866872561</v>
      </c>
      <c r="CC69" s="955">
        <v>67.333837106153695</v>
      </c>
      <c r="CD69" s="955">
        <v>23.993823307159051</v>
      </c>
      <c r="CE69" s="955">
        <v>9.9753589381345069</v>
      </c>
      <c r="CF69" s="955">
        <v>14.018464369024542</v>
      </c>
    </row>
    <row r="70" spans="1:84">
      <c r="A70" s="1">
        <v>28110</v>
      </c>
      <c r="B70" s="1">
        <v>0</v>
      </c>
      <c r="C70" s="1" t="s">
        <v>54</v>
      </c>
      <c r="D70" s="1" t="s">
        <v>1112</v>
      </c>
      <c r="E70" s="1" t="s">
        <v>414</v>
      </c>
      <c r="F70" s="1076">
        <v>154581</v>
      </c>
      <c r="G70" s="8">
        <v>4461</v>
      </c>
      <c r="H70" s="8">
        <v>3986</v>
      </c>
      <c r="I70" s="8">
        <v>4326</v>
      </c>
      <c r="J70" s="8">
        <v>5277</v>
      </c>
      <c r="K70" s="8">
        <v>9505</v>
      </c>
      <c r="L70" s="8">
        <v>11120</v>
      </c>
      <c r="M70" s="8">
        <v>11106</v>
      </c>
      <c r="N70" s="8">
        <v>9949</v>
      </c>
      <c r="O70" s="8">
        <v>9984</v>
      </c>
      <c r="P70" s="8">
        <v>10754</v>
      </c>
      <c r="Q70" s="8">
        <v>11551</v>
      </c>
      <c r="R70" s="8">
        <v>13108</v>
      </c>
      <c r="S70" s="8">
        <v>11043</v>
      </c>
      <c r="T70" s="8">
        <v>9085</v>
      </c>
      <c r="U70" s="8">
        <v>7326</v>
      </c>
      <c r="V70" s="8">
        <v>6844</v>
      </c>
      <c r="W70" s="8">
        <v>7219</v>
      </c>
      <c r="X70" s="8">
        <v>4319</v>
      </c>
      <c r="Y70" s="8">
        <v>2429</v>
      </c>
      <c r="Z70" s="8">
        <v>1189</v>
      </c>
      <c r="AA70" s="8"/>
      <c r="AB70" s="8">
        <v>71107</v>
      </c>
      <c r="AC70" s="8">
        <v>2286</v>
      </c>
      <c r="AD70" s="8">
        <v>2018</v>
      </c>
      <c r="AE70" s="8">
        <v>2168</v>
      </c>
      <c r="AF70" s="8">
        <v>2614</v>
      </c>
      <c r="AG70" s="8">
        <v>4377</v>
      </c>
      <c r="AH70" s="8">
        <v>5107</v>
      </c>
      <c r="AI70" s="8">
        <v>5136</v>
      </c>
      <c r="AJ70" s="8">
        <v>4574</v>
      </c>
      <c r="AK70" s="8">
        <v>4755</v>
      </c>
      <c r="AL70" s="8">
        <v>5115</v>
      </c>
      <c r="AM70" s="8">
        <v>5486</v>
      </c>
      <c r="AN70" s="8">
        <v>6286</v>
      </c>
      <c r="AO70" s="8">
        <v>5405</v>
      </c>
      <c r="AP70" s="8">
        <v>4332</v>
      </c>
      <c r="AQ70" s="8">
        <v>3320</v>
      </c>
      <c r="AR70" s="8">
        <v>2937</v>
      </c>
      <c r="AS70" s="8">
        <v>2910</v>
      </c>
      <c r="AT70" s="8">
        <v>1447</v>
      </c>
      <c r="AU70" s="8">
        <v>627</v>
      </c>
      <c r="AV70" s="8">
        <v>207</v>
      </c>
      <c r="AW70" s="8"/>
      <c r="AX70" s="8">
        <v>83474</v>
      </c>
      <c r="AY70" s="8">
        <v>2175</v>
      </c>
      <c r="AZ70" s="8">
        <v>1968</v>
      </c>
      <c r="BA70" s="8">
        <v>2158</v>
      </c>
      <c r="BB70" s="8">
        <v>2663</v>
      </c>
      <c r="BC70" s="8">
        <v>5128</v>
      </c>
      <c r="BD70" s="8">
        <v>6013</v>
      </c>
      <c r="BE70" s="8">
        <v>5970</v>
      </c>
      <c r="BF70" s="8">
        <v>5375</v>
      </c>
      <c r="BG70" s="8">
        <v>5229</v>
      </c>
      <c r="BH70" s="8">
        <v>5639</v>
      </c>
      <c r="BI70" s="8">
        <v>6065</v>
      </c>
      <c r="BJ70" s="8">
        <v>6822</v>
      </c>
      <c r="BK70" s="8">
        <v>5638</v>
      </c>
      <c r="BL70" s="8">
        <v>4753</v>
      </c>
      <c r="BM70" s="8">
        <v>4006</v>
      </c>
      <c r="BN70" s="8">
        <v>3907</v>
      </c>
      <c r="BO70" s="8">
        <v>4309</v>
      </c>
      <c r="BP70" s="8">
        <v>2872</v>
      </c>
      <c r="BQ70" s="8">
        <v>1802</v>
      </c>
      <c r="BR70" s="8">
        <v>982</v>
      </c>
      <c r="BT70" s="955">
        <v>104.78789029135427</v>
      </c>
      <c r="BV70" s="8">
        <v>12773</v>
      </c>
      <c r="BW70" s="8">
        <v>103397</v>
      </c>
      <c r="BX70" s="8">
        <v>38411</v>
      </c>
      <c r="BY70" s="8">
        <v>16411</v>
      </c>
      <c r="BZ70" s="8">
        <v>22000</v>
      </c>
      <c r="CB70" s="955">
        <v>8.2629818671117405</v>
      </c>
      <c r="CC70" s="955">
        <v>66.888556808404658</v>
      </c>
      <c r="CD70" s="955">
        <v>24.848461324483605</v>
      </c>
      <c r="CE70" s="955">
        <v>10.616440571609706</v>
      </c>
      <c r="CF70" s="955">
        <v>14.232020752873897</v>
      </c>
    </row>
    <row r="71" spans="1:84">
      <c r="A71" s="1">
        <v>28110</v>
      </c>
      <c r="B71" s="1">
        <v>0</v>
      </c>
      <c r="C71" s="1" t="s">
        <v>54</v>
      </c>
      <c r="D71" s="1" t="s">
        <v>1112</v>
      </c>
      <c r="E71" s="1" t="s">
        <v>415</v>
      </c>
      <c r="F71" s="1076">
        <v>155914</v>
      </c>
      <c r="G71" s="8">
        <v>4472</v>
      </c>
      <c r="H71" s="8">
        <v>3955</v>
      </c>
      <c r="I71" s="8">
        <v>3914</v>
      </c>
      <c r="J71" s="8">
        <v>5160</v>
      </c>
      <c r="K71" s="8">
        <v>9507</v>
      </c>
      <c r="L71" s="8">
        <v>10761</v>
      </c>
      <c r="M71" s="8">
        <v>10375</v>
      </c>
      <c r="N71" s="8">
        <v>10254</v>
      </c>
      <c r="O71" s="8">
        <v>9706</v>
      </c>
      <c r="P71" s="8">
        <v>10138</v>
      </c>
      <c r="Q71" s="8">
        <v>11001</v>
      </c>
      <c r="R71" s="8">
        <v>11852</v>
      </c>
      <c r="S71" s="8">
        <v>13197</v>
      </c>
      <c r="T71" s="8">
        <v>10797</v>
      </c>
      <c r="U71" s="8">
        <v>8679</v>
      </c>
      <c r="V71" s="8">
        <v>6686</v>
      </c>
      <c r="W71" s="8">
        <v>5928</v>
      </c>
      <c r="X71" s="8">
        <v>5414</v>
      </c>
      <c r="Y71" s="8">
        <v>2759</v>
      </c>
      <c r="Z71" s="8">
        <v>1359</v>
      </c>
      <c r="AA71" s="8"/>
      <c r="AB71" s="8">
        <v>71405</v>
      </c>
      <c r="AC71" s="8">
        <v>2292</v>
      </c>
      <c r="AD71" s="8">
        <v>2002</v>
      </c>
      <c r="AE71" s="8">
        <v>1979</v>
      </c>
      <c r="AF71" s="8">
        <v>2555</v>
      </c>
      <c r="AG71" s="8">
        <v>4378</v>
      </c>
      <c r="AH71" s="8">
        <v>4951</v>
      </c>
      <c r="AI71" s="8">
        <v>4841</v>
      </c>
      <c r="AJ71" s="8">
        <v>4739</v>
      </c>
      <c r="AK71" s="8">
        <v>4488</v>
      </c>
      <c r="AL71" s="8">
        <v>4813</v>
      </c>
      <c r="AM71" s="8">
        <v>5208</v>
      </c>
      <c r="AN71" s="8">
        <v>5594</v>
      </c>
      <c r="AO71" s="8">
        <v>6290</v>
      </c>
      <c r="AP71" s="8">
        <v>5145</v>
      </c>
      <c r="AQ71" s="8">
        <v>3961</v>
      </c>
      <c r="AR71" s="8">
        <v>2869</v>
      </c>
      <c r="AS71" s="8">
        <v>2344</v>
      </c>
      <c r="AT71" s="8">
        <v>1966</v>
      </c>
      <c r="AU71" s="8">
        <v>759</v>
      </c>
      <c r="AV71" s="8">
        <v>231</v>
      </c>
      <c r="AW71" s="8"/>
      <c r="AX71" s="8">
        <v>84509</v>
      </c>
      <c r="AY71" s="8">
        <v>2180</v>
      </c>
      <c r="AZ71" s="8">
        <v>1953</v>
      </c>
      <c r="BA71" s="8">
        <v>1935</v>
      </c>
      <c r="BB71" s="8">
        <v>2605</v>
      </c>
      <c r="BC71" s="8">
        <v>5129</v>
      </c>
      <c r="BD71" s="8">
        <v>5810</v>
      </c>
      <c r="BE71" s="8">
        <v>5534</v>
      </c>
      <c r="BF71" s="8">
        <v>5515</v>
      </c>
      <c r="BG71" s="8">
        <v>5218</v>
      </c>
      <c r="BH71" s="8">
        <v>5325</v>
      </c>
      <c r="BI71" s="8">
        <v>5793</v>
      </c>
      <c r="BJ71" s="8">
        <v>6258</v>
      </c>
      <c r="BK71" s="8">
        <v>6907</v>
      </c>
      <c r="BL71" s="8">
        <v>5652</v>
      </c>
      <c r="BM71" s="8">
        <v>4718</v>
      </c>
      <c r="BN71" s="8">
        <v>3817</v>
      </c>
      <c r="BO71" s="8">
        <v>3584</v>
      </c>
      <c r="BP71" s="8">
        <v>3448</v>
      </c>
      <c r="BQ71" s="8">
        <v>2000</v>
      </c>
      <c r="BR71" s="8">
        <v>1128</v>
      </c>
      <c r="BT71" s="955">
        <v>105.69150883282039</v>
      </c>
      <c r="BV71" s="8">
        <v>12341</v>
      </c>
      <c r="BW71" s="8">
        <v>101951</v>
      </c>
      <c r="BX71" s="8">
        <v>41622</v>
      </c>
      <c r="BY71" s="8">
        <v>19476</v>
      </c>
      <c r="BZ71" s="8">
        <v>22146</v>
      </c>
      <c r="CB71" s="955">
        <v>7.9152609772053824</v>
      </c>
      <c r="CC71" s="955">
        <v>65.389253049758196</v>
      </c>
      <c r="CD71" s="955">
        <v>26.695485973036419</v>
      </c>
      <c r="CE71" s="955">
        <v>12.491501725310107</v>
      </c>
      <c r="CF71" s="955">
        <v>14.203984247726313</v>
      </c>
    </row>
    <row r="72" spans="1:84">
      <c r="A72" s="1">
        <v>28110</v>
      </c>
      <c r="B72" s="1">
        <v>0</v>
      </c>
      <c r="C72" s="1" t="s">
        <v>54</v>
      </c>
      <c r="D72" s="1" t="s">
        <v>1112</v>
      </c>
      <c r="E72" s="1" t="s">
        <v>416</v>
      </c>
      <c r="F72" s="1076">
        <v>155765</v>
      </c>
      <c r="G72" s="8">
        <v>4322</v>
      </c>
      <c r="H72" s="8">
        <v>3965</v>
      </c>
      <c r="I72" s="8">
        <v>3881</v>
      </c>
      <c r="J72" s="8">
        <v>4629</v>
      </c>
      <c r="K72" s="8">
        <v>8922</v>
      </c>
      <c r="L72" s="8">
        <v>10571</v>
      </c>
      <c r="M72" s="8">
        <v>10060</v>
      </c>
      <c r="N72" s="8">
        <v>9655</v>
      </c>
      <c r="O72" s="8">
        <v>10001</v>
      </c>
      <c r="P72" s="8">
        <v>9845</v>
      </c>
      <c r="Q72" s="8">
        <v>10314</v>
      </c>
      <c r="R72" s="8">
        <v>11206</v>
      </c>
      <c r="S72" s="8">
        <v>11860</v>
      </c>
      <c r="T72" s="8">
        <v>12855</v>
      </c>
      <c r="U72" s="8">
        <v>10306</v>
      </c>
      <c r="V72" s="8">
        <v>7906</v>
      </c>
      <c r="W72" s="8">
        <v>5841</v>
      </c>
      <c r="X72" s="8">
        <v>4429</v>
      </c>
      <c r="Y72" s="8">
        <v>3607</v>
      </c>
      <c r="Z72" s="8">
        <v>1590</v>
      </c>
      <c r="AA72" s="8"/>
      <c r="AB72" s="8">
        <v>70950</v>
      </c>
      <c r="AC72" s="8">
        <v>2215</v>
      </c>
      <c r="AD72" s="8">
        <v>2007</v>
      </c>
      <c r="AE72" s="8">
        <v>1963</v>
      </c>
      <c r="AF72" s="8">
        <v>2306</v>
      </c>
      <c r="AG72" s="8">
        <v>4118</v>
      </c>
      <c r="AH72" s="8">
        <v>4871</v>
      </c>
      <c r="AI72" s="8">
        <v>4697</v>
      </c>
      <c r="AJ72" s="8">
        <v>4500</v>
      </c>
      <c r="AK72" s="8">
        <v>4641</v>
      </c>
      <c r="AL72" s="8">
        <v>4559</v>
      </c>
      <c r="AM72" s="8">
        <v>4873</v>
      </c>
      <c r="AN72" s="8">
        <v>5265</v>
      </c>
      <c r="AO72" s="8">
        <v>5561</v>
      </c>
      <c r="AP72" s="8">
        <v>5971</v>
      </c>
      <c r="AQ72" s="8">
        <v>4711</v>
      </c>
      <c r="AR72" s="8">
        <v>3425</v>
      </c>
      <c r="AS72" s="8">
        <v>2314</v>
      </c>
      <c r="AT72" s="8">
        <v>1570</v>
      </c>
      <c r="AU72" s="8">
        <v>1102</v>
      </c>
      <c r="AV72" s="8">
        <v>281</v>
      </c>
      <c r="AW72" s="8"/>
      <c r="AX72" s="8">
        <v>84815</v>
      </c>
      <c r="AY72" s="8">
        <v>2107</v>
      </c>
      <c r="AZ72" s="8">
        <v>1958</v>
      </c>
      <c r="BA72" s="8">
        <v>1918</v>
      </c>
      <c r="BB72" s="8">
        <v>2323</v>
      </c>
      <c r="BC72" s="8">
        <v>4804</v>
      </c>
      <c r="BD72" s="8">
        <v>5700</v>
      </c>
      <c r="BE72" s="8">
        <v>5363</v>
      </c>
      <c r="BF72" s="8">
        <v>5155</v>
      </c>
      <c r="BG72" s="8">
        <v>5360</v>
      </c>
      <c r="BH72" s="8">
        <v>5286</v>
      </c>
      <c r="BI72" s="8">
        <v>5441</v>
      </c>
      <c r="BJ72" s="8">
        <v>5941</v>
      </c>
      <c r="BK72" s="8">
        <v>6299</v>
      </c>
      <c r="BL72" s="8">
        <v>6884</v>
      </c>
      <c r="BM72" s="8">
        <v>5595</v>
      </c>
      <c r="BN72" s="8">
        <v>4481</v>
      </c>
      <c r="BO72" s="8">
        <v>3527</v>
      </c>
      <c r="BP72" s="8">
        <v>2859</v>
      </c>
      <c r="BQ72" s="8">
        <v>2505</v>
      </c>
      <c r="BR72" s="8">
        <v>1309</v>
      </c>
      <c r="BT72" s="955">
        <v>105.59050420965576</v>
      </c>
      <c r="BV72" s="8">
        <v>12168</v>
      </c>
      <c r="BW72" s="8">
        <v>97063</v>
      </c>
      <c r="BX72" s="8">
        <v>46534</v>
      </c>
      <c r="BY72" s="8">
        <v>23161</v>
      </c>
      <c r="BZ72" s="8">
        <v>23373</v>
      </c>
      <c r="CB72" s="955">
        <v>7.8117677270246846</v>
      </c>
      <c r="CC72" s="955">
        <v>62.313741854717044</v>
      </c>
      <c r="CD72" s="955">
        <v>29.874490418258276</v>
      </c>
      <c r="CE72" s="955">
        <v>14.869193978108047</v>
      </c>
      <c r="CF72" s="955">
        <v>15.005296440150225</v>
      </c>
    </row>
    <row r="73" spans="1:84">
      <c r="A73" s="1">
        <v>28110</v>
      </c>
      <c r="B73" s="1">
        <v>0</v>
      </c>
      <c r="C73" s="1" t="s">
        <v>54</v>
      </c>
      <c r="D73" s="1" t="s">
        <v>1112</v>
      </c>
      <c r="E73" s="1" t="s">
        <v>417</v>
      </c>
      <c r="F73" s="1076">
        <v>153997</v>
      </c>
      <c r="G73" s="8">
        <v>4079</v>
      </c>
      <c r="H73" s="8">
        <v>3834</v>
      </c>
      <c r="I73" s="8">
        <v>3890</v>
      </c>
      <c r="J73" s="8">
        <v>4565</v>
      </c>
      <c r="K73" s="8">
        <v>7882</v>
      </c>
      <c r="L73" s="8">
        <v>9740</v>
      </c>
      <c r="M73" s="8">
        <v>9818</v>
      </c>
      <c r="N73" s="8">
        <v>9373</v>
      </c>
      <c r="O73" s="8">
        <v>9456</v>
      </c>
      <c r="P73" s="8">
        <v>10143</v>
      </c>
      <c r="Q73" s="8">
        <v>10014</v>
      </c>
      <c r="R73" s="8">
        <v>10477</v>
      </c>
      <c r="S73" s="8">
        <v>11172</v>
      </c>
      <c r="T73" s="8">
        <v>11501</v>
      </c>
      <c r="U73" s="8">
        <v>12250</v>
      </c>
      <c r="V73" s="8">
        <v>9391</v>
      </c>
      <c r="W73" s="8">
        <v>6917</v>
      </c>
      <c r="X73" s="8">
        <v>4443</v>
      </c>
      <c r="Y73" s="8">
        <v>2934</v>
      </c>
      <c r="Z73" s="8">
        <v>2118</v>
      </c>
      <c r="AA73" s="8"/>
      <c r="AB73" s="8">
        <v>69722</v>
      </c>
      <c r="AC73" s="8">
        <v>2090</v>
      </c>
      <c r="AD73" s="8">
        <v>1941</v>
      </c>
      <c r="AE73" s="8">
        <v>1967</v>
      </c>
      <c r="AF73" s="8">
        <v>2274</v>
      </c>
      <c r="AG73" s="8">
        <v>3648</v>
      </c>
      <c r="AH73" s="8">
        <v>4495</v>
      </c>
      <c r="AI73" s="8">
        <v>4588</v>
      </c>
      <c r="AJ73" s="8">
        <v>4369</v>
      </c>
      <c r="AK73" s="8">
        <v>4425</v>
      </c>
      <c r="AL73" s="8">
        <v>4709</v>
      </c>
      <c r="AM73" s="8">
        <v>4630</v>
      </c>
      <c r="AN73" s="8">
        <v>4915</v>
      </c>
      <c r="AO73" s="8">
        <v>5215</v>
      </c>
      <c r="AP73" s="8">
        <v>5258</v>
      </c>
      <c r="AQ73" s="8">
        <v>5467</v>
      </c>
      <c r="AR73" s="8">
        <v>4084</v>
      </c>
      <c r="AS73" s="8">
        <v>2777</v>
      </c>
      <c r="AT73" s="8">
        <v>1588</v>
      </c>
      <c r="AU73" s="8">
        <v>862</v>
      </c>
      <c r="AV73" s="8">
        <v>420</v>
      </c>
      <c r="AW73" s="8"/>
      <c r="AX73" s="8">
        <v>84275</v>
      </c>
      <c r="AY73" s="8">
        <v>1989</v>
      </c>
      <c r="AZ73" s="8">
        <v>1893</v>
      </c>
      <c r="BA73" s="8">
        <v>1923</v>
      </c>
      <c r="BB73" s="8">
        <v>2291</v>
      </c>
      <c r="BC73" s="8">
        <v>4234</v>
      </c>
      <c r="BD73" s="8">
        <v>5245</v>
      </c>
      <c r="BE73" s="8">
        <v>5230</v>
      </c>
      <c r="BF73" s="8">
        <v>5004</v>
      </c>
      <c r="BG73" s="8">
        <v>5031</v>
      </c>
      <c r="BH73" s="8">
        <v>5434</v>
      </c>
      <c r="BI73" s="8">
        <v>5384</v>
      </c>
      <c r="BJ73" s="8">
        <v>5562</v>
      </c>
      <c r="BK73" s="8">
        <v>5957</v>
      </c>
      <c r="BL73" s="8">
        <v>6243</v>
      </c>
      <c r="BM73" s="8">
        <v>6783</v>
      </c>
      <c r="BN73" s="8">
        <v>5307</v>
      </c>
      <c r="BO73" s="8">
        <v>4140</v>
      </c>
      <c r="BP73" s="8">
        <v>2855</v>
      </c>
      <c r="BQ73" s="8">
        <v>2072</v>
      </c>
      <c r="BR73" s="8">
        <v>1698</v>
      </c>
      <c r="BT73" s="955">
        <v>104.39200639921908</v>
      </c>
      <c r="BV73" s="8">
        <v>11803</v>
      </c>
      <c r="BW73" s="8">
        <v>92640</v>
      </c>
      <c r="BX73" s="8">
        <v>49554</v>
      </c>
      <c r="BY73" s="8">
        <v>23751</v>
      </c>
      <c r="BZ73" s="8">
        <v>25803</v>
      </c>
      <c r="CB73" s="955">
        <v>7.6644350214614576</v>
      </c>
      <c r="CC73" s="955">
        <v>60.157016045767122</v>
      </c>
      <c r="CD73" s="955">
        <v>32.17854893277142</v>
      </c>
      <c r="CE73" s="955">
        <v>15.423027721319245</v>
      </c>
      <c r="CF73" s="955">
        <v>16.755521211452169</v>
      </c>
    </row>
    <row r="74" spans="1:84">
      <c r="A74" s="1">
        <v>28110</v>
      </c>
      <c r="B74" s="1">
        <v>0</v>
      </c>
      <c r="C74" s="1" t="s">
        <v>54</v>
      </c>
      <c r="D74" s="1" t="s">
        <v>1112</v>
      </c>
      <c r="E74" s="1" t="s">
        <v>419</v>
      </c>
      <c r="F74" s="1076">
        <v>151302</v>
      </c>
      <c r="G74" s="8">
        <v>3786</v>
      </c>
      <c r="H74" s="8">
        <v>3621</v>
      </c>
      <c r="I74" s="8">
        <v>3761</v>
      </c>
      <c r="J74" s="8">
        <v>4558</v>
      </c>
      <c r="K74" s="8">
        <v>7697</v>
      </c>
      <c r="L74" s="8">
        <v>8577</v>
      </c>
      <c r="M74" s="8">
        <v>8986</v>
      </c>
      <c r="N74" s="8">
        <v>9124</v>
      </c>
      <c r="O74" s="8">
        <v>9188</v>
      </c>
      <c r="P74" s="8">
        <v>9618</v>
      </c>
      <c r="Q74" s="8">
        <v>10320</v>
      </c>
      <c r="R74" s="8">
        <v>10185</v>
      </c>
      <c r="S74" s="8">
        <v>10437</v>
      </c>
      <c r="T74" s="8">
        <v>10807</v>
      </c>
      <c r="U74" s="8">
        <v>10940</v>
      </c>
      <c r="V74" s="8">
        <v>11157</v>
      </c>
      <c r="W74" s="8">
        <v>8238</v>
      </c>
      <c r="X74" s="8">
        <v>5303</v>
      </c>
      <c r="Y74" s="8">
        <v>3014</v>
      </c>
      <c r="Z74" s="8">
        <v>1985</v>
      </c>
      <c r="AA74" s="8"/>
      <c r="AB74" s="8">
        <v>68092</v>
      </c>
      <c r="AC74" s="8">
        <v>1940</v>
      </c>
      <c r="AD74" s="8">
        <v>1833</v>
      </c>
      <c r="AE74" s="8">
        <v>1902</v>
      </c>
      <c r="AF74" s="8">
        <v>2271</v>
      </c>
      <c r="AG74" s="8">
        <v>3566</v>
      </c>
      <c r="AH74" s="8">
        <v>3963</v>
      </c>
      <c r="AI74" s="8">
        <v>4201</v>
      </c>
      <c r="AJ74" s="8">
        <v>4255</v>
      </c>
      <c r="AK74" s="8">
        <v>4299</v>
      </c>
      <c r="AL74" s="8">
        <v>4505</v>
      </c>
      <c r="AM74" s="8">
        <v>4781</v>
      </c>
      <c r="AN74" s="8">
        <v>4688</v>
      </c>
      <c r="AO74" s="8">
        <v>4868</v>
      </c>
      <c r="AP74" s="8">
        <v>4924</v>
      </c>
      <c r="AQ74" s="8">
        <v>4811</v>
      </c>
      <c r="AR74" s="8">
        <v>4739</v>
      </c>
      <c r="AS74" s="8">
        <v>3330</v>
      </c>
      <c r="AT74" s="8">
        <v>1935</v>
      </c>
      <c r="AU74" s="8">
        <v>907</v>
      </c>
      <c r="AV74" s="8">
        <v>374</v>
      </c>
      <c r="AW74" s="8"/>
      <c r="AX74" s="8">
        <v>83210</v>
      </c>
      <c r="AY74" s="8">
        <v>1846</v>
      </c>
      <c r="AZ74" s="8">
        <v>1788</v>
      </c>
      <c r="BA74" s="8">
        <v>1859</v>
      </c>
      <c r="BB74" s="8">
        <v>2287</v>
      </c>
      <c r="BC74" s="8">
        <v>4131</v>
      </c>
      <c r="BD74" s="8">
        <v>4614</v>
      </c>
      <c r="BE74" s="8">
        <v>4785</v>
      </c>
      <c r="BF74" s="8">
        <v>4869</v>
      </c>
      <c r="BG74" s="8">
        <v>4889</v>
      </c>
      <c r="BH74" s="8">
        <v>5113</v>
      </c>
      <c r="BI74" s="8">
        <v>5539</v>
      </c>
      <c r="BJ74" s="8">
        <v>5497</v>
      </c>
      <c r="BK74" s="8">
        <v>5569</v>
      </c>
      <c r="BL74" s="8">
        <v>5883</v>
      </c>
      <c r="BM74" s="8">
        <v>6129</v>
      </c>
      <c r="BN74" s="8">
        <v>6418</v>
      </c>
      <c r="BO74" s="8">
        <v>4908</v>
      </c>
      <c r="BP74" s="8">
        <v>3368</v>
      </c>
      <c r="BQ74" s="8">
        <v>2107</v>
      </c>
      <c r="BR74" s="8">
        <v>1611</v>
      </c>
      <c r="BT74" s="955">
        <v>102.56511069835545</v>
      </c>
      <c r="BV74" s="8">
        <v>11168</v>
      </c>
      <c r="BW74" s="8">
        <v>88690</v>
      </c>
      <c r="BX74" s="8">
        <v>51444</v>
      </c>
      <c r="BY74" s="8">
        <v>21747</v>
      </c>
      <c r="BZ74" s="8">
        <v>29697</v>
      </c>
      <c r="CB74" s="955">
        <v>7.3812639621419418</v>
      </c>
      <c r="CC74" s="955">
        <v>58.617863610527287</v>
      </c>
      <c r="CD74" s="955">
        <v>34.000872427330769</v>
      </c>
      <c r="CE74" s="955">
        <v>14.37324027441805</v>
      </c>
      <c r="CF74" s="955">
        <v>19.627632152912717</v>
      </c>
    </row>
    <row r="75" spans="1:84">
      <c r="A75" s="1">
        <v>28111</v>
      </c>
      <c r="B75" s="1">
        <v>0</v>
      </c>
      <c r="C75" s="1" t="s">
        <v>54</v>
      </c>
      <c r="D75" s="1" t="s">
        <v>1113</v>
      </c>
      <c r="E75" s="1" t="s">
        <v>412</v>
      </c>
      <c r="F75" s="1076">
        <v>238877</v>
      </c>
      <c r="G75" s="8">
        <v>7614</v>
      </c>
      <c r="H75" s="8">
        <v>9856</v>
      </c>
      <c r="I75" s="8">
        <v>11538</v>
      </c>
      <c r="J75" s="8">
        <v>12654</v>
      </c>
      <c r="K75" s="8">
        <v>12117</v>
      </c>
      <c r="L75" s="8">
        <v>9797</v>
      </c>
      <c r="M75" s="8">
        <v>10972</v>
      </c>
      <c r="N75" s="8">
        <v>12810</v>
      </c>
      <c r="O75" s="8">
        <v>15563</v>
      </c>
      <c r="P75" s="8">
        <v>18831</v>
      </c>
      <c r="Q75" s="8">
        <v>16655</v>
      </c>
      <c r="R75" s="8">
        <v>16288</v>
      </c>
      <c r="S75" s="8">
        <v>16348</v>
      </c>
      <c r="T75" s="8">
        <v>18051</v>
      </c>
      <c r="U75" s="8">
        <v>18739</v>
      </c>
      <c r="V75" s="8">
        <v>12838</v>
      </c>
      <c r="W75" s="8">
        <v>8352</v>
      </c>
      <c r="X75" s="8">
        <v>6043</v>
      </c>
      <c r="Y75" s="8">
        <v>2925</v>
      </c>
      <c r="Z75" s="8">
        <v>886</v>
      </c>
      <c r="AA75" s="8"/>
      <c r="AB75" s="8">
        <v>114895</v>
      </c>
      <c r="AC75" s="8">
        <v>3961</v>
      </c>
      <c r="AD75" s="8">
        <v>5045</v>
      </c>
      <c r="AE75" s="8">
        <v>6023</v>
      </c>
      <c r="AF75" s="8">
        <v>6564</v>
      </c>
      <c r="AG75" s="8">
        <v>6067</v>
      </c>
      <c r="AH75" s="8">
        <v>4813</v>
      </c>
      <c r="AI75" s="8">
        <v>5630</v>
      </c>
      <c r="AJ75" s="8">
        <v>6385</v>
      </c>
      <c r="AK75" s="8">
        <v>7502</v>
      </c>
      <c r="AL75" s="8">
        <v>9267</v>
      </c>
      <c r="AM75" s="8">
        <v>8079</v>
      </c>
      <c r="AN75" s="8">
        <v>7601</v>
      </c>
      <c r="AO75" s="8">
        <v>7569</v>
      </c>
      <c r="AP75" s="8">
        <v>8741</v>
      </c>
      <c r="AQ75" s="8">
        <v>9097</v>
      </c>
      <c r="AR75" s="8">
        <v>5968</v>
      </c>
      <c r="AS75" s="8">
        <v>3532</v>
      </c>
      <c r="AT75" s="8">
        <v>2129</v>
      </c>
      <c r="AU75" s="8">
        <v>755</v>
      </c>
      <c r="AV75" s="8">
        <v>167</v>
      </c>
      <c r="AW75" s="8"/>
      <c r="AX75" s="8">
        <v>123982</v>
      </c>
      <c r="AY75" s="8">
        <v>3653</v>
      </c>
      <c r="AZ75" s="8">
        <v>4811</v>
      </c>
      <c r="BA75" s="8">
        <v>5515</v>
      </c>
      <c r="BB75" s="8">
        <v>6090</v>
      </c>
      <c r="BC75" s="8">
        <v>6050</v>
      </c>
      <c r="BD75" s="8">
        <v>4984</v>
      </c>
      <c r="BE75" s="8">
        <v>5342</v>
      </c>
      <c r="BF75" s="8">
        <v>6425</v>
      </c>
      <c r="BG75" s="8">
        <v>8061</v>
      </c>
      <c r="BH75" s="8">
        <v>9564</v>
      </c>
      <c r="BI75" s="8">
        <v>8576</v>
      </c>
      <c r="BJ75" s="8">
        <v>8687</v>
      </c>
      <c r="BK75" s="8">
        <v>8779</v>
      </c>
      <c r="BL75" s="8">
        <v>9310</v>
      </c>
      <c r="BM75" s="8">
        <v>9642</v>
      </c>
      <c r="BN75" s="8">
        <v>6870</v>
      </c>
      <c r="BO75" s="8">
        <v>4820</v>
      </c>
      <c r="BP75" s="8">
        <v>3914</v>
      </c>
      <c r="BQ75" s="8">
        <v>2170</v>
      </c>
      <c r="BR75" s="8">
        <v>719</v>
      </c>
      <c r="BT75" s="955">
        <v>100</v>
      </c>
      <c r="BV75" s="8">
        <v>29008</v>
      </c>
      <c r="BW75" s="8">
        <v>142035</v>
      </c>
      <c r="BX75" s="8">
        <v>67834</v>
      </c>
      <c r="BY75" s="8">
        <v>36790</v>
      </c>
      <c r="BZ75" s="8">
        <v>31044</v>
      </c>
      <c r="CB75" s="955">
        <v>12.143488071266804</v>
      </c>
      <c r="CC75" s="955">
        <v>59.459470773661764</v>
      </c>
      <c r="CD75" s="955">
        <v>28.397041155071438</v>
      </c>
      <c r="CE75" s="955">
        <v>15.401231596177112</v>
      </c>
      <c r="CF75" s="955">
        <v>12.995809558894326</v>
      </c>
    </row>
    <row r="76" spans="1:84">
      <c r="A76" s="1">
        <v>28111</v>
      </c>
      <c r="B76" s="1">
        <v>0</v>
      </c>
      <c r="C76" s="1" t="s">
        <v>54</v>
      </c>
      <c r="D76" s="1" t="s">
        <v>1113</v>
      </c>
      <c r="E76" s="1" t="s">
        <v>413</v>
      </c>
      <c r="F76" s="1076">
        <v>226677</v>
      </c>
      <c r="G76" s="8">
        <v>5827</v>
      </c>
      <c r="H76" s="8">
        <v>7616</v>
      </c>
      <c r="I76" s="8">
        <v>9914</v>
      </c>
      <c r="J76" s="8">
        <v>11838</v>
      </c>
      <c r="K76" s="8">
        <v>11190</v>
      </c>
      <c r="L76" s="8">
        <v>8784</v>
      </c>
      <c r="M76" s="8">
        <v>8696</v>
      </c>
      <c r="N76" s="8">
        <v>10465</v>
      </c>
      <c r="O76" s="8">
        <v>12270</v>
      </c>
      <c r="P76" s="8">
        <v>15243</v>
      </c>
      <c r="Q76" s="8">
        <v>18788</v>
      </c>
      <c r="R76" s="8">
        <v>16426</v>
      </c>
      <c r="S76" s="8">
        <v>15966</v>
      </c>
      <c r="T76" s="8">
        <v>15906</v>
      </c>
      <c r="U76" s="8">
        <v>17169</v>
      </c>
      <c r="V76" s="8">
        <v>17483</v>
      </c>
      <c r="W76" s="8">
        <v>11390</v>
      </c>
      <c r="X76" s="8">
        <v>6636</v>
      </c>
      <c r="Y76" s="8">
        <v>3799</v>
      </c>
      <c r="Z76" s="8">
        <v>1271</v>
      </c>
      <c r="AA76" s="8"/>
      <c r="AB76" s="8">
        <v>108275</v>
      </c>
      <c r="AC76" s="8">
        <v>2986</v>
      </c>
      <c r="AD76" s="8">
        <v>3960</v>
      </c>
      <c r="AE76" s="8">
        <v>5128</v>
      </c>
      <c r="AF76" s="8">
        <v>6219</v>
      </c>
      <c r="AG76" s="8">
        <v>5737</v>
      </c>
      <c r="AH76" s="8">
        <v>4443</v>
      </c>
      <c r="AI76" s="8">
        <v>4521</v>
      </c>
      <c r="AJ76" s="8">
        <v>5392</v>
      </c>
      <c r="AK76" s="8">
        <v>6083</v>
      </c>
      <c r="AL76" s="8">
        <v>7246</v>
      </c>
      <c r="AM76" s="8">
        <v>9201</v>
      </c>
      <c r="AN76" s="8">
        <v>7906</v>
      </c>
      <c r="AO76" s="8">
        <v>7403</v>
      </c>
      <c r="AP76" s="8">
        <v>7210</v>
      </c>
      <c r="AQ76" s="8">
        <v>8061</v>
      </c>
      <c r="AR76" s="8">
        <v>8031</v>
      </c>
      <c r="AS76" s="8">
        <v>4946</v>
      </c>
      <c r="AT76" s="8">
        <v>2465</v>
      </c>
      <c r="AU76" s="8">
        <v>1079</v>
      </c>
      <c r="AV76" s="8">
        <v>258</v>
      </c>
      <c r="AW76" s="8"/>
      <c r="AX76" s="8">
        <v>118402</v>
      </c>
      <c r="AY76" s="8">
        <v>2841</v>
      </c>
      <c r="AZ76" s="8">
        <v>3656</v>
      </c>
      <c r="BA76" s="8">
        <v>4786</v>
      </c>
      <c r="BB76" s="8">
        <v>5619</v>
      </c>
      <c r="BC76" s="8">
        <v>5453</v>
      </c>
      <c r="BD76" s="8">
        <v>4341</v>
      </c>
      <c r="BE76" s="8">
        <v>4175</v>
      </c>
      <c r="BF76" s="8">
        <v>5073</v>
      </c>
      <c r="BG76" s="8">
        <v>6187</v>
      </c>
      <c r="BH76" s="8">
        <v>7997</v>
      </c>
      <c r="BI76" s="8">
        <v>9587</v>
      </c>
      <c r="BJ76" s="8">
        <v>8520</v>
      </c>
      <c r="BK76" s="8">
        <v>8563</v>
      </c>
      <c r="BL76" s="8">
        <v>8696</v>
      </c>
      <c r="BM76" s="8">
        <v>9108</v>
      </c>
      <c r="BN76" s="8">
        <v>9452</v>
      </c>
      <c r="BO76" s="8">
        <v>6444</v>
      </c>
      <c r="BP76" s="8">
        <v>4171</v>
      </c>
      <c r="BQ76" s="8">
        <v>2720</v>
      </c>
      <c r="BR76" s="8">
        <v>1013</v>
      </c>
      <c r="BT76" s="955">
        <v>94.892769081996178</v>
      </c>
      <c r="BV76" s="8">
        <v>23357</v>
      </c>
      <c r="BW76" s="8">
        <v>129666</v>
      </c>
      <c r="BX76" s="8">
        <v>73654</v>
      </c>
      <c r="BY76" s="8">
        <v>33075</v>
      </c>
      <c r="BZ76" s="8">
        <v>40579</v>
      </c>
      <c r="CB76" s="955">
        <v>10.304089078292019</v>
      </c>
      <c r="CC76" s="955">
        <v>57.202980452361729</v>
      </c>
      <c r="CD76" s="955">
        <v>32.492930469346248</v>
      </c>
      <c r="CE76" s="955">
        <v>14.591246575523764</v>
      </c>
      <c r="CF76" s="955">
        <v>17.901683893822486</v>
      </c>
    </row>
    <row r="77" spans="1:84">
      <c r="A77" s="1">
        <v>28111</v>
      </c>
      <c r="B77" s="1">
        <v>0</v>
      </c>
      <c r="C77" s="1" t="s">
        <v>54</v>
      </c>
      <c r="D77" s="1" t="s">
        <v>1113</v>
      </c>
      <c r="E77" s="1" t="s">
        <v>414</v>
      </c>
      <c r="F77" s="1076">
        <v>218123</v>
      </c>
      <c r="G77" s="8">
        <v>5583</v>
      </c>
      <c r="H77" s="8">
        <v>6186</v>
      </c>
      <c r="I77" s="8">
        <v>7784</v>
      </c>
      <c r="J77" s="8">
        <v>10254</v>
      </c>
      <c r="K77" s="8">
        <v>10839</v>
      </c>
      <c r="L77" s="8">
        <v>9313</v>
      </c>
      <c r="M77" s="8">
        <v>8685</v>
      </c>
      <c r="N77" s="8">
        <v>9008</v>
      </c>
      <c r="O77" s="8">
        <v>10596</v>
      </c>
      <c r="P77" s="8">
        <v>12234</v>
      </c>
      <c r="Q77" s="8">
        <v>15081</v>
      </c>
      <c r="R77" s="8">
        <v>18759</v>
      </c>
      <c r="S77" s="8">
        <v>16230</v>
      </c>
      <c r="T77" s="8">
        <v>15640</v>
      </c>
      <c r="U77" s="8">
        <v>15261</v>
      </c>
      <c r="V77" s="8">
        <v>15779</v>
      </c>
      <c r="W77" s="8">
        <v>15559</v>
      </c>
      <c r="X77" s="8">
        <v>9130</v>
      </c>
      <c r="Y77" s="8">
        <v>4298</v>
      </c>
      <c r="Z77" s="8">
        <v>1904</v>
      </c>
      <c r="AA77" s="8"/>
      <c r="AB77" s="8">
        <v>103355</v>
      </c>
      <c r="AC77" s="8">
        <v>2861</v>
      </c>
      <c r="AD77" s="8">
        <v>3157</v>
      </c>
      <c r="AE77" s="8">
        <v>4038</v>
      </c>
      <c r="AF77" s="8">
        <v>5373</v>
      </c>
      <c r="AG77" s="8">
        <v>5466</v>
      </c>
      <c r="AH77" s="8">
        <v>4720</v>
      </c>
      <c r="AI77" s="8">
        <v>4469</v>
      </c>
      <c r="AJ77" s="8">
        <v>4710</v>
      </c>
      <c r="AK77" s="8">
        <v>5507</v>
      </c>
      <c r="AL77" s="8">
        <v>6035</v>
      </c>
      <c r="AM77" s="8">
        <v>7146</v>
      </c>
      <c r="AN77" s="8">
        <v>9168</v>
      </c>
      <c r="AO77" s="8">
        <v>7808</v>
      </c>
      <c r="AP77" s="8">
        <v>7184</v>
      </c>
      <c r="AQ77" s="8">
        <v>6748</v>
      </c>
      <c r="AR77" s="8">
        <v>7048</v>
      </c>
      <c r="AS77" s="8">
        <v>6682</v>
      </c>
      <c r="AT77" s="8">
        <v>3531</v>
      </c>
      <c r="AU77" s="8">
        <v>1297</v>
      </c>
      <c r="AV77" s="8">
        <v>407</v>
      </c>
      <c r="AW77" s="8"/>
      <c r="AX77" s="8">
        <v>114768</v>
      </c>
      <c r="AY77" s="8">
        <v>2722</v>
      </c>
      <c r="AZ77" s="8">
        <v>3029</v>
      </c>
      <c r="BA77" s="8">
        <v>3746</v>
      </c>
      <c r="BB77" s="8">
        <v>4881</v>
      </c>
      <c r="BC77" s="8">
        <v>5373</v>
      </c>
      <c r="BD77" s="8">
        <v>4593</v>
      </c>
      <c r="BE77" s="8">
        <v>4216</v>
      </c>
      <c r="BF77" s="8">
        <v>4298</v>
      </c>
      <c r="BG77" s="8">
        <v>5089</v>
      </c>
      <c r="BH77" s="8">
        <v>6199</v>
      </c>
      <c r="BI77" s="8">
        <v>7935</v>
      </c>
      <c r="BJ77" s="8">
        <v>9591</v>
      </c>
      <c r="BK77" s="8">
        <v>8422</v>
      </c>
      <c r="BL77" s="8">
        <v>8456</v>
      </c>
      <c r="BM77" s="8">
        <v>8513</v>
      </c>
      <c r="BN77" s="8">
        <v>8731</v>
      </c>
      <c r="BO77" s="8">
        <v>8877</v>
      </c>
      <c r="BP77" s="8">
        <v>5599</v>
      </c>
      <c r="BQ77" s="8">
        <v>3001</v>
      </c>
      <c r="BR77" s="8">
        <v>1497</v>
      </c>
      <c r="BT77" s="955">
        <v>91.311846682602351</v>
      </c>
      <c r="BV77" s="8">
        <v>19553</v>
      </c>
      <c r="BW77" s="8">
        <v>120999</v>
      </c>
      <c r="BX77" s="8">
        <v>77571</v>
      </c>
      <c r="BY77" s="8">
        <v>30901</v>
      </c>
      <c r="BZ77" s="8">
        <v>46670</v>
      </c>
      <c r="CB77" s="955">
        <v>8.9642082678121966</v>
      </c>
      <c r="CC77" s="955">
        <v>55.472829550299593</v>
      </c>
      <c r="CD77" s="955">
        <v>35.562962181888203</v>
      </c>
      <c r="CE77" s="955">
        <v>14.166777460423704</v>
      </c>
      <c r="CF77" s="955">
        <v>21.396184721464493</v>
      </c>
    </row>
    <row r="78" spans="1:84">
      <c r="A78" s="1">
        <v>28111</v>
      </c>
      <c r="B78" s="1">
        <v>0</v>
      </c>
      <c r="C78" s="1" t="s">
        <v>54</v>
      </c>
      <c r="D78" s="1" t="s">
        <v>1113</v>
      </c>
      <c r="E78" s="1" t="s">
        <v>415</v>
      </c>
      <c r="F78" s="1076">
        <v>207894</v>
      </c>
      <c r="G78" s="8">
        <v>5397</v>
      </c>
      <c r="H78" s="8">
        <v>5930</v>
      </c>
      <c r="I78" s="8">
        <v>6322</v>
      </c>
      <c r="J78" s="8">
        <v>8072</v>
      </c>
      <c r="K78" s="8">
        <v>9420</v>
      </c>
      <c r="L78" s="8">
        <v>9037</v>
      </c>
      <c r="M78" s="8">
        <v>9211</v>
      </c>
      <c r="N78" s="8">
        <v>8981</v>
      </c>
      <c r="O78" s="8">
        <v>9097</v>
      </c>
      <c r="P78" s="8">
        <v>10571</v>
      </c>
      <c r="Q78" s="8">
        <v>12116</v>
      </c>
      <c r="R78" s="8">
        <v>15049</v>
      </c>
      <c r="S78" s="8">
        <v>18553</v>
      </c>
      <c r="T78" s="8">
        <v>15949</v>
      </c>
      <c r="U78" s="8">
        <v>15081</v>
      </c>
      <c r="V78" s="8">
        <v>14119</v>
      </c>
      <c r="W78" s="8">
        <v>14017</v>
      </c>
      <c r="X78" s="8">
        <v>12690</v>
      </c>
      <c r="Y78" s="8">
        <v>5931</v>
      </c>
      <c r="Z78" s="8">
        <v>2351</v>
      </c>
      <c r="AA78" s="8"/>
      <c r="AB78" s="8">
        <v>97801</v>
      </c>
      <c r="AC78" s="8">
        <v>2766</v>
      </c>
      <c r="AD78" s="8">
        <v>3026</v>
      </c>
      <c r="AE78" s="8">
        <v>3217</v>
      </c>
      <c r="AF78" s="8">
        <v>4246</v>
      </c>
      <c r="AG78" s="8">
        <v>4743</v>
      </c>
      <c r="AH78" s="8">
        <v>4508</v>
      </c>
      <c r="AI78" s="8">
        <v>4751</v>
      </c>
      <c r="AJ78" s="8">
        <v>4647</v>
      </c>
      <c r="AK78" s="8">
        <v>4792</v>
      </c>
      <c r="AL78" s="8">
        <v>5471</v>
      </c>
      <c r="AM78" s="8">
        <v>5961</v>
      </c>
      <c r="AN78" s="8">
        <v>7115</v>
      </c>
      <c r="AO78" s="8">
        <v>9063</v>
      </c>
      <c r="AP78" s="8">
        <v>7609</v>
      </c>
      <c r="AQ78" s="8">
        <v>6760</v>
      </c>
      <c r="AR78" s="8">
        <v>5952</v>
      </c>
      <c r="AS78" s="8">
        <v>5862</v>
      </c>
      <c r="AT78" s="8">
        <v>4906</v>
      </c>
      <c r="AU78" s="8">
        <v>1880</v>
      </c>
      <c r="AV78" s="8">
        <v>526</v>
      </c>
      <c r="AW78" s="8"/>
      <c r="AX78" s="8">
        <v>110093</v>
      </c>
      <c r="AY78" s="8">
        <v>2631</v>
      </c>
      <c r="AZ78" s="8">
        <v>2904</v>
      </c>
      <c r="BA78" s="8">
        <v>3105</v>
      </c>
      <c r="BB78" s="8">
        <v>3826</v>
      </c>
      <c r="BC78" s="8">
        <v>4677</v>
      </c>
      <c r="BD78" s="8">
        <v>4529</v>
      </c>
      <c r="BE78" s="8">
        <v>4460</v>
      </c>
      <c r="BF78" s="8">
        <v>4334</v>
      </c>
      <c r="BG78" s="8">
        <v>4305</v>
      </c>
      <c r="BH78" s="8">
        <v>5100</v>
      </c>
      <c r="BI78" s="8">
        <v>6155</v>
      </c>
      <c r="BJ78" s="8">
        <v>7934</v>
      </c>
      <c r="BK78" s="8">
        <v>9490</v>
      </c>
      <c r="BL78" s="8">
        <v>8340</v>
      </c>
      <c r="BM78" s="8">
        <v>8321</v>
      </c>
      <c r="BN78" s="8">
        <v>8167</v>
      </c>
      <c r="BO78" s="8">
        <v>8155</v>
      </c>
      <c r="BP78" s="8">
        <v>7784</v>
      </c>
      <c r="BQ78" s="8">
        <v>4051</v>
      </c>
      <c r="BR78" s="8">
        <v>1825</v>
      </c>
      <c r="BT78" s="955">
        <v>87.029726595695692</v>
      </c>
      <c r="BV78" s="8">
        <v>17649</v>
      </c>
      <c r="BW78" s="8">
        <v>110107</v>
      </c>
      <c r="BX78" s="8">
        <v>80138</v>
      </c>
      <c r="BY78" s="8">
        <v>31030</v>
      </c>
      <c r="BZ78" s="8">
        <v>49108</v>
      </c>
      <c r="CB78" s="955">
        <v>8.4894224941556757</v>
      </c>
      <c r="CC78" s="955">
        <v>52.96304847662752</v>
      </c>
      <c r="CD78" s="955">
        <v>38.547529029216818</v>
      </c>
      <c r="CE78" s="955">
        <v>14.925875686648006</v>
      </c>
      <c r="CF78" s="955">
        <v>23.621653342568809</v>
      </c>
    </row>
    <row r="79" spans="1:84">
      <c r="A79" s="1">
        <v>28111</v>
      </c>
      <c r="B79" s="1">
        <v>0</v>
      </c>
      <c r="C79" s="1" t="s">
        <v>54</v>
      </c>
      <c r="D79" s="1" t="s">
        <v>1113</v>
      </c>
      <c r="E79" s="1" t="s">
        <v>416</v>
      </c>
      <c r="F79" s="1076">
        <v>196307</v>
      </c>
      <c r="G79" s="8">
        <v>5054</v>
      </c>
      <c r="H79" s="8">
        <v>5736</v>
      </c>
      <c r="I79" s="8">
        <v>6058</v>
      </c>
      <c r="J79" s="8">
        <v>6542</v>
      </c>
      <c r="K79" s="8">
        <v>7469</v>
      </c>
      <c r="L79" s="8">
        <v>7890</v>
      </c>
      <c r="M79" s="8">
        <v>8948</v>
      </c>
      <c r="N79" s="8">
        <v>9529</v>
      </c>
      <c r="O79" s="8">
        <v>9067</v>
      </c>
      <c r="P79" s="8">
        <v>9058</v>
      </c>
      <c r="Q79" s="8">
        <v>10477</v>
      </c>
      <c r="R79" s="8">
        <v>12103</v>
      </c>
      <c r="S79" s="8">
        <v>14875</v>
      </c>
      <c r="T79" s="8">
        <v>18252</v>
      </c>
      <c r="U79" s="8">
        <v>15451</v>
      </c>
      <c r="V79" s="8">
        <v>14045</v>
      </c>
      <c r="W79" s="8">
        <v>12674</v>
      </c>
      <c r="X79" s="8">
        <v>11391</v>
      </c>
      <c r="Y79" s="8">
        <v>8509</v>
      </c>
      <c r="Z79" s="8">
        <v>3179</v>
      </c>
      <c r="AA79" s="8"/>
      <c r="AB79" s="8">
        <v>91886</v>
      </c>
      <c r="AC79" s="8">
        <v>2590</v>
      </c>
      <c r="AD79" s="8">
        <v>2927</v>
      </c>
      <c r="AE79" s="8">
        <v>3083</v>
      </c>
      <c r="AF79" s="8">
        <v>3374</v>
      </c>
      <c r="AG79" s="8">
        <v>3785</v>
      </c>
      <c r="AH79" s="8">
        <v>3937</v>
      </c>
      <c r="AI79" s="8">
        <v>4547</v>
      </c>
      <c r="AJ79" s="8">
        <v>4945</v>
      </c>
      <c r="AK79" s="8">
        <v>4727</v>
      </c>
      <c r="AL79" s="8">
        <v>4749</v>
      </c>
      <c r="AM79" s="8">
        <v>5412</v>
      </c>
      <c r="AN79" s="8">
        <v>5945</v>
      </c>
      <c r="AO79" s="8">
        <v>7029</v>
      </c>
      <c r="AP79" s="8">
        <v>8845</v>
      </c>
      <c r="AQ79" s="8">
        <v>7194</v>
      </c>
      <c r="AR79" s="8">
        <v>6013</v>
      </c>
      <c r="AS79" s="8">
        <v>5017</v>
      </c>
      <c r="AT79" s="8">
        <v>4298</v>
      </c>
      <c r="AU79" s="8">
        <v>2723</v>
      </c>
      <c r="AV79" s="8">
        <v>746</v>
      </c>
      <c r="AW79" s="8"/>
      <c r="AX79" s="8">
        <v>104421</v>
      </c>
      <c r="AY79" s="8">
        <v>2464</v>
      </c>
      <c r="AZ79" s="8">
        <v>2809</v>
      </c>
      <c r="BA79" s="8">
        <v>2975</v>
      </c>
      <c r="BB79" s="8">
        <v>3168</v>
      </c>
      <c r="BC79" s="8">
        <v>3684</v>
      </c>
      <c r="BD79" s="8">
        <v>3953</v>
      </c>
      <c r="BE79" s="8">
        <v>4401</v>
      </c>
      <c r="BF79" s="8">
        <v>4584</v>
      </c>
      <c r="BG79" s="8">
        <v>4340</v>
      </c>
      <c r="BH79" s="8">
        <v>4309</v>
      </c>
      <c r="BI79" s="8">
        <v>5065</v>
      </c>
      <c r="BJ79" s="8">
        <v>6158</v>
      </c>
      <c r="BK79" s="8">
        <v>7846</v>
      </c>
      <c r="BL79" s="8">
        <v>9407</v>
      </c>
      <c r="BM79" s="8">
        <v>8257</v>
      </c>
      <c r="BN79" s="8">
        <v>8032</v>
      </c>
      <c r="BO79" s="8">
        <v>7657</v>
      </c>
      <c r="BP79" s="8">
        <v>7093</v>
      </c>
      <c r="BQ79" s="8">
        <v>5786</v>
      </c>
      <c r="BR79" s="8">
        <v>2433</v>
      </c>
      <c r="BT79" s="955">
        <v>82.179113100047303</v>
      </c>
      <c r="BV79" s="8">
        <v>16848</v>
      </c>
      <c r="BW79" s="8">
        <v>95958</v>
      </c>
      <c r="BX79" s="8">
        <v>83501</v>
      </c>
      <c r="BY79" s="8">
        <v>33703</v>
      </c>
      <c r="BZ79" s="8">
        <v>49798</v>
      </c>
      <c r="CB79" s="955">
        <v>8.5824754084164088</v>
      </c>
      <c r="CC79" s="955">
        <v>48.881598720371663</v>
      </c>
      <c r="CD79" s="955">
        <v>42.53592587121193</v>
      </c>
      <c r="CE79" s="955">
        <v>17.168516660129288</v>
      </c>
      <c r="CF79" s="955">
        <v>25.367409211082641</v>
      </c>
    </row>
    <row r="80" spans="1:84">
      <c r="A80" s="1">
        <v>28111</v>
      </c>
      <c r="B80" s="1">
        <v>0</v>
      </c>
      <c r="C80" s="1" t="s">
        <v>54</v>
      </c>
      <c r="D80" s="1" t="s">
        <v>1113</v>
      </c>
      <c r="E80" s="1" t="s">
        <v>417</v>
      </c>
      <c r="F80" s="1076">
        <v>184015</v>
      </c>
      <c r="G80" s="8">
        <v>4642</v>
      </c>
      <c r="H80" s="8">
        <v>5380</v>
      </c>
      <c r="I80" s="8">
        <v>5861</v>
      </c>
      <c r="J80" s="8">
        <v>6254</v>
      </c>
      <c r="K80" s="8">
        <v>6029</v>
      </c>
      <c r="L80" s="8">
        <v>6281</v>
      </c>
      <c r="M80" s="8">
        <v>7835</v>
      </c>
      <c r="N80" s="8">
        <v>9270</v>
      </c>
      <c r="O80" s="8">
        <v>9624</v>
      </c>
      <c r="P80" s="8">
        <v>9028</v>
      </c>
      <c r="Q80" s="8">
        <v>8966</v>
      </c>
      <c r="R80" s="8">
        <v>10477</v>
      </c>
      <c r="S80" s="8">
        <v>11981</v>
      </c>
      <c r="T80" s="8">
        <v>14639</v>
      </c>
      <c r="U80" s="8">
        <v>17703</v>
      </c>
      <c r="V80" s="8">
        <v>14476</v>
      </c>
      <c r="W80" s="8">
        <v>12740</v>
      </c>
      <c r="X80" s="8">
        <v>10484</v>
      </c>
      <c r="Y80" s="8">
        <v>7618</v>
      </c>
      <c r="Z80" s="8">
        <v>4727</v>
      </c>
      <c r="AA80" s="8"/>
      <c r="AB80" s="8">
        <v>86039</v>
      </c>
      <c r="AC80" s="8">
        <v>2379</v>
      </c>
      <c r="AD80" s="8">
        <v>2745</v>
      </c>
      <c r="AE80" s="8">
        <v>2983</v>
      </c>
      <c r="AF80" s="8">
        <v>3224</v>
      </c>
      <c r="AG80" s="8">
        <v>2987</v>
      </c>
      <c r="AH80" s="8">
        <v>3161</v>
      </c>
      <c r="AI80" s="8">
        <v>3984</v>
      </c>
      <c r="AJ80" s="8">
        <v>4741</v>
      </c>
      <c r="AK80" s="8">
        <v>5034</v>
      </c>
      <c r="AL80" s="8">
        <v>4685</v>
      </c>
      <c r="AM80" s="8">
        <v>4690</v>
      </c>
      <c r="AN80" s="8">
        <v>5406</v>
      </c>
      <c r="AO80" s="8">
        <v>5886</v>
      </c>
      <c r="AP80" s="8">
        <v>6863</v>
      </c>
      <c r="AQ80" s="8">
        <v>8380</v>
      </c>
      <c r="AR80" s="8">
        <v>6448</v>
      </c>
      <c r="AS80" s="8">
        <v>5135</v>
      </c>
      <c r="AT80" s="8">
        <v>3764</v>
      </c>
      <c r="AU80" s="8">
        <v>2396</v>
      </c>
      <c r="AV80" s="8">
        <v>1148</v>
      </c>
      <c r="AW80" s="8"/>
      <c r="AX80" s="8">
        <v>97976</v>
      </c>
      <c r="AY80" s="8">
        <v>2263</v>
      </c>
      <c r="AZ80" s="8">
        <v>2635</v>
      </c>
      <c r="BA80" s="8">
        <v>2878</v>
      </c>
      <c r="BB80" s="8">
        <v>3030</v>
      </c>
      <c r="BC80" s="8">
        <v>3042</v>
      </c>
      <c r="BD80" s="8">
        <v>3120</v>
      </c>
      <c r="BE80" s="8">
        <v>3851</v>
      </c>
      <c r="BF80" s="8">
        <v>4529</v>
      </c>
      <c r="BG80" s="8">
        <v>4590</v>
      </c>
      <c r="BH80" s="8">
        <v>4343</v>
      </c>
      <c r="BI80" s="8">
        <v>4276</v>
      </c>
      <c r="BJ80" s="8">
        <v>5071</v>
      </c>
      <c r="BK80" s="8">
        <v>6095</v>
      </c>
      <c r="BL80" s="8">
        <v>7776</v>
      </c>
      <c r="BM80" s="8">
        <v>9323</v>
      </c>
      <c r="BN80" s="8">
        <v>8028</v>
      </c>
      <c r="BO80" s="8">
        <v>7605</v>
      </c>
      <c r="BP80" s="8">
        <v>6720</v>
      </c>
      <c r="BQ80" s="8">
        <v>5222</v>
      </c>
      <c r="BR80" s="8">
        <v>3579</v>
      </c>
      <c r="BT80" s="955">
        <v>77.033368637415904</v>
      </c>
      <c r="BV80" s="8">
        <v>15883</v>
      </c>
      <c r="BW80" s="8">
        <v>85745</v>
      </c>
      <c r="BX80" s="8">
        <v>82387</v>
      </c>
      <c r="BY80" s="8">
        <v>32342</v>
      </c>
      <c r="BZ80" s="8">
        <v>50045</v>
      </c>
      <c r="CB80" s="955">
        <v>8.631361573784746</v>
      </c>
      <c r="CC80" s="955">
        <v>46.596744830584463</v>
      </c>
      <c r="CD80" s="955">
        <v>44.771893595630793</v>
      </c>
      <c r="CE80" s="955">
        <v>17.575741108061845</v>
      </c>
      <c r="CF80" s="955">
        <v>27.196152487568948</v>
      </c>
    </row>
    <row r="81" spans="1:84">
      <c r="A81" s="1">
        <v>28111</v>
      </c>
      <c r="B81" s="1">
        <v>0</v>
      </c>
      <c r="C81" s="1" t="s">
        <v>54</v>
      </c>
      <c r="D81" s="1" t="s">
        <v>1113</v>
      </c>
      <c r="E81" s="1" t="s">
        <v>419</v>
      </c>
      <c r="F81" s="1076">
        <v>171586</v>
      </c>
      <c r="G81" s="8">
        <v>4071</v>
      </c>
      <c r="H81" s="8">
        <v>4947</v>
      </c>
      <c r="I81" s="8">
        <v>5500</v>
      </c>
      <c r="J81" s="8">
        <v>6041</v>
      </c>
      <c r="K81" s="8">
        <v>5734</v>
      </c>
      <c r="L81" s="8">
        <v>5055</v>
      </c>
      <c r="M81" s="8">
        <v>6254</v>
      </c>
      <c r="N81" s="8">
        <v>8131</v>
      </c>
      <c r="O81" s="8">
        <v>9371</v>
      </c>
      <c r="P81" s="8">
        <v>9588</v>
      </c>
      <c r="Q81" s="8">
        <v>8941</v>
      </c>
      <c r="R81" s="8">
        <v>8965</v>
      </c>
      <c r="S81" s="8">
        <v>10386</v>
      </c>
      <c r="T81" s="8">
        <v>11807</v>
      </c>
      <c r="U81" s="8">
        <v>14230</v>
      </c>
      <c r="V81" s="8">
        <v>16594</v>
      </c>
      <c r="W81" s="8">
        <v>13253</v>
      </c>
      <c r="X81" s="8">
        <v>10724</v>
      </c>
      <c r="Y81" s="8">
        <v>7217</v>
      </c>
      <c r="Z81" s="8">
        <v>4777</v>
      </c>
      <c r="AA81" s="8"/>
      <c r="AB81" s="8">
        <v>80304</v>
      </c>
      <c r="AC81" s="8">
        <v>2086</v>
      </c>
      <c r="AD81" s="8">
        <v>2524</v>
      </c>
      <c r="AE81" s="8">
        <v>2799</v>
      </c>
      <c r="AF81" s="8">
        <v>3114</v>
      </c>
      <c r="AG81" s="8">
        <v>2838</v>
      </c>
      <c r="AH81" s="8">
        <v>2485</v>
      </c>
      <c r="AI81" s="8">
        <v>3211</v>
      </c>
      <c r="AJ81" s="8">
        <v>4163</v>
      </c>
      <c r="AK81" s="8">
        <v>4833</v>
      </c>
      <c r="AL81" s="8">
        <v>4994</v>
      </c>
      <c r="AM81" s="8">
        <v>4629</v>
      </c>
      <c r="AN81" s="8">
        <v>4683</v>
      </c>
      <c r="AO81" s="8">
        <v>5363</v>
      </c>
      <c r="AP81" s="8">
        <v>5761</v>
      </c>
      <c r="AQ81" s="8">
        <v>6510</v>
      </c>
      <c r="AR81" s="8">
        <v>7519</v>
      </c>
      <c r="AS81" s="8">
        <v>5568</v>
      </c>
      <c r="AT81" s="8">
        <v>3935</v>
      </c>
      <c r="AU81" s="8">
        <v>2170</v>
      </c>
      <c r="AV81" s="8">
        <v>1119</v>
      </c>
      <c r="AW81" s="8"/>
      <c r="AX81" s="8">
        <v>91282</v>
      </c>
      <c r="AY81" s="8">
        <v>1985</v>
      </c>
      <c r="AZ81" s="8">
        <v>2423</v>
      </c>
      <c r="BA81" s="8">
        <v>2701</v>
      </c>
      <c r="BB81" s="8">
        <v>2927</v>
      </c>
      <c r="BC81" s="8">
        <v>2896</v>
      </c>
      <c r="BD81" s="8">
        <v>2570</v>
      </c>
      <c r="BE81" s="8">
        <v>3043</v>
      </c>
      <c r="BF81" s="8">
        <v>3968</v>
      </c>
      <c r="BG81" s="8">
        <v>4538</v>
      </c>
      <c r="BH81" s="8">
        <v>4594</v>
      </c>
      <c r="BI81" s="8">
        <v>4312</v>
      </c>
      <c r="BJ81" s="8">
        <v>4282</v>
      </c>
      <c r="BK81" s="8">
        <v>5023</v>
      </c>
      <c r="BL81" s="8">
        <v>6046</v>
      </c>
      <c r="BM81" s="8">
        <v>7720</v>
      </c>
      <c r="BN81" s="8">
        <v>9075</v>
      </c>
      <c r="BO81" s="8">
        <v>7685</v>
      </c>
      <c r="BP81" s="8">
        <v>6789</v>
      </c>
      <c r="BQ81" s="8">
        <v>5047</v>
      </c>
      <c r="BR81" s="8">
        <v>3658</v>
      </c>
      <c r="BT81" s="955">
        <v>71.830272483328244</v>
      </c>
      <c r="BV81" s="8">
        <v>14518</v>
      </c>
      <c r="BW81" s="8">
        <v>78466</v>
      </c>
      <c r="BX81" s="8">
        <v>78602</v>
      </c>
      <c r="BY81" s="8">
        <v>26037</v>
      </c>
      <c r="BZ81" s="8">
        <v>52565</v>
      </c>
      <c r="CB81" s="955">
        <v>8.4610632569090729</v>
      </c>
      <c r="CC81" s="955">
        <v>45.72983809867938</v>
      </c>
      <c r="CD81" s="955">
        <v>45.809098644411549</v>
      </c>
      <c r="CE81" s="955">
        <v>15.174314920797736</v>
      </c>
      <c r="CF81" s="955">
        <v>30.634783723613811</v>
      </c>
    </row>
    <row r="82" spans="1:84">
      <c r="A82" s="1">
        <v>28201</v>
      </c>
      <c r="B82" s="1">
        <v>2</v>
      </c>
      <c r="C82" s="1" t="s">
        <v>54</v>
      </c>
      <c r="D82" s="1" t="s">
        <v>167</v>
      </c>
      <c r="E82" s="1" t="s">
        <v>412</v>
      </c>
      <c r="F82" s="1076">
        <v>530495</v>
      </c>
      <c r="G82" s="8">
        <v>20738</v>
      </c>
      <c r="H82" s="8">
        <v>23681</v>
      </c>
      <c r="I82" s="8">
        <v>25039</v>
      </c>
      <c r="J82" s="8">
        <v>26007</v>
      </c>
      <c r="K82" s="8">
        <v>26648</v>
      </c>
      <c r="L82" s="8">
        <v>26366</v>
      </c>
      <c r="M82" s="8">
        <v>27529</v>
      </c>
      <c r="N82" s="8">
        <v>30713</v>
      </c>
      <c r="O82" s="8">
        <v>35268</v>
      </c>
      <c r="P82" s="8">
        <v>43532</v>
      </c>
      <c r="Q82" s="8">
        <v>37222</v>
      </c>
      <c r="R82" s="8">
        <v>33463</v>
      </c>
      <c r="S82" s="8">
        <v>29754</v>
      </c>
      <c r="T82" s="8">
        <v>32341</v>
      </c>
      <c r="U82" s="8">
        <v>38154</v>
      </c>
      <c r="V82" s="8">
        <v>30181</v>
      </c>
      <c r="W82" s="8">
        <v>21414</v>
      </c>
      <c r="X82" s="8">
        <v>14207</v>
      </c>
      <c r="Y82" s="8">
        <v>6282</v>
      </c>
      <c r="Z82" s="8">
        <v>1956</v>
      </c>
      <c r="AA82" s="8"/>
      <c r="AB82" s="8">
        <v>256616</v>
      </c>
      <c r="AC82" s="8">
        <v>10574</v>
      </c>
      <c r="AD82" s="8">
        <v>12097</v>
      </c>
      <c r="AE82" s="8">
        <v>12860</v>
      </c>
      <c r="AF82" s="8">
        <v>13190</v>
      </c>
      <c r="AG82" s="8">
        <v>13731</v>
      </c>
      <c r="AH82" s="8">
        <v>13859</v>
      </c>
      <c r="AI82" s="8">
        <v>14163</v>
      </c>
      <c r="AJ82" s="8">
        <v>15520</v>
      </c>
      <c r="AK82" s="8">
        <v>17761</v>
      </c>
      <c r="AL82" s="8">
        <v>21736</v>
      </c>
      <c r="AM82" s="8">
        <v>18404</v>
      </c>
      <c r="AN82" s="8">
        <v>16326</v>
      </c>
      <c r="AO82" s="8">
        <v>14556</v>
      </c>
      <c r="AP82" s="8">
        <v>15525</v>
      </c>
      <c r="AQ82" s="8">
        <v>17659</v>
      </c>
      <c r="AR82" s="8">
        <v>13094</v>
      </c>
      <c r="AS82" s="8">
        <v>8727</v>
      </c>
      <c r="AT82" s="8">
        <v>4835</v>
      </c>
      <c r="AU82" s="8">
        <v>1644</v>
      </c>
      <c r="AV82" s="8">
        <v>355</v>
      </c>
      <c r="AW82" s="8"/>
      <c r="AX82" s="8">
        <v>273879</v>
      </c>
      <c r="AY82" s="8">
        <v>10164</v>
      </c>
      <c r="AZ82" s="8">
        <v>11584</v>
      </c>
      <c r="BA82" s="8">
        <v>12179</v>
      </c>
      <c r="BB82" s="8">
        <v>12817</v>
      </c>
      <c r="BC82" s="8">
        <v>12917</v>
      </c>
      <c r="BD82" s="8">
        <v>12507</v>
      </c>
      <c r="BE82" s="8">
        <v>13366</v>
      </c>
      <c r="BF82" s="8">
        <v>15193</v>
      </c>
      <c r="BG82" s="8">
        <v>17507</v>
      </c>
      <c r="BH82" s="8">
        <v>21796</v>
      </c>
      <c r="BI82" s="8">
        <v>18818</v>
      </c>
      <c r="BJ82" s="8">
        <v>17137</v>
      </c>
      <c r="BK82" s="8">
        <v>15198</v>
      </c>
      <c r="BL82" s="8">
        <v>16816</v>
      </c>
      <c r="BM82" s="8">
        <v>20495</v>
      </c>
      <c r="BN82" s="8">
        <v>17087</v>
      </c>
      <c r="BO82" s="8">
        <v>12687</v>
      </c>
      <c r="BP82" s="8">
        <v>9372</v>
      </c>
      <c r="BQ82" s="8">
        <v>4638</v>
      </c>
      <c r="BR82" s="8">
        <v>1601</v>
      </c>
      <c r="BT82" s="955">
        <v>100</v>
      </c>
      <c r="BV82" s="8">
        <v>69458</v>
      </c>
      <c r="BW82" s="8">
        <v>316502</v>
      </c>
      <c r="BX82" s="8">
        <v>144535</v>
      </c>
      <c r="BY82" s="8">
        <v>70495</v>
      </c>
      <c r="BZ82" s="8">
        <v>74040</v>
      </c>
      <c r="CB82" s="955">
        <v>13.093054599949106</v>
      </c>
      <c r="CC82" s="955">
        <v>59.661636773202389</v>
      </c>
      <c r="CD82" s="955">
        <v>27.245308626848509</v>
      </c>
      <c r="CE82" s="955">
        <v>13.288532408411013</v>
      </c>
      <c r="CF82" s="955">
        <v>13.956776218437497</v>
      </c>
    </row>
    <row r="83" spans="1:84">
      <c r="A83" s="1">
        <v>28201</v>
      </c>
      <c r="B83" s="1">
        <v>2</v>
      </c>
      <c r="C83" s="1" t="s">
        <v>54</v>
      </c>
      <c r="D83" s="1" t="s">
        <v>167</v>
      </c>
      <c r="E83" s="1" t="s">
        <v>413</v>
      </c>
      <c r="F83" s="1076">
        <v>519967</v>
      </c>
      <c r="G83" s="8">
        <v>17961</v>
      </c>
      <c r="H83" s="8">
        <v>20755</v>
      </c>
      <c r="I83" s="8">
        <v>23651</v>
      </c>
      <c r="J83" s="8">
        <v>24554</v>
      </c>
      <c r="K83" s="8">
        <v>24704</v>
      </c>
      <c r="L83" s="8">
        <v>27936</v>
      </c>
      <c r="M83" s="8">
        <v>26813</v>
      </c>
      <c r="N83" s="8">
        <v>27849</v>
      </c>
      <c r="O83" s="8">
        <v>30803</v>
      </c>
      <c r="P83" s="8">
        <v>35089</v>
      </c>
      <c r="Q83" s="8">
        <v>43538</v>
      </c>
      <c r="R83" s="8">
        <v>36898</v>
      </c>
      <c r="S83" s="8">
        <v>33071</v>
      </c>
      <c r="T83" s="8">
        <v>28791</v>
      </c>
      <c r="U83" s="8">
        <v>30495</v>
      </c>
      <c r="V83" s="8">
        <v>34645</v>
      </c>
      <c r="W83" s="8">
        <v>25733</v>
      </c>
      <c r="X83" s="8">
        <v>15866</v>
      </c>
      <c r="Y83" s="8">
        <v>8169</v>
      </c>
      <c r="Z83" s="8">
        <v>2646</v>
      </c>
      <c r="AA83" s="8"/>
      <c r="AB83" s="8">
        <v>251764</v>
      </c>
      <c r="AC83" s="8">
        <v>9204</v>
      </c>
      <c r="AD83" s="8">
        <v>10561</v>
      </c>
      <c r="AE83" s="8">
        <v>12083</v>
      </c>
      <c r="AF83" s="8">
        <v>12542</v>
      </c>
      <c r="AG83" s="8">
        <v>12484</v>
      </c>
      <c r="AH83" s="8">
        <v>14745</v>
      </c>
      <c r="AI83" s="8">
        <v>14083</v>
      </c>
      <c r="AJ83" s="8">
        <v>14394</v>
      </c>
      <c r="AK83" s="8">
        <v>15625</v>
      </c>
      <c r="AL83" s="8">
        <v>17615</v>
      </c>
      <c r="AM83" s="8">
        <v>21791</v>
      </c>
      <c r="AN83" s="8">
        <v>18204</v>
      </c>
      <c r="AO83" s="8">
        <v>16070</v>
      </c>
      <c r="AP83" s="8">
        <v>13896</v>
      </c>
      <c r="AQ83" s="8">
        <v>14303</v>
      </c>
      <c r="AR83" s="8">
        <v>15271</v>
      </c>
      <c r="AS83" s="8">
        <v>10371</v>
      </c>
      <c r="AT83" s="8">
        <v>5700</v>
      </c>
      <c r="AU83" s="8">
        <v>2303</v>
      </c>
      <c r="AV83" s="8">
        <v>519</v>
      </c>
      <c r="AW83" s="8"/>
      <c r="AX83" s="8">
        <v>268203</v>
      </c>
      <c r="AY83" s="8">
        <v>8757</v>
      </c>
      <c r="AZ83" s="8">
        <v>10194</v>
      </c>
      <c r="BA83" s="8">
        <v>11568</v>
      </c>
      <c r="BB83" s="8">
        <v>12012</v>
      </c>
      <c r="BC83" s="8">
        <v>12220</v>
      </c>
      <c r="BD83" s="8">
        <v>13191</v>
      </c>
      <c r="BE83" s="8">
        <v>12730</v>
      </c>
      <c r="BF83" s="8">
        <v>13455</v>
      </c>
      <c r="BG83" s="8">
        <v>15178</v>
      </c>
      <c r="BH83" s="8">
        <v>17474</v>
      </c>
      <c r="BI83" s="8">
        <v>21747</v>
      </c>
      <c r="BJ83" s="8">
        <v>18694</v>
      </c>
      <c r="BK83" s="8">
        <v>17001</v>
      </c>
      <c r="BL83" s="8">
        <v>14895</v>
      </c>
      <c r="BM83" s="8">
        <v>16192</v>
      </c>
      <c r="BN83" s="8">
        <v>19374</v>
      </c>
      <c r="BO83" s="8">
        <v>15362</v>
      </c>
      <c r="BP83" s="8">
        <v>10166</v>
      </c>
      <c r="BQ83" s="8">
        <v>5866</v>
      </c>
      <c r="BR83" s="8">
        <v>2127</v>
      </c>
      <c r="BT83" s="955">
        <v>98.015438411295108</v>
      </c>
      <c r="BV83" s="8">
        <v>62367</v>
      </c>
      <c r="BW83" s="8">
        <v>311255</v>
      </c>
      <c r="BX83" s="8">
        <v>146345</v>
      </c>
      <c r="BY83" s="8">
        <v>59286</v>
      </c>
      <c r="BZ83" s="8">
        <v>87059</v>
      </c>
      <c r="CB83" s="955">
        <v>11.994415030184607</v>
      </c>
      <c r="CC83" s="955">
        <v>59.860529610532978</v>
      </c>
      <c r="CD83" s="955">
        <v>28.145055359282416</v>
      </c>
      <c r="CE83" s="955">
        <v>11.401877426836702</v>
      </c>
      <c r="CF83" s="955">
        <v>16.743177932445715</v>
      </c>
    </row>
    <row r="84" spans="1:84">
      <c r="A84" s="1">
        <v>28201</v>
      </c>
      <c r="B84" s="1">
        <v>2</v>
      </c>
      <c r="C84" s="1" t="s">
        <v>54</v>
      </c>
      <c r="D84" s="1" t="s">
        <v>167</v>
      </c>
      <c r="E84" s="1" t="s">
        <v>414</v>
      </c>
      <c r="F84" s="1076">
        <v>506147</v>
      </c>
      <c r="G84" s="8">
        <v>17497</v>
      </c>
      <c r="H84" s="8">
        <v>18039</v>
      </c>
      <c r="I84" s="8">
        <v>20768</v>
      </c>
      <c r="J84" s="8">
        <v>23175</v>
      </c>
      <c r="K84" s="8">
        <v>23202</v>
      </c>
      <c r="L84" s="8">
        <v>25823</v>
      </c>
      <c r="M84" s="8">
        <v>28195</v>
      </c>
      <c r="N84" s="8">
        <v>26995</v>
      </c>
      <c r="O84" s="8">
        <v>27911</v>
      </c>
      <c r="P84" s="8">
        <v>30657</v>
      </c>
      <c r="Q84" s="8">
        <v>35123</v>
      </c>
      <c r="R84" s="8">
        <v>43086</v>
      </c>
      <c r="S84" s="8">
        <v>36489</v>
      </c>
      <c r="T84" s="8">
        <v>32041</v>
      </c>
      <c r="U84" s="8">
        <v>27259</v>
      </c>
      <c r="V84" s="8">
        <v>27799</v>
      </c>
      <c r="W84" s="8">
        <v>29894</v>
      </c>
      <c r="X84" s="8">
        <v>19356</v>
      </c>
      <c r="Y84" s="8">
        <v>9316</v>
      </c>
      <c r="Z84" s="8">
        <v>3522</v>
      </c>
      <c r="AA84" s="8"/>
      <c r="AB84" s="8">
        <v>245316</v>
      </c>
      <c r="AC84" s="8">
        <v>8967</v>
      </c>
      <c r="AD84" s="8">
        <v>9223</v>
      </c>
      <c r="AE84" s="8">
        <v>10568</v>
      </c>
      <c r="AF84" s="8">
        <v>11774</v>
      </c>
      <c r="AG84" s="8">
        <v>11803</v>
      </c>
      <c r="AH84" s="8">
        <v>13421</v>
      </c>
      <c r="AI84" s="8">
        <v>14801</v>
      </c>
      <c r="AJ84" s="8">
        <v>14199</v>
      </c>
      <c r="AK84" s="8">
        <v>14480</v>
      </c>
      <c r="AL84" s="8">
        <v>15513</v>
      </c>
      <c r="AM84" s="8">
        <v>17688</v>
      </c>
      <c r="AN84" s="8">
        <v>21498</v>
      </c>
      <c r="AO84" s="8">
        <v>17932</v>
      </c>
      <c r="AP84" s="8">
        <v>15377</v>
      </c>
      <c r="AQ84" s="8">
        <v>12887</v>
      </c>
      <c r="AR84" s="8">
        <v>12458</v>
      </c>
      <c r="AS84" s="8">
        <v>12323</v>
      </c>
      <c r="AT84" s="8">
        <v>6892</v>
      </c>
      <c r="AU84" s="8">
        <v>2799</v>
      </c>
      <c r="AV84" s="8">
        <v>713</v>
      </c>
      <c r="AW84" s="8"/>
      <c r="AX84" s="8">
        <v>260831</v>
      </c>
      <c r="AY84" s="8">
        <v>8530</v>
      </c>
      <c r="AZ84" s="8">
        <v>8816</v>
      </c>
      <c r="BA84" s="8">
        <v>10200</v>
      </c>
      <c r="BB84" s="8">
        <v>11401</v>
      </c>
      <c r="BC84" s="8">
        <v>11399</v>
      </c>
      <c r="BD84" s="8">
        <v>12402</v>
      </c>
      <c r="BE84" s="8">
        <v>13394</v>
      </c>
      <c r="BF84" s="8">
        <v>12796</v>
      </c>
      <c r="BG84" s="8">
        <v>13431</v>
      </c>
      <c r="BH84" s="8">
        <v>15144</v>
      </c>
      <c r="BI84" s="8">
        <v>17435</v>
      </c>
      <c r="BJ84" s="8">
        <v>21588</v>
      </c>
      <c r="BK84" s="8">
        <v>18557</v>
      </c>
      <c r="BL84" s="8">
        <v>16664</v>
      </c>
      <c r="BM84" s="8">
        <v>14372</v>
      </c>
      <c r="BN84" s="8">
        <v>15341</v>
      </c>
      <c r="BO84" s="8">
        <v>17571</v>
      </c>
      <c r="BP84" s="8">
        <v>12464</v>
      </c>
      <c r="BQ84" s="8">
        <v>6517</v>
      </c>
      <c r="BR84" s="8">
        <v>2809</v>
      </c>
      <c r="BT84" s="955">
        <v>95.410324319739118</v>
      </c>
      <c r="BV84" s="8">
        <v>56304</v>
      </c>
      <c r="BW84" s="8">
        <v>300656</v>
      </c>
      <c r="BX84" s="8">
        <v>149187</v>
      </c>
      <c r="BY84" s="8">
        <v>59300</v>
      </c>
      <c r="BZ84" s="8">
        <v>89887</v>
      </c>
      <c r="CB84" s="955">
        <v>11.124041039460868</v>
      </c>
      <c r="CC84" s="955">
        <v>59.400925027709341</v>
      </c>
      <c r="CD84" s="955">
        <v>29.475033932829792</v>
      </c>
      <c r="CE84" s="955">
        <v>11.715963939329878</v>
      </c>
      <c r="CF84" s="955">
        <v>17.759069993499914</v>
      </c>
    </row>
    <row r="85" spans="1:84">
      <c r="A85" s="1">
        <v>28201</v>
      </c>
      <c r="B85" s="1">
        <v>2</v>
      </c>
      <c r="C85" s="1" t="s">
        <v>54</v>
      </c>
      <c r="D85" s="1" t="s">
        <v>167</v>
      </c>
      <c r="E85" s="1" t="s">
        <v>415</v>
      </c>
      <c r="F85" s="1076">
        <v>490585</v>
      </c>
      <c r="G85" s="8">
        <v>17242</v>
      </c>
      <c r="H85" s="8">
        <v>17584</v>
      </c>
      <c r="I85" s="8">
        <v>18055</v>
      </c>
      <c r="J85" s="8">
        <v>20355</v>
      </c>
      <c r="K85" s="8">
        <v>21888</v>
      </c>
      <c r="L85" s="8">
        <v>24249</v>
      </c>
      <c r="M85" s="8">
        <v>26211</v>
      </c>
      <c r="N85" s="8">
        <v>28326</v>
      </c>
      <c r="O85" s="8">
        <v>27023</v>
      </c>
      <c r="P85" s="8">
        <v>27798</v>
      </c>
      <c r="Q85" s="8">
        <v>30708</v>
      </c>
      <c r="R85" s="8">
        <v>34809</v>
      </c>
      <c r="S85" s="8">
        <v>42611</v>
      </c>
      <c r="T85" s="8">
        <v>35423</v>
      </c>
      <c r="U85" s="8">
        <v>30424</v>
      </c>
      <c r="V85" s="8">
        <v>24951</v>
      </c>
      <c r="W85" s="8">
        <v>24113</v>
      </c>
      <c r="X85" s="8">
        <v>22907</v>
      </c>
      <c r="Y85" s="8">
        <v>11660</v>
      </c>
      <c r="Z85" s="8">
        <v>4248</v>
      </c>
      <c r="AA85" s="8"/>
      <c r="AB85" s="8">
        <v>238239</v>
      </c>
      <c r="AC85" s="8">
        <v>8836</v>
      </c>
      <c r="AD85" s="8">
        <v>8990</v>
      </c>
      <c r="AE85" s="8">
        <v>9231</v>
      </c>
      <c r="AF85" s="8">
        <v>10302</v>
      </c>
      <c r="AG85" s="8">
        <v>11078</v>
      </c>
      <c r="AH85" s="8">
        <v>12686</v>
      </c>
      <c r="AI85" s="8">
        <v>13618</v>
      </c>
      <c r="AJ85" s="8">
        <v>14872</v>
      </c>
      <c r="AK85" s="8">
        <v>14250</v>
      </c>
      <c r="AL85" s="8">
        <v>14393</v>
      </c>
      <c r="AM85" s="8">
        <v>15592</v>
      </c>
      <c r="AN85" s="8">
        <v>17487</v>
      </c>
      <c r="AO85" s="8">
        <v>21176</v>
      </c>
      <c r="AP85" s="8">
        <v>17208</v>
      </c>
      <c r="AQ85" s="8">
        <v>14318</v>
      </c>
      <c r="AR85" s="8">
        <v>11291</v>
      </c>
      <c r="AS85" s="8">
        <v>10121</v>
      </c>
      <c r="AT85" s="8">
        <v>8400</v>
      </c>
      <c r="AU85" s="8">
        <v>3480</v>
      </c>
      <c r="AV85" s="8">
        <v>910</v>
      </c>
      <c r="AW85" s="8"/>
      <c r="AX85" s="8">
        <v>252346</v>
      </c>
      <c r="AY85" s="8">
        <v>8406</v>
      </c>
      <c r="AZ85" s="8">
        <v>8594</v>
      </c>
      <c r="BA85" s="8">
        <v>8824</v>
      </c>
      <c r="BB85" s="8">
        <v>10053</v>
      </c>
      <c r="BC85" s="8">
        <v>10810</v>
      </c>
      <c r="BD85" s="8">
        <v>11563</v>
      </c>
      <c r="BE85" s="8">
        <v>12593</v>
      </c>
      <c r="BF85" s="8">
        <v>13454</v>
      </c>
      <c r="BG85" s="8">
        <v>12773</v>
      </c>
      <c r="BH85" s="8">
        <v>13405</v>
      </c>
      <c r="BI85" s="8">
        <v>15116</v>
      </c>
      <c r="BJ85" s="8">
        <v>17322</v>
      </c>
      <c r="BK85" s="8">
        <v>21435</v>
      </c>
      <c r="BL85" s="8">
        <v>18215</v>
      </c>
      <c r="BM85" s="8">
        <v>16106</v>
      </c>
      <c r="BN85" s="8">
        <v>13660</v>
      </c>
      <c r="BO85" s="8">
        <v>13992</v>
      </c>
      <c r="BP85" s="8">
        <v>14507</v>
      </c>
      <c r="BQ85" s="8">
        <v>8180</v>
      </c>
      <c r="BR85" s="8">
        <v>3338</v>
      </c>
      <c r="BT85" s="955">
        <v>92.476837670477579</v>
      </c>
      <c r="BV85" s="8">
        <v>52881</v>
      </c>
      <c r="BW85" s="8">
        <v>283978</v>
      </c>
      <c r="BX85" s="8">
        <v>153726</v>
      </c>
      <c r="BY85" s="8">
        <v>65847</v>
      </c>
      <c r="BZ85" s="8">
        <v>87879</v>
      </c>
      <c r="CB85" s="955">
        <v>10.779171805089842</v>
      </c>
      <c r="CC85" s="955">
        <v>57.885585576403685</v>
      </c>
      <c r="CD85" s="955">
        <v>31.335242618506477</v>
      </c>
      <c r="CE85" s="955">
        <v>13.422138875016563</v>
      </c>
      <c r="CF85" s="955">
        <v>17.913103743489913</v>
      </c>
    </row>
    <row r="86" spans="1:84">
      <c r="A86" s="1">
        <v>28201</v>
      </c>
      <c r="B86" s="1">
        <v>2</v>
      </c>
      <c r="C86" s="1" t="s">
        <v>54</v>
      </c>
      <c r="D86" s="1" t="s">
        <v>167</v>
      </c>
      <c r="E86" s="1" t="s">
        <v>416</v>
      </c>
      <c r="F86" s="1076">
        <v>473452</v>
      </c>
      <c r="G86" s="8">
        <v>16389</v>
      </c>
      <c r="H86" s="8">
        <v>17338</v>
      </c>
      <c r="I86" s="8">
        <v>17601</v>
      </c>
      <c r="J86" s="8">
        <v>17692</v>
      </c>
      <c r="K86" s="8">
        <v>19272</v>
      </c>
      <c r="L86" s="8">
        <v>22909</v>
      </c>
      <c r="M86" s="8">
        <v>24610</v>
      </c>
      <c r="N86" s="8">
        <v>26434</v>
      </c>
      <c r="O86" s="8">
        <v>28335</v>
      </c>
      <c r="P86" s="8">
        <v>26905</v>
      </c>
      <c r="Q86" s="8">
        <v>27844</v>
      </c>
      <c r="R86" s="8">
        <v>30458</v>
      </c>
      <c r="S86" s="8">
        <v>34479</v>
      </c>
      <c r="T86" s="8">
        <v>41396</v>
      </c>
      <c r="U86" s="8">
        <v>33715</v>
      </c>
      <c r="V86" s="8">
        <v>27964</v>
      </c>
      <c r="W86" s="8">
        <v>21802</v>
      </c>
      <c r="X86" s="8">
        <v>18648</v>
      </c>
      <c r="Y86" s="8">
        <v>14231</v>
      </c>
      <c r="Z86" s="8">
        <v>5430</v>
      </c>
      <c r="AA86" s="8"/>
      <c r="AB86" s="8">
        <v>230640</v>
      </c>
      <c r="AC86" s="8">
        <v>8399</v>
      </c>
      <c r="AD86" s="8">
        <v>8864</v>
      </c>
      <c r="AE86" s="8">
        <v>8999</v>
      </c>
      <c r="AF86" s="8">
        <v>8994</v>
      </c>
      <c r="AG86" s="8">
        <v>9721</v>
      </c>
      <c r="AH86" s="8">
        <v>11939</v>
      </c>
      <c r="AI86" s="8">
        <v>12871</v>
      </c>
      <c r="AJ86" s="8">
        <v>13768</v>
      </c>
      <c r="AK86" s="8">
        <v>14897</v>
      </c>
      <c r="AL86" s="8">
        <v>14159</v>
      </c>
      <c r="AM86" s="8">
        <v>14459</v>
      </c>
      <c r="AN86" s="8">
        <v>15433</v>
      </c>
      <c r="AO86" s="8">
        <v>17258</v>
      </c>
      <c r="AP86" s="8">
        <v>20343</v>
      </c>
      <c r="AQ86" s="8">
        <v>16079</v>
      </c>
      <c r="AR86" s="8">
        <v>12614</v>
      </c>
      <c r="AS86" s="8">
        <v>9267</v>
      </c>
      <c r="AT86" s="8">
        <v>6985</v>
      </c>
      <c r="AU86" s="8">
        <v>4419</v>
      </c>
      <c r="AV86" s="8">
        <v>1172</v>
      </c>
      <c r="AW86" s="8"/>
      <c r="AX86" s="8">
        <v>242812</v>
      </c>
      <c r="AY86" s="8">
        <v>7990</v>
      </c>
      <c r="AZ86" s="8">
        <v>8474</v>
      </c>
      <c r="BA86" s="8">
        <v>8602</v>
      </c>
      <c r="BB86" s="8">
        <v>8698</v>
      </c>
      <c r="BC86" s="8">
        <v>9551</v>
      </c>
      <c r="BD86" s="8">
        <v>10970</v>
      </c>
      <c r="BE86" s="8">
        <v>11739</v>
      </c>
      <c r="BF86" s="8">
        <v>12666</v>
      </c>
      <c r="BG86" s="8">
        <v>13438</v>
      </c>
      <c r="BH86" s="8">
        <v>12746</v>
      </c>
      <c r="BI86" s="8">
        <v>13385</v>
      </c>
      <c r="BJ86" s="8">
        <v>15025</v>
      </c>
      <c r="BK86" s="8">
        <v>17221</v>
      </c>
      <c r="BL86" s="8">
        <v>21053</v>
      </c>
      <c r="BM86" s="8">
        <v>17636</v>
      </c>
      <c r="BN86" s="8">
        <v>15350</v>
      </c>
      <c r="BO86" s="8">
        <v>12535</v>
      </c>
      <c r="BP86" s="8">
        <v>11663</v>
      </c>
      <c r="BQ86" s="8">
        <v>9812</v>
      </c>
      <c r="BR86" s="8">
        <v>4258</v>
      </c>
      <c r="BT86" s="955">
        <v>89.247212509071716</v>
      </c>
      <c r="BV86" s="8">
        <v>51328</v>
      </c>
      <c r="BW86" s="8">
        <v>258938</v>
      </c>
      <c r="BX86" s="8">
        <v>163186</v>
      </c>
      <c r="BY86" s="8">
        <v>75111</v>
      </c>
      <c r="BZ86" s="8">
        <v>88075</v>
      </c>
      <c r="CB86" s="955">
        <v>10.841225720875611</v>
      </c>
      <c r="CC86" s="955">
        <v>54.691499877495495</v>
      </c>
      <c r="CD86" s="955">
        <v>34.467274401628892</v>
      </c>
      <c r="CE86" s="955">
        <v>15.864543818591958</v>
      </c>
      <c r="CF86" s="955">
        <v>18.602730583036927</v>
      </c>
    </row>
    <row r="87" spans="1:84">
      <c r="A87" s="1">
        <v>28201</v>
      </c>
      <c r="B87" s="1">
        <v>2</v>
      </c>
      <c r="C87" s="1" t="s">
        <v>54</v>
      </c>
      <c r="D87" s="1" t="s">
        <v>167</v>
      </c>
      <c r="E87" s="1" t="s">
        <v>417</v>
      </c>
      <c r="F87" s="1076">
        <v>455255</v>
      </c>
      <c r="G87" s="8">
        <v>15134</v>
      </c>
      <c r="H87" s="8">
        <v>16490</v>
      </c>
      <c r="I87" s="8">
        <v>17357</v>
      </c>
      <c r="J87" s="8">
        <v>17232</v>
      </c>
      <c r="K87" s="8">
        <v>16724</v>
      </c>
      <c r="L87" s="8">
        <v>20197</v>
      </c>
      <c r="M87" s="8">
        <v>23268</v>
      </c>
      <c r="N87" s="8">
        <v>24859</v>
      </c>
      <c r="O87" s="8">
        <v>26492</v>
      </c>
      <c r="P87" s="8">
        <v>28206</v>
      </c>
      <c r="Q87" s="8">
        <v>26934</v>
      </c>
      <c r="R87" s="8">
        <v>27627</v>
      </c>
      <c r="S87" s="8">
        <v>30206</v>
      </c>
      <c r="T87" s="8">
        <v>33551</v>
      </c>
      <c r="U87" s="8">
        <v>39450</v>
      </c>
      <c r="V87" s="8">
        <v>31087</v>
      </c>
      <c r="W87" s="8">
        <v>24583</v>
      </c>
      <c r="X87" s="8">
        <v>17070</v>
      </c>
      <c r="Y87" s="8">
        <v>11736</v>
      </c>
      <c r="Z87" s="8">
        <v>7052</v>
      </c>
      <c r="AA87" s="8"/>
      <c r="AB87" s="8">
        <v>222523</v>
      </c>
      <c r="AC87" s="8">
        <v>7756</v>
      </c>
      <c r="AD87" s="8">
        <v>8431</v>
      </c>
      <c r="AE87" s="8">
        <v>8874</v>
      </c>
      <c r="AF87" s="8">
        <v>8759</v>
      </c>
      <c r="AG87" s="8">
        <v>8467</v>
      </c>
      <c r="AH87" s="8">
        <v>10498</v>
      </c>
      <c r="AI87" s="8">
        <v>12128</v>
      </c>
      <c r="AJ87" s="8">
        <v>13050</v>
      </c>
      <c r="AK87" s="8">
        <v>13843</v>
      </c>
      <c r="AL87" s="8">
        <v>14789</v>
      </c>
      <c r="AM87" s="8">
        <v>14205</v>
      </c>
      <c r="AN87" s="8">
        <v>14315</v>
      </c>
      <c r="AO87" s="8">
        <v>15254</v>
      </c>
      <c r="AP87" s="8">
        <v>16614</v>
      </c>
      <c r="AQ87" s="8">
        <v>19046</v>
      </c>
      <c r="AR87" s="8">
        <v>14235</v>
      </c>
      <c r="AS87" s="8">
        <v>10439</v>
      </c>
      <c r="AT87" s="8">
        <v>6506</v>
      </c>
      <c r="AU87" s="8">
        <v>3731</v>
      </c>
      <c r="AV87" s="8">
        <v>1583</v>
      </c>
      <c r="AW87" s="8"/>
      <c r="AX87" s="8">
        <v>232732</v>
      </c>
      <c r="AY87" s="8">
        <v>7378</v>
      </c>
      <c r="AZ87" s="8">
        <v>8059</v>
      </c>
      <c r="BA87" s="8">
        <v>8483</v>
      </c>
      <c r="BB87" s="8">
        <v>8473</v>
      </c>
      <c r="BC87" s="8">
        <v>8257</v>
      </c>
      <c r="BD87" s="8">
        <v>9699</v>
      </c>
      <c r="BE87" s="8">
        <v>11140</v>
      </c>
      <c r="BF87" s="8">
        <v>11809</v>
      </c>
      <c r="BG87" s="8">
        <v>12649</v>
      </c>
      <c r="BH87" s="8">
        <v>13417</v>
      </c>
      <c r="BI87" s="8">
        <v>12729</v>
      </c>
      <c r="BJ87" s="8">
        <v>13312</v>
      </c>
      <c r="BK87" s="8">
        <v>14952</v>
      </c>
      <c r="BL87" s="8">
        <v>16937</v>
      </c>
      <c r="BM87" s="8">
        <v>20404</v>
      </c>
      <c r="BN87" s="8">
        <v>16852</v>
      </c>
      <c r="BO87" s="8">
        <v>14144</v>
      </c>
      <c r="BP87" s="8">
        <v>10564</v>
      </c>
      <c r="BQ87" s="8">
        <v>8005</v>
      </c>
      <c r="BR87" s="8">
        <v>5469</v>
      </c>
      <c r="BT87" s="955">
        <v>85.817019953062697</v>
      </c>
      <c r="BV87" s="8">
        <v>48981</v>
      </c>
      <c r="BW87" s="8">
        <v>241745</v>
      </c>
      <c r="BX87" s="8">
        <v>164529</v>
      </c>
      <c r="BY87" s="8">
        <v>73001</v>
      </c>
      <c r="BZ87" s="8">
        <v>91528</v>
      </c>
      <c r="CB87" s="955">
        <v>10.759025161722551</v>
      </c>
      <c r="CC87" s="955">
        <v>53.10100932444454</v>
      </c>
      <c r="CD87" s="955">
        <v>36.139965513832905</v>
      </c>
      <c r="CE87" s="955">
        <v>16.035189069861946</v>
      </c>
      <c r="CF87" s="955">
        <v>20.104776443970962</v>
      </c>
    </row>
    <row r="88" spans="1:84">
      <c r="A88" s="1">
        <v>28201</v>
      </c>
      <c r="B88" s="1">
        <v>2</v>
      </c>
      <c r="C88" s="1" t="s">
        <v>54</v>
      </c>
      <c r="D88" s="1" t="s">
        <v>167</v>
      </c>
      <c r="E88" s="1" t="s">
        <v>419</v>
      </c>
      <c r="F88" s="1076">
        <v>436360</v>
      </c>
      <c r="G88" s="8">
        <v>13727</v>
      </c>
      <c r="H88" s="8">
        <v>15231</v>
      </c>
      <c r="I88" s="8">
        <v>16510</v>
      </c>
      <c r="J88" s="8">
        <v>16979</v>
      </c>
      <c r="K88" s="8">
        <v>16239</v>
      </c>
      <c r="L88" s="8">
        <v>17518</v>
      </c>
      <c r="M88" s="8">
        <v>20525</v>
      </c>
      <c r="N88" s="8">
        <v>23545</v>
      </c>
      <c r="O88" s="8">
        <v>24938</v>
      </c>
      <c r="P88" s="8">
        <v>26400</v>
      </c>
      <c r="Q88" s="8">
        <v>28234</v>
      </c>
      <c r="R88" s="8">
        <v>26727</v>
      </c>
      <c r="S88" s="8">
        <v>27420</v>
      </c>
      <c r="T88" s="8">
        <v>29433</v>
      </c>
      <c r="U88" s="8">
        <v>32041</v>
      </c>
      <c r="V88" s="8">
        <v>36441</v>
      </c>
      <c r="W88" s="8">
        <v>27475</v>
      </c>
      <c r="X88" s="8">
        <v>19462</v>
      </c>
      <c r="Y88" s="8">
        <v>10972</v>
      </c>
      <c r="Z88" s="8">
        <v>6543</v>
      </c>
      <c r="AA88" s="8"/>
      <c r="AB88" s="8">
        <v>213789</v>
      </c>
      <c r="AC88" s="8">
        <v>7035</v>
      </c>
      <c r="AD88" s="8">
        <v>7787</v>
      </c>
      <c r="AE88" s="8">
        <v>8441</v>
      </c>
      <c r="AF88" s="8">
        <v>8630</v>
      </c>
      <c r="AG88" s="8">
        <v>8216</v>
      </c>
      <c r="AH88" s="8">
        <v>9138</v>
      </c>
      <c r="AI88" s="8">
        <v>10671</v>
      </c>
      <c r="AJ88" s="8">
        <v>12335</v>
      </c>
      <c r="AK88" s="8">
        <v>13144</v>
      </c>
      <c r="AL88" s="8">
        <v>13772</v>
      </c>
      <c r="AM88" s="8">
        <v>14828</v>
      </c>
      <c r="AN88" s="8">
        <v>14062</v>
      </c>
      <c r="AO88" s="8">
        <v>14161</v>
      </c>
      <c r="AP88" s="8">
        <v>14712</v>
      </c>
      <c r="AQ88" s="8">
        <v>15598</v>
      </c>
      <c r="AR88" s="8">
        <v>16914</v>
      </c>
      <c r="AS88" s="8">
        <v>11872</v>
      </c>
      <c r="AT88" s="8">
        <v>7437</v>
      </c>
      <c r="AU88" s="8">
        <v>3573</v>
      </c>
      <c r="AV88" s="8">
        <v>1463</v>
      </c>
      <c r="AW88" s="8"/>
      <c r="AX88" s="8">
        <v>222571</v>
      </c>
      <c r="AY88" s="8">
        <v>6692</v>
      </c>
      <c r="AZ88" s="8">
        <v>7444</v>
      </c>
      <c r="BA88" s="8">
        <v>8069</v>
      </c>
      <c r="BB88" s="8">
        <v>8349</v>
      </c>
      <c r="BC88" s="8">
        <v>8023</v>
      </c>
      <c r="BD88" s="8">
        <v>8380</v>
      </c>
      <c r="BE88" s="8">
        <v>9854</v>
      </c>
      <c r="BF88" s="8">
        <v>11210</v>
      </c>
      <c r="BG88" s="8">
        <v>11794</v>
      </c>
      <c r="BH88" s="8">
        <v>12628</v>
      </c>
      <c r="BI88" s="8">
        <v>13406</v>
      </c>
      <c r="BJ88" s="8">
        <v>12665</v>
      </c>
      <c r="BK88" s="8">
        <v>13259</v>
      </c>
      <c r="BL88" s="8">
        <v>14721</v>
      </c>
      <c r="BM88" s="8">
        <v>16443</v>
      </c>
      <c r="BN88" s="8">
        <v>19527</v>
      </c>
      <c r="BO88" s="8">
        <v>15603</v>
      </c>
      <c r="BP88" s="8">
        <v>12025</v>
      </c>
      <c r="BQ88" s="8">
        <v>7399</v>
      </c>
      <c r="BR88" s="8">
        <v>5080</v>
      </c>
      <c r="BT88" s="955">
        <v>82.255252170142981</v>
      </c>
      <c r="BV88" s="8">
        <v>45468</v>
      </c>
      <c r="BW88" s="8">
        <v>228525</v>
      </c>
      <c r="BX88" s="8">
        <v>162367</v>
      </c>
      <c r="BY88" s="8">
        <v>61474</v>
      </c>
      <c r="BZ88" s="8">
        <v>100893</v>
      </c>
      <c r="CB88" s="955">
        <v>10.419836831973599</v>
      </c>
      <c r="CC88" s="955">
        <v>52.370748922907694</v>
      </c>
      <c r="CD88" s="955">
        <v>37.209414245118708</v>
      </c>
      <c r="CE88" s="955">
        <v>14.087909065908882</v>
      </c>
      <c r="CF88" s="955">
        <v>23.121505179209827</v>
      </c>
    </row>
    <row r="89" spans="1:84">
      <c r="A89" s="1">
        <v>28202</v>
      </c>
      <c r="B89" s="1">
        <v>2</v>
      </c>
      <c r="C89" s="1" t="s">
        <v>54</v>
      </c>
      <c r="D89" s="1" t="s">
        <v>107</v>
      </c>
      <c r="E89" s="1" t="s">
        <v>412</v>
      </c>
      <c r="F89" s="1076">
        <v>459593</v>
      </c>
      <c r="G89" s="8">
        <v>16683</v>
      </c>
      <c r="H89" s="8">
        <v>16266</v>
      </c>
      <c r="I89" s="8">
        <v>16742</v>
      </c>
      <c r="J89" s="8">
        <v>17870</v>
      </c>
      <c r="K89" s="8">
        <v>22202</v>
      </c>
      <c r="L89" s="8">
        <v>25510</v>
      </c>
      <c r="M89" s="8">
        <v>25355</v>
      </c>
      <c r="N89" s="8">
        <v>26914</v>
      </c>
      <c r="O89" s="8">
        <v>30246</v>
      </c>
      <c r="P89" s="8">
        <v>37208</v>
      </c>
      <c r="Q89" s="8">
        <v>34045</v>
      </c>
      <c r="R89" s="8">
        <v>29246</v>
      </c>
      <c r="S89" s="8">
        <v>25365</v>
      </c>
      <c r="T89" s="8">
        <v>28917</v>
      </c>
      <c r="U89" s="8">
        <v>35535</v>
      </c>
      <c r="V89" s="8">
        <v>29171</v>
      </c>
      <c r="W89" s="8">
        <v>21597</v>
      </c>
      <c r="X89" s="8">
        <v>13391</v>
      </c>
      <c r="Y89" s="8">
        <v>5615</v>
      </c>
      <c r="Z89" s="8">
        <v>1715</v>
      </c>
      <c r="AA89" s="8"/>
      <c r="AB89" s="8">
        <v>222293</v>
      </c>
      <c r="AC89" s="8">
        <v>8692</v>
      </c>
      <c r="AD89" s="8">
        <v>8416</v>
      </c>
      <c r="AE89" s="8">
        <v>8516</v>
      </c>
      <c r="AF89" s="8">
        <v>9192</v>
      </c>
      <c r="AG89" s="8">
        <v>11031</v>
      </c>
      <c r="AH89" s="8">
        <v>12961</v>
      </c>
      <c r="AI89" s="8">
        <v>12835</v>
      </c>
      <c r="AJ89" s="8">
        <v>13502</v>
      </c>
      <c r="AK89" s="8">
        <v>15342</v>
      </c>
      <c r="AL89" s="8">
        <v>18927</v>
      </c>
      <c r="AM89" s="8">
        <v>17046</v>
      </c>
      <c r="AN89" s="8">
        <v>14539</v>
      </c>
      <c r="AO89" s="8">
        <v>12605</v>
      </c>
      <c r="AP89" s="8">
        <v>14004</v>
      </c>
      <c r="AQ89" s="8">
        <v>16635</v>
      </c>
      <c r="AR89" s="8">
        <v>12933</v>
      </c>
      <c r="AS89" s="8">
        <v>8711</v>
      </c>
      <c r="AT89" s="8">
        <v>4611</v>
      </c>
      <c r="AU89" s="8">
        <v>1510</v>
      </c>
      <c r="AV89" s="8">
        <v>285</v>
      </c>
      <c r="AW89" s="8"/>
      <c r="AX89" s="8">
        <v>237300</v>
      </c>
      <c r="AY89" s="8">
        <v>7991</v>
      </c>
      <c r="AZ89" s="8">
        <v>7850</v>
      </c>
      <c r="BA89" s="8">
        <v>8226</v>
      </c>
      <c r="BB89" s="8">
        <v>8678</v>
      </c>
      <c r="BC89" s="8">
        <v>11171</v>
      </c>
      <c r="BD89" s="8">
        <v>12549</v>
      </c>
      <c r="BE89" s="8">
        <v>12520</v>
      </c>
      <c r="BF89" s="8">
        <v>13412</v>
      </c>
      <c r="BG89" s="8">
        <v>14904</v>
      </c>
      <c r="BH89" s="8">
        <v>18281</v>
      </c>
      <c r="BI89" s="8">
        <v>16999</v>
      </c>
      <c r="BJ89" s="8">
        <v>14707</v>
      </c>
      <c r="BK89" s="8">
        <v>12760</v>
      </c>
      <c r="BL89" s="8">
        <v>14913</v>
      </c>
      <c r="BM89" s="8">
        <v>18900</v>
      </c>
      <c r="BN89" s="8">
        <v>16238</v>
      </c>
      <c r="BO89" s="8">
        <v>12886</v>
      </c>
      <c r="BP89" s="8">
        <v>8780</v>
      </c>
      <c r="BQ89" s="8">
        <v>4105</v>
      </c>
      <c r="BR89" s="8">
        <v>1430</v>
      </c>
      <c r="BT89" s="955">
        <v>100</v>
      </c>
      <c r="BV89" s="8">
        <v>49691</v>
      </c>
      <c r="BW89" s="8">
        <v>273961</v>
      </c>
      <c r="BX89" s="8">
        <v>135941</v>
      </c>
      <c r="BY89" s="8">
        <v>64452</v>
      </c>
      <c r="BZ89" s="8">
        <v>71489</v>
      </c>
      <c r="CB89" s="955">
        <v>10.811957536341938</v>
      </c>
      <c r="CC89" s="955">
        <v>59.60948056214955</v>
      </c>
      <c r="CD89" s="955">
        <v>29.578561901508511</v>
      </c>
      <c r="CE89" s="955">
        <v>14.023712284564821</v>
      </c>
      <c r="CF89" s="955">
        <v>15.554849616943686</v>
      </c>
    </row>
    <row r="90" spans="1:84">
      <c r="A90" s="1">
        <v>28202</v>
      </c>
      <c r="B90" s="1">
        <v>2</v>
      </c>
      <c r="C90" s="1" t="s">
        <v>54</v>
      </c>
      <c r="D90" s="1" t="s">
        <v>107</v>
      </c>
      <c r="E90" s="1" t="s">
        <v>413</v>
      </c>
      <c r="F90" s="1076">
        <v>452808</v>
      </c>
      <c r="G90" s="8">
        <v>14520</v>
      </c>
      <c r="H90" s="8">
        <v>15234</v>
      </c>
      <c r="I90" s="8">
        <v>15593</v>
      </c>
      <c r="J90" s="8">
        <v>16993</v>
      </c>
      <c r="K90" s="8">
        <v>20393</v>
      </c>
      <c r="L90" s="8">
        <v>25848</v>
      </c>
      <c r="M90" s="8">
        <v>25896</v>
      </c>
      <c r="N90" s="8">
        <v>25052</v>
      </c>
      <c r="O90" s="8">
        <v>26393</v>
      </c>
      <c r="P90" s="8">
        <v>29950</v>
      </c>
      <c r="Q90" s="8">
        <v>37365</v>
      </c>
      <c r="R90" s="8">
        <v>34396</v>
      </c>
      <c r="S90" s="8">
        <v>29386</v>
      </c>
      <c r="T90" s="8">
        <v>24907</v>
      </c>
      <c r="U90" s="8">
        <v>27527</v>
      </c>
      <c r="V90" s="8">
        <v>32413</v>
      </c>
      <c r="W90" s="8">
        <v>24824</v>
      </c>
      <c r="X90" s="8">
        <v>15877</v>
      </c>
      <c r="Y90" s="8">
        <v>7725</v>
      </c>
      <c r="Z90" s="8">
        <v>2516</v>
      </c>
      <c r="AA90" s="8"/>
      <c r="AB90" s="8">
        <v>218427</v>
      </c>
      <c r="AC90" s="8">
        <v>7441</v>
      </c>
      <c r="AD90" s="8">
        <v>7948</v>
      </c>
      <c r="AE90" s="8">
        <v>8034</v>
      </c>
      <c r="AF90" s="8">
        <v>8656</v>
      </c>
      <c r="AG90" s="8">
        <v>10227</v>
      </c>
      <c r="AH90" s="8">
        <v>13080</v>
      </c>
      <c r="AI90" s="8">
        <v>13223</v>
      </c>
      <c r="AJ90" s="8">
        <v>12738</v>
      </c>
      <c r="AK90" s="8">
        <v>13250</v>
      </c>
      <c r="AL90" s="8">
        <v>15173</v>
      </c>
      <c r="AM90" s="8">
        <v>18738</v>
      </c>
      <c r="AN90" s="8">
        <v>17209</v>
      </c>
      <c r="AO90" s="8">
        <v>14564</v>
      </c>
      <c r="AP90" s="8">
        <v>12218</v>
      </c>
      <c r="AQ90" s="8">
        <v>12930</v>
      </c>
      <c r="AR90" s="8">
        <v>14482</v>
      </c>
      <c r="AS90" s="8">
        <v>10221</v>
      </c>
      <c r="AT90" s="8">
        <v>5639</v>
      </c>
      <c r="AU90" s="8">
        <v>2169</v>
      </c>
      <c r="AV90" s="8">
        <v>487</v>
      </c>
      <c r="AW90" s="8"/>
      <c r="AX90" s="8">
        <v>234381</v>
      </c>
      <c r="AY90" s="8">
        <v>7079</v>
      </c>
      <c r="AZ90" s="8">
        <v>7286</v>
      </c>
      <c r="BA90" s="8">
        <v>7559</v>
      </c>
      <c r="BB90" s="8">
        <v>8337</v>
      </c>
      <c r="BC90" s="8">
        <v>10166</v>
      </c>
      <c r="BD90" s="8">
        <v>12768</v>
      </c>
      <c r="BE90" s="8">
        <v>12673</v>
      </c>
      <c r="BF90" s="8">
        <v>12314</v>
      </c>
      <c r="BG90" s="8">
        <v>13143</v>
      </c>
      <c r="BH90" s="8">
        <v>14777</v>
      </c>
      <c r="BI90" s="8">
        <v>18627</v>
      </c>
      <c r="BJ90" s="8">
        <v>17187</v>
      </c>
      <c r="BK90" s="8">
        <v>14822</v>
      </c>
      <c r="BL90" s="8">
        <v>12689</v>
      </c>
      <c r="BM90" s="8">
        <v>14597</v>
      </c>
      <c r="BN90" s="8">
        <v>17931</v>
      </c>
      <c r="BO90" s="8">
        <v>14603</v>
      </c>
      <c r="BP90" s="8">
        <v>10238</v>
      </c>
      <c r="BQ90" s="8">
        <v>5556</v>
      </c>
      <c r="BR90" s="8">
        <v>2029</v>
      </c>
      <c r="BT90" s="955">
        <v>98.523693789940225</v>
      </c>
      <c r="BV90" s="8">
        <v>45347</v>
      </c>
      <c r="BW90" s="8">
        <v>271672</v>
      </c>
      <c r="BX90" s="8">
        <v>135789</v>
      </c>
      <c r="BY90" s="8">
        <v>52434</v>
      </c>
      <c r="BZ90" s="8">
        <v>83355</v>
      </c>
      <c r="CB90" s="955">
        <v>10.014619883040936</v>
      </c>
      <c r="CC90" s="955">
        <v>59.997173194819872</v>
      </c>
      <c r="CD90" s="955">
        <v>29.988206922139181</v>
      </c>
      <c r="CE90" s="955">
        <v>11.579742407377962</v>
      </c>
      <c r="CF90" s="955">
        <v>18.408464514761221</v>
      </c>
    </row>
    <row r="91" spans="1:84">
      <c r="A91" s="1">
        <v>28202</v>
      </c>
      <c r="B91" s="1">
        <v>2</v>
      </c>
      <c r="C91" s="1" t="s">
        <v>54</v>
      </c>
      <c r="D91" s="1" t="s">
        <v>107</v>
      </c>
      <c r="E91" s="1" t="s">
        <v>414</v>
      </c>
      <c r="F91" s="1076">
        <v>442958</v>
      </c>
      <c r="G91" s="8">
        <v>14326</v>
      </c>
      <c r="H91" s="8">
        <v>13317</v>
      </c>
      <c r="I91" s="8">
        <v>14617</v>
      </c>
      <c r="J91" s="8">
        <v>15826</v>
      </c>
      <c r="K91" s="8">
        <v>19339</v>
      </c>
      <c r="L91" s="8">
        <v>23952</v>
      </c>
      <c r="M91" s="8">
        <v>26245</v>
      </c>
      <c r="N91" s="8">
        <v>25239</v>
      </c>
      <c r="O91" s="8">
        <v>24540</v>
      </c>
      <c r="P91" s="8">
        <v>26142</v>
      </c>
      <c r="Q91" s="8">
        <v>29981</v>
      </c>
      <c r="R91" s="8">
        <v>37736</v>
      </c>
      <c r="S91" s="8">
        <v>34498</v>
      </c>
      <c r="T91" s="8">
        <v>28830</v>
      </c>
      <c r="U91" s="8">
        <v>23801</v>
      </c>
      <c r="V91" s="8">
        <v>25175</v>
      </c>
      <c r="W91" s="8">
        <v>27993</v>
      </c>
      <c r="X91" s="8">
        <v>18593</v>
      </c>
      <c r="Y91" s="8">
        <v>9312</v>
      </c>
      <c r="Z91" s="8">
        <v>3496</v>
      </c>
      <c r="AA91" s="8"/>
      <c r="AB91" s="8">
        <v>213448</v>
      </c>
      <c r="AC91" s="8">
        <v>7342</v>
      </c>
      <c r="AD91" s="8">
        <v>6845</v>
      </c>
      <c r="AE91" s="8">
        <v>7588</v>
      </c>
      <c r="AF91" s="8">
        <v>8161</v>
      </c>
      <c r="AG91" s="8">
        <v>9627</v>
      </c>
      <c r="AH91" s="8">
        <v>12220</v>
      </c>
      <c r="AI91" s="8">
        <v>13339</v>
      </c>
      <c r="AJ91" s="8">
        <v>12894</v>
      </c>
      <c r="AK91" s="8">
        <v>12496</v>
      </c>
      <c r="AL91" s="8">
        <v>13127</v>
      </c>
      <c r="AM91" s="8">
        <v>14964</v>
      </c>
      <c r="AN91" s="8">
        <v>18900</v>
      </c>
      <c r="AO91" s="8">
        <v>17207</v>
      </c>
      <c r="AP91" s="8">
        <v>14111</v>
      </c>
      <c r="AQ91" s="8">
        <v>11350</v>
      </c>
      <c r="AR91" s="8">
        <v>11308</v>
      </c>
      <c r="AS91" s="8">
        <v>11677</v>
      </c>
      <c r="AT91" s="8">
        <v>6847</v>
      </c>
      <c r="AU91" s="8">
        <v>2722</v>
      </c>
      <c r="AV91" s="8">
        <v>723</v>
      </c>
      <c r="AW91" s="8"/>
      <c r="AX91" s="8">
        <v>229510</v>
      </c>
      <c r="AY91" s="8">
        <v>6984</v>
      </c>
      <c r="AZ91" s="8">
        <v>6472</v>
      </c>
      <c r="BA91" s="8">
        <v>7029</v>
      </c>
      <c r="BB91" s="8">
        <v>7665</v>
      </c>
      <c r="BC91" s="8">
        <v>9712</v>
      </c>
      <c r="BD91" s="8">
        <v>11732</v>
      </c>
      <c r="BE91" s="8">
        <v>12906</v>
      </c>
      <c r="BF91" s="8">
        <v>12345</v>
      </c>
      <c r="BG91" s="8">
        <v>12044</v>
      </c>
      <c r="BH91" s="8">
        <v>13015</v>
      </c>
      <c r="BI91" s="8">
        <v>15017</v>
      </c>
      <c r="BJ91" s="8">
        <v>18836</v>
      </c>
      <c r="BK91" s="8">
        <v>17291</v>
      </c>
      <c r="BL91" s="8">
        <v>14719</v>
      </c>
      <c r="BM91" s="8">
        <v>12451</v>
      </c>
      <c r="BN91" s="8">
        <v>13867</v>
      </c>
      <c r="BO91" s="8">
        <v>16316</v>
      </c>
      <c r="BP91" s="8">
        <v>11746</v>
      </c>
      <c r="BQ91" s="8">
        <v>6590</v>
      </c>
      <c r="BR91" s="8">
        <v>2773</v>
      </c>
      <c r="BT91" s="955">
        <v>96.380493175483522</v>
      </c>
      <c r="BV91" s="8">
        <v>42260</v>
      </c>
      <c r="BW91" s="8">
        <v>263498</v>
      </c>
      <c r="BX91" s="8">
        <v>137200</v>
      </c>
      <c r="BY91" s="8">
        <v>52631</v>
      </c>
      <c r="BZ91" s="8">
        <v>84569</v>
      </c>
      <c r="CB91" s="955">
        <v>9.5404078942021595</v>
      </c>
      <c r="CC91" s="955">
        <v>59.486000930110762</v>
      </c>
      <c r="CD91" s="955">
        <v>30.973591175687087</v>
      </c>
      <c r="CE91" s="955">
        <v>11.881713390434308</v>
      </c>
      <c r="CF91" s="955">
        <v>19.091877785252777</v>
      </c>
    </row>
    <row r="92" spans="1:84">
      <c r="A92" s="1">
        <v>28202</v>
      </c>
      <c r="B92" s="1">
        <v>2</v>
      </c>
      <c r="C92" s="1" t="s">
        <v>54</v>
      </c>
      <c r="D92" s="1" t="s">
        <v>107</v>
      </c>
      <c r="E92" s="1" t="s">
        <v>415</v>
      </c>
      <c r="F92" s="1076">
        <v>431714</v>
      </c>
      <c r="G92" s="8">
        <v>14155</v>
      </c>
      <c r="H92" s="8">
        <v>13150</v>
      </c>
      <c r="I92" s="8">
        <v>12782</v>
      </c>
      <c r="J92" s="8">
        <v>14814</v>
      </c>
      <c r="K92" s="8">
        <v>18013</v>
      </c>
      <c r="L92" s="8">
        <v>22831</v>
      </c>
      <c r="M92" s="8">
        <v>24625</v>
      </c>
      <c r="N92" s="8">
        <v>25670</v>
      </c>
      <c r="O92" s="8">
        <v>24614</v>
      </c>
      <c r="P92" s="8">
        <v>24346</v>
      </c>
      <c r="Q92" s="8">
        <v>26190</v>
      </c>
      <c r="R92" s="8">
        <v>30348</v>
      </c>
      <c r="S92" s="8">
        <v>37912</v>
      </c>
      <c r="T92" s="8">
        <v>33888</v>
      </c>
      <c r="U92" s="8">
        <v>27689</v>
      </c>
      <c r="V92" s="8">
        <v>21865</v>
      </c>
      <c r="W92" s="8">
        <v>21802</v>
      </c>
      <c r="X92" s="8">
        <v>21444</v>
      </c>
      <c r="Y92" s="8">
        <v>11144</v>
      </c>
      <c r="Z92" s="8">
        <v>4432</v>
      </c>
      <c r="AA92" s="8"/>
      <c r="AB92" s="8">
        <v>208043</v>
      </c>
      <c r="AC92" s="8">
        <v>7254</v>
      </c>
      <c r="AD92" s="8">
        <v>6759</v>
      </c>
      <c r="AE92" s="8">
        <v>6542</v>
      </c>
      <c r="AF92" s="8">
        <v>7687</v>
      </c>
      <c r="AG92" s="8">
        <v>9083</v>
      </c>
      <c r="AH92" s="8">
        <v>11605</v>
      </c>
      <c r="AI92" s="8">
        <v>12608</v>
      </c>
      <c r="AJ92" s="8">
        <v>13054</v>
      </c>
      <c r="AK92" s="8">
        <v>12576</v>
      </c>
      <c r="AL92" s="8">
        <v>12406</v>
      </c>
      <c r="AM92" s="8">
        <v>12962</v>
      </c>
      <c r="AN92" s="8">
        <v>15134</v>
      </c>
      <c r="AO92" s="8">
        <v>18925</v>
      </c>
      <c r="AP92" s="8">
        <v>16703</v>
      </c>
      <c r="AQ92" s="8">
        <v>13183</v>
      </c>
      <c r="AR92" s="8">
        <v>9994</v>
      </c>
      <c r="AS92" s="8">
        <v>9165</v>
      </c>
      <c r="AT92" s="8">
        <v>8051</v>
      </c>
      <c r="AU92" s="8">
        <v>3394</v>
      </c>
      <c r="AV92" s="8">
        <v>958</v>
      </c>
      <c r="AW92" s="8"/>
      <c r="AX92" s="8">
        <v>223671</v>
      </c>
      <c r="AY92" s="8">
        <v>6901</v>
      </c>
      <c r="AZ92" s="8">
        <v>6391</v>
      </c>
      <c r="BA92" s="8">
        <v>6240</v>
      </c>
      <c r="BB92" s="8">
        <v>7127</v>
      </c>
      <c r="BC92" s="8">
        <v>8930</v>
      </c>
      <c r="BD92" s="8">
        <v>11226</v>
      </c>
      <c r="BE92" s="8">
        <v>12017</v>
      </c>
      <c r="BF92" s="8">
        <v>12616</v>
      </c>
      <c r="BG92" s="8">
        <v>12038</v>
      </c>
      <c r="BH92" s="8">
        <v>11940</v>
      </c>
      <c r="BI92" s="8">
        <v>13228</v>
      </c>
      <c r="BJ92" s="8">
        <v>15214</v>
      </c>
      <c r="BK92" s="8">
        <v>18987</v>
      </c>
      <c r="BL92" s="8">
        <v>17185</v>
      </c>
      <c r="BM92" s="8">
        <v>14506</v>
      </c>
      <c r="BN92" s="8">
        <v>11871</v>
      </c>
      <c r="BO92" s="8">
        <v>12637</v>
      </c>
      <c r="BP92" s="8">
        <v>13393</v>
      </c>
      <c r="BQ92" s="8">
        <v>7750</v>
      </c>
      <c r="BR92" s="8">
        <v>3474</v>
      </c>
      <c r="BT92" s="955">
        <v>93.933980717721994</v>
      </c>
      <c r="BV92" s="8">
        <v>40087</v>
      </c>
      <c r="BW92" s="8">
        <v>249363</v>
      </c>
      <c r="BX92" s="8">
        <v>142264</v>
      </c>
      <c r="BY92" s="8">
        <v>61577</v>
      </c>
      <c r="BZ92" s="8">
        <v>80687</v>
      </c>
      <c r="CB92" s="955">
        <v>9.2855455231935959</v>
      </c>
      <c r="CC92" s="955">
        <v>57.761156691698666</v>
      </c>
      <c r="CD92" s="955">
        <v>32.953297785107729</v>
      </c>
      <c r="CE92" s="955">
        <v>14.263378069740615</v>
      </c>
      <c r="CF92" s="955">
        <v>18.689919715367118</v>
      </c>
    </row>
    <row r="93" spans="1:84">
      <c r="A93" s="1">
        <v>28202</v>
      </c>
      <c r="B93" s="1">
        <v>2</v>
      </c>
      <c r="C93" s="1" t="s">
        <v>54</v>
      </c>
      <c r="D93" s="1" t="s">
        <v>107</v>
      </c>
      <c r="E93" s="1" t="s">
        <v>416</v>
      </c>
      <c r="F93" s="1076">
        <v>419377</v>
      </c>
      <c r="G93" s="8">
        <v>13503</v>
      </c>
      <c r="H93" s="8">
        <v>13018</v>
      </c>
      <c r="I93" s="8">
        <v>12624</v>
      </c>
      <c r="J93" s="8">
        <v>12952</v>
      </c>
      <c r="K93" s="8">
        <v>16865</v>
      </c>
      <c r="L93" s="8">
        <v>21341</v>
      </c>
      <c r="M93" s="8">
        <v>23614</v>
      </c>
      <c r="N93" s="8">
        <v>24211</v>
      </c>
      <c r="O93" s="8">
        <v>25076</v>
      </c>
      <c r="P93" s="8">
        <v>24417</v>
      </c>
      <c r="Q93" s="8">
        <v>24422</v>
      </c>
      <c r="R93" s="8">
        <v>26544</v>
      </c>
      <c r="S93" s="8">
        <v>30550</v>
      </c>
      <c r="T93" s="8">
        <v>37306</v>
      </c>
      <c r="U93" s="8">
        <v>32601</v>
      </c>
      <c r="V93" s="8">
        <v>25575</v>
      </c>
      <c r="W93" s="8">
        <v>19087</v>
      </c>
      <c r="X93" s="8">
        <v>16827</v>
      </c>
      <c r="Y93" s="8">
        <v>13307</v>
      </c>
      <c r="Z93" s="8">
        <v>5537</v>
      </c>
      <c r="AA93" s="8"/>
      <c r="AB93" s="8">
        <v>202213</v>
      </c>
      <c r="AC93" s="8">
        <v>6920</v>
      </c>
      <c r="AD93" s="8">
        <v>6691</v>
      </c>
      <c r="AE93" s="8">
        <v>6461</v>
      </c>
      <c r="AF93" s="8">
        <v>6634</v>
      </c>
      <c r="AG93" s="8">
        <v>8499</v>
      </c>
      <c r="AH93" s="8">
        <v>10995</v>
      </c>
      <c r="AI93" s="8">
        <v>12062</v>
      </c>
      <c r="AJ93" s="8">
        <v>12403</v>
      </c>
      <c r="AK93" s="8">
        <v>12756</v>
      </c>
      <c r="AL93" s="8">
        <v>12479</v>
      </c>
      <c r="AM93" s="8">
        <v>12273</v>
      </c>
      <c r="AN93" s="8">
        <v>13136</v>
      </c>
      <c r="AO93" s="8">
        <v>15186</v>
      </c>
      <c r="AP93" s="8">
        <v>18402</v>
      </c>
      <c r="AQ93" s="8">
        <v>15649</v>
      </c>
      <c r="AR93" s="8">
        <v>11688</v>
      </c>
      <c r="AS93" s="8">
        <v>8189</v>
      </c>
      <c r="AT93" s="8">
        <v>6380</v>
      </c>
      <c r="AU93" s="8">
        <v>4169</v>
      </c>
      <c r="AV93" s="8">
        <v>1241</v>
      </c>
      <c r="AW93" s="8"/>
      <c r="AX93" s="8">
        <v>217164</v>
      </c>
      <c r="AY93" s="8">
        <v>6583</v>
      </c>
      <c r="AZ93" s="8">
        <v>6327</v>
      </c>
      <c r="BA93" s="8">
        <v>6163</v>
      </c>
      <c r="BB93" s="8">
        <v>6318</v>
      </c>
      <c r="BC93" s="8">
        <v>8366</v>
      </c>
      <c r="BD93" s="8">
        <v>10346</v>
      </c>
      <c r="BE93" s="8">
        <v>11552</v>
      </c>
      <c r="BF93" s="8">
        <v>11808</v>
      </c>
      <c r="BG93" s="8">
        <v>12320</v>
      </c>
      <c r="BH93" s="8">
        <v>11938</v>
      </c>
      <c r="BI93" s="8">
        <v>12149</v>
      </c>
      <c r="BJ93" s="8">
        <v>13408</v>
      </c>
      <c r="BK93" s="8">
        <v>15364</v>
      </c>
      <c r="BL93" s="8">
        <v>18904</v>
      </c>
      <c r="BM93" s="8">
        <v>16952</v>
      </c>
      <c r="BN93" s="8">
        <v>13887</v>
      </c>
      <c r="BO93" s="8">
        <v>10898</v>
      </c>
      <c r="BP93" s="8">
        <v>10447</v>
      </c>
      <c r="BQ93" s="8">
        <v>9138</v>
      </c>
      <c r="BR93" s="8">
        <v>4296</v>
      </c>
      <c r="BT93" s="955">
        <v>91.24964914609231</v>
      </c>
      <c r="BV93" s="8">
        <v>39145</v>
      </c>
      <c r="BW93" s="8">
        <v>229992</v>
      </c>
      <c r="BX93" s="8">
        <v>150240</v>
      </c>
      <c r="BY93" s="8">
        <v>69907</v>
      </c>
      <c r="BZ93" s="8">
        <v>80333</v>
      </c>
      <c r="CB93" s="955">
        <v>9.3340836526562008</v>
      </c>
      <c r="CC93" s="955">
        <v>54.841347999532644</v>
      </c>
      <c r="CD93" s="955">
        <v>35.824568347811159</v>
      </c>
      <c r="CE93" s="955">
        <v>16.669249863487984</v>
      </c>
      <c r="CF93" s="955">
        <v>19.155318484323175</v>
      </c>
    </row>
    <row r="94" spans="1:84">
      <c r="A94" s="1">
        <v>28202</v>
      </c>
      <c r="B94" s="1">
        <v>2</v>
      </c>
      <c r="C94" s="1" t="s">
        <v>54</v>
      </c>
      <c r="D94" s="1" t="s">
        <v>107</v>
      </c>
      <c r="E94" s="1" t="s">
        <v>417</v>
      </c>
      <c r="F94" s="1076">
        <v>406852</v>
      </c>
      <c r="G94" s="8">
        <v>12705</v>
      </c>
      <c r="H94" s="8">
        <v>12441</v>
      </c>
      <c r="I94" s="8">
        <v>12505</v>
      </c>
      <c r="J94" s="8">
        <v>12779</v>
      </c>
      <c r="K94" s="8">
        <v>14763</v>
      </c>
      <c r="L94" s="8">
        <v>20023</v>
      </c>
      <c r="M94" s="8">
        <v>22282</v>
      </c>
      <c r="N94" s="8">
        <v>23282</v>
      </c>
      <c r="O94" s="8">
        <v>23711</v>
      </c>
      <c r="P94" s="8">
        <v>24903</v>
      </c>
      <c r="Q94" s="8">
        <v>24509</v>
      </c>
      <c r="R94" s="8">
        <v>24747</v>
      </c>
      <c r="S94" s="8">
        <v>26766</v>
      </c>
      <c r="T94" s="8">
        <v>30131</v>
      </c>
      <c r="U94" s="8">
        <v>35966</v>
      </c>
      <c r="V94" s="8">
        <v>30223</v>
      </c>
      <c r="W94" s="8">
        <v>22525</v>
      </c>
      <c r="X94" s="8">
        <v>14935</v>
      </c>
      <c r="Y94" s="8">
        <v>10566</v>
      </c>
      <c r="Z94" s="8">
        <v>7090</v>
      </c>
      <c r="AA94" s="8"/>
      <c r="AB94" s="8">
        <v>196253</v>
      </c>
      <c r="AC94" s="8">
        <v>6511</v>
      </c>
      <c r="AD94" s="8">
        <v>6394</v>
      </c>
      <c r="AE94" s="8">
        <v>6400</v>
      </c>
      <c r="AF94" s="8">
        <v>6546</v>
      </c>
      <c r="AG94" s="8">
        <v>7355</v>
      </c>
      <c r="AH94" s="8">
        <v>10281</v>
      </c>
      <c r="AI94" s="8">
        <v>11506</v>
      </c>
      <c r="AJ94" s="8">
        <v>11905</v>
      </c>
      <c r="AK94" s="8">
        <v>12153</v>
      </c>
      <c r="AL94" s="8">
        <v>12675</v>
      </c>
      <c r="AM94" s="8">
        <v>12355</v>
      </c>
      <c r="AN94" s="8">
        <v>12433</v>
      </c>
      <c r="AO94" s="8">
        <v>13217</v>
      </c>
      <c r="AP94" s="8">
        <v>14805</v>
      </c>
      <c r="AQ94" s="8">
        <v>17283</v>
      </c>
      <c r="AR94" s="8">
        <v>13950</v>
      </c>
      <c r="AS94" s="8">
        <v>9678</v>
      </c>
      <c r="AT94" s="8">
        <v>5810</v>
      </c>
      <c r="AU94" s="8">
        <v>3350</v>
      </c>
      <c r="AV94" s="8">
        <v>1646</v>
      </c>
      <c r="AW94" s="8"/>
      <c r="AX94" s="8">
        <v>210599</v>
      </c>
      <c r="AY94" s="8">
        <v>6194</v>
      </c>
      <c r="AZ94" s="8">
        <v>6047</v>
      </c>
      <c r="BA94" s="8">
        <v>6105</v>
      </c>
      <c r="BB94" s="8">
        <v>6233</v>
      </c>
      <c r="BC94" s="8">
        <v>7408</v>
      </c>
      <c r="BD94" s="8">
        <v>9742</v>
      </c>
      <c r="BE94" s="8">
        <v>10776</v>
      </c>
      <c r="BF94" s="8">
        <v>11377</v>
      </c>
      <c r="BG94" s="8">
        <v>11558</v>
      </c>
      <c r="BH94" s="8">
        <v>12228</v>
      </c>
      <c r="BI94" s="8">
        <v>12154</v>
      </c>
      <c r="BJ94" s="8">
        <v>12314</v>
      </c>
      <c r="BK94" s="8">
        <v>13549</v>
      </c>
      <c r="BL94" s="8">
        <v>15326</v>
      </c>
      <c r="BM94" s="8">
        <v>18683</v>
      </c>
      <c r="BN94" s="8">
        <v>16273</v>
      </c>
      <c r="BO94" s="8">
        <v>12847</v>
      </c>
      <c r="BP94" s="8">
        <v>9125</v>
      </c>
      <c r="BQ94" s="8">
        <v>7216</v>
      </c>
      <c r="BR94" s="8">
        <v>5444</v>
      </c>
      <c r="BT94" s="955">
        <v>88.524411816542028</v>
      </c>
      <c r="BV94" s="8">
        <v>37651</v>
      </c>
      <c r="BW94" s="8">
        <v>217765</v>
      </c>
      <c r="BX94" s="8">
        <v>151436</v>
      </c>
      <c r="BY94" s="8">
        <v>66097</v>
      </c>
      <c r="BZ94" s="8">
        <v>85339</v>
      </c>
      <c r="CB94" s="955">
        <v>9.25422512363218</v>
      </c>
      <c r="CC94" s="955">
        <v>53.524377414883048</v>
      </c>
      <c r="CD94" s="955">
        <v>37.22139746148477</v>
      </c>
      <c r="CE94" s="955">
        <v>16.245956760689388</v>
      </c>
      <c r="CF94" s="955">
        <v>20.975440700795374</v>
      </c>
    </row>
    <row r="95" spans="1:84">
      <c r="A95" s="1">
        <v>28202</v>
      </c>
      <c r="B95" s="1">
        <v>2</v>
      </c>
      <c r="C95" s="1" t="s">
        <v>54</v>
      </c>
      <c r="D95" s="1" t="s">
        <v>107</v>
      </c>
      <c r="E95" s="1" t="s">
        <v>419</v>
      </c>
      <c r="F95" s="1076">
        <v>393903</v>
      </c>
      <c r="G95" s="8">
        <v>11780</v>
      </c>
      <c r="H95" s="8">
        <v>11718</v>
      </c>
      <c r="I95" s="8">
        <v>11958</v>
      </c>
      <c r="J95" s="8">
        <v>12656</v>
      </c>
      <c r="K95" s="8">
        <v>14507</v>
      </c>
      <c r="L95" s="8">
        <v>17586</v>
      </c>
      <c r="M95" s="8">
        <v>20743</v>
      </c>
      <c r="N95" s="8">
        <v>22082</v>
      </c>
      <c r="O95" s="8">
        <v>22835</v>
      </c>
      <c r="P95" s="8">
        <v>23585</v>
      </c>
      <c r="Q95" s="8">
        <v>25023</v>
      </c>
      <c r="R95" s="8">
        <v>24814</v>
      </c>
      <c r="S95" s="8">
        <v>24957</v>
      </c>
      <c r="T95" s="8">
        <v>26457</v>
      </c>
      <c r="U95" s="8">
        <v>29131</v>
      </c>
      <c r="V95" s="8">
        <v>33430</v>
      </c>
      <c r="W95" s="8">
        <v>26768</v>
      </c>
      <c r="X95" s="8">
        <v>17845</v>
      </c>
      <c r="Y95" s="8">
        <v>9598</v>
      </c>
      <c r="Z95" s="8">
        <v>6430</v>
      </c>
      <c r="AA95" s="8"/>
      <c r="AB95" s="8">
        <v>189830</v>
      </c>
      <c r="AC95" s="8">
        <v>6037</v>
      </c>
      <c r="AD95" s="8">
        <v>6022</v>
      </c>
      <c r="AE95" s="8">
        <v>6119</v>
      </c>
      <c r="AF95" s="8">
        <v>6483</v>
      </c>
      <c r="AG95" s="8">
        <v>7229</v>
      </c>
      <c r="AH95" s="8">
        <v>8963</v>
      </c>
      <c r="AI95" s="8">
        <v>10664</v>
      </c>
      <c r="AJ95" s="8">
        <v>11390</v>
      </c>
      <c r="AK95" s="8">
        <v>11687</v>
      </c>
      <c r="AL95" s="8">
        <v>12097</v>
      </c>
      <c r="AM95" s="8">
        <v>12561</v>
      </c>
      <c r="AN95" s="8">
        <v>12500</v>
      </c>
      <c r="AO95" s="8">
        <v>12510</v>
      </c>
      <c r="AP95" s="8">
        <v>12929</v>
      </c>
      <c r="AQ95" s="8">
        <v>13946</v>
      </c>
      <c r="AR95" s="8">
        <v>15456</v>
      </c>
      <c r="AS95" s="8">
        <v>11641</v>
      </c>
      <c r="AT95" s="8">
        <v>6978</v>
      </c>
      <c r="AU95" s="8">
        <v>3145</v>
      </c>
      <c r="AV95" s="8">
        <v>1473</v>
      </c>
      <c r="AW95" s="8"/>
      <c r="AX95" s="8">
        <v>204073</v>
      </c>
      <c r="AY95" s="8">
        <v>5743</v>
      </c>
      <c r="AZ95" s="8">
        <v>5696</v>
      </c>
      <c r="BA95" s="8">
        <v>5839</v>
      </c>
      <c r="BB95" s="8">
        <v>6173</v>
      </c>
      <c r="BC95" s="8">
        <v>7278</v>
      </c>
      <c r="BD95" s="8">
        <v>8623</v>
      </c>
      <c r="BE95" s="8">
        <v>10079</v>
      </c>
      <c r="BF95" s="8">
        <v>10692</v>
      </c>
      <c r="BG95" s="8">
        <v>11148</v>
      </c>
      <c r="BH95" s="8">
        <v>11488</v>
      </c>
      <c r="BI95" s="8">
        <v>12462</v>
      </c>
      <c r="BJ95" s="8">
        <v>12314</v>
      </c>
      <c r="BK95" s="8">
        <v>12447</v>
      </c>
      <c r="BL95" s="8">
        <v>13528</v>
      </c>
      <c r="BM95" s="8">
        <v>15185</v>
      </c>
      <c r="BN95" s="8">
        <v>17974</v>
      </c>
      <c r="BO95" s="8">
        <v>15127</v>
      </c>
      <c r="BP95" s="8">
        <v>10867</v>
      </c>
      <c r="BQ95" s="8">
        <v>6453</v>
      </c>
      <c r="BR95" s="8">
        <v>4957</v>
      </c>
      <c r="BT95" s="955">
        <v>85.70691894785169</v>
      </c>
      <c r="BV95" s="8">
        <v>35456</v>
      </c>
      <c r="BW95" s="8">
        <v>208788</v>
      </c>
      <c r="BX95" s="8">
        <v>149659</v>
      </c>
      <c r="BY95" s="8">
        <v>55588</v>
      </c>
      <c r="BZ95" s="8">
        <v>94071</v>
      </c>
      <c r="CB95" s="955">
        <v>9.0012008032434387</v>
      </c>
      <c r="CC95" s="955">
        <v>53.00492760908142</v>
      </c>
      <c r="CD95" s="955">
        <v>37.993871587675137</v>
      </c>
      <c r="CE95" s="955">
        <v>14.112103741276405</v>
      </c>
      <c r="CF95" s="955">
        <v>23.881767846398734</v>
      </c>
    </row>
    <row r="96" spans="1:84">
      <c r="A96" s="1">
        <v>28203</v>
      </c>
      <c r="B96" s="1">
        <v>2</v>
      </c>
      <c r="C96" s="1" t="s">
        <v>54</v>
      </c>
      <c r="D96" s="1" t="s">
        <v>125</v>
      </c>
      <c r="E96" s="1" t="s">
        <v>412</v>
      </c>
      <c r="F96" s="1076">
        <v>303601</v>
      </c>
      <c r="G96" s="8">
        <v>13949</v>
      </c>
      <c r="H96" s="8">
        <v>14004</v>
      </c>
      <c r="I96" s="8">
        <v>13206</v>
      </c>
      <c r="J96" s="8">
        <v>13441</v>
      </c>
      <c r="K96" s="8">
        <v>13656</v>
      </c>
      <c r="L96" s="8">
        <v>15543</v>
      </c>
      <c r="M96" s="8">
        <v>17673</v>
      </c>
      <c r="N96" s="8">
        <v>19024</v>
      </c>
      <c r="O96" s="8">
        <v>20443</v>
      </c>
      <c r="P96" s="8">
        <v>24193</v>
      </c>
      <c r="Q96" s="8">
        <v>21632</v>
      </c>
      <c r="R96" s="8">
        <v>18878</v>
      </c>
      <c r="S96" s="8">
        <v>16296</v>
      </c>
      <c r="T96" s="8">
        <v>17973</v>
      </c>
      <c r="U96" s="8">
        <v>21757</v>
      </c>
      <c r="V96" s="8">
        <v>17294</v>
      </c>
      <c r="W96" s="8">
        <v>12182</v>
      </c>
      <c r="X96" s="8">
        <v>7947</v>
      </c>
      <c r="Y96" s="8">
        <v>3518</v>
      </c>
      <c r="Z96" s="8">
        <v>992</v>
      </c>
      <c r="AA96" s="8"/>
      <c r="AB96" s="8">
        <v>146746</v>
      </c>
      <c r="AC96" s="8">
        <v>7131</v>
      </c>
      <c r="AD96" s="8">
        <v>7139</v>
      </c>
      <c r="AE96" s="8">
        <v>6773</v>
      </c>
      <c r="AF96" s="8">
        <v>6847</v>
      </c>
      <c r="AG96" s="8">
        <v>6860</v>
      </c>
      <c r="AH96" s="8">
        <v>7783</v>
      </c>
      <c r="AI96" s="8">
        <v>9047</v>
      </c>
      <c r="AJ96" s="8">
        <v>9508</v>
      </c>
      <c r="AK96" s="8">
        <v>10226</v>
      </c>
      <c r="AL96" s="8">
        <v>12015</v>
      </c>
      <c r="AM96" s="8">
        <v>10742</v>
      </c>
      <c r="AN96" s="8">
        <v>9235</v>
      </c>
      <c r="AO96" s="8">
        <v>8091</v>
      </c>
      <c r="AP96" s="8">
        <v>8649</v>
      </c>
      <c r="AQ96" s="8">
        <v>10162</v>
      </c>
      <c r="AR96" s="8">
        <v>7621</v>
      </c>
      <c r="AS96" s="8">
        <v>4982</v>
      </c>
      <c r="AT96" s="8">
        <v>2817</v>
      </c>
      <c r="AU96" s="8">
        <v>949</v>
      </c>
      <c r="AV96" s="8">
        <v>169</v>
      </c>
      <c r="AW96" s="8"/>
      <c r="AX96" s="8">
        <v>156855</v>
      </c>
      <c r="AY96" s="8">
        <v>6818</v>
      </c>
      <c r="AZ96" s="8">
        <v>6865</v>
      </c>
      <c r="BA96" s="8">
        <v>6433</v>
      </c>
      <c r="BB96" s="8">
        <v>6594</v>
      </c>
      <c r="BC96" s="8">
        <v>6796</v>
      </c>
      <c r="BD96" s="8">
        <v>7760</v>
      </c>
      <c r="BE96" s="8">
        <v>8626</v>
      </c>
      <c r="BF96" s="8">
        <v>9516</v>
      </c>
      <c r="BG96" s="8">
        <v>10217</v>
      </c>
      <c r="BH96" s="8">
        <v>12178</v>
      </c>
      <c r="BI96" s="8">
        <v>10890</v>
      </c>
      <c r="BJ96" s="8">
        <v>9643</v>
      </c>
      <c r="BK96" s="8">
        <v>8205</v>
      </c>
      <c r="BL96" s="8">
        <v>9324</v>
      </c>
      <c r="BM96" s="8">
        <v>11595</v>
      </c>
      <c r="BN96" s="8">
        <v>9673</v>
      </c>
      <c r="BO96" s="8">
        <v>7200</v>
      </c>
      <c r="BP96" s="8">
        <v>5130</v>
      </c>
      <c r="BQ96" s="8">
        <v>2569</v>
      </c>
      <c r="BR96" s="8">
        <v>823</v>
      </c>
      <c r="BT96" s="955">
        <v>100</v>
      </c>
      <c r="BV96" s="8">
        <v>41159</v>
      </c>
      <c r="BW96" s="8">
        <v>180779</v>
      </c>
      <c r="BX96" s="8">
        <v>81663</v>
      </c>
      <c r="BY96" s="8">
        <v>39730</v>
      </c>
      <c r="BZ96" s="8">
        <v>41933</v>
      </c>
      <c r="CB96" s="955">
        <v>13.556938218253563</v>
      </c>
      <c r="CC96" s="955">
        <v>59.544929035148108</v>
      </c>
      <c r="CD96" s="955">
        <v>26.898132746598328</v>
      </c>
      <c r="CE96" s="955">
        <v>13.086254656605215</v>
      </c>
      <c r="CF96" s="955">
        <v>13.811878089993115</v>
      </c>
    </row>
    <row r="97" spans="1:84">
      <c r="A97" s="1">
        <v>28203</v>
      </c>
      <c r="B97" s="1">
        <v>2</v>
      </c>
      <c r="C97" s="1" t="s">
        <v>54</v>
      </c>
      <c r="D97" s="1" t="s">
        <v>125</v>
      </c>
      <c r="E97" s="1" t="s">
        <v>413</v>
      </c>
      <c r="F97" s="1076">
        <v>305438</v>
      </c>
      <c r="G97" s="8">
        <v>12612</v>
      </c>
      <c r="H97" s="8">
        <v>14451</v>
      </c>
      <c r="I97" s="8">
        <v>14237</v>
      </c>
      <c r="J97" s="8">
        <v>12960</v>
      </c>
      <c r="K97" s="8">
        <v>12293</v>
      </c>
      <c r="L97" s="8">
        <v>14852</v>
      </c>
      <c r="M97" s="8">
        <v>17263</v>
      </c>
      <c r="N97" s="8">
        <v>18496</v>
      </c>
      <c r="O97" s="8">
        <v>19228</v>
      </c>
      <c r="P97" s="8">
        <v>20617</v>
      </c>
      <c r="Q97" s="8">
        <v>23915</v>
      </c>
      <c r="R97" s="8">
        <v>21421</v>
      </c>
      <c r="S97" s="8">
        <v>18566</v>
      </c>
      <c r="T97" s="8">
        <v>15948</v>
      </c>
      <c r="U97" s="8">
        <v>17218</v>
      </c>
      <c r="V97" s="8">
        <v>20217</v>
      </c>
      <c r="W97" s="8">
        <v>15163</v>
      </c>
      <c r="X97" s="8">
        <v>9531</v>
      </c>
      <c r="Y97" s="8">
        <v>4847</v>
      </c>
      <c r="Z97" s="8">
        <v>1603</v>
      </c>
      <c r="AA97" s="8"/>
      <c r="AB97" s="8">
        <v>147278</v>
      </c>
      <c r="AC97" s="8">
        <v>6463</v>
      </c>
      <c r="AD97" s="8">
        <v>7469</v>
      </c>
      <c r="AE97" s="8">
        <v>7228</v>
      </c>
      <c r="AF97" s="8">
        <v>6591</v>
      </c>
      <c r="AG97" s="8">
        <v>6078</v>
      </c>
      <c r="AH97" s="8">
        <v>7524</v>
      </c>
      <c r="AI97" s="8">
        <v>8704</v>
      </c>
      <c r="AJ97" s="8">
        <v>9461</v>
      </c>
      <c r="AK97" s="8">
        <v>9606</v>
      </c>
      <c r="AL97" s="8">
        <v>10308</v>
      </c>
      <c r="AM97" s="8">
        <v>11866</v>
      </c>
      <c r="AN97" s="8">
        <v>10611</v>
      </c>
      <c r="AO97" s="8">
        <v>9063</v>
      </c>
      <c r="AP97" s="8">
        <v>7855</v>
      </c>
      <c r="AQ97" s="8">
        <v>8031</v>
      </c>
      <c r="AR97" s="8">
        <v>9060</v>
      </c>
      <c r="AS97" s="8">
        <v>6179</v>
      </c>
      <c r="AT97" s="8">
        <v>3459</v>
      </c>
      <c r="AU97" s="8">
        <v>1405</v>
      </c>
      <c r="AV97" s="8">
        <v>317</v>
      </c>
      <c r="AW97" s="8"/>
      <c r="AX97" s="8">
        <v>158160</v>
      </c>
      <c r="AY97" s="8">
        <v>6149</v>
      </c>
      <c r="AZ97" s="8">
        <v>6982</v>
      </c>
      <c r="BA97" s="8">
        <v>7009</v>
      </c>
      <c r="BB97" s="8">
        <v>6369</v>
      </c>
      <c r="BC97" s="8">
        <v>6215</v>
      </c>
      <c r="BD97" s="8">
        <v>7328</v>
      </c>
      <c r="BE97" s="8">
        <v>8559</v>
      </c>
      <c r="BF97" s="8">
        <v>9035</v>
      </c>
      <c r="BG97" s="8">
        <v>9622</v>
      </c>
      <c r="BH97" s="8">
        <v>10309</v>
      </c>
      <c r="BI97" s="8">
        <v>12049</v>
      </c>
      <c r="BJ97" s="8">
        <v>10810</v>
      </c>
      <c r="BK97" s="8">
        <v>9503</v>
      </c>
      <c r="BL97" s="8">
        <v>8093</v>
      </c>
      <c r="BM97" s="8">
        <v>9187</v>
      </c>
      <c r="BN97" s="8">
        <v>11157</v>
      </c>
      <c r="BO97" s="8">
        <v>8984</v>
      </c>
      <c r="BP97" s="8">
        <v>6072</v>
      </c>
      <c r="BQ97" s="8">
        <v>3442</v>
      </c>
      <c r="BR97" s="8">
        <v>1286</v>
      </c>
      <c r="BT97" s="955">
        <v>100.60507047078238</v>
      </c>
      <c r="BV97" s="8">
        <v>41300</v>
      </c>
      <c r="BW97" s="8">
        <v>179611</v>
      </c>
      <c r="BX97" s="8">
        <v>84527</v>
      </c>
      <c r="BY97" s="8">
        <v>33166</v>
      </c>
      <c r="BZ97" s="8">
        <v>51361</v>
      </c>
      <c r="CB97" s="955">
        <v>13.521565751478203</v>
      </c>
      <c r="CC97" s="955">
        <v>58.804405476725229</v>
      </c>
      <c r="CD97" s="955">
        <v>27.674028771796564</v>
      </c>
      <c r="CE97" s="955">
        <v>10.8585048356786</v>
      </c>
      <c r="CF97" s="955">
        <v>16.81552393611797</v>
      </c>
    </row>
    <row r="98" spans="1:84">
      <c r="A98" s="1">
        <v>28203</v>
      </c>
      <c r="B98" s="1">
        <v>2</v>
      </c>
      <c r="C98" s="1" t="s">
        <v>54</v>
      </c>
      <c r="D98" s="1" t="s">
        <v>125</v>
      </c>
      <c r="E98" s="1" t="s">
        <v>414</v>
      </c>
      <c r="F98" s="1076">
        <v>300637</v>
      </c>
      <c r="G98" s="8">
        <v>12184</v>
      </c>
      <c r="H98" s="8">
        <v>12326</v>
      </c>
      <c r="I98" s="8">
        <v>14303</v>
      </c>
      <c r="J98" s="8">
        <v>13863</v>
      </c>
      <c r="K98" s="8">
        <v>12252</v>
      </c>
      <c r="L98" s="8">
        <v>14024</v>
      </c>
      <c r="M98" s="8">
        <v>15869</v>
      </c>
      <c r="N98" s="8">
        <v>17285</v>
      </c>
      <c r="O98" s="8">
        <v>18271</v>
      </c>
      <c r="P98" s="8">
        <v>19002</v>
      </c>
      <c r="Q98" s="8">
        <v>20380</v>
      </c>
      <c r="R98" s="8">
        <v>23706</v>
      </c>
      <c r="S98" s="8">
        <v>21114</v>
      </c>
      <c r="T98" s="8">
        <v>18016</v>
      </c>
      <c r="U98" s="8">
        <v>15159</v>
      </c>
      <c r="V98" s="8">
        <v>15831</v>
      </c>
      <c r="W98" s="8">
        <v>17596</v>
      </c>
      <c r="X98" s="8">
        <v>11572</v>
      </c>
      <c r="Y98" s="8">
        <v>5701</v>
      </c>
      <c r="Z98" s="8">
        <v>2183</v>
      </c>
      <c r="AA98" s="8"/>
      <c r="AB98" s="8">
        <v>144660</v>
      </c>
      <c r="AC98" s="8">
        <v>6244</v>
      </c>
      <c r="AD98" s="8">
        <v>6317</v>
      </c>
      <c r="AE98" s="8">
        <v>7391</v>
      </c>
      <c r="AF98" s="8">
        <v>7037</v>
      </c>
      <c r="AG98" s="8">
        <v>6070</v>
      </c>
      <c r="AH98" s="8">
        <v>7215</v>
      </c>
      <c r="AI98" s="8">
        <v>7992</v>
      </c>
      <c r="AJ98" s="8">
        <v>8700</v>
      </c>
      <c r="AK98" s="8">
        <v>9336</v>
      </c>
      <c r="AL98" s="8">
        <v>9425</v>
      </c>
      <c r="AM98" s="8">
        <v>10074</v>
      </c>
      <c r="AN98" s="8">
        <v>11707</v>
      </c>
      <c r="AO98" s="8">
        <v>10390</v>
      </c>
      <c r="AP98" s="8">
        <v>8720</v>
      </c>
      <c r="AQ98" s="8">
        <v>7280</v>
      </c>
      <c r="AR98" s="8">
        <v>7070</v>
      </c>
      <c r="AS98" s="8">
        <v>7376</v>
      </c>
      <c r="AT98" s="8">
        <v>4169</v>
      </c>
      <c r="AU98" s="8">
        <v>1696</v>
      </c>
      <c r="AV98" s="8">
        <v>451</v>
      </c>
      <c r="AW98" s="8"/>
      <c r="AX98" s="8">
        <v>155977</v>
      </c>
      <c r="AY98" s="8">
        <v>5940</v>
      </c>
      <c r="AZ98" s="8">
        <v>6009</v>
      </c>
      <c r="BA98" s="8">
        <v>6912</v>
      </c>
      <c r="BB98" s="8">
        <v>6826</v>
      </c>
      <c r="BC98" s="8">
        <v>6182</v>
      </c>
      <c r="BD98" s="8">
        <v>6809</v>
      </c>
      <c r="BE98" s="8">
        <v>7877</v>
      </c>
      <c r="BF98" s="8">
        <v>8585</v>
      </c>
      <c r="BG98" s="8">
        <v>8935</v>
      </c>
      <c r="BH98" s="8">
        <v>9577</v>
      </c>
      <c r="BI98" s="8">
        <v>10306</v>
      </c>
      <c r="BJ98" s="8">
        <v>11999</v>
      </c>
      <c r="BK98" s="8">
        <v>10724</v>
      </c>
      <c r="BL98" s="8">
        <v>9296</v>
      </c>
      <c r="BM98" s="8">
        <v>7879</v>
      </c>
      <c r="BN98" s="8">
        <v>8761</v>
      </c>
      <c r="BO98" s="8">
        <v>10220</v>
      </c>
      <c r="BP98" s="8">
        <v>7403</v>
      </c>
      <c r="BQ98" s="8">
        <v>4005</v>
      </c>
      <c r="BR98" s="8">
        <v>1732</v>
      </c>
      <c r="BT98" s="955">
        <v>99.023718630702788</v>
      </c>
      <c r="BV98" s="8">
        <v>38813</v>
      </c>
      <c r="BW98" s="8">
        <v>175766</v>
      </c>
      <c r="BX98" s="8">
        <v>86058</v>
      </c>
      <c r="BY98" s="8">
        <v>33175</v>
      </c>
      <c r="BZ98" s="8">
        <v>52883</v>
      </c>
      <c r="CB98" s="955">
        <v>12.91025389423125</v>
      </c>
      <c r="CC98" s="955">
        <v>58.464526987696132</v>
      </c>
      <c r="CD98" s="955">
        <v>28.625219118072625</v>
      </c>
      <c r="CE98" s="955">
        <v>11.034902556904173</v>
      </c>
      <c r="CF98" s="955">
        <v>17.590316561168454</v>
      </c>
    </row>
    <row r="99" spans="1:84">
      <c r="A99" s="1">
        <v>28203</v>
      </c>
      <c r="B99" s="1">
        <v>2</v>
      </c>
      <c r="C99" s="1" t="s">
        <v>54</v>
      </c>
      <c r="D99" s="1" t="s">
        <v>125</v>
      </c>
      <c r="E99" s="1" t="s">
        <v>415</v>
      </c>
      <c r="F99" s="1076">
        <v>294622</v>
      </c>
      <c r="G99" s="8">
        <v>12040</v>
      </c>
      <c r="H99" s="8">
        <v>11929</v>
      </c>
      <c r="I99" s="8">
        <v>12211</v>
      </c>
      <c r="J99" s="8">
        <v>13834</v>
      </c>
      <c r="K99" s="8">
        <v>12804</v>
      </c>
      <c r="L99" s="8">
        <v>13962</v>
      </c>
      <c r="M99" s="8">
        <v>15022</v>
      </c>
      <c r="N99" s="8">
        <v>16270</v>
      </c>
      <c r="O99" s="8">
        <v>17105</v>
      </c>
      <c r="P99" s="8">
        <v>17978</v>
      </c>
      <c r="Q99" s="8">
        <v>18750</v>
      </c>
      <c r="R99" s="8">
        <v>20176</v>
      </c>
      <c r="S99" s="8">
        <v>23411</v>
      </c>
      <c r="T99" s="8">
        <v>20518</v>
      </c>
      <c r="U99" s="8">
        <v>17182</v>
      </c>
      <c r="V99" s="8">
        <v>13990</v>
      </c>
      <c r="W99" s="8">
        <v>13856</v>
      </c>
      <c r="X99" s="8">
        <v>13779</v>
      </c>
      <c r="Y99" s="8">
        <v>7093</v>
      </c>
      <c r="Z99" s="8">
        <v>2712</v>
      </c>
      <c r="AA99" s="8"/>
      <c r="AB99" s="8">
        <v>141611</v>
      </c>
      <c r="AC99" s="8">
        <v>6170</v>
      </c>
      <c r="AD99" s="8">
        <v>6113</v>
      </c>
      <c r="AE99" s="8">
        <v>6258</v>
      </c>
      <c r="AF99" s="8">
        <v>7135</v>
      </c>
      <c r="AG99" s="8">
        <v>6328</v>
      </c>
      <c r="AH99" s="8">
        <v>7199</v>
      </c>
      <c r="AI99" s="8">
        <v>7673</v>
      </c>
      <c r="AJ99" s="8">
        <v>8194</v>
      </c>
      <c r="AK99" s="8">
        <v>8623</v>
      </c>
      <c r="AL99" s="8">
        <v>9109</v>
      </c>
      <c r="AM99" s="8">
        <v>9198</v>
      </c>
      <c r="AN99" s="8">
        <v>9923</v>
      </c>
      <c r="AO99" s="8">
        <v>11490</v>
      </c>
      <c r="AP99" s="8">
        <v>10020</v>
      </c>
      <c r="AQ99" s="8">
        <v>8117</v>
      </c>
      <c r="AR99" s="8">
        <v>6449</v>
      </c>
      <c r="AS99" s="8">
        <v>5791</v>
      </c>
      <c r="AT99" s="8">
        <v>5146</v>
      </c>
      <c r="AU99" s="8">
        <v>2099</v>
      </c>
      <c r="AV99" s="8">
        <v>576</v>
      </c>
      <c r="AW99" s="8"/>
      <c r="AX99" s="8">
        <v>153011</v>
      </c>
      <c r="AY99" s="8">
        <v>5870</v>
      </c>
      <c r="AZ99" s="8">
        <v>5816</v>
      </c>
      <c r="BA99" s="8">
        <v>5953</v>
      </c>
      <c r="BB99" s="8">
        <v>6699</v>
      </c>
      <c r="BC99" s="8">
        <v>6476</v>
      </c>
      <c r="BD99" s="8">
        <v>6763</v>
      </c>
      <c r="BE99" s="8">
        <v>7349</v>
      </c>
      <c r="BF99" s="8">
        <v>8076</v>
      </c>
      <c r="BG99" s="8">
        <v>8482</v>
      </c>
      <c r="BH99" s="8">
        <v>8869</v>
      </c>
      <c r="BI99" s="8">
        <v>9552</v>
      </c>
      <c r="BJ99" s="8">
        <v>10253</v>
      </c>
      <c r="BK99" s="8">
        <v>11921</v>
      </c>
      <c r="BL99" s="8">
        <v>10498</v>
      </c>
      <c r="BM99" s="8">
        <v>9065</v>
      </c>
      <c r="BN99" s="8">
        <v>7541</v>
      </c>
      <c r="BO99" s="8">
        <v>8065</v>
      </c>
      <c r="BP99" s="8">
        <v>8633</v>
      </c>
      <c r="BQ99" s="8">
        <v>4994</v>
      </c>
      <c r="BR99" s="8">
        <v>2136</v>
      </c>
      <c r="BT99" s="955">
        <v>97.042499860013635</v>
      </c>
      <c r="BV99" s="8">
        <v>36180</v>
      </c>
      <c r="BW99" s="8">
        <v>169312</v>
      </c>
      <c r="BX99" s="8">
        <v>89130</v>
      </c>
      <c r="BY99" s="8">
        <v>37700</v>
      </c>
      <c r="BZ99" s="8">
        <v>51430</v>
      </c>
      <c r="CB99" s="955">
        <v>12.280142012477006</v>
      </c>
      <c r="CC99" s="955">
        <v>57.467534671545238</v>
      </c>
      <c r="CD99" s="955">
        <v>30.252323315977765</v>
      </c>
      <c r="CE99" s="955">
        <v>12.79605732090611</v>
      </c>
      <c r="CF99" s="955">
        <v>17.45626599507165</v>
      </c>
    </row>
    <row r="100" spans="1:84">
      <c r="A100" s="1">
        <v>28203</v>
      </c>
      <c r="B100" s="1">
        <v>2</v>
      </c>
      <c r="C100" s="1" t="s">
        <v>54</v>
      </c>
      <c r="D100" s="1" t="s">
        <v>125</v>
      </c>
      <c r="E100" s="1" t="s">
        <v>416</v>
      </c>
      <c r="F100" s="1076">
        <v>287248</v>
      </c>
      <c r="G100" s="8">
        <v>11667</v>
      </c>
      <c r="H100" s="8">
        <v>11800</v>
      </c>
      <c r="I100" s="8">
        <v>11823</v>
      </c>
      <c r="J100" s="8">
        <v>11815</v>
      </c>
      <c r="K100" s="8">
        <v>12508</v>
      </c>
      <c r="L100" s="8">
        <v>14201</v>
      </c>
      <c r="M100" s="8">
        <v>14923</v>
      </c>
      <c r="N100" s="8">
        <v>15455</v>
      </c>
      <c r="O100" s="8">
        <v>16273</v>
      </c>
      <c r="P100" s="8">
        <v>16845</v>
      </c>
      <c r="Q100" s="8">
        <v>17683</v>
      </c>
      <c r="R100" s="8">
        <v>18532</v>
      </c>
      <c r="S100" s="8">
        <v>19909</v>
      </c>
      <c r="T100" s="8">
        <v>22794</v>
      </c>
      <c r="U100" s="8">
        <v>19603</v>
      </c>
      <c r="V100" s="8">
        <v>15934</v>
      </c>
      <c r="W100" s="8">
        <v>12338</v>
      </c>
      <c r="X100" s="8">
        <v>10916</v>
      </c>
      <c r="Y100" s="8">
        <v>8754</v>
      </c>
      <c r="Z100" s="8">
        <v>3475</v>
      </c>
      <c r="AA100" s="8"/>
      <c r="AB100" s="8">
        <v>137996</v>
      </c>
      <c r="AC100" s="8">
        <v>5979</v>
      </c>
      <c r="AD100" s="8">
        <v>6047</v>
      </c>
      <c r="AE100" s="8">
        <v>6059</v>
      </c>
      <c r="AF100" s="8">
        <v>6045</v>
      </c>
      <c r="AG100" s="8">
        <v>6253</v>
      </c>
      <c r="AH100" s="8">
        <v>7255</v>
      </c>
      <c r="AI100" s="8">
        <v>7633</v>
      </c>
      <c r="AJ100" s="8">
        <v>7876</v>
      </c>
      <c r="AK100" s="8">
        <v>8224</v>
      </c>
      <c r="AL100" s="8">
        <v>8433</v>
      </c>
      <c r="AM100" s="8">
        <v>8853</v>
      </c>
      <c r="AN100" s="8">
        <v>9049</v>
      </c>
      <c r="AO100" s="8">
        <v>9732</v>
      </c>
      <c r="AP100" s="8">
        <v>11109</v>
      </c>
      <c r="AQ100" s="8">
        <v>9357</v>
      </c>
      <c r="AR100" s="8">
        <v>7235</v>
      </c>
      <c r="AS100" s="8">
        <v>5338</v>
      </c>
      <c r="AT100" s="8">
        <v>4065</v>
      </c>
      <c r="AU100" s="8">
        <v>2715</v>
      </c>
      <c r="AV100" s="8">
        <v>739</v>
      </c>
      <c r="AW100" s="8"/>
      <c r="AX100" s="8">
        <v>149252</v>
      </c>
      <c r="AY100" s="8">
        <v>5688</v>
      </c>
      <c r="AZ100" s="8">
        <v>5753</v>
      </c>
      <c r="BA100" s="8">
        <v>5764</v>
      </c>
      <c r="BB100" s="8">
        <v>5770</v>
      </c>
      <c r="BC100" s="8">
        <v>6255</v>
      </c>
      <c r="BD100" s="8">
        <v>6946</v>
      </c>
      <c r="BE100" s="8">
        <v>7290</v>
      </c>
      <c r="BF100" s="8">
        <v>7579</v>
      </c>
      <c r="BG100" s="8">
        <v>8049</v>
      </c>
      <c r="BH100" s="8">
        <v>8412</v>
      </c>
      <c r="BI100" s="8">
        <v>8830</v>
      </c>
      <c r="BJ100" s="8">
        <v>9483</v>
      </c>
      <c r="BK100" s="8">
        <v>10177</v>
      </c>
      <c r="BL100" s="8">
        <v>11685</v>
      </c>
      <c r="BM100" s="8">
        <v>10246</v>
      </c>
      <c r="BN100" s="8">
        <v>8699</v>
      </c>
      <c r="BO100" s="8">
        <v>7000</v>
      </c>
      <c r="BP100" s="8">
        <v>6851</v>
      </c>
      <c r="BQ100" s="8">
        <v>6039</v>
      </c>
      <c r="BR100" s="8">
        <v>2736</v>
      </c>
      <c r="BT100" s="955">
        <v>94.613654105223631</v>
      </c>
      <c r="BV100" s="8">
        <v>35290</v>
      </c>
      <c r="BW100" s="8">
        <v>158144</v>
      </c>
      <c r="BX100" s="8">
        <v>93814</v>
      </c>
      <c r="BY100" s="8">
        <v>42397</v>
      </c>
      <c r="BZ100" s="8">
        <v>51417</v>
      </c>
      <c r="CB100" s="955">
        <v>12.285551161365788</v>
      </c>
      <c r="CC100" s="955">
        <v>55.054865482092133</v>
      </c>
      <c r="CD100" s="955">
        <v>32.659583356542079</v>
      </c>
      <c r="CE100" s="955">
        <v>14.759719823984849</v>
      </c>
      <c r="CF100" s="955">
        <v>17.899863532557234</v>
      </c>
    </row>
    <row r="101" spans="1:84">
      <c r="A101" s="1">
        <v>28203</v>
      </c>
      <c r="B101" s="1">
        <v>2</v>
      </c>
      <c r="C101" s="1" t="s">
        <v>54</v>
      </c>
      <c r="D101" s="1" t="s">
        <v>125</v>
      </c>
      <c r="E101" s="1" t="s">
        <v>417</v>
      </c>
      <c r="F101" s="1076">
        <v>278846</v>
      </c>
      <c r="G101" s="8">
        <v>11143</v>
      </c>
      <c r="H101" s="8">
        <v>11427</v>
      </c>
      <c r="I101" s="8">
        <v>11696</v>
      </c>
      <c r="J101" s="8">
        <v>11437</v>
      </c>
      <c r="K101" s="8">
        <v>10697</v>
      </c>
      <c r="L101" s="8">
        <v>13418</v>
      </c>
      <c r="M101" s="8">
        <v>14862</v>
      </c>
      <c r="N101" s="8">
        <v>15262</v>
      </c>
      <c r="O101" s="8">
        <v>15486</v>
      </c>
      <c r="P101" s="8">
        <v>16123</v>
      </c>
      <c r="Q101" s="8">
        <v>16587</v>
      </c>
      <c r="R101" s="8">
        <v>17444</v>
      </c>
      <c r="S101" s="8">
        <v>18273</v>
      </c>
      <c r="T101" s="8">
        <v>19385</v>
      </c>
      <c r="U101" s="8">
        <v>21826</v>
      </c>
      <c r="V101" s="8">
        <v>18227</v>
      </c>
      <c r="W101" s="8">
        <v>14123</v>
      </c>
      <c r="X101" s="8">
        <v>9853</v>
      </c>
      <c r="Y101" s="8">
        <v>7008</v>
      </c>
      <c r="Z101" s="8">
        <v>4569</v>
      </c>
      <c r="AA101" s="8"/>
      <c r="AB101" s="8">
        <v>133966</v>
      </c>
      <c r="AC101" s="8">
        <v>5711</v>
      </c>
      <c r="AD101" s="8">
        <v>5856</v>
      </c>
      <c r="AE101" s="8">
        <v>5994</v>
      </c>
      <c r="AF101" s="8">
        <v>5851</v>
      </c>
      <c r="AG101" s="8">
        <v>5308</v>
      </c>
      <c r="AH101" s="8">
        <v>6891</v>
      </c>
      <c r="AI101" s="8">
        <v>7557</v>
      </c>
      <c r="AJ101" s="8">
        <v>7777</v>
      </c>
      <c r="AK101" s="8">
        <v>7914</v>
      </c>
      <c r="AL101" s="8">
        <v>8101</v>
      </c>
      <c r="AM101" s="8">
        <v>8214</v>
      </c>
      <c r="AN101" s="8">
        <v>8689</v>
      </c>
      <c r="AO101" s="8">
        <v>8874</v>
      </c>
      <c r="AP101" s="8">
        <v>9411</v>
      </c>
      <c r="AQ101" s="8">
        <v>10403</v>
      </c>
      <c r="AR101" s="8">
        <v>8379</v>
      </c>
      <c r="AS101" s="8">
        <v>6038</v>
      </c>
      <c r="AT101" s="8">
        <v>3817</v>
      </c>
      <c r="AU101" s="8">
        <v>2167</v>
      </c>
      <c r="AV101" s="8">
        <v>1014</v>
      </c>
      <c r="AW101" s="8"/>
      <c r="AX101" s="8">
        <v>144880</v>
      </c>
      <c r="AY101" s="8">
        <v>5432</v>
      </c>
      <c r="AZ101" s="8">
        <v>5571</v>
      </c>
      <c r="BA101" s="8">
        <v>5702</v>
      </c>
      <c r="BB101" s="8">
        <v>5586</v>
      </c>
      <c r="BC101" s="8">
        <v>5389</v>
      </c>
      <c r="BD101" s="8">
        <v>6527</v>
      </c>
      <c r="BE101" s="8">
        <v>7305</v>
      </c>
      <c r="BF101" s="8">
        <v>7485</v>
      </c>
      <c r="BG101" s="8">
        <v>7572</v>
      </c>
      <c r="BH101" s="8">
        <v>8022</v>
      </c>
      <c r="BI101" s="8">
        <v>8373</v>
      </c>
      <c r="BJ101" s="8">
        <v>8755</v>
      </c>
      <c r="BK101" s="8">
        <v>9399</v>
      </c>
      <c r="BL101" s="8">
        <v>9974</v>
      </c>
      <c r="BM101" s="8">
        <v>11423</v>
      </c>
      <c r="BN101" s="8">
        <v>9848</v>
      </c>
      <c r="BO101" s="8">
        <v>8085</v>
      </c>
      <c r="BP101" s="8">
        <v>6036</v>
      </c>
      <c r="BQ101" s="8">
        <v>4841</v>
      </c>
      <c r="BR101" s="8">
        <v>3555</v>
      </c>
      <c r="BT101" s="955">
        <v>91.84620604016456</v>
      </c>
      <c r="BV101" s="8">
        <v>34266</v>
      </c>
      <c r="BW101" s="8">
        <v>149589</v>
      </c>
      <c r="BX101" s="8">
        <v>94991</v>
      </c>
      <c r="BY101" s="8">
        <v>41211</v>
      </c>
      <c r="BZ101" s="8">
        <v>53780</v>
      </c>
      <c r="CB101" s="955">
        <v>12.288503331588045</v>
      </c>
      <c r="CC101" s="955">
        <v>53.645739942477213</v>
      </c>
      <c r="CD101" s="955">
        <v>34.06575672593474</v>
      </c>
      <c r="CE101" s="955">
        <v>14.779125395379527</v>
      </c>
      <c r="CF101" s="955">
        <v>19.286631330555217</v>
      </c>
    </row>
    <row r="102" spans="1:84">
      <c r="A102" s="1">
        <v>28203</v>
      </c>
      <c r="B102" s="1">
        <v>2</v>
      </c>
      <c r="C102" s="1" t="s">
        <v>54</v>
      </c>
      <c r="D102" s="1" t="s">
        <v>125</v>
      </c>
      <c r="E102" s="1" t="s">
        <v>419</v>
      </c>
      <c r="F102" s="1076">
        <v>269828</v>
      </c>
      <c r="G102" s="8">
        <v>10418</v>
      </c>
      <c r="H102" s="8">
        <v>10896</v>
      </c>
      <c r="I102" s="8">
        <v>11323</v>
      </c>
      <c r="J102" s="8">
        <v>11308</v>
      </c>
      <c r="K102" s="8">
        <v>10343</v>
      </c>
      <c r="L102" s="8">
        <v>11535</v>
      </c>
      <c r="M102" s="8">
        <v>13785</v>
      </c>
      <c r="N102" s="8">
        <v>15067</v>
      </c>
      <c r="O102" s="8">
        <v>15254</v>
      </c>
      <c r="P102" s="8">
        <v>15361</v>
      </c>
      <c r="Q102" s="8">
        <v>15949</v>
      </c>
      <c r="R102" s="8">
        <v>16387</v>
      </c>
      <c r="S102" s="8">
        <v>17185</v>
      </c>
      <c r="T102" s="8">
        <v>17794</v>
      </c>
      <c r="U102" s="8">
        <v>18580</v>
      </c>
      <c r="V102" s="8">
        <v>20351</v>
      </c>
      <c r="W102" s="8">
        <v>16231</v>
      </c>
      <c r="X102" s="8">
        <v>11397</v>
      </c>
      <c r="Y102" s="8">
        <v>6465</v>
      </c>
      <c r="Z102" s="8">
        <v>4199</v>
      </c>
      <c r="AA102" s="8"/>
      <c r="AB102" s="8">
        <v>129525</v>
      </c>
      <c r="AC102" s="8">
        <v>5339</v>
      </c>
      <c r="AD102" s="8">
        <v>5584</v>
      </c>
      <c r="AE102" s="8">
        <v>5803</v>
      </c>
      <c r="AF102" s="8">
        <v>5785</v>
      </c>
      <c r="AG102" s="8">
        <v>5132</v>
      </c>
      <c r="AH102" s="8">
        <v>5894</v>
      </c>
      <c r="AI102" s="8">
        <v>7032</v>
      </c>
      <c r="AJ102" s="8">
        <v>7639</v>
      </c>
      <c r="AK102" s="8">
        <v>7787</v>
      </c>
      <c r="AL102" s="8">
        <v>7803</v>
      </c>
      <c r="AM102" s="8">
        <v>7934</v>
      </c>
      <c r="AN102" s="8">
        <v>8082</v>
      </c>
      <c r="AO102" s="8">
        <v>8513</v>
      </c>
      <c r="AP102" s="8">
        <v>8590</v>
      </c>
      <c r="AQ102" s="8">
        <v>8826</v>
      </c>
      <c r="AR102" s="8">
        <v>9349</v>
      </c>
      <c r="AS102" s="8">
        <v>7044</v>
      </c>
      <c r="AT102" s="8">
        <v>4385</v>
      </c>
      <c r="AU102" s="8">
        <v>2096</v>
      </c>
      <c r="AV102" s="8">
        <v>908</v>
      </c>
      <c r="AW102" s="8"/>
      <c r="AX102" s="8">
        <v>140303</v>
      </c>
      <c r="AY102" s="8">
        <v>5079</v>
      </c>
      <c r="AZ102" s="8">
        <v>5312</v>
      </c>
      <c r="BA102" s="8">
        <v>5520</v>
      </c>
      <c r="BB102" s="8">
        <v>5523</v>
      </c>
      <c r="BC102" s="8">
        <v>5211</v>
      </c>
      <c r="BD102" s="8">
        <v>5641</v>
      </c>
      <c r="BE102" s="8">
        <v>6753</v>
      </c>
      <c r="BF102" s="8">
        <v>7428</v>
      </c>
      <c r="BG102" s="8">
        <v>7467</v>
      </c>
      <c r="BH102" s="8">
        <v>7558</v>
      </c>
      <c r="BI102" s="8">
        <v>8015</v>
      </c>
      <c r="BJ102" s="8">
        <v>8305</v>
      </c>
      <c r="BK102" s="8">
        <v>8672</v>
      </c>
      <c r="BL102" s="8">
        <v>9204</v>
      </c>
      <c r="BM102" s="8">
        <v>9754</v>
      </c>
      <c r="BN102" s="8">
        <v>11002</v>
      </c>
      <c r="BO102" s="8">
        <v>9187</v>
      </c>
      <c r="BP102" s="8">
        <v>7012</v>
      </c>
      <c r="BQ102" s="8">
        <v>4369</v>
      </c>
      <c r="BR102" s="8">
        <v>3291</v>
      </c>
      <c r="BT102" s="955">
        <v>88.875860092687446</v>
      </c>
      <c r="BV102" s="8">
        <v>32637</v>
      </c>
      <c r="BW102" s="8">
        <v>142174</v>
      </c>
      <c r="BX102" s="8">
        <v>95017</v>
      </c>
      <c r="BY102" s="8">
        <v>36374</v>
      </c>
      <c r="BZ102" s="8">
        <v>58643</v>
      </c>
      <c r="CB102" s="955">
        <v>12.095483048460501</v>
      </c>
      <c r="CC102" s="955">
        <v>52.690602902589802</v>
      </c>
      <c r="CD102" s="955">
        <v>35.213914048949704</v>
      </c>
      <c r="CE102" s="955">
        <v>13.480439391019464</v>
      </c>
      <c r="CF102" s="955">
        <v>21.733474657930238</v>
      </c>
    </row>
    <row r="103" spans="1:84">
      <c r="A103" s="1">
        <v>28204</v>
      </c>
      <c r="B103" s="1">
        <v>2</v>
      </c>
      <c r="C103" s="1" t="s">
        <v>54</v>
      </c>
      <c r="D103" s="1" t="s">
        <v>109</v>
      </c>
      <c r="E103" s="1" t="s">
        <v>412</v>
      </c>
      <c r="F103" s="1076">
        <v>485587</v>
      </c>
      <c r="G103" s="8">
        <v>19452</v>
      </c>
      <c r="H103" s="8">
        <v>22082</v>
      </c>
      <c r="I103" s="8">
        <v>23574</v>
      </c>
      <c r="J103" s="8">
        <v>26036</v>
      </c>
      <c r="K103" s="8">
        <v>26337</v>
      </c>
      <c r="L103" s="8">
        <v>22447</v>
      </c>
      <c r="M103" s="8">
        <v>24841</v>
      </c>
      <c r="N103" s="8">
        <v>28979</v>
      </c>
      <c r="O103" s="8">
        <v>34295</v>
      </c>
      <c r="P103" s="8">
        <v>42666</v>
      </c>
      <c r="Q103" s="8">
        <v>38298</v>
      </c>
      <c r="R103" s="8">
        <v>31537</v>
      </c>
      <c r="S103" s="8">
        <v>25802</v>
      </c>
      <c r="T103" s="8">
        <v>26502</v>
      </c>
      <c r="U103" s="8">
        <v>31787</v>
      </c>
      <c r="V103" s="8">
        <v>24003</v>
      </c>
      <c r="W103" s="8">
        <v>17768</v>
      </c>
      <c r="X103" s="8">
        <v>12059</v>
      </c>
      <c r="Y103" s="8">
        <v>5532</v>
      </c>
      <c r="Z103" s="8">
        <v>1590</v>
      </c>
      <c r="AA103" s="8"/>
      <c r="AB103" s="8">
        <v>226105</v>
      </c>
      <c r="AC103" s="8">
        <v>9815</v>
      </c>
      <c r="AD103" s="8">
        <v>11294</v>
      </c>
      <c r="AE103" s="8">
        <v>12092</v>
      </c>
      <c r="AF103" s="8">
        <v>13108</v>
      </c>
      <c r="AG103" s="8">
        <v>12186</v>
      </c>
      <c r="AH103" s="8">
        <v>10422</v>
      </c>
      <c r="AI103" s="8">
        <v>11850</v>
      </c>
      <c r="AJ103" s="8">
        <v>13606</v>
      </c>
      <c r="AK103" s="8">
        <v>15884</v>
      </c>
      <c r="AL103" s="8">
        <v>20027</v>
      </c>
      <c r="AM103" s="8">
        <v>18318</v>
      </c>
      <c r="AN103" s="8">
        <v>15218</v>
      </c>
      <c r="AO103" s="8">
        <v>12168</v>
      </c>
      <c r="AP103" s="8">
        <v>12195</v>
      </c>
      <c r="AQ103" s="8">
        <v>14445</v>
      </c>
      <c r="AR103" s="8">
        <v>10332</v>
      </c>
      <c r="AS103" s="8">
        <v>7128</v>
      </c>
      <c r="AT103" s="8">
        <v>4220</v>
      </c>
      <c r="AU103" s="8">
        <v>1506</v>
      </c>
      <c r="AV103" s="8">
        <v>291</v>
      </c>
      <c r="AW103" s="8"/>
      <c r="AX103" s="8">
        <v>259482</v>
      </c>
      <c r="AY103" s="8">
        <v>9637</v>
      </c>
      <c r="AZ103" s="8">
        <v>10788</v>
      </c>
      <c r="BA103" s="8">
        <v>11482</v>
      </c>
      <c r="BB103" s="8">
        <v>12928</v>
      </c>
      <c r="BC103" s="8">
        <v>14151</v>
      </c>
      <c r="BD103" s="8">
        <v>12025</v>
      </c>
      <c r="BE103" s="8">
        <v>12991</v>
      </c>
      <c r="BF103" s="8">
        <v>15373</v>
      </c>
      <c r="BG103" s="8">
        <v>18411</v>
      </c>
      <c r="BH103" s="8">
        <v>22639</v>
      </c>
      <c r="BI103" s="8">
        <v>19980</v>
      </c>
      <c r="BJ103" s="8">
        <v>16319</v>
      </c>
      <c r="BK103" s="8">
        <v>13634</v>
      </c>
      <c r="BL103" s="8">
        <v>14307</v>
      </c>
      <c r="BM103" s="8">
        <v>17342</v>
      </c>
      <c r="BN103" s="8">
        <v>13671</v>
      </c>
      <c r="BO103" s="8">
        <v>10640</v>
      </c>
      <c r="BP103" s="8">
        <v>7839</v>
      </c>
      <c r="BQ103" s="8">
        <v>4026</v>
      </c>
      <c r="BR103" s="8">
        <v>1299</v>
      </c>
      <c r="BT103" s="955">
        <v>100</v>
      </c>
      <c r="BV103" s="8">
        <v>65108</v>
      </c>
      <c r="BW103" s="8">
        <v>301238</v>
      </c>
      <c r="BX103" s="8">
        <v>119241</v>
      </c>
      <c r="BY103" s="8">
        <v>58289</v>
      </c>
      <c r="BZ103" s="8">
        <v>60952</v>
      </c>
      <c r="CB103" s="955">
        <v>13.408101946716036</v>
      </c>
      <c r="CC103" s="955">
        <v>62.035845275923784</v>
      </c>
      <c r="CD103" s="955">
        <v>24.556052777360186</v>
      </c>
      <c r="CE103" s="955">
        <v>12.003822178106086</v>
      </c>
      <c r="CF103" s="955">
        <v>12.552230599254099</v>
      </c>
    </row>
    <row r="104" spans="1:84">
      <c r="A104" s="1">
        <v>28204</v>
      </c>
      <c r="B104" s="1">
        <v>2</v>
      </c>
      <c r="C104" s="1" t="s">
        <v>54</v>
      </c>
      <c r="D104" s="1" t="s">
        <v>109</v>
      </c>
      <c r="E104" s="1" t="s">
        <v>413</v>
      </c>
      <c r="F104" s="1076">
        <v>484472</v>
      </c>
      <c r="G104" s="8">
        <v>17279</v>
      </c>
      <c r="H104" s="8">
        <v>19655</v>
      </c>
      <c r="I104" s="8">
        <v>22300</v>
      </c>
      <c r="J104" s="8">
        <v>25384</v>
      </c>
      <c r="K104" s="8">
        <v>27340</v>
      </c>
      <c r="L104" s="8">
        <v>24664</v>
      </c>
      <c r="M104" s="8">
        <v>24771</v>
      </c>
      <c r="N104" s="8">
        <v>26241</v>
      </c>
      <c r="O104" s="8">
        <v>29649</v>
      </c>
      <c r="P104" s="8">
        <v>34048</v>
      </c>
      <c r="Q104" s="8">
        <v>42021</v>
      </c>
      <c r="R104" s="8">
        <v>37384</v>
      </c>
      <c r="S104" s="8">
        <v>30877</v>
      </c>
      <c r="T104" s="8">
        <v>24979</v>
      </c>
      <c r="U104" s="8">
        <v>25052</v>
      </c>
      <c r="V104" s="8">
        <v>29186</v>
      </c>
      <c r="W104" s="8">
        <v>20542</v>
      </c>
      <c r="X104" s="8">
        <v>13440</v>
      </c>
      <c r="Y104" s="8">
        <v>7173</v>
      </c>
      <c r="Z104" s="8">
        <v>2487</v>
      </c>
      <c r="AA104" s="8"/>
      <c r="AB104" s="8">
        <v>224049</v>
      </c>
      <c r="AC104" s="8">
        <v>8855</v>
      </c>
      <c r="AD104" s="8">
        <v>9934</v>
      </c>
      <c r="AE104" s="8">
        <v>11404</v>
      </c>
      <c r="AF104" s="8">
        <v>12625</v>
      </c>
      <c r="AG104" s="8">
        <v>12870</v>
      </c>
      <c r="AH104" s="8">
        <v>11507</v>
      </c>
      <c r="AI104" s="8">
        <v>11543</v>
      </c>
      <c r="AJ104" s="8">
        <v>12548</v>
      </c>
      <c r="AK104" s="8">
        <v>13958</v>
      </c>
      <c r="AL104" s="8">
        <v>15620</v>
      </c>
      <c r="AM104" s="8">
        <v>19488</v>
      </c>
      <c r="AN104" s="8">
        <v>17731</v>
      </c>
      <c r="AO104" s="8">
        <v>14741</v>
      </c>
      <c r="AP104" s="8">
        <v>11654</v>
      </c>
      <c r="AQ104" s="8">
        <v>11226</v>
      </c>
      <c r="AR104" s="8">
        <v>12730</v>
      </c>
      <c r="AS104" s="8">
        <v>8263</v>
      </c>
      <c r="AT104" s="8">
        <v>4747</v>
      </c>
      <c r="AU104" s="8">
        <v>2103</v>
      </c>
      <c r="AV104" s="8">
        <v>502</v>
      </c>
      <c r="AW104" s="8"/>
      <c r="AX104" s="8">
        <v>260423</v>
      </c>
      <c r="AY104" s="8">
        <v>8424</v>
      </c>
      <c r="AZ104" s="8">
        <v>9721</v>
      </c>
      <c r="BA104" s="8">
        <v>10896</v>
      </c>
      <c r="BB104" s="8">
        <v>12759</v>
      </c>
      <c r="BC104" s="8">
        <v>14470</v>
      </c>
      <c r="BD104" s="8">
        <v>13157</v>
      </c>
      <c r="BE104" s="8">
        <v>13228</v>
      </c>
      <c r="BF104" s="8">
        <v>13693</v>
      </c>
      <c r="BG104" s="8">
        <v>15691</v>
      </c>
      <c r="BH104" s="8">
        <v>18428</v>
      </c>
      <c r="BI104" s="8">
        <v>22533</v>
      </c>
      <c r="BJ104" s="8">
        <v>19653</v>
      </c>
      <c r="BK104" s="8">
        <v>16136</v>
      </c>
      <c r="BL104" s="8">
        <v>13325</v>
      </c>
      <c r="BM104" s="8">
        <v>13826</v>
      </c>
      <c r="BN104" s="8">
        <v>16456</v>
      </c>
      <c r="BO104" s="8">
        <v>12279</v>
      </c>
      <c r="BP104" s="8">
        <v>8693</v>
      </c>
      <c r="BQ104" s="8">
        <v>5070</v>
      </c>
      <c r="BR104" s="8">
        <v>1985</v>
      </c>
      <c r="BT104" s="955">
        <v>99.770381002786323</v>
      </c>
      <c r="BV104" s="8">
        <v>59234</v>
      </c>
      <c r="BW104" s="8">
        <v>302379</v>
      </c>
      <c r="BX104" s="8">
        <v>122859</v>
      </c>
      <c r="BY104" s="8">
        <v>50031</v>
      </c>
      <c r="BZ104" s="8">
        <v>72828</v>
      </c>
      <c r="CB104" s="955">
        <v>12.226506382205784</v>
      </c>
      <c r="CC104" s="955">
        <v>62.414133324526503</v>
      </c>
      <c r="CD104" s="955">
        <v>25.359360293267724</v>
      </c>
      <c r="CE104" s="955">
        <v>10.326912597632061</v>
      </c>
      <c r="CF104" s="955">
        <v>15.032447695635662</v>
      </c>
    </row>
    <row r="105" spans="1:84">
      <c r="A105" s="1">
        <v>28204</v>
      </c>
      <c r="B105" s="1">
        <v>2</v>
      </c>
      <c r="C105" s="1" t="s">
        <v>54</v>
      </c>
      <c r="D105" s="1" t="s">
        <v>109</v>
      </c>
      <c r="E105" s="1" t="s">
        <v>414</v>
      </c>
      <c r="F105" s="1076">
        <v>478834</v>
      </c>
      <c r="G105" s="8">
        <v>17361</v>
      </c>
      <c r="H105" s="8">
        <v>17552</v>
      </c>
      <c r="I105" s="8">
        <v>19990</v>
      </c>
      <c r="J105" s="8">
        <v>24031</v>
      </c>
      <c r="K105" s="8">
        <v>26386</v>
      </c>
      <c r="L105" s="8">
        <v>24430</v>
      </c>
      <c r="M105" s="8">
        <v>26315</v>
      </c>
      <c r="N105" s="8">
        <v>26017</v>
      </c>
      <c r="O105" s="8">
        <v>26855</v>
      </c>
      <c r="P105" s="8">
        <v>29454</v>
      </c>
      <c r="Q105" s="8">
        <v>33456</v>
      </c>
      <c r="R105" s="8">
        <v>41024</v>
      </c>
      <c r="S105" s="8">
        <v>36521</v>
      </c>
      <c r="T105" s="8">
        <v>29856</v>
      </c>
      <c r="U105" s="8">
        <v>23666</v>
      </c>
      <c r="V105" s="8">
        <v>23076</v>
      </c>
      <c r="W105" s="8">
        <v>25298</v>
      </c>
      <c r="X105" s="8">
        <v>15842</v>
      </c>
      <c r="Y105" s="8">
        <v>8185</v>
      </c>
      <c r="Z105" s="8">
        <v>3519</v>
      </c>
      <c r="AA105" s="8"/>
      <c r="AB105" s="8">
        <v>220125</v>
      </c>
      <c r="AC105" s="8">
        <v>8897</v>
      </c>
      <c r="AD105" s="8">
        <v>8979</v>
      </c>
      <c r="AE105" s="8">
        <v>10114</v>
      </c>
      <c r="AF105" s="8">
        <v>11915</v>
      </c>
      <c r="AG105" s="8">
        <v>12324</v>
      </c>
      <c r="AH105" s="8">
        <v>11522</v>
      </c>
      <c r="AI105" s="8">
        <v>12301</v>
      </c>
      <c r="AJ105" s="8">
        <v>12168</v>
      </c>
      <c r="AK105" s="8">
        <v>12882</v>
      </c>
      <c r="AL105" s="8">
        <v>13758</v>
      </c>
      <c r="AM105" s="8">
        <v>15155</v>
      </c>
      <c r="AN105" s="8">
        <v>18892</v>
      </c>
      <c r="AO105" s="8">
        <v>17146</v>
      </c>
      <c r="AP105" s="8">
        <v>14101</v>
      </c>
      <c r="AQ105" s="8">
        <v>10765</v>
      </c>
      <c r="AR105" s="8">
        <v>9942</v>
      </c>
      <c r="AS105" s="8">
        <v>10372</v>
      </c>
      <c r="AT105" s="8">
        <v>5665</v>
      </c>
      <c r="AU105" s="8">
        <v>2450</v>
      </c>
      <c r="AV105" s="8">
        <v>777</v>
      </c>
      <c r="AW105" s="8"/>
      <c r="AX105" s="8">
        <v>258709</v>
      </c>
      <c r="AY105" s="8">
        <v>8464</v>
      </c>
      <c r="AZ105" s="8">
        <v>8573</v>
      </c>
      <c r="BA105" s="8">
        <v>9876</v>
      </c>
      <c r="BB105" s="8">
        <v>12116</v>
      </c>
      <c r="BC105" s="8">
        <v>14062</v>
      </c>
      <c r="BD105" s="8">
        <v>12908</v>
      </c>
      <c r="BE105" s="8">
        <v>14014</v>
      </c>
      <c r="BF105" s="8">
        <v>13849</v>
      </c>
      <c r="BG105" s="8">
        <v>13973</v>
      </c>
      <c r="BH105" s="8">
        <v>15696</v>
      </c>
      <c r="BI105" s="8">
        <v>18301</v>
      </c>
      <c r="BJ105" s="8">
        <v>22132</v>
      </c>
      <c r="BK105" s="8">
        <v>19375</v>
      </c>
      <c r="BL105" s="8">
        <v>15755</v>
      </c>
      <c r="BM105" s="8">
        <v>12901</v>
      </c>
      <c r="BN105" s="8">
        <v>13134</v>
      </c>
      <c r="BO105" s="8">
        <v>14926</v>
      </c>
      <c r="BP105" s="8">
        <v>10177</v>
      </c>
      <c r="BQ105" s="8">
        <v>5735</v>
      </c>
      <c r="BR105" s="8">
        <v>2742</v>
      </c>
      <c r="BT105" s="955">
        <v>98.609312028534532</v>
      </c>
      <c r="BV105" s="8">
        <v>54903</v>
      </c>
      <c r="BW105" s="8">
        <v>294489</v>
      </c>
      <c r="BX105" s="8">
        <v>129442</v>
      </c>
      <c r="BY105" s="8">
        <v>53522</v>
      </c>
      <c r="BZ105" s="8">
        <v>75920</v>
      </c>
      <c r="CB105" s="955">
        <v>11.465977771002059</v>
      </c>
      <c r="CC105" s="955">
        <v>61.501271839510139</v>
      </c>
      <c r="CD105" s="955">
        <v>27.032750389487799</v>
      </c>
      <c r="CE105" s="955">
        <v>11.177568844317655</v>
      </c>
      <c r="CF105" s="955">
        <v>15.855181545170142</v>
      </c>
    </row>
    <row r="106" spans="1:84">
      <c r="A106" s="1">
        <v>28204</v>
      </c>
      <c r="B106" s="1">
        <v>2</v>
      </c>
      <c r="C106" s="1" t="s">
        <v>54</v>
      </c>
      <c r="D106" s="1" t="s">
        <v>109</v>
      </c>
      <c r="E106" s="1" t="s">
        <v>415</v>
      </c>
      <c r="F106" s="1076">
        <v>471620</v>
      </c>
      <c r="G106" s="8">
        <v>17614</v>
      </c>
      <c r="H106" s="8">
        <v>17606</v>
      </c>
      <c r="I106" s="8">
        <v>17835</v>
      </c>
      <c r="J106" s="8">
        <v>21590</v>
      </c>
      <c r="K106" s="8">
        <v>25125</v>
      </c>
      <c r="L106" s="8">
        <v>23697</v>
      </c>
      <c r="M106" s="8">
        <v>25715</v>
      </c>
      <c r="N106" s="8">
        <v>27392</v>
      </c>
      <c r="O106" s="8">
        <v>26713</v>
      </c>
      <c r="P106" s="8">
        <v>26724</v>
      </c>
      <c r="Q106" s="8">
        <v>28976</v>
      </c>
      <c r="R106" s="8">
        <v>32700</v>
      </c>
      <c r="S106" s="8">
        <v>40158</v>
      </c>
      <c r="T106" s="8">
        <v>35350</v>
      </c>
      <c r="U106" s="8">
        <v>28324</v>
      </c>
      <c r="V106" s="8">
        <v>21905</v>
      </c>
      <c r="W106" s="8">
        <v>20078</v>
      </c>
      <c r="X106" s="8">
        <v>19924</v>
      </c>
      <c r="Y106" s="8">
        <v>9860</v>
      </c>
      <c r="Z106" s="8">
        <v>4334</v>
      </c>
      <c r="AA106" s="8"/>
      <c r="AB106" s="8">
        <v>215695</v>
      </c>
      <c r="AC106" s="8">
        <v>9027</v>
      </c>
      <c r="AD106" s="8">
        <v>9007</v>
      </c>
      <c r="AE106" s="8">
        <v>9120</v>
      </c>
      <c r="AF106" s="8">
        <v>10603</v>
      </c>
      <c r="AG106" s="8">
        <v>11709</v>
      </c>
      <c r="AH106" s="8">
        <v>11122</v>
      </c>
      <c r="AI106" s="8">
        <v>12119</v>
      </c>
      <c r="AJ106" s="8">
        <v>12812</v>
      </c>
      <c r="AK106" s="8">
        <v>12526</v>
      </c>
      <c r="AL106" s="8">
        <v>12723</v>
      </c>
      <c r="AM106" s="8">
        <v>13372</v>
      </c>
      <c r="AN106" s="8">
        <v>14686</v>
      </c>
      <c r="AO106" s="8">
        <v>18328</v>
      </c>
      <c r="AP106" s="8">
        <v>16440</v>
      </c>
      <c r="AQ106" s="8">
        <v>13066</v>
      </c>
      <c r="AR106" s="8">
        <v>9604</v>
      </c>
      <c r="AS106" s="8">
        <v>8126</v>
      </c>
      <c r="AT106" s="8">
        <v>7322</v>
      </c>
      <c r="AU106" s="8">
        <v>2997</v>
      </c>
      <c r="AV106" s="8">
        <v>986</v>
      </c>
      <c r="AW106" s="8"/>
      <c r="AX106" s="8">
        <v>255925</v>
      </c>
      <c r="AY106" s="8">
        <v>8587</v>
      </c>
      <c r="AZ106" s="8">
        <v>8599</v>
      </c>
      <c r="BA106" s="8">
        <v>8715</v>
      </c>
      <c r="BB106" s="8">
        <v>10987</v>
      </c>
      <c r="BC106" s="8">
        <v>13416</v>
      </c>
      <c r="BD106" s="8">
        <v>12575</v>
      </c>
      <c r="BE106" s="8">
        <v>13596</v>
      </c>
      <c r="BF106" s="8">
        <v>14580</v>
      </c>
      <c r="BG106" s="8">
        <v>14187</v>
      </c>
      <c r="BH106" s="8">
        <v>14001</v>
      </c>
      <c r="BI106" s="8">
        <v>15604</v>
      </c>
      <c r="BJ106" s="8">
        <v>18014</v>
      </c>
      <c r="BK106" s="8">
        <v>21830</v>
      </c>
      <c r="BL106" s="8">
        <v>18910</v>
      </c>
      <c r="BM106" s="8">
        <v>15258</v>
      </c>
      <c r="BN106" s="8">
        <v>12301</v>
      </c>
      <c r="BO106" s="8">
        <v>11952</v>
      </c>
      <c r="BP106" s="8">
        <v>12602</v>
      </c>
      <c r="BQ106" s="8">
        <v>6863</v>
      </c>
      <c r="BR106" s="8">
        <v>3348</v>
      </c>
      <c r="BT106" s="955">
        <v>97.123687413378036</v>
      </c>
      <c r="BV106" s="8">
        <v>53055</v>
      </c>
      <c r="BW106" s="8">
        <v>278790</v>
      </c>
      <c r="BX106" s="8">
        <v>139775</v>
      </c>
      <c r="BY106" s="8">
        <v>63674</v>
      </c>
      <c r="BZ106" s="8">
        <v>76101</v>
      </c>
      <c r="CB106" s="955">
        <v>11.249522920995716</v>
      </c>
      <c r="CC106" s="955">
        <v>59.113269157372464</v>
      </c>
      <c r="CD106" s="955">
        <v>29.63720792163182</v>
      </c>
      <c r="CE106" s="955">
        <v>13.501123786098979</v>
      </c>
      <c r="CF106" s="955">
        <v>16.136084135532844</v>
      </c>
    </row>
    <row r="107" spans="1:84">
      <c r="A107" s="1">
        <v>28204</v>
      </c>
      <c r="B107" s="1">
        <v>2</v>
      </c>
      <c r="C107" s="1" t="s">
        <v>54</v>
      </c>
      <c r="D107" s="1" t="s">
        <v>109</v>
      </c>
      <c r="E107" s="1" t="s">
        <v>416</v>
      </c>
      <c r="F107" s="1076">
        <v>462768</v>
      </c>
      <c r="G107" s="8">
        <v>17084</v>
      </c>
      <c r="H107" s="8">
        <v>17840</v>
      </c>
      <c r="I107" s="8">
        <v>17868</v>
      </c>
      <c r="J107" s="8">
        <v>19223</v>
      </c>
      <c r="K107" s="8">
        <v>22738</v>
      </c>
      <c r="L107" s="8">
        <v>22761</v>
      </c>
      <c r="M107" s="8">
        <v>25020</v>
      </c>
      <c r="N107" s="8">
        <v>26621</v>
      </c>
      <c r="O107" s="8">
        <v>28004</v>
      </c>
      <c r="P107" s="8">
        <v>26639</v>
      </c>
      <c r="Q107" s="8">
        <v>26326</v>
      </c>
      <c r="R107" s="8">
        <v>28385</v>
      </c>
      <c r="S107" s="8">
        <v>32116</v>
      </c>
      <c r="T107" s="8">
        <v>38946</v>
      </c>
      <c r="U107" s="8">
        <v>33595</v>
      </c>
      <c r="V107" s="8">
        <v>26256</v>
      </c>
      <c r="W107" s="8">
        <v>19195</v>
      </c>
      <c r="X107" s="8">
        <v>15905</v>
      </c>
      <c r="Y107" s="8">
        <v>12837</v>
      </c>
      <c r="Z107" s="8">
        <v>5409</v>
      </c>
      <c r="AA107" s="8"/>
      <c r="AB107" s="8">
        <v>210878</v>
      </c>
      <c r="AC107" s="8">
        <v>8755</v>
      </c>
      <c r="AD107" s="8">
        <v>9127</v>
      </c>
      <c r="AE107" s="8">
        <v>9137</v>
      </c>
      <c r="AF107" s="8">
        <v>9531</v>
      </c>
      <c r="AG107" s="8">
        <v>10520</v>
      </c>
      <c r="AH107" s="8">
        <v>10687</v>
      </c>
      <c r="AI107" s="8">
        <v>11754</v>
      </c>
      <c r="AJ107" s="8">
        <v>12543</v>
      </c>
      <c r="AK107" s="8">
        <v>13113</v>
      </c>
      <c r="AL107" s="8">
        <v>12397</v>
      </c>
      <c r="AM107" s="8">
        <v>12388</v>
      </c>
      <c r="AN107" s="8">
        <v>12982</v>
      </c>
      <c r="AO107" s="8">
        <v>14318</v>
      </c>
      <c r="AP107" s="8">
        <v>17626</v>
      </c>
      <c r="AQ107" s="8">
        <v>15281</v>
      </c>
      <c r="AR107" s="8">
        <v>11705</v>
      </c>
      <c r="AS107" s="8">
        <v>7942</v>
      </c>
      <c r="AT107" s="8">
        <v>5768</v>
      </c>
      <c r="AU107" s="8">
        <v>4051</v>
      </c>
      <c r="AV107" s="8">
        <v>1253</v>
      </c>
      <c r="AW107" s="8"/>
      <c r="AX107" s="8">
        <v>251890</v>
      </c>
      <c r="AY107" s="8">
        <v>8329</v>
      </c>
      <c r="AZ107" s="8">
        <v>8713</v>
      </c>
      <c r="BA107" s="8">
        <v>8731</v>
      </c>
      <c r="BB107" s="8">
        <v>9692</v>
      </c>
      <c r="BC107" s="8">
        <v>12218</v>
      </c>
      <c r="BD107" s="8">
        <v>12074</v>
      </c>
      <c r="BE107" s="8">
        <v>13266</v>
      </c>
      <c r="BF107" s="8">
        <v>14078</v>
      </c>
      <c r="BG107" s="8">
        <v>14891</v>
      </c>
      <c r="BH107" s="8">
        <v>14242</v>
      </c>
      <c r="BI107" s="8">
        <v>13938</v>
      </c>
      <c r="BJ107" s="8">
        <v>15403</v>
      </c>
      <c r="BK107" s="8">
        <v>17798</v>
      </c>
      <c r="BL107" s="8">
        <v>21320</v>
      </c>
      <c r="BM107" s="8">
        <v>18314</v>
      </c>
      <c r="BN107" s="8">
        <v>14551</v>
      </c>
      <c r="BO107" s="8">
        <v>11253</v>
      </c>
      <c r="BP107" s="8">
        <v>10137</v>
      </c>
      <c r="BQ107" s="8">
        <v>8786</v>
      </c>
      <c r="BR107" s="8">
        <v>4156</v>
      </c>
      <c r="BT107" s="955">
        <v>95.300739105453815</v>
      </c>
      <c r="BV107" s="8">
        <v>52792</v>
      </c>
      <c r="BW107" s="8">
        <v>257833</v>
      </c>
      <c r="BX107" s="8">
        <v>152143</v>
      </c>
      <c r="BY107" s="8">
        <v>72541</v>
      </c>
      <c r="BZ107" s="8">
        <v>79602</v>
      </c>
      <c r="CB107" s="955">
        <v>11.407876084776822</v>
      </c>
      <c r="CC107" s="955">
        <v>55.71539086540124</v>
      </c>
      <c r="CD107" s="955">
        <v>32.876733049821944</v>
      </c>
      <c r="CE107" s="955">
        <v>15.675457248556512</v>
      </c>
      <c r="CF107" s="955">
        <v>17.201275801265428</v>
      </c>
    </row>
    <row r="108" spans="1:84">
      <c r="A108" s="1">
        <v>28204</v>
      </c>
      <c r="B108" s="1">
        <v>2</v>
      </c>
      <c r="C108" s="1" t="s">
        <v>54</v>
      </c>
      <c r="D108" s="1" t="s">
        <v>109</v>
      </c>
      <c r="E108" s="1" t="s">
        <v>417</v>
      </c>
      <c r="F108" s="1076">
        <v>452587</v>
      </c>
      <c r="G108" s="8">
        <v>16195</v>
      </c>
      <c r="H108" s="8">
        <v>17313</v>
      </c>
      <c r="I108" s="8">
        <v>18087</v>
      </c>
      <c r="J108" s="8">
        <v>19178</v>
      </c>
      <c r="K108" s="8">
        <v>20130</v>
      </c>
      <c r="L108" s="8">
        <v>20712</v>
      </c>
      <c r="M108" s="8">
        <v>24146</v>
      </c>
      <c r="N108" s="8">
        <v>25938</v>
      </c>
      <c r="O108" s="8">
        <v>27150</v>
      </c>
      <c r="P108" s="8">
        <v>27962</v>
      </c>
      <c r="Q108" s="8">
        <v>26294</v>
      </c>
      <c r="R108" s="8">
        <v>25831</v>
      </c>
      <c r="S108" s="8">
        <v>27940</v>
      </c>
      <c r="T108" s="8">
        <v>31241</v>
      </c>
      <c r="U108" s="8">
        <v>37103</v>
      </c>
      <c r="V108" s="8">
        <v>31224</v>
      </c>
      <c r="W108" s="8">
        <v>23091</v>
      </c>
      <c r="X108" s="8">
        <v>15389</v>
      </c>
      <c r="Y108" s="8">
        <v>10341</v>
      </c>
      <c r="Z108" s="8">
        <v>7322</v>
      </c>
      <c r="AA108" s="8"/>
      <c r="AB108" s="8">
        <v>205650</v>
      </c>
      <c r="AC108" s="8">
        <v>8300</v>
      </c>
      <c r="AD108" s="8">
        <v>8857</v>
      </c>
      <c r="AE108" s="8">
        <v>9250</v>
      </c>
      <c r="AF108" s="8">
        <v>9516</v>
      </c>
      <c r="AG108" s="8">
        <v>9373</v>
      </c>
      <c r="AH108" s="8">
        <v>9690</v>
      </c>
      <c r="AI108" s="8">
        <v>11356</v>
      </c>
      <c r="AJ108" s="8">
        <v>12191</v>
      </c>
      <c r="AK108" s="8">
        <v>12801</v>
      </c>
      <c r="AL108" s="8">
        <v>12991</v>
      </c>
      <c r="AM108" s="8">
        <v>12093</v>
      </c>
      <c r="AN108" s="8">
        <v>12053</v>
      </c>
      <c r="AO108" s="8">
        <v>12684</v>
      </c>
      <c r="AP108" s="8">
        <v>13828</v>
      </c>
      <c r="AQ108" s="8">
        <v>16436</v>
      </c>
      <c r="AR108" s="8">
        <v>13749</v>
      </c>
      <c r="AS108" s="8">
        <v>9744</v>
      </c>
      <c r="AT108" s="8">
        <v>5747</v>
      </c>
      <c r="AU108" s="8">
        <v>3223</v>
      </c>
      <c r="AV108" s="8">
        <v>1768</v>
      </c>
      <c r="AW108" s="8"/>
      <c r="AX108" s="8">
        <v>246937</v>
      </c>
      <c r="AY108" s="8">
        <v>7895</v>
      </c>
      <c r="AZ108" s="8">
        <v>8456</v>
      </c>
      <c r="BA108" s="8">
        <v>8837</v>
      </c>
      <c r="BB108" s="8">
        <v>9662</v>
      </c>
      <c r="BC108" s="8">
        <v>10757</v>
      </c>
      <c r="BD108" s="8">
        <v>11022</v>
      </c>
      <c r="BE108" s="8">
        <v>12790</v>
      </c>
      <c r="BF108" s="8">
        <v>13747</v>
      </c>
      <c r="BG108" s="8">
        <v>14349</v>
      </c>
      <c r="BH108" s="8">
        <v>14971</v>
      </c>
      <c r="BI108" s="8">
        <v>14201</v>
      </c>
      <c r="BJ108" s="8">
        <v>13778</v>
      </c>
      <c r="BK108" s="8">
        <v>15256</v>
      </c>
      <c r="BL108" s="8">
        <v>17413</v>
      </c>
      <c r="BM108" s="8">
        <v>20667</v>
      </c>
      <c r="BN108" s="8">
        <v>17475</v>
      </c>
      <c r="BO108" s="8">
        <v>13347</v>
      </c>
      <c r="BP108" s="8">
        <v>9642</v>
      </c>
      <c r="BQ108" s="8">
        <v>7118</v>
      </c>
      <c r="BR108" s="8">
        <v>5554</v>
      </c>
      <c r="BT108" s="955">
        <v>93.204101427756513</v>
      </c>
      <c r="BV108" s="8">
        <v>51595</v>
      </c>
      <c r="BW108" s="8">
        <v>245281</v>
      </c>
      <c r="BX108" s="8">
        <v>155711</v>
      </c>
      <c r="BY108" s="8">
        <v>68344</v>
      </c>
      <c r="BZ108" s="8">
        <v>87367</v>
      </c>
      <c r="CB108" s="955">
        <v>11.400018118063489</v>
      </c>
      <c r="CC108" s="955">
        <v>54.195325981523993</v>
      </c>
      <c r="CD108" s="955">
        <v>34.404655900412514</v>
      </c>
      <c r="CE108" s="955">
        <v>15.100743061555017</v>
      </c>
      <c r="CF108" s="955">
        <v>19.303912838857499</v>
      </c>
    </row>
    <row r="109" spans="1:84">
      <c r="A109" s="1">
        <v>28204</v>
      </c>
      <c r="B109" s="1">
        <v>2</v>
      </c>
      <c r="C109" s="1" t="s">
        <v>54</v>
      </c>
      <c r="D109" s="1" t="s">
        <v>109</v>
      </c>
      <c r="E109" s="1" t="s">
        <v>419</v>
      </c>
      <c r="F109" s="1076">
        <v>441358</v>
      </c>
      <c r="G109" s="8">
        <v>15126</v>
      </c>
      <c r="H109" s="8">
        <v>16429</v>
      </c>
      <c r="I109" s="8">
        <v>17553</v>
      </c>
      <c r="J109" s="8">
        <v>19348</v>
      </c>
      <c r="K109" s="8">
        <v>19928</v>
      </c>
      <c r="L109" s="8">
        <v>18317</v>
      </c>
      <c r="M109" s="8">
        <v>22040</v>
      </c>
      <c r="N109" s="8">
        <v>25084</v>
      </c>
      <c r="O109" s="8">
        <v>26476</v>
      </c>
      <c r="P109" s="8">
        <v>27116</v>
      </c>
      <c r="Q109" s="8">
        <v>27629</v>
      </c>
      <c r="R109" s="8">
        <v>25813</v>
      </c>
      <c r="S109" s="8">
        <v>25453</v>
      </c>
      <c r="T109" s="8">
        <v>27242</v>
      </c>
      <c r="U109" s="8">
        <v>29864</v>
      </c>
      <c r="V109" s="8">
        <v>34596</v>
      </c>
      <c r="W109" s="8">
        <v>27601</v>
      </c>
      <c r="X109" s="8">
        <v>18663</v>
      </c>
      <c r="Y109" s="8">
        <v>10215</v>
      </c>
      <c r="Z109" s="8">
        <v>6865</v>
      </c>
      <c r="AA109" s="8"/>
      <c r="AB109" s="8">
        <v>199867</v>
      </c>
      <c r="AC109" s="8">
        <v>7752</v>
      </c>
      <c r="AD109" s="8">
        <v>8405</v>
      </c>
      <c r="AE109" s="8">
        <v>8977</v>
      </c>
      <c r="AF109" s="8">
        <v>9607</v>
      </c>
      <c r="AG109" s="8">
        <v>9291</v>
      </c>
      <c r="AH109" s="8">
        <v>8601</v>
      </c>
      <c r="AI109" s="8">
        <v>10341</v>
      </c>
      <c r="AJ109" s="8">
        <v>11803</v>
      </c>
      <c r="AK109" s="8">
        <v>12457</v>
      </c>
      <c r="AL109" s="8">
        <v>12696</v>
      </c>
      <c r="AM109" s="8">
        <v>12685</v>
      </c>
      <c r="AN109" s="8">
        <v>11794</v>
      </c>
      <c r="AO109" s="8">
        <v>11786</v>
      </c>
      <c r="AP109" s="8">
        <v>12281</v>
      </c>
      <c r="AQ109" s="8">
        <v>12948</v>
      </c>
      <c r="AR109" s="8">
        <v>14847</v>
      </c>
      <c r="AS109" s="8">
        <v>11530</v>
      </c>
      <c r="AT109" s="8">
        <v>7145</v>
      </c>
      <c r="AU109" s="8">
        <v>3304</v>
      </c>
      <c r="AV109" s="8">
        <v>1617</v>
      </c>
      <c r="AW109" s="8"/>
      <c r="AX109" s="8">
        <v>241491</v>
      </c>
      <c r="AY109" s="8">
        <v>7374</v>
      </c>
      <c r="AZ109" s="8">
        <v>8024</v>
      </c>
      <c r="BA109" s="8">
        <v>8576</v>
      </c>
      <c r="BB109" s="8">
        <v>9741</v>
      </c>
      <c r="BC109" s="8">
        <v>10637</v>
      </c>
      <c r="BD109" s="8">
        <v>9716</v>
      </c>
      <c r="BE109" s="8">
        <v>11699</v>
      </c>
      <c r="BF109" s="8">
        <v>13281</v>
      </c>
      <c r="BG109" s="8">
        <v>14019</v>
      </c>
      <c r="BH109" s="8">
        <v>14420</v>
      </c>
      <c r="BI109" s="8">
        <v>14944</v>
      </c>
      <c r="BJ109" s="8">
        <v>14019</v>
      </c>
      <c r="BK109" s="8">
        <v>13667</v>
      </c>
      <c r="BL109" s="8">
        <v>14961</v>
      </c>
      <c r="BM109" s="8">
        <v>16916</v>
      </c>
      <c r="BN109" s="8">
        <v>19749</v>
      </c>
      <c r="BO109" s="8">
        <v>16071</v>
      </c>
      <c r="BP109" s="8">
        <v>11518</v>
      </c>
      <c r="BQ109" s="8">
        <v>6911</v>
      </c>
      <c r="BR109" s="8">
        <v>5248</v>
      </c>
      <c r="BT109" s="955">
        <v>90.891642486310388</v>
      </c>
      <c r="BV109" s="8">
        <v>49108</v>
      </c>
      <c r="BW109" s="8">
        <v>237204</v>
      </c>
      <c r="BX109" s="8">
        <v>155046</v>
      </c>
      <c r="BY109" s="8">
        <v>57106</v>
      </c>
      <c r="BZ109" s="8">
        <v>97940</v>
      </c>
      <c r="CB109" s="955">
        <v>11.126568454633199</v>
      </c>
      <c r="CC109" s="955">
        <v>53.744126083587474</v>
      </c>
      <c r="CD109" s="955">
        <v>35.129305461779325</v>
      </c>
      <c r="CE109" s="955">
        <v>12.938702821745613</v>
      </c>
      <c r="CF109" s="955">
        <v>22.190602640033713</v>
      </c>
    </row>
    <row r="110" spans="1:84">
      <c r="A110" s="1">
        <v>28205</v>
      </c>
      <c r="B110" s="1">
        <v>2</v>
      </c>
      <c r="C110" s="1" t="s">
        <v>54</v>
      </c>
      <c r="D110" s="1" t="s">
        <v>55</v>
      </c>
      <c r="E110" s="1" t="s">
        <v>412</v>
      </c>
      <c r="F110" s="1076">
        <v>41236</v>
      </c>
      <c r="G110" s="8">
        <v>1234</v>
      </c>
      <c r="H110" s="8">
        <v>1433</v>
      </c>
      <c r="I110" s="8">
        <v>1679</v>
      </c>
      <c r="J110" s="8">
        <v>1640</v>
      </c>
      <c r="K110" s="8">
        <v>1371</v>
      </c>
      <c r="L110" s="8">
        <v>1513</v>
      </c>
      <c r="M110" s="8">
        <v>1561</v>
      </c>
      <c r="N110" s="8">
        <v>1942</v>
      </c>
      <c r="O110" s="8">
        <v>2475</v>
      </c>
      <c r="P110" s="8">
        <v>2903</v>
      </c>
      <c r="Q110" s="8">
        <v>2689</v>
      </c>
      <c r="R110" s="8">
        <v>2696</v>
      </c>
      <c r="S110" s="8">
        <v>2809</v>
      </c>
      <c r="T110" s="8">
        <v>3376</v>
      </c>
      <c r="U110" s="8">
        <v>3975</v>
      </c>
      <c r="V110" s="8">
        <v>2714</v>
      </c>
      <c r="W110" s="8">
        <v>2134</v>
      </c>
      <c r="X110" s="8">
        <v>1797</v>
      </c>
      <c r="Y110" s="8">
        <v>968</v>
      </c>
      <c r="Z110" s="8">
        <v>327</v>
      </c>
      <c r="AA110" s="8"/>
      <c r="AB110" s="8">
        <v>19635</v>
      </c>
      <c r="AC110" s="8">
        <v>660</v>
      </c>
      <c r="AD110" s="8">
        <v>760</v>
      </c>
      <c r="AE110" s="8">
        <v>860</v>
      </c>
      <c r="AF110" s="8">
        <v>848</v>
      </c>
      <c r="AG110" s="8">
        <v>654</v>
      </c>
      <c r="AH110" s="8">
        <v>776</v>
      </c>
      <c r="AI110" s="8">
        <v>815</v>
      </c>
      <c r="AJ110" s="8">
        <v>970</v>
      </c>
      <c r="AK110" s="8">
        <v>1245</v>
      </c>
      <c r="AL110" s="8">
        <v>1461</v>
      </c>
      <c r="AM110" s="8">
        <v>1285</v>
      </c>
      <c r="AN110" s="8">
        <v>1328</v>
      </c>
      <c r="AO110" s="8">
        <v>1334</v>
      </c>
      <c r="AP110" s="8">
        <v>1652</v>
      </c>
      <c r="AQ110" s="8">
        <v>1914</v>
      </c>
      <c r="AR110" s="8">
        <v>1223</v>
      </c>
      <c r="AS110" s="8">
        <v>877</v>
      </c>
      <c r="AT110" s="8">
        <v>636</v>
      </c>
      <c r="AU110" s="8">
        <v>266</v>
      </c>
      <c r="AV110" s="8">
        <v>71</v>
      </c>
      <c r="AW110" s="8"/>
      <c r="AX110" s="8">
        <v>21601</v>
      </c>
      <c r="AY110" s="8">
        <v>574</v>
      </c>
      <c r="AZ110" s="8">
        <v>673</v>
      </c>
      <c r="BA110" s="8">
        <v>819</v>
      </c>
      <c r="BB110" s="8">
        <v>792</v>
      </c>
      <c r="BC110" s="8">
        <v>717</v>
      </c>
      <c r="BD110" s="8">
        <v>737</v>
      </c>
      <c r="BE110" s="8">
        <v>746</v>
      </c>
      <c r="BF110" s="8">
        <v>972</v>
      </c>
      <c r="BG110" s="8">
        <v>1230</v>
      </c>
      <c r="BH110" s="8">
        <v>1442</v>
      </c>
      <c r="BI110" s="8">
        <v>1404</v>
      </c>
      <c r="BJ110" s="8">
        <v>1368</v>
      </c>
      <c r="BK110" s="8">
        <v>1475</v>
      </c>
      <c r="BL110" s="8">
        <v>1724</v>
      </c>
      <c r="BM110" s="8">
        <v>2061</v>
      </c>
      <c r="BN110" s="8">
        <v>1491</v>
      </c>
      <c r="BO110" s="8">
        <v>1257</v>
      </c>
      <c r="BP110" s="8">
        <v>1161</v>
      </c>
      <c r="BQ110" s="8">
        <v>702</v>
      </c>
      <c r="BR110" s="8">
        <v>256</v>
      </c>
      <c r="BT110" s="955">
        <v>100</v>
      </c>
      <c r="BV110" s="8">
        <v>4346</v>
      </c>
      <c r="BW110" s="8">
        <v>21599</v>
      </c>
      <c r="BX110" s="8">
        <v>15291</v>
      </c>
      <c r="BY110" s="8">
        <v>7351</v>
      </c>
      <c r="BZ110" s="8">
        <v>7940</v>
      </c>
      <c r="CB110" s="955">
        <v>10.539334562033174</v>
      </c>
      <c r="CC110" s="955">
        <v>52.37898923270928</v>
      </c>
      <c r="CD110" s="955">
        <v>37.081676205257544</v>
      </c>
      <c r="CE110" s="955">
        <v>17.826656319720634</v>
      </c>
      <c r="CF110" s="955">
        <v>19.25501988553691</v>
      </c>
    </row>
    <row r="111" spans="1:84">
      <c r="A111" s="1">
        <v>28205</v>
      </c>
      <c r="B111" s="1">
        <v>2</v>
      </c>
      <c r="C111" s="1" t="s">
        <v>54</v>
      </c>
      <c r="D111" s="1" t="s">
        <v>55</v>
      </c>
      <c r="E111" s="1" t="s">
        <v>413</v>
      </c>
      <c r="F111" s="1076">
        <v>38270</v>
      </c>
      <c r="G111" s="8">
        <v>937</v>
      </c>
      <c r="H111" s="8">
        <v>1184</v>
      </c>
      <c r="I111" s="8">
        <v>1385</v>
      </c>
      <c r="J111" s="8">
        <v>1442</v>
      </c>
      <c r="K111" s="8">
        <v>1144</v>
      </c>
      <c r="L111" s="8">
        <v>1585</v>
      </c>
      <c r="M111" s="8">
        <v>1552</v>
      </c>
      <c r="N111" s="8">
        <v>1532</v>
      </c>
      <c r="O111" s="8">
        <v>1895</v>
      </c>
      <c r="P111" s="8">
        <v>2418</v>
      </c>
      <c r="Q111" s="8">
        <v>2826</v>
      </c>
      <c r="R111" s="8">
        <v>2666</v>
      </c>
      <c r="S111" s="8">
        <v>2686</v>
      </c>
      <c r="T111" s="8">
        <v>2722</v>
      </c>
      <c r="U111" s="8">
        <v>3203</v>
      </c>
      <c r="V111" s="8">
        <v>3626</v>
      </c>
      <c r="W111" s="8">
        <v>2362</v>
      </c>
      <c r="X111" s="8">
        <v>1601</v>
      </c>
      <c r="Y111" s="8">
        <v>1051</v>
      </c>
      <c r="Z111" s="8">
        <v>453</v>
      </c>
      <c r="AA111" s="8"/>
      <c r="AB111" s="8">
        <v>18264</v>
      </c>
      <c r="AC111" s="8">
        <v>480</v>
      </c>
      <c r="AD111" s="8">
        <v>633</v>
      </c>
      <c r="AE111" s="8">
        <v>727</v>
      </c>
      <c r="AF111" s="8">
        <v>740</v>
      </c>
      <c r="AG111" s="8">
        <v>556</v>
      </c>
      <c r="AH111" s="8">
        <v>827</v>
      </c>
      <c r="AI111" s="8">
        <v>799</v>
      </c>
      <c r="AJ111" s="8">
        <v>807</v>
      </c>
      <c r="AK111" s="8">
        <v>943</v>
      </c>
      <c r="AL111" s="8">
        <v>1213</v>
      </c>
      <c r="AM111" s="8">
        <v>1421</v>
      </c>
      <c r="AN111" s="8">
        <v>1261</v>
      </c>
      <c r="AO111" s="8">
        <v>1326</v>
      </c>
      <c r="AP111" s="8">
        <v>1280</v>
      </c>
      <c r="AQ111" s="8">
        <v>1536</v>
      </c>
      <c r="AR111" s="8">
        <v>1698</v>
      </c>
      <c r="AS111" s="8">
        <v>1020</v>
      </c>
      <c r="AT111" s="8">
        <v>595</v>
      </c>
      <c r="AU111" s="8">
        <v>305</v>
      </c>
      <c r="AV111" s="8">
        <v>97</v>
      </c>
      <c r="AW111" s="8"/>
      <c r="AX111" s="8">
        <v>20006</v>
      </c>
      <c r="AY111" s="8">
        <v>457</v>
      </c>
      <c r="AZ111" s="8">
        <v>551</v>
      </c>
      <c r="BA111" s="8">
        <v>658</v>
      </c>
      <c r="BB111" s="8">
        <v>702</v>
      </c>
      <c r="BC111" s="8">
        <v>588</v>
      </c>
      <c r="BD111" s="8">
        <v>758</v>
      </c>
      <c r="BE111" s="8">
        <v>753</v>
      </c>
      <c r="BF111" s="8">
        <v>725</v>
      </c>
      <c r="BG111" s="8">
        <v>952</v>
      </c>
      <c r="BH111" s="8">
        <v>1205</v>
      </c>
      <c r="BI111" s="8">
        <v>1405</v>
      </c>
      <c r="BJ111" s="8">
        <v>1405</v>
      </c>
      <c r="BK111" s="8">
        <v>1360</v>
      </c>
      <c r="BL111" s="8">
        <v>1442</v>
      </c>
      <c r="BM111" s="8">
        <v>1667</v>
      </c>
      <c r="BN111" s="8">
        <v>1928</v>
      </c>
      <c r="BO111" s="8">
        <v>1342</v>
      </c>
      <c r="BP111" s="8">
        <v>1006</v>
      </c>
      <c r="BQ111" s="8">
        <v>746</v>
      </c>
      <c r="BR111" s="8">
        <v>356</v>
      </c>
      <c r="BT111" s="955">
        <v>92.807255795906485</v>
      </c>
      <c r="BV111" s="8">
        <v>3506</v>
      </c>
      <c r="BW111" s="8">
        <v>19746</v>
      </c>
      <c r="BX111" s="8">
        <v>15018</v>
      </c>
      <c r="BY111" s="8">
        <v>5925</v>
      </c>
      <c r="BZ111" s="8">
        <v>9093</v>
      </c>
      <c r="CB111" s="955">
        <v>9.1612228899921622</v>
      </c>
      <c r="CC111" s="955">
        <v>51.59655082309903</v>
      </c>
      <c r="CD111" s="955">
        <v>39.242226286908803</v>
      </c>
      <c r="CE111" s="955">
        <v>15.482100862294226</v>
      </c>
      <c r="CF111" s="955">
        <v>23.760125424614582</v>
      </c>
    </row>
    <row r="112" spans="1:84">
      <c r="A112" s="1">
        <v>28205</v>
      </c>
      <c r="B112" s="1">
        <v>2</v>
      </c>
      <c r="C112" s="1" t="s">
        <v>54</v>
      </c>
      <c r="D112" s="1" t="s">
        <v>55</v>
      </c>
      <c r="E112" s="1" t="s">
        <v>414</v>
      </c>
      <c r="F112" s="1076">
        <v>35308</v>
      </c>
      <c r="G112" s="8">
        <v>851</v>
      </c>
      <c r="H112" s="8">
        <v>902</v>
      </c>
      <c r="I112" s="8">
        <v>1147</v>
      </c>
      <c r="J112" s="8">
        <v>1189</v>
      </c>
      <c r="K112" s="8">
        <v>999</v>
      </c>
      <c r="L112" s="8">
        <v>1316</v>
      </c>
      <c r="M112" s="8">
        <v>1616</v>
      </c>
      <c r="N112" s="8">
        <v>1517</v>
      </c>
      <c r="O112" s="8">
        <v>1494</v>
      </c>
      <c r="P112" s="8">
        <v>1852</v>
      </c>
      <c r="Q112" s="8">
        <v>2348</v>
      </c>
      <c r="R112" s="8">
        <v>2798</v>
      </c>
      <c r="S112" s="8">
        <v>2657</v>
      </c>
      <c r="T112" s="8">
        <v>2616</v>
      </c>
      <c r="U112" s="8">
        <v>2593</v>
      </c>
      <c r="V112" s="8">
        <v>2943</v>
      </c>
      <c r="W112" s="8">
        <v>3189</v>
      </c>
      <c r="X112" s="8">
        <v>1791</v>
      </c>
      <c r="Y112" s="8">
        <v>938</v>
      </c>
      <c r="Z112" s="8">
        <v>552</v>
      </c>
      <c r="AA112" s="8"/>
      <c r="AB112" s="8">
        <v>16873</v>
      </c>
      <c r="AC112" s="8">
        <v>436</v>
      </c>
      <c r="AD112" s="8">
        <v>462</v>
      </c>
      <c r="AE112" s="8">
        <v>607</v>
      </c>
      <c r="AF112" s="8">
        <v>625</v>
      </c>
      <c r="AG112" s="8">
        <v>482</v>
      </c>
      <c r="AH112" s="8">
        <v>700</v>
      </c>
      <c r="AI112" s="8">
        <v>843</v>
      </c>
      <c r="AJ112" s="8">
        <v>787</v>
      </c>
      <c r="AK112" s="8">
        <v>785</v>
      </c>
      <c r="AL112" s="8">
        <v>920</v>
      </c>
      <c r="AM112" s="8">
        <v>1176</v>
      </c>
      <c r="AN112" s="8">
        <v>1393</v>
      </c>
      <c r="AO112" s="8">
        <v>1260</v>
      </c>
      <c r="AP112" s="8">
        <v>1280</v>
      </c>
      <c r="AQ112" s="8">
        <v>1200</v>
      </c>
      <c r="AR112" s="8">
        <v>1369</v>
      </c>
      <c r="AS112" s="8">
        <v>1426</v>
      </c>
      <c r="AT112" s="8">
        <v>713</v>
      </c>
      <c r="AU112" s="8">
        <v>285</v>
      </c>
      <c r="AV112" s="8">
        <v>124</v>
      </c>
      <c r="AW112" s="8"/>
      <c r="AX112" s="8">
        <v>18435</v>
      </c>
      <c r="AY112" s="8">
        <v>415</v>
      </c>
      <c r="AZ112" s="8">
        <v>440</v>
      </c>
      <c r="BA112" s="8">
        <v>540</v>
      </c>
      <c r="BB112" s="8">
        <v>564</v>
      </c>
      <c r="BC112" s="8">
        <v>517</v>
      </c>
      <c r="BD112" s="8">
        <v>616</v>
      </c>
      <c r="BE112" s="8">
        <v>773</v>
      </c>
      <c r="BF112" s="8">
        <v>730</v>
      </c>
      <c r="BG112" s="8">
        <v>709</v>
      </c>
      <c r="BH112" s="8">
        <v>932</v>
      </c>
      <c r="BI112" s="8">
        <v>1172</v>
      </c>
      <c r="BJ112" s="8">
        <v>1405</v>
      </c>
      <c r="BK112" s="8">
        <v>1397</v>
      </c>
      <c r="BL112" s="8">
        <v>1336</v>
      </c>
      <c r="BM112" s="8">
        <v>1393</v>
      </c>
      <c r="BN112" s="8">
        <v>1574</v>
      </c>
      <c r="BO112" s="8">
        <v>1763</v>
      </c>
      <c r="BP112" s="8">
        <v>1078</v>
      </c>
      <c r="BQ112" s="8">
        <v>653</v>
      </c>
      <c r="BR112" s="8">
        <v>428</v>
      </c>
      <c r="BT112" s="955">
        <v>85.624211853720055</v>
      </c>
      <c r="BV112" s="8">
        <v>2900</v>
      </c>
      <c r="BW112" s="8">
        <v>17786</v>
      </c>
      <c r="BX112" s="8">
        <v>14622</v>
      </c>
      <c r="BY112" s="8">
        <v>5209</v>
      </c>
      <c r="BZ112" s="8">
        <v>9413</v>
      </c>
      <c r="CB112" s="955">
        <v>8.2134360484875941</v>
      </c>
      <c r="CC112" s="955">
        <v>50.373852951172537</v>
      </c>
      <c r="CD112" s="955">
        <v>41.412711000339868</v>
      </c>
      <c r="CE112" s="955">
        <v>14.75303047467996</v>
      </c>
      <c r="CF112" s="955">
        <v>26.659680525659908</v>
      </c>
    </row>
    <row r="113" spans="1:84">
      <c r="A113" s="1">
        <v>28205</v>
      </c>
      <c r="B113" s="1">
        <v>2</v>
      </c>
      <c r="C113" s="1" t="s">
        <v>54</v>
      </c>
      <c r="D113" s="1" t="s">
        <v>55</v>
      </c>
      <c r="E113" s="1" t="s">
        <v>415</v>
      </c>
      <c r="F113" s="1076">
        <v>32389</v>
      </c>
      <c r="G113" s="8">
        <v>791</v>
      </c>
      <c r="H113" s="8">
        <v>820</v>
      </c>
      <c r="I113" s="8">
        <v>874</v>
      </c>
      <c r="J113" s="8">
        <v>984</v>
      </c>
      <c r="K113" s="8">
        <v>820</v>
      </c>
      <c r="L113" s="8">
        <v>1144</v>
      </c>
      <c r="M113" s="8">
        <v>1345</v>
      </c>
      <c r="N113" s="8">
        <v>1581</v>
      </c>
      <c r="O113" s="8">
        <v>1479</v>
      </c>
      <c r="P113" s="8">
        <v>1461</v>
      </c>
      <c r="Q113" s="8">
        <v>1798</v>
      </c>
      <c r="R113" s="8">
        <v>2323</v>
      </c>
      <c r="S113" s="8">
        <v>2792</v>
      </c>
      <c r="T113" s="8">
        <v>2596</v>
      </c>
      <c r="U113" s="8">
        <v>2498</v>
      </c>
      <c r="V113" s="8">
        <v>2398</v>
      </c>
      <c r="W113" s="8">
        <v>2600</v>
      </c>
      <c r="X113" s="8">
        <v>2461</v>
      </c>
      <c r="Y113" s="8">
        <v>1070</v>
      </c>
      <c r="Z113" s="8">
        <v>554</v>
      </c>
      <c r="AA113" s="8"/>
      <c r="AB113" s="8">
        <v>15478</v>
      </c>
      <c r="AC113" s="8">
        <v>405</v>
      </c>
      <c r="AD113" s="8">
        <v>420</v>
      </c>
      <c r="AE113" s="8">
        <v>443</v>
      </c>
      <c r="AF113" s="8">
        <v>522</v>
      </c>
      <c r="AG113" s="8">
        <v>406</v>
      </c>
      <c r="AH113" s="8">
        <v>604</v>
      </c>
      <c r="AI113" s="8">
        <v>718</v>
      </c>
      <c r="AJ113" s="8">
        <v>831</v>
      </c>
      <c r="AK113" s="8">
        <v>765</v>
      </c>
      <c r="AL113" s="8">
        <v>767</v>
      </c>
      <c r="AM113" s="8">
        <v>892</v>
      </c>
      <c r="AN113" s="8">
        <v>1152</v>
      </c>
      <c r="AO113" s="8">
        <v>1393</v>
      </c>
      <c r="AP113" s="8">
        <v>1221</v>
      </c>
      <c r="AQ113" s="8">
        <v>1205</v>
      </c>
      <c r="AR113" s="8">
        <v>1077</v>
      </c>
      <c r="AS113" s="8">
        <v>1155</v>
      </c>
      <c r="AT113" s="8">
        <v>1022</v>
      </c>
      <c r="AU113" s="8">
        <v>352</v>
      </c>
      <c r="AV113" s="8">
        <v>128</v>
      </c>
      <c r="AW113" s="8"/>
      <c r="AX113" s="8">
        <v>16911</v>
      </c>
      <c r="AY113" s="8">
        <v>386</v>
      </c>
      <c r="AZ113" s="8">
        <v>400</v>
      </c>
      <c r="BA113" s="8">
        <v>431</v>
      </c>
      <c r="BB113" s="8">
        <v>462</v>
      </c>
      <c r="BC113" s="8">
        <v>414</v>
      </c>
      <c r="BD113" s="8">
        <v>540</v>
      </c>
      <c r="BE113" s="8">
        <v>627</v>
      </c>
      <c r="BF113" s="8">
        <v>750</v>
      </c>
      <c r="BG113" s="8">
        <v>714</v>
      </c>
      <c r="BH113" s="8">
        <v>694</v>
      </c>
      <c r="BI113" s="8">
        <v>906</v>
      </c>
      <c r="BJ113" s="8">
        <v>1171</v>
      </c>
      <c r="BK113" s="8">
        <v>1399</v>
      </c>
      <c r="BL113" s="8">
        <v>1375</v>
      </c>
      <c r="BM113" s="8">
        <v>1293</v>
      </c>
      <c r="BN113" s="8">
        <v>1321</v>
      </c>
      <c r="BO113" s="8">
        <v>1445</v>
      </c>
      <c r="BP113" s="8">
        <v>1439</v>
      </c>
      <c r="BQ113" s="8">
        <v>718</v>
      </c>
      <c r="BR113" s="8">
        <v>426</v>
      </c>
      <c r="BT113" s="955">
        <v>78.545445727034632</v>
      </c>
      <c r="BV113" s="8">
        <v>2485</v>
      </c>
      <c r="BW113" s="8">
        <v>15727</v>
      </c>
      <c r="BX113" s="8">
        <v>14177</v>
      </c>
      <c r="BY113" s="8">
        <v>5094</v>
      </c>
      <c r="BZ113" s="8">
        <v>9083</v>
      </c>
      <c r="CB113" s="955">
        <v>7.6723578992867951</v>
      </c>
      <c r="CC113" s="955">
        <v>48.556608725184475</v>
      </c>
      <c r="CD113" s="955">
        <v>43.771033375528731</v>
      </c>
      <c r="CE113" s="955">
        <v>15.727561826546049</v>
      </c>
      <c r="CF113" s="955">
        <v>28.04347154898268</v>
      </c>
    </row>
    <row r="114" spans="1:84">
      <c r="A114" s="1">
        <v>28205</v>
      </c>
      <c r="B114" s="1">
        <v>2</v>
      </c>
      <c r="C114" s="1" t="s">
        <v>54</v>
      </c>
      <c r="D114" s="1" t="s">
        <v>55</v>
      </c>
      <c r="E114" s="1" t="s">
        <v>416</v>
      </c>
      <c r="F114" s="1076">
        <v>29437</v>
      </c>
      <c r="G114" s="8">
        <v>689</v>
      </c>
      <c r="H114" s="8">
        <v>763</v>
      </c>
      <c r="I114" s="8">
        <v>795</v>
      </c>
      <c r="J114" s="8">
        <v>750</v>
      </c>
      <c r="K114" s="8">
        <v>680</v>
      </c>
      <c r="L114" s="8">
        <v>942</v>
      </c>
      <c r="M114" s="8">
        <v>1168</v>
      </c>
      <c r="N114" s="8">
        <v>1317</v>
      </c>
      <c r="O114" s="8">
        <v>1542</v>
      </c>
      <c r="P114" s="8">
        <v>1445</v>
      </c>
      <c r="Q114" s="8">
        <v>1421</v>
      </c>
      <c r="R114" s="8">
        <v>1781</v>
      </c>
      <c r="S114" s="8">
        <v>2316</v>
      </c>
      <c r="T114" s="8">
        <v>2730</v>
      </c>
      <c r="U114" s="8">
        <v>2489</v>
      </c>
      <c r="V114" s="8">
        <v>2318</v>
      </c>
      <c r="W114" s="8">
        <v>2141</v>
      </c>
      <c r="X114" s="8">
        <v>2026</v>
      </c>
      <c r="Y114" s="8">
        <v>1508</v>
      </c>
      <c r="Z114" s="8">
        <v>616</v>
      </c>
      <c r="AA114" s="8"/>
      <c r="AB114" s="8">
        <v>14059</v>
      </c>
      <c r="AC114" s="8">
        <v>353</v>
      </c>
      <c r="AD114" s="8">
        <v>391</v>
      </c>
      <c r="AE114" s="8">
        <v>403</v>
      </c>
      <c r="AF114" s="8">
        <v>381</v>
      </c>
      <c r="AG114" s="8">
        <v>340</v>
      </c>
      <c r="AH114" s="8">
        <v>510</v>
      </c>
      <c r="AI114" s="8">
        <v>619</v>
      </c>
      <c r="AJ114" s="8">
        <v>709</v>
      </c>
      <c r="AK114" s="8">
        <v>808</v>
      </c>
      <c r="AL114" s="8">
        <v>747</v>
      </c>
      <c r="AM114" s="8">
        <v>745</v>
      </c>
      <c r="AN114" s="8">
        <v>875</v>
      </c>
      <c r="AO114" s="8">
        <v>1151</v>
      </c>
      <c r="AP114" s="8">
        <v>1352</v>
      </c>
      <c r="AQ114" s="8">
        <v>1155</v>
      </c>
      <c r="AR114" s="8">
        <v>1088</v>
      </c>
      <c r="AS114" s="8">
        <v>920</v>
      </c>
      <c r="AT114" s="8">
        <v>836</v>
      </c>
      <c r="AU114" s="8">
        <v>523</v>
      </c>
      <c r="AV114" s="8">
        <v>153</v>
      </c>
      <c r="AW114" s="8"/>
      <c r="AX114" s="8">
        <v>15378</v>
      </c>
      <c r="AY114" s="8">
        <v>336</v>
      </c>
      <c r="AZ114" s="8">
        <v>372</v>
      </c>
      <c r="BA114" s="8">
        <v>392</v>
      </c>
      <c r="BB114" s="8">
        <v>369</v>
      </c>
      <c r="BC114" s="8">
        <v>340</v>
      </c>
      <c r="BD114" s="8">
        <v>432</v>
      </c>
      <c r="BE114" s="8">
        <v>549</v>
      </c>
      <c r="BF114" s="8">
        <v>608</v>
      </c>
      <c r="BG114" s="8">
        <v>734</v>
      </c>
      <c r="BH114" s="8">
        <v>698</v>
      </c>
      <c r="BI114" s="8">
        <v>676</v>
      </c>
      <c r="BJ114" s="8">
        <v>906</v>
      </c>
      <c r="BK114" s="8">
        <v>1165</v>
      </c>
      <c r="BL114" s="8">
        <v>1378</v>
      </c>
      <c r="BM114" s="8">
        <v>1334</v>
      </c>
      <c r="BN114" s="8">
        <v>1230</v>
      </c>
      <c r="BO114" s="8">
        <v>1221</v>
      </c>
      <c r="BP114" s="8">
        <v>1190</v>
      </c>
      <c r="BQ114" s="8">
        <v>985</v>
      </c>
      <c r="BR114" s="8">
        <v>463</v>
      </c>
      <c r="BT114" s="955">
        <v>71.386652439615872</v>
      </c>
      <c r="BV114" s="8">
        <v>2247</v>
      </c>
      <c r="BW114" s="8">
        <v>13362</v>
      </c>
      <c r="BX114" s="8">
        <v>13828</v>
      </c>
      <c r="BY114" s="8">
        <v>5219</v>
      </c>
      <c r="BZ114" s="8">
        <v>8609</v>
      </c>
      <c r="CB114" s="955">
        <v>7.6332506709243466</v>
      </c>
      <c r="CC114" s="955">
        <v>45.391853789448653</v>
      </c>
      <c r="CD114" s="955">
        <v>46.974895539626999</v>
      </c>
      <c r="CE114" s="955">
        <v>17.729388184937321</v>
      </c>
      <c r="CF114" s="955">
        <v>29.245507354689675</v>
      </c>
    </row>
    <row r="115" spans="1:84">
      <c r="A115" s="1">
        <v>28205</v>
      </c>
      <c r="B115" s="1">
        <v>2</v>
      </c>
      <c r="C115" s="1" t="s">
        <v>54</v>
      </c>
      <c r="D115" s="1" t="s">
        <v>55</v>
      </c>
      <c r="E115" s="1" t="s">
        <v>417</v>
      </c>
      <c r="F115" s="1076">
        <v>26550</v>
      </c>
      <c r="G115" s="8">
        <v>571</v>
      </c>
      <c r="H115" s="8">
        <v>665</v>
      </c>
      <c r="I115" s="8">
        <v>739</v>
      </c>
      <c r="J115" s="8">
        <v>680</v>
      </c>
      <c r="K115" s="8">
        <v>518</v>
      </c>
      <c r="L115" s="8">
        <v>782</v>
      </c>
      <c r="M115" s="8">
        <v>960</v>
      </c>
      <c r="N115" s="8">
        <v>1142</v>
      </c>
      <c r="O115" s="8">
        <v>1285</v>
      </c>
      <c r="P115" s="8">
        <v>1507</v>
      </c>
      <c r="Q115" s="8">
        <v>1404</v>
      </c>
      <c r="R115" s="8">
        <v>1407</v>
      </c>
      <c r="S115" s="8">
        <v>1776</v>
      </c>
      <c r="T115" s="8">
        <v>2265</v>
      </c>
      <c r="U115" s="8">
        <v>2620</v>
      </c>
      <c r="V115" s="8">
        <v>2321</v>
      </c>
      <c r="W115" s="8">
        <v>2083</v>
      </c>
      <c r="X115" s="8">
        <v>1695</v>
      </c>
      <c r="Y115" s="8">
        <v>1262</v>
      </c>
      <c r="Z115" s="8">
        <v>868</v>
      </c>
      <c r="AA115" s="8"/>
      <c r="AB115" s="8">
        <v>12710</v>
      </c>
      <c r="AC115" s="8">
        <v>293</v>
      </c>
      <c r="AD115" s="8">
        <v>341</v>
      </c>
      <c r="AE115" s="8">
        <v>375</v>
      </c>
      <c r="AF115" s="8">
        <v>345</v>
      </c>
      <c r="AG115" s="8">
        <v>247</v>
      </c>
      <c r="AH115" s="8">
        <v>427</v>
      </c>
      <c r="AI115" s="8">
        <v>522</v>
      </c>
      <c r="AJ115" s="8">
        <v>610</v>
      </c>
      <c r="AK115" s="8">
        <v>690</v>
      </c>
      <c r="AL115" s="8">
        <v>789</v>
      </c>
      <c r="AM115" s="8">
        <v>725</v>
      </c>
      <c r="AN115" s="8">
        <v>731</v>
      </c>
      <c r="AO115" s="8">
        <v>875</v>
      </c>
      <c r="AP115" s="8">
        <v>1118</v>
      </c>
      <c r="AQ115" s="8">
        <v>1282</v>
      </c>
      <c r="AR115" s="8">
        <v>1049</v>
      </c>
      <c r="AS115" s="8">
        <v>940</v>
      </c>
      <c r="AT115" s="8">
        <v>679</v>
      </c>
      <c r="AU115" s="8">
        <v>436</v>
      </c>
      <c r="AV115" s="8">
        <v>236</v>
      </c>
      <c r="AW115" s="8"/>
      <c r="AX115" s="8">
        <v>13840</v>
      </c>
      <c r="AY115" s="8">
        <v>278</v>
      </c>
      <c r="AZ115" s="8">
        <v>324</v>
      </c>
      <c r="BA115" s="8">
        <v>364</v>
      </c>
      <c r="BB115" s="8">
        <v>335</v>
      </c>
      <c r="BC115" s="8">
        <v>271</v>
      </c>
      <c r="BD115" s="8">
        <v>355</v>
      </c>
      <c r="BE115" s="8">
        <v>438</v>
      </c>
      <c r="BF115" s="8">
        <v>532</v>
      </c>
      <c r="BG115" s="8">
        <v>595</v>
      </c>
      <c r="BH115" s="8">
        <v>718</v>
      </c>
      <c r="BI115" s="8">
        <v>679</v>
      </c>
      <c r="BJ115" s="8">
        <v>676</v>
      </c>
      <c r="BK115" s="8">
        <v>901</v>
      </c>
      <c r="BL115" s="8">
        <v>1147</v>
      </c>
      <c r="BM115" s="8">
        <v>1338</v>
      </c>
      <c r="BN115" s="8">
        <v>1272</v>
      </c>
      <c r="BO115" s="8">
        <v>1143</v>
      </c>
      <c r="BP115" s="8">
        <v>1016</v>
      </c>
      <c r="BQ115" s="8">
        <v>826</v>
      </c>
      <c r="BR115" s="8">
        <v>632</v>
      </c>
      <c r="BT115" s="955">
        <v>64.385488408187015</v>
      </c>
      <c r="BV115" s="8">
        <v>1975</v>
      </c>
      <c r="BW115" s="8">
        <v>11461</v>
      </c>
      <c r="BX115" s="8">
        <v>13114</v>
      </c>
      <c r="BY115" s="8">
        <v>4885</v>
      </c>
      <c r="BZ115" s="8">
        <v>8229</v>
      </c>
      <c r="CB115" s="955">
        <v>7.4387947269303201</v>
      </c>
      <c r="CC115" s="955">
        <v>43.167608286252353</v>
      </c>
      <c r="CD115" s="955">
        <v>49.393596986817322</v>
      </c>
      <c r="CE115" s="955">
        <v>18.39924670433145</v>
      </c>
      <c r="CF115" s="955">
        <v>30.994350282485879</v>
      </c>
    </row>
    <row r="116" spans="1:84">
      <c r="A116" s="1">
        <v>28205</v>
      </c>
      <c r="B116" s="1">
        <v>2</v>
      </c>
      <c r="C116" s="1" t="s">
        <v>54</v>
      </c>
      <c r="D116" s="1" t="s">
        <v>55</v>
      </c>
      <c r="E116" s="1" t="s">
        <v>419</v>
      </c>
      <c r="F116" s="1076">
        <v>23759</v>
      </c>
      <c r="G116" s="8">
        <v>470</v>
      </c>
      <c r="H116" s="8">
        <v>550</v>
      </c>
      <c r="I116" s="8">
        <v>645</v>
      </c>
      <c r="J116" s="8">
        <v>632</v>
      </c>
      <c r="K116" s="8">
        <v>468</v>
      </c>
      <c r="L116" s="8">
        <v>591</v>
      </c>
      <c r="M116" s="8">
        <v>798</v>
      </c>
      <c r="N116" s="8">
        <v>939</v>
      </c>
      <c r="O116" s="8">
        <v>1113</v>
      </c>
      <c r="P116" s="8">
        <v>1257</v>
      </c>
      <c r="Q116" s="8">
        <v>1465</v>
      </c>
      <c r="R116" s="8">
        <v>1391</v>
      </c>
      <c r="S116" s="8">
        <v>1406</v>
      </c>
      <c r="T116" s="8">
        <v>1740</v>
      </c>
      <c r="U116" s="8">
        <v>2176</v>
      </c>
      <c r="V116" s="8">
        <v>2446</v>
      </c>
      <c r="W116" s="8">
        <v>2102</v>
      </c>
      <c r="X116" s="8">
        <v>1665</v>
      </c>
      <c r="Y116" s="8">
        <v>1084</v>
      </c>
      <c r="Z116" s="8">
        <v>821</v>
      </c>
      <c r="AA116" s="8"/>
      <c r="AB116" s="8">
        <v>11416</v>
      </c>
      <c r="AC116" s="8">
        <v>241</v>
      </c>
      <c r="AD116" s="8">
        <v>282</v>
      </c>
      <c r="AE116" s="8">
        <v>327</v>
      </c>
      <c r="AF116" s="8">
        <v>321</v>
      </c>
      <c r="AG116" s="8">
        <v>223</v>
      </c>
      <c r="AH116" s="8">
        <v>310</v>
      </c>
      <c r="AI116" s="8">
        <v>438</v>
      </c>
      <c r="AJ116" s="8">
        <v>514</v>
      </c>
      <c r="AK116" s="8">
        <v>593</v>
      </c>
      <c r="AL116" s="8">
        <v>674</v>
      </c>
      <c r="AM116" s="8">
        <v>766</v>
      </c>
      <c r="AN116" s="8">
        <v>712</v>
      </c>
      <c r="AO116" s="8">
        <v>733</v>
      </c>
      <c r="AP116" s="8">
        <v>852</v>
      </c>
      <c r="AQ116" s="8">
        <v>1061</v>
      </c>
      <c r="AR116" s="8">
        <v>1168</v>
      </c>
      <c r="AS116" s="8">
        <v>914</v>
      </c>
      <c r="AT116" s="8">
        <v>704</v>
      </c>
      <c r="AU116" s="8">
        <v>364</v>
      </c>
      <c r="AV116" s="8">
        <v>219</v>
      </c>
      <c r="AW116" s="8"/>
      <c r="AX116" s="8">
        <v>12343</v>
      </c>
      <c r="AY116" s="8">
        <v>229</v>
      </c>
      <c r="AZ116" s="8">
        <v>268</v>
      </c>
      <c r="BA116" s="8">
        <v>318</v>
      </c>
      <c r="BB116" s="8">
        <v>311</v>
      </c>
      <c r="BC116" s="8">
        <v>245</v>
      </c>
      <c r="BD116" s="8">
        <v>281</v>
      </c>
      <c r="BE116" s="8">
        <v>360</v>
      </c>
      <c r="BF116" s="8">
        <v>425</v>
      </c>
      <c r="BG116" s="8">
        <v>520</v>
      </c>
      <c r="BH116" s="8">
        <v>583</v>
      </c>
      <c r="BI116" s="8">
        <v>699</v>
      </c>
      <c r="BJ116" s="8">
        <v>679</v>
      </c>
      <c r="BK116" s="8">
        <v>673</v>
      </c>
      <c r="BL116" s="8">
        <v>888</v>
      </c>
      <c r="BM116" s="8">
        <v>1115</v>
      </c>
      <c r="BN116" s="8">
        <v>1278</v>
      </c>
      <c r="BO116" s="8">
        <v>1188</v>
      </c>
      <c r="BP116" s="8">
        <v>961</v>
      </c>
      <c r="BQ116" s="8">
        <v>720</v>
      </c>
      <c r="BR116" s="8">
        <v>602</v>
      </c>
      <c r="BT116" s="955">
        <v>57.617130662527892</v>
      </c>
      <c r="BV116" s="8">
        <v>1665</v>
      </c>
      <c r="BW116" s="8">
        <v>10060</v>
      </c>
      <c r="BX116" s="8">
        <v>12034</v>
      </c>
      <c r="BY116" s="8">
        <v>3916</v>
      </c>
      <c r="BZ116" s="8">
        <v>8118</v>
      </c>
      <c r="CB116" s="955">
        <v>7.0078707016288559</v>
      </c>
      <c r="CC116" s="955">
        <v>42.341849404436218</v>
      </c>
      <c r="CD116" s="955">
        <v>50.650279893934936</v>
      </c>
      <c r="CE116" s="955">
        <v>16.482175175722887</v>
      </c>
      <c r="CF116" s="955">
        <v>34.168104718212042</v>
      </c>
    </row>
    <row r="117" spans="1:84">
      <c r="A117" s="1">
        <v>28206</v>
      </c>
      <c r="B117" s="1">
        <v>2</v>
      </c>
      <c r="C117" s="1" t="s">
        <v>54</v>
      </c>
      <c r="D117" s="1" t="s">
        <v>111</v>
      </c>
      <c r="E117" s="1" t="s">
        <v>412</v>
      </c>
      <c r="F117" s="1076">
        <v>93922</v>
      </c>
      <c r="G117" s="8">
        <v>3168</v>
      </c>
      <c r="H117" s="8">
        <v>3922</v>
      </c>
      <c r="I117" s="8">
        <v>4365</v>
      </c>
      <c r="J117" s="8">
        <v>4444</v>
      </c>
      <c r="K117" s="8">
        <v>3675</v>
      </c>
      <c r="L117" s="8">
        <v>3053</v>
      </c>
      <c r="M117" s="8">
        <v>3570</v>
      </c>
      <c r="N117" s="8">
        <v>4837</v>
      </c>
      <c r="O117" s="8">
        <v>6037</v>
      </c>
      <c r="P117" s="8">
        <v>8137</v>
      </c>
      <c r="Q117" s="8">
        <v>7658</v>
      </c>
      <c r="R117" s="8">
        <v>6704</v>
      </c>
      <c r="S117" s="8">
        <v>5898</v>
      </c>
      <c r="T117" s="8">
        <v>6015</v>
      </c>
      <c r="U117" s="8">
        <v>7300</v>
      </c>
      <c r="V117" s="8">
        <v>5640</v>
      </c>
      <c r="W117" s="8">
        <v>4289</v>
      </c>
      <c r="X117" s="8">
        <v>3117</v>
      </c>
      <c r="Y117" s="8">
        <v>1574</v>
      </c>
      <c r="Z117" s="8">
        <v>519</v>
      </c>
      <c r="AA117" s="8"/>
      <c r="AB117" s="8">
        <v>42008</v>
      </c>
      <c r="AC117" s="8">
        <v>1597</v>
      </c>
      <c r="AD117" s="8">
        <v>1988</v>
      </c>
      <c r="AE117" s="8">
        <v>2231</v>
      </c>
      <c r="AF117" s="8">
        <v>2332</v>
      </c>
      <c r="AG117" s="8">
        <v>1755</v>
      </c>
      <c r="AH117" s="8">
        <v>1374</v>
      </c>
      <c r="AI117" s="8">
        <v>1565</v>
      </c>
      <c r="AJ117" s="8">
        <v>2178</v>
      </c>
      <c r="AK117" s="8">
        <v>2659</v>
      </c>
      <c r="AL117" s="8">
        <v>3564</v>
      </c>
      <c r="AM117" s="8">
        <v>3476</v>
      </c>
      <c r="AN117" s="8">
        <v>3005</v>
      </c>
      <c r="AO117" s="8">
        <v>2693</v>
      </c>
      <c r="AP117" s="8">
        <v>2697</v>
      </c>
      <c r="AQ117" s="8">
        <v>3241</v>
      </c>
      <c r="AR117" s="8">
        <v>2359</v>
      </c>
      <c r="AS117" s="8">
        <v>1640</v>
      </c>
      <c r="AT117" s="8">
        <v>1093</v>
      </c>
      <c r="AU117" s="8">
        <v>466</v>
      </c>
      <c r="AV117" s="8">
        <v>95</v>
      </c>
      <c r="AW117" s="8"/>
      <c r="AX117" s="8">
        <v>51914</v>
      </c>
      <c r="AY117" s="8">
        <v>1571</v>
      </c>
      <c r="AZ117" s="8">
        <v>1934</v>
      </c>
      <c r="BA117" s="8">
        <v>2134</v>
      </c>
      <c r="BB117" s="8">
        <v>2112</v>
      </c>
      <c r="BC117" s="8">
        <v>1920</v>
      </c>
      <c r="BD117" s="8">
        <v>1679</v>
      </c>
      <c r="BE117" s="8">
        <v>2005</v>
      </c>
      <c r="BF117" s="8">
        <v>2659</v>
      </c>
      <c r="BG117" s="8">
        <v>3378</v>
      </c>
      <c r="BH117" s="8">
        <v>4573</v>
      </c>
      <c r="BI117" s="8">
        <v>4182</v>
      </c>
      <c r="BJ117" s="8">
        <v>3699</v>
      </c>
      <c r="BK117" s="8">
        <v>3205</v>
      </c>
      <c r="BL117" s="8">
        <v>3318</v>
      </c>
      <c r="BM117" s="8">
        <v>4059</v>
      </c>
      <c r="BN117" s="8">
        <v>3281</v>
      </c>
      <c r="BO117" s="8">
        <v>2649</v>
      </c>
      <c r="BP117" s="8">
        <v>2024</v>
      </c>
      <c r="BQ117" s="8">
        <v>1108</v>
      </c>
      <c r="BR117" s="8">
        <v>424</v>
      </c>
      <c r="BT117" s="955">
        <v>100</v>
      </c>
      <c r="BV117" s="8">
        <v>11455</v>
      </c>
      <c r="BW117" s="8">
        <v>54013</v>
      </c>
      <c r="BX117" s="8">
        <v>28454</v>
      </c>
      <c r="BY117" s="8">
        <v>13315</v>
      </c>
      <c r="BZ117" s="8">
        <v>15139</v>
      </c>
      <c r="CB117" s="955">
        <v>12.196290538957859</v>
      </c>
      <c r="CC117" s="955">
        <v>57.508357999190821</v>
      </c>
      <c r="CD117" s="955">
        <v>30.295351461851322</v>
      </c>
      <c r="CE117" s="955">
        <v>14.176657226208983</v>
      </c>
      <c r="CF117" s="955">
        <v>16.118694235642341</v>
      </c>
    </row>
    <row r="118" spans="1:84">
      <c r="A118" s="1">
        <v>28206</v>
      </c>
      <c r="B118" s="1">
        <v>2</v>
      </c>
      <c r="C118" s="1" t="s">
        <v>54</v>
      </c>
      <c r="D118" s="1" t="s">
        <v>111</v>
      </c>
      <c r="E118" s="1" t="s">
        <v>413</v>
      </c>
      <c r="F118" s="1076">
        <v>92900</v>
      </c>
      <c r="G118" s="8">
        <v>2849</v>
      </c>
      <c r="H118" s="8">
        <v>3268</v>
      </c>
      <c r="I118" s="8">
        <v>3971</v>
      </c>
      <c r="J118" s="8">
        <v>4456</v>
      </c>
      <c r="K118" s="8">
        <v>4020</v>
      </c>
      <c r="L118" s="8">
        <v>3611</v>
      </c>
      <c r="M118" s="8">
        <v>3449</v>
      </c>
      <c r="N118" s="8">
        <v>3872</v>
      </c>
      <c r="O118" s="8">
        <v>5090</v>
      </c>
      <c r="P118" s="8">
        <v>6170</v>
      </c>
      <c r="Q118" s="8">
        <v>8113</v>
      </c>
      <c r="R118" s="8">
        <v>7649</v>
      </c>
      <c r="S118" s="8">
        <v>6679</v>
      </c>
      <c r="T118" s="8">
        <v>5828</v>
      </c>
      <c r="U118" s="8">
        <v>5813</v>
      </c>
      <c r="V118" s="8">
        <v>6898</v>
      </c>
      <c r="W118" s="8">
        <v>5038</v>
      </c>
      <c r="X118" s="8">
        <v>3406</v>
      </c>
      <c r="Y118" s="8">
        <v>1956</v>
      </c>
      <c r="Z118" s="8">
        <v>764</v>
      </c>
      <c r="AA118" s="8"/>
      <c r="AB118" s="8">
        <v>41183</v>
      </c>
      <c r="AC118" s="8">
        <v>1460</v>
      </c>
      <c r="AD118" s="8">
        <v>1649</v>
      </c>
      <c r="AE118" s="8">
        <v>2012</v>
      </c>
      <c r="AF118" s="8">
        <v>2290</v>
      </c>
      <c r="AG118" s="8">
        <v>1952</v>
      </c>
      <c r="AH118" s="8">
        <v>1657</v>
      </c>
      <c r="AI118" s="8">
        <v>1534</v>
      </c>
      <c r="AJ118" s="8">
        <v>1708</v>
      </c>
      <c r="AK118" s="8">
        <v>2300</v>
      </c>
      <c r="AL118" s="8">
        <v>2683</v>
      </c>
      <c r="AM118" s="8">
        <v>3490</v>
      </c>
      <c r="AN118" s="8">
        <v>3448</v>
      </c>
      <c r="AO118" s="8">
        <v>2980</v>
      </c>
      <c r="AP118" s="8">
        <v>2623</v>
      </c>
      <c r="AQ118" s="8">
        <v>2551</v>
      </c>
      <c r="AR118" s="8">
        <v>2969</v>
      </c>
      <c r="AS118" s="8">
        <v>1985</v>
      </c>
      <c r="AT118" s="8">
        <v>1161</v>
      </c>
      <c r="AU118" s="8">
        <v>573</v>
      </c>
      <c r="AV118" s="8">
        <v>158</v>
      </c>
      <c r="AW118" s="8"/>
      <c r="AX118" s="8">
        <v>51717</v>
      </c>
      <c r="AY118" s="8">
        <v>1389</v>
      </c>
      <c r="AZ118" s="8">
        <v>1619</v>
      </c>
      <c r="BA118" s="8">
        <v>1959</v>
      </c>
      <c r="BB118" s="8">
        <v>2166</v>
      </c>
      <c r="BC118" s="8">
        <v>2068</v>
      </c>
      <c r="BD118" s="8">
        <v>1954</v>
      </c>
      <c r="BE118" s="8">
        <v>1915</v>
      </c>
      <c r="BF118" s="8">
        <v>2164</v>
      </c>
      <c r="BG118" s="8">
        <v>2790</v>
      </c>
      <c r="BH118" s="8">
        <v>3487</v>
      </c>
      <c r="BI118" s="8">
        <v>4623</v>
      </c>
      <c r="BJ118" s="8">
        <v>4201</v>
      </c>
      <c r="BK118" s="8">
        <v>3699</v>
      </c>
      <c r="BL118" s="8">
        <v>3205</v>
      </c>
      <c r="BM118" s="8">
        <v>3262</v>
      </c>
      <c r="BN118" s="8">
        <v>3929</v>
      </c>
      <c r="BO118" s="8">
        <v>3053</v>
      </c>
      <c r="BP118" s="8">
        <v>2245</v>
      </c>
      <c r="BQ118" s="8">
        <v>1383</v>
      </c>
      <c r="BR118" s="8">
        <v>606</v>
      </c>
      <c r="BT118" s="955">
        <v>98.911863035284597</v>
      </c>
      <c r="BV118" s="8">
        <v>10088</v>
      </c>
      <c r="BW118" s="8">
        <v>53109</v>
      </c>
      <c r="BX118" s="8">
        <v>29703</v>
      </c>
      <c r="BY118" s="8">
        <v>11641</v>
      </c>
      <c r="BZ118" s="8">
        <v>18062</v>
      </c>
      <c r="CB118" s="955">
        <v>10.858988159311087</v>
      </c>
      <c r="CC118" s="955">
        <v>57.167922497308929</v>
      </c>
      <c r="CD118" s="955">
        <v>31.973089343379979</v>
      </c>
      <c r="CE118" s="955">
        <v>12.530678148546826</v>
      </c>
      <c r="CF118" s="955">
        <v>19.442411194833152</v>
      </c>
    </row>
    <row r="119" spans="1:84">
      <c r="A119" s="1">
        <v>28206</v>
      </c>
      <c r="B119" s="1">
        <v>2</v>
      </c>
      <c r="C119" s="1" t="s">
        <v>54</v>
      </c>
      <c r="D119" s="1" t="s">
        <v>111</v>
      </c>
      <c r="E119" s="1" t="s">
        <v>414</v>
      </c>
      <c r="F119" s="1076">
        <v>91013</v>
      </c>
      <c r="G119" s="8">
        <v>2863</v>
      </c>
      <c r="H119" s="8">
        <v>2975</v>
      </c>
      <c r="I119" s="8">
        <v>3334</v>
      </c>
      <c r="J119" s="8">
        <v>4068</v>
      </c>
      <c r="K119" s="8">
        <v>3980</v>
      </c>
      <c r="L119" s="8">
        <v>3750</v>
      </c>
      <c r="M119" s="8">
        <v>4036</v>
      </c>
      <c r="N119" s="8">
        <v>3751</v>
      </c>
      <c r="O119" s="8">
        <v>4074</v>
      </c>
      <c r="P119" s="8">
        <v>5201</v>
      </c>
      <c r="Q119" s="8">
        <v>6118</v>
      </c>
      <c r="R119" s="8">
        <v>8095</v>
      </c>
      <c r="S119" s="8">
        <v>7611</v>
      </c>
      <c r="T119" s="8">
        <v>6598</v>
      </c>
      <c r="U119" s="8">
        <v>5641</v>
      </c>
      <c r="V119" s="8">
        <v>5497</v>
      </c>
      <c r="W119" s="8">
        <v>6204</v>
      </c>
      <c r="X119" s="8">
        <v>4018</v>
      </c>
      <c r="Y119" s="8">
        <v>2169</v>
      </c>
      <c r="Z119" s="8">
        <v>1030</v>
      </c>
      <c r="AA119" s="8"/>
      <c r="AB119" s="8">
        <v>39985</v>
      </c>
      <c r="AC119" s="8">
        <v>1467</v>
      </c>
      <c r="AD119" s="8">
        <v>1526</v>
      </c>
      <c r="AE119" s="8">
        <v>1681</v>
      </c>
      <c r="AF119" s="8">
        <v>2071</v>
      </c>
      <c r="AG119" s="8">
        <v>1898</v>
      </c>
      <c r="AH119" s="8">
        <v>1730</v>
      </c>
      <c r="AI119" s="8">
        <v>1817</v>
      </c>
      <c r="AJ119" s="8">
        <v>1669</v>
      </c>
      <c r="AK119" s="8">
        <v>1806</v>
      </c>
      <c r="AL119" s="8">
        <v>2327</v>
      </c>
      <c r="AM119" s="8">
        <v>2610</v>
      </c>
      <c r="AN119" s="8">
        <v>3457</v>
      </c>
      <c r="AO119" s="8">
        <v>3411</v>
      </c>
      <c r="AP119" s="8">
        <v>2906</v>
      </c>
      <c r="AQ119" s="8">
        <v>2496</v>
      </c>
      <c r="AR119" s="8">
        <v>2335</v>
      </c>
      <c r="AS119" s="8">
        <v>2523</v>
      </c>
      <c r="AT119" s="8">
        <v>1428</v>
      </c>
      <c r="AU119" s="8">
        <v>615</v>
      </c>
      <c r="AV119" s="8">
        <v>212</v>
      </c>
      <c r="AW119" s="8"/>
      <c r="AX119" s="8">
        <v>51028</v>
      </c>
      <c r="AY119" s="8">
        <v>1396</v>
      </c>
      <c r="AZ119" s="8">
        <v>1449</v>
      </c>
      <c r="BA119" s="8">
        <v>1653</v>
      </c>
      <c r="BB119" s="8">
        <v>1997</v>
      </c>
      <c r="BC119" s="8">
        <v>2082</v>
      </c>
      <c r="BD119" s="8">
        <v>2020</v>
      </c>
      <c r="BE119" s="8">
        <v>2219</v>
      </c>
      <c r="BF119" s="8">
        <v>2082</v>
      </c>
      <c r="BG119" s="8">
        <v>2268</v>
      </c>
      <c r="BH119" s="8">
        <v>2874</v>
      </c>
      <c r="BI119" s="8">
        <v>3508</v>
      </c>
      <c r="BJ119" s="8">
        <v>4638</v>
      </c>
      <c r="BK119" s="8">
        <v>4200</v>
      </c>
      <c r="BL119" s="8">
        <v>3692</v>
      </c>
      <c r="BM119" s="8">
        <v>3145</v>
      </c>
      <c r="BN119" s="8">
        <v>3162</v>
      </c>
      <c r="BO119" s="8">
        <v>3681</v>
      </c>
      <c r="BP119" s="8">
        <v>2590</v>
      </c>
      <c r="BQ119" s="8">
        <v>1554</v>
      </c>
      <c r="BR119" s="8">
        <v>818</v>
      </c>
      <c r="BT119" s="955">
        <v>96.902749089670152</v>
      </c>
      <c r="BV119" s="8">
        <v>9172</v>
      </c>
      <c r="BW119" s="8">
        <v>50684</v>
      </c>
      <c r="BX119" s="8">
        <v>31157</v>
      </c>
      <c r="BY119" s="8">
        <v>12239</v>
      </c>
      <c r="BZ119" s="8">
        <v>18918</v>
      </c>
      <c r="CB119" s="955">
        <v>10.077681210376539</v>
      </c>
      <c r="CC119" s="955">
        <v>55.688747761308818</v>
      </c>
      <c r="CD119" s="955">
        <v>34.233571028314635</v>
      </c>
      <c r="CE119" s="955">
        <v>13.447529473811434</v>
      </c>
      <c r="CF119" s="955">
        <v>20.786041554503203</v>
      </c>
    </row>
    <row r="120" spans="1:84">
      <c r="A120" s="1">
        <v>28206</v>
      </c>
      <c r="B120" s="1">
        <v>2</v>
      </c>
      <c r="C120" s="1" t="s">
        <v>54</v>
      </c>
      <c r="D120" s="1" t="s">
        <v>111</v>
      </c>
      <c r="E120" s="1" t="s">
        <v>415</v>
      </c>
      <c r="F120" s="1076">
        <v>88956</v>
      </c>
      <c r="G120" s="8">
        <v>2958</v>
      </c>
      <c r="H120" s="8">
        <v>3007</v>
      </c>
      <c r="I120" s="8">
        <v>3043</v>
      </c>
      <c r="J120" s="8">
        <v>3425</v>
      </c>
      <c r="K120" s="8">
        <v>3683</v>
      </c>
      <c r="L120" s="8">
        <v>3697</v>
      </c>
      <c r="M120" s="8">
        <v>4050</v>
      </c>
      <c r="N120" s="8">
        <v>4419</v>
      </c>
      <c r="O120" s="8">
        <v>3969</v>
      </c>
      <c r="P120" s="8">
        <v>4173</v>
      </c>
      <c r="Q120" s="8">
        <v>5162</v>
      </c>
      <c r="R120" s="8">
        <v>6103</v>
      </c>
      <c r="S120" s="8">
        <v>8097</v>
      </c>
      <c r="T120" s="8">
        <v>7544</v>
      </c>
      <c r="U120" s="8">
        <v>6408</v>
      </c>
      <c r="V120" s="8">
        <v>5352</v>
      </c>
      <c r="W120" s="8">
        <v>4960</v>
      </c>
      <c r="X120" s="8">
        <v>5057</v>
      </c>
      <c r="Y120" s="8">
        <v>2611</v>
      </c>
      <c r="Z120" s="8">
        <v>1238</v>
      </c>
      <c r="AA120" s="8"/>
      <c r="AB120" s="8">
        <v>38804</v>
      </c>
      <c r="AC120" s="8">
        <v>1516</v>
      </c>
      <c r="AD120" s="8">
        <v>1542</v>
      </c>
      <c r="AE120" s="8">
        <v>1560</v>
      </c>
      <c r="AF120" s="8">
        <v>1735</v>
      </c>
      <c r="AG120" s="8">
        <v>1744</v>
      </c>
      <c r="AH120" s="8">
        <v>1687</v>
      </c>
      <c r="AI120" s="8">
        <v>1833</v>
      </c>
      <c r="AJ120" s="8">
        <v>1984</v>
      </c>
      <c r="AK120" s="8">
        <v>1771</v>
      </c>
      <c r="AL120" s="8">
        <v>1833</v>
      </c>
      <c r="AM120" s="8">
        <v>2269</v>
      </c>
      <c r="AN120" s="8">
        <v>2575</v>
      </c>
      <c r="AO120" s="8">
        <v>3451</v>
      </c>
      <c r="AP120" s="8">
        <v>3339</v>
      </c>
      <c r="AQ120" s="8">
        <v>2783</v>
      </c>
      <c r="AR120" s="8">
        <v>2299</v>
      </c>
      <c r="AS120" s="8">
        <v>1990</v>
      </c>
      <c r="AT120" s="8">
        <v>1871</v>
      </c>
      <c r="AU120" s="8">
        <v>776</v>
      </c>
      <c r="AV120" s="8">
        <v>246</v>
      </c>
      <c r="AW120" s="8"/>
      <c r="AX120" s="8">
        <v>50152</v>
      </c>
      <c r="AY120" s="8">
        <v>1442</v>
      </c>
      <c r="AZ120" s="8">
        <v>1465</v>
      </c>
      <c r="BA120" s="8">
        <v>1483</v>
      </c>
      <c r="BB120" s="8">
        <v>1690</v>
      </c>
      <c r="BC120" s="8">
        <v>1939</v>
      </c>
      <c r="BD120" s="8">
        <v>2010</v>
      </c>
      <c r="BE120" s="8">
        <v>2217</v>
      </c>
      <c r="BF120" s="8">
        <v>2435</v>
      </c>
      <c r="BG120" s="8">
        <v>2198</v>
      </c>
      <c r="BH120" s="8">
        <v>2340</v>
      </c>
      <c r="BI120" s="8">
        <v>2893</v>
      </c>
      <c r="BJ120" s="8">
        <v>3528</v>
      </c>
      <c r="BK120" s="8">
        <v>4646</v>
      </c>
      <c r="BL120" s="8">
        <v>4205</v>
      </c>
      <c r="BM120" s="8">
        <v>3625</v>
      </c>
      <c r="BN120" s="8">
        <v>3053</v>
      </c>
      <c r="BO120" s="8">
        <v>2970</v>
      </c>
      <c r="BP120" s="8">
        <v>3186</v>
      </c>
      <c r="BQ120" s="8">
        <v>1835</v>
      </c>
      <c r="BR120" s="8">
        <v>992</v>
      </c>
      <c r="BT120" s="955">
        <v>94.712633887694039</v>
      </c>
      <c r="BV120" s="8">
        <v>9008</v>
      </c>
      <c r="BW120" s="8">
        <v>46778</v>
      </c>
      <c r="BX120" s="8">
        <v>33170</v>
      </c>
      <c r="BY120" s="8">
        <v>13952</v>
      </c>
      <c r="BZ120" s="8">
        <v>19218</v>
      </c>
      <c r="CB120" s="955">
        <v>10.126354602275283</v>
      </c>
      <c r="CC120" s="955">
        <v>52.585547911326948</v>
      </c>
      <c r="CD120" s="955">
        <v>37.288097486397767</v>
      </c>
      <c r="CE120" s="955">
        <v>15.684158460362427</v>
      </c>
      <c r="CF120" s="955">
        <v>21.603939026035341</v>
      </c>
    </row>
    <row r="121" spans="1:84">
      <c r="A121" s="1">
        <v>28206</v>
      </c>
      <c r="B121" s="1">
        <v>2</v>
      </c>
      <c r="C121" s="1" t="s">
        <v>54</v>
      </c>
      <c r="D121" s="1" t="s">
        <v>111</v>
      </c>
      <c r="E121" s="1" t="s">
        <v>416</v>
      </c>
      <c r="F121" s="1076">
        <v>86875</v>
      </c>
      <c r="G121" s="8">
        <v>2939</v>
      </c>
      <c r="H121" s="8">
        <v>3106</v>
      </c>
      <c r="I121" s="8">
        <v>3084</v>
      </c>
      <c r="J121" s="8">
        <v>3131</v>
      </c>
      <c r="K121" s="8">
        <v>3168</v>
      </c>
      <c r="L121" s="8">
        <v>3493</v>
      </c>
      <c r="M121" s="8">
        <v>3980</v>
      </c>
      <c r="N121" s="8">
        <v>4409</v>
      </c>
      <c r="O121" s="8">
        <v>4695</v>
      </c>
      <c r="P121" s="8">
        <v>4078</v>
      </c>
      <c r="Q121" s="8">
        <v>4150</v>
      </c>
      <c r="R121" s="8">
        <v>5155</v>
      </c>
      <c r="S121" s="8">
        <v>6126</v>
      </c>
      <c r="T121" s="8">
        <v>8060</v>
      </c>
      <c r="U121" s="8">
        <v>7351</v>
      </c>
      <c r="V121" s="8">
        <v>6106</v>
      </c>
      <c r="W121" s="8">
        <v>4857</v>
      </c>
      <c r="X121" s="8">
        <v>4060</v>
      </c>
      <c r="Y121" s="8">
        <v>3399</v>
      </c>
      <c r="Z121" s="8">
        <v>1528</v>
      </c>
      <c r="AA121" s="8"/>
      <c r="AB121" s="8">
        <v>37697</v>
      </c>
      <c r="AC121" s="8">
        <v>1506</v>
      </c>
      <c r="AD121" s="8">
        <v>1588</v>
      </c>
      <c r="AE121" s="8">
        <v>1581</v>
      </c>
      <c r="AF121" s="8">
        <v>1612</v>
      </c>
      <c r="AG121" s="8">
        <v>1494</v>
      </c>
      <c r="AH121" s="8">
        <v>1591</v>
      </c>
      <c r="AI121" s="8">
        <v>1792</v>
      </c>
      <c r="AJ121" s="8">
        <v>1996</v>
      </c>
      <c r="AK121" s="8">
        <v>2110</v>
      </c>
      <c r="AL121" s="8">
        <v>1801</v>
      </c>
      <c r="AM121" s="8">
        <v>1791</v>
      </c>
      <c r="AN121" s="8">
        <v>2244</v>
      </c>
      <c r="AO121" s="8">
        <v>2566</v>
      </c>
      <c r="AP121" s="8">
        <v>3401</v>
      </c>
      <c r="AQ121" s="8">
        <v>3211</v>
      </c>
      <c r="AR121" s="8">
        <v>2582</v>
      </c>
      <c r="AS121" s="8">
        <v>1978</v>
      </c>
      <c r="AT121" s="8">
        <v>1481</v>
      </c>
      <c r="AU121" s="8">
        <v>1063</v>
      </c>
      <c r="AV121" s="8">
        <v>309</v>
      </c>
      <c r="AW121" s="8"/>
      <c r="AX121" s="8">
        <v>49178</v>
      </c>
      <c r="AY121" s="8">
        <v>1433</v>
      </c>
      <c r="AZ121" s="8">
        <v>1518</v>
      </c>
      <c r="BA121" s="8">
        <v>1503</v>
      </c>
      <c r="BB121" s="8">
        <v>1519</v>
      </c>
      <c r="BC121" s="8">
        <v>1674</v>
      </c>
      <c r="BD121" s="8">
        <v>1902</v>
      </c>
      <c r="BE121" s="8">
        <v>2188</v>
      </c>
      <c r="BF121" s="8">
        <v>2413</v>
      </c>
      <c r="BG121" s="8">
        <v>2585</v>
      </c>
      <c r="BH121" s="8">
        <v>2277</v>
      </c>
      <c r="BI121" s="8">
        <v>2359</v>
      </c>
      <c r="BJ121" s="8">
        <v>2911</v>
      </c>
      <c r="BK121" s="8">
        <v>3560</v>
      </c>
      <c r="BL121" s="8">
        <v>4659</v>
      </c>
      <c r="BM121" s="8">
        <v>4140</v>
      </c>
      <c r="BN121" s="8">
        <v>3524</v>
      </c>
      <c r="BO121" s="8">
        <v>2879</v>
      </c>
      <c r="BP121" s="8">
        <v>2579</v>
      </c>
      <c r="BQ121" s="8">
        <v>2336</v>
      </c>
      <c r="BR121" s="8">
        <v>1219</v>
      </c>
      <c r="BT121" s="955">
        <v>92.496965567172765</v>
      </c>
      <c r="BV121" s="8">
        <v>9129</v>
      </c>
      <c r="BW121" s="8">
        <v>42385</v>
      </c>
      <c r="BX121" s="8">
        <v>35361</v>
      </c>
      <c r="BY121" s="8">
        <v>15411</v>
      </c>
      <c r="BZ121" s="8">
        <v>19950</v>
      </c>
      <c r="CB121" s="955">
        <v>10.508201438848921</v>
      </c>
      <c r="CC121" s="955">
        <v>48.788489208633095</v>
      </c>
      <c r="CD121" s="955">
        <v>40.703309352517984</v>
      </c>
      <c r="CE121" s="955">
        <v>17.739280575539567</v>
      </c>
      <c r="CF121" s="955">
        <v>22.964028776978417</v>
      </c>
    </row>
    <row r="122" spans="1:84">
      <c r="A122" s="1">
        <v>28206</v>
      </c>
      <c r="B122" s="1">
        <v>2</v>
      </c>
      <c r="C122" s="1" t="s">
        <v>54</v>
      </c>
      <c r="D122" s="1" t="s">
        <v>111</v>
      </c>
      <c r="E122" s="1" t="s">
        <v>417</v>
      </c>
      <c r="F122" s="1076">
        <v>84738</v>
      </c>
      <c r="G122" s="8">
        <v>2805</v>
      </c>
      <c r="H122" s="8">
        <v>3070</v>
      </c>
      <c r="I122" s="8">
        <v>3191</v>
      </c>
      <c r="J122" s="8">
        <v>3168</v>
      </c>
      <c r="K122" s="8">
        <v>2864</v>
      </c>
      <c r="L122" s="8">
        <v>3086</v>
      </c>
      <c r="M122" s="8">
        <v>3816</v>
      </c>
      <c r="N122" s="8">
        <v>4329</v>
      </c>
      <c r="O122" s="8">
        <v>4683</v>
      </c>
      <c r="P122" s="8">
        <v>4834</v>
      </c>
      <c r="Q122" s="8">
        <v>4066</v>
      </c>
      <c r="R122" s="8">
        <v>4157</v>
      </c>
      <c r="S122" s="8">
        <v>5195</v>
      </c>
      <c r="T122" s="8">
        <v>6137</v>
      </c>
      <c r="U122" s="8">
        <v>7882</v>
      </c>
      <c r="V122" s="8">
        <v>7030</v>
      </c>
      <c r="W122" s="8">
        <v>5582</v>
      </c>
      <c r="X122" s="8">
        <v>4026</v>
      </c>
      <c r="Y122" s="8">
        <v>2751</v>
      </c>
      <c r="Z122" s="8">
        <v>2066</v>
      </c>
      <c r="AA122" s="8"/>
      <c r="AB122" s="8">
        <v>36645</v>
      </c>
      <c r="AC122" s="8">
        <v>1438</v>
      </c>
      <c r="AD122" s="8">
        <v>1570</v>
      </c>
      <c r="AE122" s="8">
        <v>1631</v>
      </c>
      <c r="AF122" s="8">
        <v>1632</v>
      </c>
      <c r="AG122" s="8">
        <v>1368</v>
      </c>
      <c r="AH122" s="8">
        <v>1405</v>
      </c>
      <c r="AI122" s="8">
        <v>1719</v>
      </c>
      <c r="AJ122" s="8">
        <v>1954</v>
      </c>
      <c r="AK122" s="8">
        <v>2123</v>
      </c>
      <c r="AL122" s="8">
        <v>2148</v>
      </c>
      <c r="AM122" s="8">
        <v>1763</v>
      </c>
      <c r="AN122" s="8">
        <v>1778</v>
      </c>
      <c r="AO122" s="8">
        <v>2244</v>
      </c>
      <c r="AP122" s="8">
        <v>2545</v>
      </c>
      <c r="AQ122" s="8">
        <v>3288</v>
      </c>
      <c r="AR122" s="8">
        <v>2995</v>
      </c>
      <c r="AS122" s="8">
        <v>2246</v>
      </c>
      <c r="AT122" s="8">
        <v>1502</v>
      </c>
      <c r="AU122" s="8">
        <v>847</v>
      </c>
      <c r="AV122" s="8">
        <v>449</v>
      </c>
      <c r="AW122" s="8"/>
      <c r="AX122" s="8">
        <v>48093</v>
      </c>
      <c r="AY122" s="8">
        <v>1367</v>
      </c>
      <c r="AZ122" s="8">
        <v>1500</v>
      </c>
      <c r="BA122" s="8">
        <v>1560</v>
      </c>
      <c r="BB122" s="8">
        <v>1536</v>
      </c>
      <c r="BC122" s="8">
        <v>1496</v>
      </c>
      <c r="BD122" s="8">
        <v>1681</v>
      </c>
      <c r="BE122" s="8">
        <v>2097</v>
      </c>
      <c r="BF122" s="8">
        <v>2375</v>
      </c>
      <c r="BG122" s="8">
        <v>2560</v>
      </c>
      <c r="BH122" s="8">
        <v>2686</v>
      </c>
      <c r="BI122" s="8">
        <v>2303</v>
      </c>
      <c r="BJ122" s="8">
        <v>2379</v>
      </c>
      <c r="BK122" s="8">
        <v>2951</v>
      </c>
      <c r="BL122" s="8">
        <v>3592</v>
      </c>
      <c r="BM122" s="8">
        <v>4594</v>
      </c>
      <c r="BN122" s="8">
        <v>4035</v>
      </c>
      <c r="BO122" s="8">
        <v>3336</v>
      </c>
      <c r="BP122" s="8">
        <v>2524</v>
      </c>
      <c r="BQ122" s="8">
        <v>1904</v>
      </c>
      <c r="BR122" s="8">
        <v>1617</v>
      </c>
      <c r="BT122" s="955">
        <v>90.221673303379404</v>
      </c>
      <c r="BV122" s="8">
        <v>9066</v>
      </c>
      <c r="BW122" s="8">
        <v>40198</v>
      </c>
      <c r="BX122" s="8">
        <v>35474</v>
      </c>
      <c r="BY122" s="8">
        <v>14019</v>
      </c>
      <c r="BZ122" s="8">
        <v>21455</v>
      </c>
      <c r="CB122" s="955">
        <v>10.698860015577427</v>
      </c>
      <c r="CC122" s="955">
        <v>47.437985319455258</v>
      </c>
      <c r="CD122" s="955">
        <v>41.863154664967311</v>
      </c>
      <c r="CE122" s="955">
        <v>16.543935424484882</v>
      </c>
      <c r="CF122" s="955">
        <v>25.319219240482425</v>
      </c>
    </row>
    <row r="123" spans="1:84">
      <c r="A123" s="1">
        <v>28206</v>
      </c>
      <c r="B123" s="1">
        <v>2</v>
      </c>
      <c r="C123" s="1" t="s">
        <v>54</v>
      </c>
      <c r="D123" s="1" t="s">
        <v>111</v>
      </c>
      <c r="E123" s="1" t="s">
        <v>419</v>
      </c>
      <c r="F123" s="1076">
        <v>82479</v>
      </c>
      <c r="G123" s="8">
        <v>2626</v>
      </c>
      <c r="H123" s="8">
        <v>2929</v>
      </c>
      <c r="I123" s="8">
        <v>3152</v>
      </c>
      <c r="J123" s="8">
        <v>3261</v>
      </c>
      <c r="K123" s="8">
        <v>2873</v>
      </c>
      <c r="L123" s="8">
        <v>2762</v>
      </c>
      <c r="M123" s="8">
        <v>3429</v>
      </c>
      <c r="N123" s="8">
        <v>4173</v>
      </c>
      <c r="O123" s="8">
        <v>4604</v>
      </c>
      <c r="P123" s="8">
        <v>4825</v>
      </c>
      <c r="Q123" s="8">
        <v>4833</v>
      </c>
      <c r="R123" s="8">
        <v>4089</v>
      </c>
      <c r="S123" s="8">
        <v>4202</v>
      </c>
      <c r="T123" s="8">
        <v>5228</v>
      </c>
      <c r="U123" s="8">
        <v>6027</v>
      </c>
      <c r="V123" s="8">
        <v>7570</v>
      </c>
      <c r="W123" s="8">
        <v>6469</v>
      </c>
      <c r="X123" s="8">
        <v>4689</v>
      </c>
      <c r="Y123" s="8">
        <v>2789</v>
      </c>
      <c r="Z123" s="8">
        <v>1949</v>
      </c>
      <c r="AA123" s="8"/>
      <c r="AB123" s="8">
        <v>35529</v>
      </c>
      <c r="AC123" s="8">
        <v>1346</v>
      </c>
      <c r="AD123" s="8">
        <v>1498</v>
      </c>
      <c r="AE123" s="8">
        <v>1611</v>
      </c>
      <c r="AF123" s="8">
        <v>1676</v>
      </c>
      <c r="AG123" s="8">
        <v>1373</v>
      </c>
      <c r="AH123" s="8">
        <v>1267</v>
      </c>
      <c r="AI123" s="8">
        <v>1544</v>
      </c>
      <c r="AJ123" s="8">
        <v>1885</v>
      </c>
      <c r="AK123" s="8">
        <v>2080</v>
      </c>
      <c r="AL123" s="8">
        <v>2166</v>
      </c>
      <c r="AM123" s="8">
        <v>2107</v>
      </c>
      <c r="AN123" s="8">
        <v>1755</v>
      </c>
      <c r="AO123" s="8">
        <v>1784</v>
      </c>
      <c r="AP123" s="8">
        <v>2234</v>
      </c>
      <c r="AQ123" s="8">
        <v>2465</v>
      </c>
      <c r="AR123" s="8">
        <v>3083</v>
      </c>
      <c r="AS123" s="8">
        <v>2627</v>
      </c>
      <c r="AT123" s="8">
        <v>1736</v>
      </c>
      <c r="AU123" s="8">
        <v>888</v>
      </c>
      <c r="AV123" s="8">
        <v>404</v>
      </c>
      <c r="AW123" s="8"/>
      <c r="AX123" s="8">
        <v>46950</v>
      </c>
      <c r="AY123" s="8">
        <v>1280</v>
      </c>
      <c r="AZ123" s="8">
        <v>1431</v>
      </c>
      <c r="BA123" s="8">
        <v>1541</v>
      </c>
      <c r="BB123" s="8">
        <v>1585</v>
      </c>
      <c r="BC123" s="8">
        <v>1500</v>
      </c>
      <c r="BD123" s="8">
        <v>1495</v>
      </c>
      <c r="BE123" s="8">
        <v>1885</v>
      </c>
      <c r="BF123" s="8">
        <v>2288</v>
      </c>
      <c r="BG123" s="8">
        <v>2524</v>
      </c>
      <c r="BH123" s="8">
        <v>2659</v>
      </c>
      <c r="BI123" s="8">
        <v>2726</v>
      </c>
      <c r="BJ123" s="8">
        <v>2334</v>
      </c>
      <c r="BK123" s="8">
        <v>2418</v>
      </c>
      <c r="BL123" s="8">
        <v>2994</v>
      </c>
      <c r="BM123" s="8">
        <v>3562</v>
      </c>
      <c r="BN123" s="8">
        <v>4487</v>
      </c>
      <c r="BO123" s="8">
        <v>3842</v>
      </c>
      <c r="BP123" s="8">
        <v>2953</v>
      </c>
      <c r="BQ123" s="8">
        <v>1901</v>
      </c>
      <c r="BR123" s="8">
        <v>1545</v>
      </c>
      <c r="BT123" s="955">
        <v>87.816486020314727</v>
      </c>
      <c r="BV123" s="8">
        <v>8707</v>
      </c>
      <c r="BW123" s="8">
        <v>39051</v>
      </c>
      <c r="BX123" s="8">
        <v>34721</v>
      </c>
      <c r="BY123" s="8">
        <v>11255</v>
      </c>
      <c r="BZ123" s="8">
        <v>23466</v>
      </c>
      <c r="CB123" s="955">
        <v>10.556626535239273</v>
      </c>
      <c r="CC123" s="955">
        <v>47.346597315680356</v>
      </c>
      <c r="CD123" s="955">
        <v>42.09677614908037</v>
      </c>
      <c r="CE123" s="955">
        <v>13.645897743668083</v>
      </c>
      <c r="CF123" s="955">
        <v>28.45087840541229</v>
      </c>
    </row>
    <row r="124" spans="1:84">
      <c r="A124" s="1">
        <v>28207</v>
      </c>
      <c r="B124" s="1">
        <v>2</v>
      </c>
      <c r="C124" s="1" t="s">
        <v>54</v>
      </c>
      <c r="D124" s="1" t="s">
        <v>114</v>
      </c>
      <c r="E124" s="1" t="s">
        <v>412</v>
      </c>
      <c r="F124" s="1076">
        <v>198138</v>
      </c>
      <c r="G124" s="8">
        <v>8639</v>
      </c>
      <c r="H124" s="8">
        <v>9143</v>
      </c>
      <c r="I124" s="8">
        <v>9377</v>
      </c>
      <c r="J124" s="8">
        <v>9477</v>
      </c>
      <c r="K124" s="8">
        <v>9854</v>
      </c>
      <c r="L124" s="8">
        <v>9593</v>
      </c>
      <c r="M124" s="8">
        <v>10771</v>
      </c>
      <c r="N124" s="8">
        <v>11952</v>
      </c>
      <c r="O124" s="8">
        <v>14174</v>
      </c>
      <c r="P124" s="8">
        <v>16868</v>
      </c>
      <c r="Q124" s="8">
        <v>14720</v>
      </c>
      <c r="R124" s="8">
        <v>12284</v>
      </c>
      <c r="S124" s="8">
        <v>9808</v>
      </c>
      <c r="T124" s="8">
        <v>11000</v>
      </c>
      <c r="U124" s="8">
        <v>13398</v>
      </c>
      <c r="V124" s="8">
        <v>11070</v>
      </c>
      <c r="W124" s="8">
        <v>8021</v>
      </c>
      <c r="X124" s="8">
        <v>5054</v>
      </c>
      <c r="Y124" s="8">
        <v>2248</v>
      </c>
      <c r="Z124" s="8">
        <v>687</v>
      </c>
      <c r="AA124" s="8"/>
      <c r="AB124" s="8">
        <v>95630</v>
      </c>
      <c r="AC124" s="8">
        <v>4355</v>
      </c>
      <c r="AD124" s="8">
        <v>4660</v>
      </c>
      <c r="AE124" s="8">
        <v>4815</v>
      </c>
      <c r="AF124" s="8">
        <v>4791</v>
      </c>
      <c r="AG124" s="8">
        <v>5038</v>
      </c>
      <c r="AH124" s="8">
        <v>4980</v>
      </c>
      <c r="AI124" s="8">
        <v>5427</v>
      </c>
      <c r="AJ124" s="8">
        <v>5964</v>
      </c>
      <c r="AK124" s="8">
        <v>7064</v>
      </c>
      <c r="AL124" s="8">
        <v>8329</v>
      </c>
      <c r="AM124" s="8">
        <v>7225</v>
      </c>
      <c r="AN124" s="8">
        <v>6129</v>
      </c>
      <c r="AO124" s="8">
        <v>4760</v>
      </c>
      <c r="AP124" s="8">
        <v>5054</v>
      </c>
      <c r="AQ124" s="8">
        <v>6116</v>
      </c>
      <c r="AR124" s="8">
        <v>4835</v>
      </c>
      <c r="AS124" s="8">
        <v>3437</v>
      </c>
      <c r="AT124" s="8">
        <v>1850</v>
      </c>
      <c r="AU124" s="8">
        <v>662</v>
      </c>
      <c r="AV124" s="8">
        <v>139</v>
      </c>
      <c r="AW124" s="8"/>
      <c r="AX124" s="8">
        <v>102508</v>
      </c>
      <c r="AY124" s="8">
        <v>4284</v>
      </c>
      <c r="AZ124" s="8">
        <v>4483</v>
      </c>
      <c r="BA124" s="8">
        <v>4562</v>
      </c>
      <c r="BB124" s="8">
        <v>4686</v>
      </c>
      <c r="BC124" s="8">
        <v>4816</v>
      </c>
      <c r="BD124" s="8">
        <v>4613</v>
      </c>
      <c r="BE124" s="8">
        <v>5344</v>
      </c>
      <c r="BF124" s="8">
        <v>5988</v>
      </c>
      <c r="BG124" s="8">
        <v>7110</v>
      </c>
      <c r="BH124" s="8">
        <v>8539</v>
      </c>
      <c r="BI124" s="8">
        <v>7495</v>
      </c>
      <c r="BJ124" s="8">
        <v>6155</v>
      </c>
      <c r="BK124" s="8">
        <v>5048</v>
      </c>
      <c r="BL124" s="8">
        <v>5946</v>
      </c>
      <c r="BM124" s="8">
        <v>7282</v>
      </c>
      <c r="BN124" s="8">
        <v>6235</v>
      </c>
      <c r="BO124" s="8">
        <v>4584</v>
      </c>
      <c r="BP124" s="8">
        <v>3204</v>
      </c>
      <c r="BQ124" s="8">
        <v>1586</v>
      </c>
      <c r="BR124" s="8">
        <v>548</v>
      </c>
      <c r="BT124" s="955">
        <v>100</v>
      </c>
      <c r="BV124" s="8">
        <v>27159</v>
      </c>
      <c r="BW124" s="8">
        <v>119501</v>
      </c>
      <c r="BX124" s="8">
        <v>51478</v>
      </c>
      <c r="BY124" s="8">
        <v>24398</v>
      </c>
      <c r="BZ124" s="8">
        <v>27080</v>
      </c>
      <c r="CB124" s="955">
        <v>13.707113224116524</v>
      </c>
      <c r="CC124" s="955">
        <v>60.312004764356153</v>
      </c>
      <c r="CD124" s="955">
        <v>25.980882011527317</v>
      </c>
      <c r="CE124" s="955">
        <v>12.313639988290989</v>
      </c>
      <c r="CF124" s="955">
        <v>13.667242023236332</v>
      </c>
    </row>
    <row r="125" spans="1:84">
      <c r="A125" s="1">
        <v>28207</v>
      </c>
      <c r="B125" s="1">
        <v>2</v>
      </c>
      <c r="C125" s="1" t="s">
        <v>54</v>
      </c>
      <c r="D125" s="1" t="s">
        <v>114</v>
      </c>
      <c r="E125" s="1" t="s">
        <v>413</v>
      </c>
      <c r="F125" s="1076">
        <v>195314</v>
      </c>
      <c r="G125" s="8">
        <v>7358</v>
      </c>
      <c r="H125" s="8">
        <v>9217</v>
      </c>
      <c r="I125" s="8">
        <v>9183</v>
      </c>
      <c r="J125" s="8">
        <v>9361</v>
      </c>
      <c r="K125" s="8">
        <v>9123</v>
      </c>
      <c r="L125" s="8">
        <v>9081</v>
      </c>
      <c r="M125" s="8">
        <v>9846</v>
      </c>
      <c r="N125" s="8">
        <v>11121</v>
      </c>
      <c r="O125" s="8">
        <v>12057</v>
      </c>
      <c r="P125" s="8">
        <v>14167</v>
      </c>
      <c r="Q125" s="8">
        <v>16503</v>
      </c>
      <c r="R125" s="8">
        <v>14344</v>
      </c>
      <c r="S125" s="8">
        <v>11941</v>
      </c>
      <c r="T125" s="8">
        <v>9541</v>
      </c>
      <c r="U125" s="8">
        <v>10364</v>
      </c>
      <c r="V125" s="8">
        <v>12381</v>
      </c>
      <c r="W125" s="8">
        <v>9501</v>
      </c>
      <c r="X125" s="8">
        <v>6123</v>
      </c>
      <c r="Y125" s="8">
        <v>3057</v>
      </c>
      <c r="Z125" s="8">
        <v>1045</v>
      </c>
      <c r="AA125" s="8"/>
      <c r="AB125" s="8">
        <v>93568</v>
      </c>
      <c r="AC125" s="8">
        <v>3771</v>
      </c>
      <c r="AD125" s="8">
        <v>4649</v>
      </c>
      <c r="AE125" s="8">
        <v>4690</v>
      </c>
      <c r="AF125" s="8">
        <v>4821</v>
      </c>
      <c r="AG125" s="8">
        <v>4698</v>
      </c>
      <c r="AH125" s="8">
        <v>4568</v>
      </c>
      <c r="AI125" s="8">
        <v>4938</v>
      </c>
      <c r="AJ125" s="8">
        <v>5571</v>
      </c>
      <c r="AK125" s="8">
        <v>6017</v>
      </c>
      <c r="AL125" s="8">
        <v>6975</v>
      </c>
      <c r="AM125" s="8">
        <v>8047</v>
      </c>
      <c r="AN125" s="8">
        <v>7018</v>
      </c>
      <c r="AO125" s="8">
        <v>5871</v>
      </c>
      <c r="AP125" s="8">
        <v>4549</v>
      </c>
      <c r="AQ125" s="8">
        <v>4634</v>
      </c>
      <c r="AR125" s="8">
        <v>5395</v>
      </c>
      <c r="AS125" s="8">
        <v>3855</v>
      </c>
      <c r="AT125" s="8">
        <v>2315</v>
      </c>
      <c r="AU125" s="8">
        <v>959</v>
      </c>
      <c r="AV125" s="8">
        <v>227</v>
      </c>
      <c r="AW125" s="8"/>
      <c r="AX125" s="8">
        <v>101746</v>
      </c>
      <c r="AY125" s="8">
        <v>3587</v>
      </c>
      <c r="AZ125" s="8">
        <v>4568</v>
      </c>
      <c r="BA125" s="8">
        <v>4493</v>
      </c>
      <c r="BB125" s="8">
        <v>4540</v>
      </c>
      <c r="BC125" s="8">
        <v>4425</v>
      </c>
      <c r="BD125" s="8">
        <v>4513</v>
      </c>
      <c r="BE125" s="8">
        <v>4908</v>
      </c>
      <c r="BF125" s="8">
        <v>5550</v>
      </c>
      <c r="BG125" s="8">
        <v>6040</v>
      </c>
      <c r="BH125" s="8">
        <v>7192</v>
      </c>
      <c r="BI125" s="8">
        <v>8456</v>
      </c>
      <c r="BJ125" s="8">
        <v>7326</v>
      </c>
      <c r="BK125" s="8">
        <v>6070</v>
      </c>
      <c r="BL125" s="8">
        <v>4992</v>
      </c>
      <c r="BM125" s="8">
        <v>5730</v>
      </c>
      <c r="BN125" s="8">
        <v>6986</v>
      </c>
      <c r="BO125" s="8">
        <v>5646</v>
      </c>
      <c r="BP125" s="8">
        <v>3808</v>
      </c>
      <c r="BQ125" s="8">
        <v>2098</v>
      </c>
      <c r="BR125" s="8">
        <v>818</v>
      </c>
      <c r="BT125" s="955">
        <v>98.574730743219376</v>
      </c>
      <c r="BV125" s="8">
        <v>25758</v>
      </c>
      <c r="BW125" s="8">
        <v>117544</v>
      </c>
      <c r="BX125" s="8">
        <v>52012</v>
      </c>
      <c r="BY125" s="8">
        <v>19905</v>
      </c>
      <c r="BZ125" s="8">
        <v>32107</v>
      </c>
      <c r="CB125" s="955">
        <v>13.18799471620058</v>
      </c>
      <c r="CC125" s="955">
        <v>60.182065801734637</v>
      </c>
      <c r="CD125" s="955">
        <v>26.629939482064778</v>
      </c>
      <c r="CE125" s="955">
        <v>10.191281730956305</v>
      </c>
      <c r="CF125" s="955">
        <v>16.438657751108472</v>
      </c>
    </row>
    <row r="126" spans="1:84">
      <c r="A126" s="1">
        <v>28207</v>
      </c>
      <c r="B126" s="1">
        <v>2</v>
      </c>
      <c r="C126" s="1" t="s">
        <v>54</v>
      </c>
      <c r="D126" s="1" t="s">
        <v>114</v>
      </c>
      <c r="E126" s="1" t="s">
        <v>414</v>
      </c>
      <c r="F126" s="1076">
        <v>192611</v>
      </c>
      <c r="G126" s="8">
        <v>7376</v>
      </c>
      <c r="H126" s="8">
        <v>7248</v>
      </c>
      <c r="I126" s="8">
        <v>9024</v>
      </c>
      <c r="J126" s="8">
        <v>9114</v>
      </c>
      <c r="K126" s="8">
        <v>9395</v>
      </c>
      <c r="L126" s="8">
        <v>9912</v>
      </c>
      <c r="M126" s="8">
        <v>9723</v>
      </c>
      <c r="N126" s="8">
        <v>10078</v>
      </c>
      <c r="O126" s="8">
        <v>11058</v>
      </c>
      <c r="P126" s="8">
        <v>11828</v>
      </c>
      <c r="Q126" s="8">
        <v>13760</v>
      </c>
      <c r="R126" s="8">
        <v>16037</v>
      </c>
      <c r="S126" s="8">
        <v>13990</v>
      </c>
      <c r="T126" s="8">
        <v>11596</v>
      </c>
      <c r="U126" s="8">
        <v>9076</v>
      </c>
      <c r="V126" s="8">
        <v>9683</v>
      </c>
      <c r="W126" s="8">
        <v>10939</v>
      </c>
      <c r="X126" s="8">
        <v>7424</v>
      </c>
      <c r="Y126" s="8">
        <v>3808</v>
      </c>
      <c r="Z126" s="8">
        <v>1542</v>
      </c>
      <c r="AA126" s="8"/>
      <c r="AB126" s="8">
        <v>91909</v>
      </c>
      <c r="AC126" s="8">
        <v>3780</v>
      </c>
      <c r="AD126" s="8">
        <v>3705</v>
      </c>
      <c r="AE126" s="8">
        <v>4562</v>
      </c>
      <c r="AF126" s="8">
        <v>4635</v>
      </c>
      <c r="AG126" s="8">
        <v>4896</v>
      </c>
      <c r="AH126" s="8">
        <v>5109</v>
      </c>
      <c r="AI126" s="8">
        <v>4747</v>
      </c>
      <c r="AJ126" s="8">
        <v>5052</v>
      </c>
      <c r="AK126" s="8">
        <v>5506</v>
      </c>
      <c r="AL126" s="8">
        <v>5838</v>
      </c>
      <c r="AM126" s="8">
        <v>6713</v>
      </c>
      <c r="AN126" s="8">
        <v>7743</v>
      </c>
      <c r="AO126" s="8">
        <v>6773</v>
      </c>
      <c r="AP126" s="8">
        <v>5623</v>
      </c>
      <c r="AQ126" s="8">
        <v>4229</v>
      </c>
      <c r="AR126" s="8">
        <v>4190</v>
      </c>
      <c r="AS126" s="8">
        <v>4519</v>
      </c>
      <c r="AT126" s="8">
        <v>2714</v>
      </c>
      <c r="AU126" s="8">
        <v>1216</v>
      </c>
      <c r="AV126" s="8">
        <v>359</v>
      </c>
      <c r="AW126" s="8"/>
      <c r="AX126" s="8">
        <v>100702</v>
      </c>
      <c r="AY126" s="8">
        <v>3596</v>
      </c>
      <c r="AZ126" s="8">
        <v>3543</v>
      </c>
      <c r="BA126" s="8">
        <v>4462</v>
      </c>
      <c r="BB126" s="8">
        <v>4479</v>
      </c>
      <c r="BC126" s="8">
        <v>4499</v>
      </c>
      <c r="BD126" s="8">
        <v>4803</v>
      </c>
      <c r="BE126" s="8">
        <v>4976</v>
      </c>
      <c r="BF126" s="8">
        <v>5026</v>
      </c>
      <c r="BG126" s="8">
        <v>5552</v>
      </c>
      <c r="BH126" s="8">
        <v>5990</v>
      </c>
      <c r="BI126" s="8">
        <v>7047</v>
      </c>
      <c r="BJ126" s="8">
        <v>8294</v>
      </c>
      <c r="BK126" s="8">
        <v>7217</v>
      </c>
      <c r="BL126" s="8">
        <v>5973</v>
      </c>
      <c r="BM126" s="8">
        <v>4847</v>
      </c>
      <c r="BN126" s="8">
        <v>5493</v>
      </c>
      <c r="BO126" s="8">
        <v>6420</v>
      </c>
      <c r="BP126" s="8">
        <v>4710</v>
      </c>
      <c r="BQ126" s="8">
        <v>2592</v>
      </c>
      <c r="BR126" s="8">
        <v>1183</v>
      </c>
      <c r="BT126" s="955">
        <v>97.210530034622337</v>
      </c>
      <c r="BV126" s="8">
        <v>23648</v>
      </c>
      <c r="BW126" s="8">
        <v>114895</v>
      </c>
      <c r="BX126" s="8">
        <v>54068</v>
      </c>
      <c r="BY126" s="8">
        <v>20672</v>
      </c>
      <c r="BZ126" s="8">
        <v>33396</v>
      </c>
      <c r="CB126" s="955">
        <v>12.277595775942183</v>
      </c>
      <c r="CC126" s="955">
        <v>59.651317941342917</v>
      </c>
      <c r="CD126" s="955">
        <v>28.071086282714901</v>
      </c>
      <c r="CE126" s="955">
        <v>10.732512680999527</v>
      </c>
      <c r="CF126" s="955">
        <v>17.338573601715375</v>
      </c>
    </row>
    <row r="127" spans="1:84">
      <c r="A127" s="1">
        <v>28207</v>
      </c>
      <c r="B127" s="1">
        <v>2</v>
      </c>
      <c r="C127" s="1" t="s">
        <v>54</v>
      </c>
      <c r="D127" s="1" t="s">
        <v>114</v>
      </c>
      <c r="E127" s="1" t="s">
        <v>415</v>
      </c>
      <c r="F127" s="1076">
        <v>189088</v>
      </c>
      <c r="G127" s="8">
        <v>7443</v>
      </c>
      <c r="H127" s="8">
        <v>7256</v>
      </c>
      <c r="I127" s="8">
        <v>7146</v>
      </c>
      <c r="J127" s="8">
        <v>8913</v>
      </c>
      <c r="K127" s="8">
        <v>9101</v>
      </c>
      <c r="L127" s="8">
        <v>10025</v>
      </c>
      <c r="M127" s="8">
        <v>10498</v>
      </c>
      <c r="N127" s="8">
        <v>9977</v>
      </c>
      <c r="O127" s="8">
        <v>10054</v>
      </c>
      <c r="P127" s="8">
        <v>10866</v>
      </c>
      <c r="Q127" s="8">
        <v>11494</v>
      </c>
      <c r="R127" s="8">
        <v>13369</v>
      </c>
      <c r="S127" s="8">
        <v>15653</v>
      </c>
      <c r="T127" s="8">
        <v>13611</v>
      </c>
      <c r="U127" s="8">
        <v>11064</v>
      </c>
      <c r="V127" s="8">
        <v>8513</v>
      </c>
      <c r="W127" s="8">
        <v>8589</v>
      </c>
      <c r="X127" s="8">
        <v>8749</v>
      </c>
      <c r="Y127" s="8">
        <v>4738</v>
      </c>
      <c r="Z127" s="8">
        <v>2029</v>
      </c>
      <c r="AA127" s="8"/>
      <c r="AB127" s="8">
        <v>90042</v>
      </c>
      <c r="AC127" s="8">
        <v>3814</v>
      </c>
      <c r="AD127" s="8">
        <v>3709</v>
      </c>
      <c r="AE127" s="8">
        <v>3658</v>
      </c>
      <c r="AF127" s="8">
        <v>4488</v>
      </c>
      <c r="AG127" s="8">
        <v>4694</v>
      </c>
      <c r="AH127" s="8">
        <v>5225</v>
      </c>
      <c r="AI127" s="8">
        <v>5306</v>
      </c>
      <c r="AJ127" s="8">
        <v>4864</v>
      </c>
      <c r="AK127" s="8">
        <v>5007</v>
      </c>
      <c r="AL127" s="8">
        <v>5354</v>
      </c>
      <c r="AM127" s="8">
        <v>5623</v>
      </c>
      <c r="AN127" s="8">
        <v>6457</v>
      </c>
      <c r="AO127" s="8">
        <v>7481</v>
      </c>
      <c r="AP127" s="8">
        <v>6506</v>
      </c>
      <c r="AQ127" s="8">
        <v>5249</v>
      </c>
      <c r="AR127" s="8">
        <v>3850</v>
      </c>
      <c r="AS127" s="8">
        <v>3522</v>
      </c>
      <c r="AT127" s="8">
        <v>3286</v>
      </c>
      <c r="AU127" s="8">
        <v>1463</v>
      </c>
      <c r="AV127" s="8">
        <v>486</v>
      </c>
      <c r="AW127" s="8"/>
      <c r="AX127" s="8">
        <v>99046</v>
      </c>
      <c r="AY127" s="8">
        <v>3629</v>
      </c>
      <c r="AZ127" s="8">
        <v>3547</v>
      </c>
      <c r="BA127" s="8">
        <v>3488</v>
      </c>
      <c r="BB127" s="8">
        <v>4425</v>
      </c>
      <c r="BC127" s="8">
        <v>4407</v>
      </c>
      <c r="BD127" s="8">
        <v>4800</v>
      </c>
      <c r="BE127" s="8">
        <v>5192</v>
      </c>
      <c r="BF127" s="8">
        <v>5113</v>
      </c>
      <c r="BG127" s="8">
        <v>5047</v>
      </c>
      <c r="BH127" s="8">
        <v>5512</v>
      </c>
      <c r="BI127" s="8">
        <v>5871</v>
      </c>
      <c r="BJ127" s="8">
        <v>6912</v>
      </c>
      <c r="BK127" s="8">
        <v>8172</v>
      </c>
      <c r="BL127" s="8">
        <v>7105</v>
      </c>
      <c r="BM127" s="8">
        <v>5815</v>
      </c>
      <c r="BN127" s="8">
        <v>4663</v>
      </c>
      <c r="BO127" s="8">
        <v>5067</v>
      </c>
      <c r="BP127" s="8">
        <v>5463</v>
      </c>
      <c r="BQ127" s="8">
        <v>3275</v>
      </c>
      <c r="BR127" s="8">
        <v>1543</v>
      </c>
      <c r="BT127" s="955">
        <v>95.43247635486378</v>
      </c>
      <c r="BV127" s="8">
        <v>21845</v>
      </c>
      <c r="BW127" s="8">
        <v>109950</v>
      </c>
      <c r="BX127" s="8">
        <v>57293</v>
      </c>
      <c r="BY127" s="8">
        <v>24675</v>
      </c>
      <c r="BZ127" s="8">
        <v>32618</v>
      </c>
      <c r="CB127" s="955">
        <v>11.552821966491793</v>
      </c>
      <c r="CC127" s="955">
        <v>58.147529192756807</v>
      </c>
      <c r="CD127" s="955">
        <v>30.299648840751399</v>
      </c>
      <c r="CE127" s="955">
        <v>13.049479607378576</v>
      </c>
      <c r="CF127" s="955">
        <v>17.250169233372823</v>
      </c>
    </row>
    <row r="128" spans="1:84">
      <c r="A128" s="1">
        <v>28207</v>
      </c>
      <c r="B128" s="1">
        <v>2</v>
      </c>
      <c r="C128" s="1" t="s">
        <v>54</v>
      </c>
      <c r="D128" s="1" t="s">
        <v>114</v>
      </c>
      <c r="E128" s="1" t="s">
        <v>416</v>
      </c>
      <c r="F128" s="1076">
        <v>184789</v>
      </c>
      <c r="G128" s="8">
        <v>7396</v>
      </c>
      <c r="H128" s="8">
        <v>7317</v>
      </c>
      <c r="I128" s="8">
        <v>7148</v>
      </c>
      <c r="J128" s="8">
        <v>7100</v>
      </c>
      <c r="K128" s="8">
        <v>8786</v>
      </c>
      <c r="L128" s="8">
        <v>9681</v>
      </c>
      <c r="M128" s="8">
        <v>10452</v>
      </c>
      <c r="N128" s="8">
        <v>10615</v>
      </c>
      <c r="O128" s="8">
        <v>9970</v>
      </c>
      <c r="P128" s="8">
        <v>9896</v>
      </c>
      <c r="Q128" s="8">
        <v>10575</v>
      </c>
      <c r="R128" s="8">
        <v>11191</v>
      </c>
      <c r="S128" s="8">
        <v>13048</v>
      </c>
      <c r="T128" s="8">
        <v>15244</v>
      </c>
      <c r="U128" s="8">
        <v>13015</v>
      </c>
      <c r="V128" s="8">
        <v>10429</v>
      </c>
      <c r="W128" s="8">
        <v>7604</v>
      </c>
      <c r="X128" s="8">
        <v>6915</v>
      </c>
      <c r="Y128" s="8">
        <v>5777</v>
      </c>
      <c r="Z128" s="8">
        <v>2630</v>
      </c>
      <c r="AA128" s="8"/>
      <c r="AB128" s="8">
        <v>87942</v>
      </c>
      <c r="AC128" s="8">
        <v>3790</v>
      </c>
      <c r="AD128" s="8">
        <v>3740</v>
      </c>
      <c r="AE128" s="8">
        <v>3659</v>
      </c>
      <c r="AF128" s="8">
        <v>3618</v>
      </c>
      <c r="AG128" s="8">
        <v>4486</v>
      </c>
      <c r="AH128" s="8">
        <v>5019</v>
      </c>
      <c r="AI128" s="8">
        <v>5322</v>
      </c>
      <c r="AJ128" s="8">
        <v>5360</v>
      </c>
      <c r="AK128" s="8">
        <v>4827</v>
      </c>
      <c r="AL128" s="8">
        <v>4877</v>
      </c>
      <c r="AM128" s="8">
        <v>5167</v>
      </c>
      <c r="AN128" s="8">
        <v>5415</v>
      </c>
      <c r="AO128" s="8">
        <v>6238</v>
      </c>
      <c r="AP128" s="8">
        <v>7197</v>
      </c>
      <c r="AQ128" s="8">
        <v>6095</v>
      </c>
      <c r="AR128" s="8">
        <v>4810</v>
      </c>
      <c r="AS128" s="8">
        <v>3273</v>
      </c>
      <c r="AT128" s="8">
        <v>2576</v>
      </c>
      <c r="AU128" s="8">
        <v>1857</v>
      </c>
      <c r="AV128" s="8">
        <v>616</v>
      </c>
      <c r="AW128" s="8"/>
      <c r="AX128" s="8">
        <v>96847</v>
      </c>
      <c r="AY128" s="8">
        <v>3606</v>
      </c>
      <c r="AZ128" s="8">
        <v>3577</v>
      </c>
      <c r="BA128" s="8">
        <v>3489</v>
      </c>
      <c r="BB128" s="8">
        <v>3482</v>
      </c>
      <c r="BC128" s="8">
        <v>4300</v>
      </c>
      <c r="BD128" s="8">
        <v>4662</v>
      </c>
      <c r="BE128" s="8">
        <v>5130</v>
      </c>
      <c r="BF128" s="8">
        <v>5255</v>
      </c>
      <c r="BG128" s="8">
        <v>5143</v>
      </c>
      <c r="BH128" s="8">
        <v>5019</v>
      </c>
      <c r="BI128" s="8">
        <v>5408</v>
      </c>
      <c r="BJ128" s="8">
        <v>5776</v>
      </c>
      <c r="BK128" s="8">
        <v>6810</v>
      </c>
      <c r="BL128" s="8">
        <v>8047</v>
      </c>
      <c r="BM128" s="8">
        <v>6920</v>
      </c>
      <c r="BN128" s="8">
        <v>5619</v>
      </c>
      <c r="BO128" s="8">
        <v>4331</v>
      </c>
      <c r="BP128" s="8">
        <v>4339</v>
      </c>
      <c r="BQ128" s="8">
        <v>3920</v>
      </c>
      <c r="BR128" s="8">
        <v>2014</v>
      </c>
      <c r="BT128" s="955">
        <v>93.262776448737753</v>
      </c>
      <c r="BV128" s="8">
        <v>21861</v>
      </c>
      <c r="BW128" s="8">
        <v>101314</v>
      </c>
      <c r="BX128" s="8">
        <v>61614</v>
      </c>
      <c r="BY128" s="8">
        <v>28259</v>
      </c>
      <c r="BZ128" s="8">
        <v>33355</v>
      </c>
      <c r="CB128" s="955">
        <v>11.830249636071413</v>
      </c>
      <c r="CC128" s="955">
        <v>54.826856576960751</v>
      </c>
      <c r="CD128" s="955">
        <v>33.342893786967835</v>
      </c>
      <c r="CE128" s="955">
        <v>15.292576939103519</v>
      </c>
      <c r="CF128" s="955">
        <v>18.05031684786432</v>
      </c>
    </row>
    <row r="129" spans="1:84">
      <c r="A129" s="1">
        <v>28207</v>
      </c>
      <c r="B129" s="1">
        <v>2</v>
      </c>
      <c r="C129" s="1" t="s">
        <v>54</v>
      </c>
      <c r="D129" s="1" t="s">
        <v>114</v>
      </c>
      <c r="E129" s="1" t="s">
        <v>417</v>
      </c>
      <c r="F129" s="1076">
        <v>180103</v>
      </c>
      <c r="G129" s="8">
        <v>7080</v>
      </c>
      <c r="H129" s="8">
        <v>7243</v>
      </c>
      <c r="I129" s="8">
        <v>7205</v>
      </c>
      <c r="J129" s="8">
        <v>7091</v>
      </c>
      <c r="K129" s="8">
        <v>7124</v>
      </c>
      <c r="L129" s="8">
        <v>9171</v>
      </c>
      <c r="M129" s="8">
        <v>10073</v>
      </c>
      <c r="N129" s="8">
        <v>10499</v>
      </c>
      <c r="O129" s="8">
        <v>10587</v>
      </c>
      <c r="P129" s="8">
        <v>9826</v>
      </c>
      <c r="Q129" s="8">
        <v>9645</v>
      </c>
      <c r="R129" s="8">
        <v>10306</v>
      </c>
      <c r="S129" s="8">
        <v>10958</v>
      </c>
      <c r="T129" s="8">
        <v>12717</v>
      </c>
      <c r="U129" s="8">
        <v>14601</v>
      </c>
      <c r="V129" s="8">
        <v>12311</v>
      </c>
      <c r="W129" s="8">
        <v>9370</v>
      </c>
      <c r="X129" s="8">
        <v>6200</v>
      </c>
      <c r="Y129" s="8">
        <v>4622</v>
      </c>
      <c r="Z129" s="8">
        <v>3474</v>
      </c>
      <c r="AA129" s="8"/>
      <c r="AB129" s="8">
        <v>85703</v>
      </c>
      <c r="AC129" s="8">
        <v>3628</v>
      </c>
      <c r="AD129" s="8">
        <v>3702</v>
      </c>
      <c r="AE129" s="8">
        <v>3688</v>
      </c>
      <c r="AF129" s="8">
        <v>3613</v>
      </c>
      <c r="AG129" s="8">
        <v>3681</v>
      </c>
      <c r="AH129" s="8">
        <v>4719</v>
      </c>
      <c r="AI129" s="8">
        <v>5117</v>
      </c>
      <c r="AJ129" s="8">
        <v>5328</v>
      </c>
      <c r="AK129" s="8">
        <v>5316</v>
      </c>
      <c r="AL129" s="8">
        <v>4706</v>
      </c>
      <c r="AM129" s="8">
        <v>4713</v>
      </c>
      <c r="AN129" s="8">
        <v>4987</v>
      </c>
      <c r="AO129" s="8">
        <v>5252</v>
      </c>
      <c r="AP129" s="8">
        <v>6008</v>
      </c>
      <c r="AQ129" s="8">
        <v>6758</v>
      </c>
      <c r="AR129" s="8">
        <v>5613</v>
      </c>
      <c r="AS129" s="8">
        <v>4129</v>
      </c>
      <c r="AT129" s="8">
        <v>2440</v>
      </c>
      <c r="AU129" s="8">
        <v>1469</v>
      </c>
      <c r="AV129" s="8">
        <v>836</v>
      </c>
      <c r="AW129" s="8"/>
      <c r="AX129" s="8">
        <v>94400</v>
      </c>
      <c r="AY129" s="8">
        <v>3452</v>
      </c>
      <c r="AZ129" s="8">
        <v>3541</v>
      </c>
      <c r="BA129" s="8">
        <v>3517</v>
      </c>
      <c r="BB129" s="8">
        <v>3478</v>
      </c>
      <c r="BC129" s="8">
        <v>3443</v>
      </c>
      <c r="BD129" s="8">
        <v>4452</v>
      </c>
      <c r="BE129" s="8">
        <v>4956</v>
      </c>
      <c r="BF129" s="8">
        <v>5171</v>
      </c>
      <c r="BG129" s="8">
        <v>5271</v>
      </c>
      <c r="BH129" s="8">
        <v>5120</v>
      </c>
      <c r="BI129" s="8">
        <v>4932</v>
      </c>
      <c r="BJ129" s="8">
        <v>5319</v>
      </c>
      <c r="BK129" s="8">
        <v>5706</v>
      </c>
      <c r="BL129" s="8">
        <v>6709</v>
      </c>
      <c r="BM129" s="8">
        <v>7843</v>
      </c>
      <c r="BN129" s="8">
        <v>6698</v>
      </c>
      <c r="BO129" s="8">
        <v>5241</v>
      </c>
      <c r="BP129" s="8">
        <v>3760</v>
      </c>
      <c r="BQ129" s="8">
        <v>3153</v>
      </c>
      <c r="BR129" s="8">
        <v>2638</v>
      </c>
      <c r="BT129" s="955">
        <v>90.897758128173294</v>
      </c>
      <c r="BV129" s="8">
        <v>21528</v>
      </c>
      <c r="BW129" s="8">
        <v>95280</v>
      </c>
      <c r="BX129" s="8">
        <v>63295</v>
      </c>
      <c r="BY129" s="8">
        <v>27318</v>
      </c>
      <c r="BZ129" s="8">
        <v>35977</v>
      </c>
      <c r="CB129" s="955">
        <v>11.953160136144318</v>
      </c>
      <c r="CC129" s="955">
        <v>52.903061026190571</v>
      </c>
      <c r="CD129" s="955">
        <v>35.14377883766511</v>
      </c>
      <c r="CE129" s="955">
        <v>15.167987207320255</v>
      </c>
      <c r="CF129" s="955">
        <v>19.975791630344858</v>
      </c>
    </row>
    <row r="130" spans="1:84">
      <c r="A130" s="1">
        <v>28207</v>
      </c>
      <c r="B130" s="1">
        <v>2</v>
      </c>
      <c r="C130" s="1" t="s">
        <v>54</v>
      </c>
      <c r="D130" s="1" t="s">
        <v>114</v>
      </c>
      <c r="E130" s="1" t="s">
        <v>419</v>
      </c>
      <c r="F130" s="1076">
        <v>175060</v>
      </c>
      <c r="G130" s="8">
        <v>6576</v>
      </c>
      <c r="H130" s="8">
        <v>6925</v>
      </c>
      <c r="I130" s="8">
        <v>7122</v>
      </c>
      <c r="J130" s="8">
        <v>7136</v>
      </c>
      <c r="K130" s="8">
        <v>7076</v>
      </c>
      <c r="L130" s="8">
        <v>7654</v>
      </c>
      <c r="M130" s="8">
        <v>9435</v>
      </c>
      <c r="N130" s="8">
        <v>10117</v>
      </c>
      <c r="O130" s="8">
        <v>10443</v>
      </c>
      <c r="P130" s="8">
        <v>10431</v>
      </c>
      <c r="Q130" s="8">
        <v>9589</v>
      </c>
      <c r="R130" s="8">
        <v>9429</v>
      </c>
      <c r="S130" s="8">
        <v>10100</v>
      </c>
      <c r="T130" s="8">
        <v>10713</v>
      </c>
      <c r="U130" s="8">
        <v>12197</v>
      </c>
      <c r="V130" s="8">
        <v>13841</v>
      </c>
      <c r="W130" s="8">
        <v>11125</v>
      </c>
      <c r="X130" s="8">
        <v>7702</v>
      </c>
      <c r="Y130" s="8">
        <v>4230</v>
      </c>
      <c r="Z130" s="8">
        <v>3219</v>
      </c>
      <c r="AA130" s="8"/>
      <c r="AB130" s="8">
        <v>83246</v>
      </c>
      <c r="AC130" s="8">
        <v>3370</v>
      </c>
      <c r="AD130" s="8">
        <v>3540</v>
      </c>
      <c r="AE130" s="8">
        <v>3646</v>
      </c>
      <c r="AF130" s="8">
        <v>3636</v>
      </c>
      <c r="AG130" s="8">
        <v>3653</v>
      </c>
      <c r="AH130" s="8">
        <v>3974</v>
      </c>
      <c r="AI130" s="8">
        <v>4767</v>
      </c>
      <c r="AJ130" s="8">
        <v>5127</v>
      </c>
      <c r="AK130" s="8">
        <v>5263</v>
      </c>
      <c r="AL130" s="8">
        <v>5185</v>
      </c>
      <c r="AM130" s="8">
        <v>4553</v>
      </c>
      <c r="AN130" s="8">
        <v>4558</v>
      </c>
      <c r="AO130" s="8">
        <v>4844</v>
      </c>
      <c r="AP130" s="8">
        <v>5076</v>
      </c>
      <c r="AQ130" s="8">
        <v>5651</v>
      </c>
      <c r="AR130" s="8">
        <v>6242</v>
      </c>
      <c r="AS130" s="8">
        <v>4856</v>
      </c>
      <c r="AT130" s="8">
        <v>3118</v>
      </c>
      <c r="AU130" s="8">
        <v>1435</v>
      </c>
      <c r="AV130" s="8">
        <v>752</v>
      </c>
      <c r="AW130" s="8"/>
      <c r="AX130" s="8">
        <v>91814</v>
      </c>
      <c r="AY130" s="8">
        <v>3206</v>
      </c>
      <c r="AZ130" s="8">
        <v>3385</v>
      </c>
      <c r="BA130" s="8">
        <v>3476</v>
      </c>
      <c r="BB130" s="8">
        <v>3500</v>
      </c>
      <c r="BC130" s="8">
        <v>3423</v>
      </c>
      <c r="BD130" s="8">
        <v>3680</v>
      </c>
      <c r="BE130" s="8">
        <v>4668</v>
      </c>
      <c r="BF130" s="8">
        <v>4990</v>
      </c>
      <c r="BG130" s="8">
        <v>5180</v>
      </c>
      <c r="BH130" s="8">
        <v>5246</v>
      </c>
      <c r="BI130" s="8">
        <v>5036</v>
      </c>
      <c r="BJ130" s="8">
        <v>4871</v>
      </c>
      <c r="BK130" s="8">
        <v>5256</v>
      </c>
      <c r="BL130" s="8">
        <v>5637</v>
      </c>
      <c r="BM130" s="8">
        <v>6546</v>
      </c>
      <c r="BN130" s="8">
        <v>7599</v>
      </c>
      <c r="BO130" s="8">
        <v>6269</v>
      </c>
      <c r="BP130" s="8">
        <v>4584</v>
      </c>
      <c r="BQ130" s="8">
        <v>2795</v>
      </c>
      <c r="BR130" s="8">
        <v>2467</v>
      </c>
      <c r="BT130" s="955">
        <v>88.352562355529983</v>
      </c>
      <c r="BV130" s="8">
        <v>20623</v>
      </c>
      <c r="BW130" s="8">
        <v>91410</v>
      </c>
      <c r="BX130" s="8">
        <v>63027</v>
      </c>
      <c r="BY130" s="8">
        <v>22910</v>
      </c>
      <c r="BZ130" s="8">
        <v>40117</v>
      </c>
      <c r="CB130" s="955">
        <v>11.780532388895235</v>
      </c>
      <c r="CC130" s="955">
        <v>52.216382954415629</v>
      </c>
      <c r="CD130" s="955">
        <v>36.003084656689133</v>
      </c>
      <c r="CE130" s="955">
        <v>13.086941620015994</v>
      </c>
      <c r="CF130" s="955">
        <v>22.916143036673141</v>
      </c>
    </row>
    <row r="131" spans="1:84">
      <c r="A131" s="1">
        <v>28208</v>
      </c>
      <c r="B131" s="1">
        <v>2</v>
      </c>
      <c r="C131" s="1" t="s">
        <v>54</v>
      </c>
      <c r="D131" s="1" t="s">
        <v>189</v>
      </c>
      <c r="E131" s="1" t="s">
        <v>412</v>
      </c>
      <c r="F131" s="1076">
        <v>28355</v>
      </c>
      <c r="G131" s="8">
        <v>969</v>
      </c>
      <c r="H131" s="8">
        <v>1105</v>
      </c>
      <c r="I131" s="8">
        <v>1172</v>
      </c>
      <c r="J131" s="8">
        <v>1086</v>
      </c>
      <c r="K131" s="8">
        <v>1060</v>
      </c>
      <c r="L131" s="8">
        <v>1075</v>
      </c>
      <c r="M131" s="8">
        <v>1319</v>
      </c>
      <c r="N131" s="8">
        <v>1483</v>
      </c>
      <c r="O131" s="8">
        <v>1632</v>
      </c>
      <c r="P131" s="8">
        <v>2021</v>
      </c>
      <c r="Q131" s="8">
        <v>1702</v>
      </c>
      <c r="R131" s="8">
        <v>1648</v>
      </c>
      <c r="S131" s="8">
        <v>1613</v>
      </c>
      <c r="T131" s="8">
        <v>2093</v>
      </c>
      <c r="U131" s="8">
        <v>2753</v>
      </c>
      <c r="V131" s="8">
        <v>2197</v>
      </c>
      <c r="W131" s="8">
        <v>1618</v>
      </c>
      <c r="X131" s="8">
        <v>1082</v>
      </c>
      <c r="Y131" s="8">
        <v>508</v>
      </c>
      <c r="Z131" s="8">
        <v>219</v>
      </c>
      <c r="AA131" s="8"/>
      <c r="AB131" s="8">
        <v>13592</v>
      </c>
      <c r="AC131" s="8">
        <v>492</v>
      </c>
      <c r="AD131" s="8">
        <v>558</v>
      </c>
      <c r="AE131" s="8">
        <v>613</v>
      </c>
      <c r="AF131" s="8">
        <v>539</v>
      </c>
      <c r="AG131" s="8">
        <v>553</v>
      </c>
      <c r="AH131" s="8">
        <v>581</v>
      </c>
      <c r="AI131" s="8">
        <v>716</v>
      </c>
      <c r="AJ131" s="8">
        <v>756</v>
      </c>
      <c r="AK131" s="8">
        <v>861</v>
      </c>
      <c r="AL131" s="8">
        <v>1004</v>
      </c>
      <c r="AM131" s="8">
        <v>853</v>
      </c>
      <c r="AN131" s="8">
        <v>807</v>
      </c>
      <c r="AO131" s="8">
        <v>787</v>
      </c>
      <c r="AP131" s="8">
        <v>994</v>
      </c>
      <c r="AQ131" s="8">
        <v>1298</v>
      </c>
      <c r="AR131" s="8">
        <v>975</v>
      </c>
      <c r="AS131" s="8">
        <v>653</v>
      </c>
      <c r="AT131" s="8">
        <v>381</v>
      </c>
      <c r="AU131" s="8">
        <v>133</v>
      </c>
      <c r="AV131" s="8">
        <v>38</v>
      </c>
      <c r="AW131" s="8"/>
      <c r="AX131" s="8">
        <v>14763</v>
      </c>
      <c r="AY131" s="8">
        <v>477</v>
      </c>
      <c r="AZ131" s="8">
        <v>547</v>
      </c>
      <c r="BA131" s="8">
        <v>559</v>
      </c>
      <c r="BB131" s="8">
        <v>547</v>
      </c>
      <c r="BC131" s="8">
        <v>507</v>
      </c>
      <c r="BD131" s="8">
        <v>494</v>
      </c>
      <c r="BE131" s="8">
        <v>603</v>
      </c>
      <c r="BF131" s="8">
        <v>727</v>
      </c>
      <c r="BG131" s="8">
        <v>771</v>
      </c>
      <c r="BH131" s="8">
        <v>1017</v>
      </c>
      <c r="BI131" s="8">
        <v>849</v>
      </c>
      <c r="BJ131" s="8">
        <v>841</v>
      </c>
      <c r="BK131" s="8">
        <v>826</v>
      </c>
      <c r="BL131" s="8">
        <v>1099</v>
      </c>
      <c r="BM131" s="8">
        <v>1455</v>
      </c>
      <c r="BN131" s="8">
        <v>1222</v>
      </c>
      <c r="BO131" s="8">
        <v>965</v>
      </c>
      <c r="BP131" s="8">
        <v>701</v>
      </c>
      <c r="BQ131" s="8">
        <v>375</v>
      </c>
      <c r="BR131" s="8">
        <v>181</v>
      </c>
      <c r="BT131" s="955">
        <v>100</v>
      </c>
      <c r="BV131" s="8">
        <v>3246</v>
      </c>
      <c r="BW131" s="8">
        <v>14639</v>
      </c>
      <c r="BX131" s="8">
        <v>10470</v>
      </c>
      <c r="BY131" s="8">
        <v>4846</v>
      </c>
      <c r="BZ131" s="8">
        <v>5624</v>
      </c>
      <c r="CB131" s="955">
        <v>11.447716452124846</v>
      </c>
      <c r="CC131" s="955">
        <v>51.627578910245106</v>
      </c>
      <c r="CD131" s="955">
        <v>36.924704637630043</v>
      </c>
      <c r="CE131" s="955">
        <v>17.090460236289896</v>
      </c>
      <c r="CF131" s="955">
        <v>19.83424440134015</v>
      </c>
    </row>
    <row r="132" spans="1:84">
      <c r="A132" s="1">
        <v>28208</v>
      </c>
      <c r="B132" s="1">
        <v>2</v>
      </c>
      <c r="C132" s="1" t="s">
        <v>54</v>
      </c>
      <c r="D132" s="1" t="s">
        <v>189</v>
      </c>
      <c r="E132" s="1" t="s">
        <v>413</v>
      </c>
      <c r="F132" s="1076">
        <v>25821</v>
      </c>
      <c r="G132" s="8">
        <v>718</v>
      </c>
      <c r="H132" s="8">
        <v>905</v>
      </c>
      <c r="I132" s="8">
        <v>1132</v>
      </c>
      <c r="J132" s="8">
        <v>1082</v>
      </c>
      <c r="K132" s="8">
        <v>792</v>
      </c>
      <c r="L132" s="8">
        <v>834</v>
      </c>
      <c r="M132" s="8">
        <v>865</v>
      </c>
      <c r="N132" s="8">
        <v>1176</v>
      </c>
      <c r="O132" s="8">
        <v>1410</v>
      </c>
      <c r="P132" s="8">
        <v>1578</v>
      </c>
      <c r="Q132" s="8">
        <v>2031</v>
      </c>
      <c r="R132" s="8">
        <v>1622</v>
      </c>
      <c r="S132" s="8">
        <v>1597</v>
      </c>
      <c r="T132" s="8">
        <v>1505</v>
      </c>
      <c r="U132" s="8">
        <v>1962</v>
      </c>
      <c r="V132" s="8">
        <v>2526</v>
      </c>
      <c r="W132" s="8">
        <v>1935</v>
      </c>
      <c r="X132" s="8">
        <v>1229</v>
      </c>
      <c r="Y132" s="8">
        <v>686</v>
      </c>
      <c r="Z132" s="8">
        <v>236</v>
      </c>
      <c r="AA132" s="8"/>
      <c r="AB132" s="8">
        <v>12253</v>
      </c>
      <c r="AC132" s="8">
        <v>368</v>
      </c>
      <c r="AD132" s="8">
        <v>465</v>
      </c>
      <c r="AE132" s="8">
        <v>556</v>
      </c>
      <c r="AF132" s="8">
        <v>589</v>
      </c>
      <c r="AG132" s="8">
        <v>371</v>
      </c>
      <c r="AH132" s="8">
        <v>444</v>
      </c>
      <c r="AI132" s="8">
        <v>495</v>
      </c>
      <c r="AJ132" s="8">
        <v>591</v>
      </c>
      <c r="AK132" s="8">
        <v>702</v>
      </c>
      <c r="AL132" s="8">
        <v>826</v>
      </c>
      <c r="AM132" s="8">
        <v>1016</v>
      </c>
      <c r="AN132" s="8">
        <v>803</v>
      </c>
      <c r="AO132" s="8">
        <v>757</v>
      </c>
      <c r="AP132" s="8">
        <v>724</v>
      </c>
      <c r="AQ132" s="8">
        <v>892</v>
      </c>
      <c r="AR132" s="8">
        <v>1129</v>
      </c>
      <c r="AS132" s="8">
        <v>826</v>
      </c>
      <c r="AT132" s="8">
        <v>451</v>
      </c>
      <c r="AU132" s="8">
        <v>208</v>
      </c>
      <c r="AV132" s="8">
        <v>40</v>
      </c>
      <c r="AW132" s="8"/>
      <c r="AX132" s="8">
        <v>13568</v>
      </c>
      <c r="AY132" s="8">
        <v>350</v>
      </c>
      <c r="AZ132" s="8">
        <v>440</v>
      </c>
      <c r="BA132" s="8">
        <v>576</v>
      </c>
      <c r="BB132" s="8">
        <v>493</v>
      </c>
      <c r="BC132" s="8">
        <v>421</v>
      </c>
      <c r="BD132" s="8">
        <v>390</v>
      </c>
      <c r="BE132" s="8">
        <v>370</v>
      </c>
      <c r="BF132" s="8">
        <v>585</v>
      </c>
      <c r="BG132" s="8">
        <v>708</v>
      </c>
      <c r="BH132" s="8">
        <v>752</v>
      </c>
      <c r="BI132" s="8">
        <v>1015</v>
      </c>
      <c r="BJ132" s="8">
        <v>819</v>
      </c>
      <c r="BK132" s="8">
        <v>840</v>
      </c>
      <c r="BL132" s="8">
        <v>781</v>
      </c>
      <c r="BM132" s="8">
        <v>1070</v>
      </c>
      <c r="BN132" s="8">
        <v>1397</v>
      </c>
      <c r="BO132" s="8">
        <v>1109</v>
      </c>
      <c r="BP132" s="8">
        <v>778</v>
      </c>
      <c r="BQ132" s="8">
        <v>478</v>
      </c>
      <c r="BR132" s="8">
        <v>196</v>
      </c>
      <c r="BT132" s="955">
        <v>91.063304531828607</v>
      </c>
      <c r="BV132" s="8">
        <v>2755</v>
      </c>
      <c r="BW132" s="8">
        <v>12987</v>
      </c>
      <c r="BX132" s="8">
        <v>10079</v>
      </c>
      <c r="BY132" s="8">
        <v>3467</v>
      </c>
      <c r="BZ132" s="8">
        <v>6612</v>
      </c>
      <c r="CB132" s="955">
        <v>10.669610007358351</v>
      </c>
      <c r="CC132" s="955">
        <v>50.296270477518298</v>
      </c>
      <c r="CD132" s="955">
        <v>39.034119515123351</v>
      </c>
      <c r="CE132" s="955">
        <v>13.427055497463305</v>
      </c>
      <c r="CF132" s="955">
        <v>25.607064017660043</v>
      </c>
    </row>
    <row r="133" spans="1:84">
      <c r="A133" s="1">
        <v>28208</v>
      </c>
      <c r="B133" s="1">
        <v>2</v>
      </c>
      <c r="C133" s="1" t="s">
        <v>54</v>
      </c>
      <c r="D133" s="1" t="s">
        <v>189</v>
      </c>
      <c r="E133" s="1" t="s">
        <v>414</v>
      </c>
      <c r="F133" s="1076">
        <v>24047</v>
      </c>
      <c r="G133" s="8">
        <v>644</v>
      </c>
      <c r="H133" s="8">
        <v>715</v>
      </c>
      <c r="I133" s="8">
        <v>920</v>
      </c>
      <c r="J133" s="8">
        <v>1078</v>
      </c>
      <c r="K133" s="8">
        <v>935</v>
      </c>
      <c r="L133" s="8">
        <v>797</v>
      </c>
      <c r="M133" s="8">
        <v>813</v>
      </c>
      <c r="N133" s="8">
        <v>864</v>
      </c>
      <c r="O133" s="8">
        <v>1164</v>
      </c>
      <c r="P133" s="8">
        <v>1395</v>
      </c>
      <c r="Q133" s="8">
        <v>1587</v>
      </c>
      <c r="R133" s="8">
        <v>2020</v>
      </c>
      <c r="S133" s="8">
        <v>1608</v>
      </c>
      <c r="T133" s="8">
        <v>1546</v>
      </c>
      <c r="U133" s="8">
        <v>1425</v>
      </c>
      <c r="V133" s="8">
        <v>1807</v>
      </c>
      <c r="W133" s="8">
        <v>2169</v>
      </c>
      <c r="X133" s="8">
        <v>1481</v>
      </c>
      <c r="Y133" s="8">
        <v>758</v>
      </c>
      <c r="Z133" s="8">
        <v>321</v>
      </c>
      <c r="AA133" s="8"/>
      <c r="AB133" s="8">
        <v>11417</v>
      </c>
      <c r="AC133" s="8">
        <v>330</v>
      </c>
      <c r="AD133" s="8">
        <v>369</v>
      </c>
      <c r="AE133" s="8">
        <v>470</v>
      </c>
      <c r="AF133" s="8">
        <v>532</v>
      </c>
      <c r="AG133" s="8">
        <v>509</v>
      </c>
      <c r="AH133" s="8">
        <v>384</v>
      </c>
      <c r="AI133" s="8">
        <v>434</v>
      </c>
      <c r="AJ133" s="8">
        <v>495</v>
      </c>
      <c r="AK133" s="8">
        <v>588</v>
      </c>
      <c r="AL133" s="8">
        <v>691</v>
      </c>
      <c r="AM133" s="8">
        <v>842</v>
      </c>
      <c r="AN133" s="8">
        <v>1018</v>
      </c>
      <c r="AO133" s="8">
        <v>793</v>
      </c>
      <c r="AP133" s="8">
        <v>722</v>
      </c>
      <c r="AQ133" s="8">
        <v>669</v>
      </c>
      <c r="AR133" s="8">
        <v>789</v>
      </c>
      <c r="AS133" s="8">
        <v>916</v>
      </c>
      <c r="AT133" s="8">
        <v>572</v>
      </c>
      <c r="AU133" s="8">
        <v>230</v>
      </c>
      <c r="AV133" s="8">
        <v>64</v>
      </c>
      <c r="AW133" s="8"/>
      <c r="AX133" s="8">
        <v>12630</v>
      </c>
      <c r="AY133" s="8">
        <v>314</v>
      </c>
      <c r="AZ133" s="8">
        <v>346</v>
      </c>
      <c r="BA133" s="8">
        <v>450</v>
      </c>
      <c r="BB133" s="8">
        <v>546</v>
      </c>
      <c r="BC133" s="8">
        <v>426</v>
      </c>
      <c r="BD133" s="8">
        <v>413</v>
      </c>
      <c r="BE133" s="8">
        <v>379</v>
      </c>
      <c r="BF133" s="8">
        <v>369</v>
      </c>
      <c r="BG133" s="8">
        <v>576</v>
      </c>
      <c r="BH133" s="8">
        <v>704</v>
      </c>
      <c r="BI133" s="8">
        <v>745</v>
      </c>
      <c r="BJ133" s="8">
        <v>1002</v>
      </c>
      <c r="BK133" s="8">
        <v>815</v>
      </c>
      <c r="BL133" s="8">
        <v>824</v>
      </c>
      <c r="BM133" s="8">
        <v>756</v>
      </c>
      <c r="BN133" s="8">
        <v>1018</v>
      </c>
      <c r="BO133" s="8">
        <v>1253</v>
      </c>
      <c r="BP133" s="8">
        <v>909</v>
      </c>
      <c r="BQ133" s="8">
        <v>528</v>
      </c>
      <c r="BR133" s="8">
        <v>257</v>
      </c>
      <c r="BT133" s="955">
        <v>84.806912361135602</v>
      </c>
      <c r="BV133" s="8">
        <v>2279</v>
      </c>
      <c r="BW133" s="8">
        <v>12261</v>
      </c>
      <c r="BX133" s="8">
        <v>9507</v>
      </c>
      <c r="BY133" s="8">
        <v>2971</v>
      </c>
      <c r="BZ133" s="8">
        <v>6536</v>
      </c>
      <c r="CB133" s="955">
        <v>9.4772736723915667</v>
      </c>
      <c r="CC133" s="955">
        <v>50.987649187008778</v>
      </c>
      <c r="CD133" s="955">
        <v>39.535077140599661</v>
      </c>
      <c r="CE133" s="955">
        <v>12.354971514118185</v>
      </c>
      <c r="CF133" s="955">
        <v>27.18010562648147</v>
      </c>
    </row>
    <row r="134" spans="1:84">
      <c r="A134" s="1">
        <v>28208</v>
      </c>
      <c r="B134" s="1">
        <v>2</v>
      </c>
      <c r="C134" s="1" t="s">
        <v>54</v>
      </c>
      <c r="D134" s="1" t="s">
        <v>189</v>
      </c>
      <c r="E134" s="1" t="s">
        <v>415</v>
      </c>
      <c r="F134" s="1076">
        <v>22239</v>
      </c>
      <c r="G134" s="8">
        <v>617</v>
      </c>
      <c r="H134" s="8">
        <v>642</v>
      </c>
      <c r="I134" s="8">
        <v>727</v>
      </c>
      <c r="J134" s="8">
        <v>880</v>
      </c>
      <c r="K134" s="8">
        <v>928</v>
      </c>
      <c r="L134" s="8">
        <v>940</v>
      </c>
      <c r="M134" s="8">
        <v>772</v>
      </c>
      <c r="N134" s="8">
        <v>815</v>
      </c>
      <c r="O134" s="8">
        <v>856</v>
      </c>
      <c r="P134" s="8">
        <v>1154</v>
      </c>
      <c r="Q134" s="8">
        <v>1403</v>
      </c>
      <c r="R134" s="8">
        <v>1577</v>
      </c>
      <c r="S134" s="8">
        <v>2006</v>
      </c>
      <c r="T134" s="8">
        <v>1560</v>
      </c>
      <c r="U134" s="8">
        <v>1471</v>
      </c>
      <c r="V134" s="8">
        <v>1317</v>
      </c>
      <c r="W134" s="8">
        <v>1560</v>
      </c>
      <c r="X134" s="8">
        <v>1701</v>
      </c>
      <c r="Y134" s="8">
        <v>930</v>
      </c>
      <c r="Z134" s="8">
        <v>383</v>
      </c>
      <c r="AA134" s="8"/>
      <c r="AB134" s="8">
        <v>10586</v>
      </c>
      <c r="AC134" s="8">
        <v>316</v>
      </c>
      <c r="AD134" s="8">
        <v>331</v>
      </c>
      <c r="AE134" s="8">
        <v>373</v>
      </c>
      <c r="AF134" s="8">
        <v>452</v>
      </c>
      <c r="AG134" s="8">
        <v>458</v>
      </c>
      <c r="AH134" s="8">
        <v>525</v>
      </c>
      <c r="AI134" s="8">
        <v>373</v>
      </c>
      <c r="AJ134" s="8">
        <v>435</v>
      </c>
      <c r="AK134" s="8">
        <v>492</v>
      </c>
      <c r="AL134" s="8">
        <v>580</v>
      </c>
      <c r="AM134" s="8">
        <v>705</v>
      </c>
      <c r="AN134" s="8">
        <v>842</v>
      </c>
      <c r="AO134" s="8">
        <v>1007</v>
      </c>
      <c r="AP134" s="8">
        <v>759</v>
      </c>
      <c r="AQ134" s="8">
        <v>671</v>
      </c>
      <c r="AR134" s="8">
        <v>595</v>
      </c>
      <c r="AS134" s="8">
        <v>644</v>
      </c>
      <c r="AT134" s="8">
        <v>652</v>
      </c>
      <c r="AU134" s="8">
        <v>298</v>
      </c>
      <c r="AV134" s="8">
        <v>78</v>
      </c>
      <c r="AW134" s="8"/>
      <c r="AX134" s="8">
        <v>11653</v>
      </c>
      <c r="AY134" s="8">
        <v>301</v>
      </c>
      <c r="AZ134" s="8">
        <v>311</v>
      </c>
      <c r="BA134" s="8">
        <v>354</v>
      </c>
      <c r="BB134" s="8">
        <v>428</v>
      </c>
      <c r="BC134" s="8">
        <v>470</v>
      </c>
      <c r="BD134" s="8">
        <v>415</v>
      </c>
      <c r="BE134" s="8">
        <v>399</v>
      </c>
      <c r="BF134" s="8">
        <v>380</v>
      </c>
      <c r="BG134" s="8">
        <v>364</v>
      </c>
      <c r="BH134" s="8">
        <v>574</v>
      </c>
      <c r="BI134" s="8">
        <v>698</v>
      </c>
      <c r="BJ134" s="8">
        <v>735</v>
      </c>
      <c r="BK134" s="8">
        <v>999</v>
      </c>
      <c r="BL134" s="8">
        <v>801</v>
      </c>
      <c r="BM134" s="8">
        <v>800</v>
      </c>
      <c r="BN134" s="8">
        <v>722</v>
      </c>
      <c r="BO134" s="8">
        <v>916</v>
      </c>
      <c r="BP134" s="8">
        <v>1049</v>
      </c>
      <c r="BQ134" s="8">
        <v>632</v>
      </c>
      <c r="BR134" s="8">
        <v>305</v>
      </c>
      <c r="BT134" s="955">
        <v>78.430611885029094</v>
      </c>
      <c r="BV134" s="8">
        <v>1986</v>
      </c>
      <c r="BW134" s="8">
        <v>11331</v>
      </c>
      <c r="BX134" s="8">
        <v>8922</v>
      </c>
      <c r="BY134" s="8">
        <v>3031</v>
      </c>
      <c r="BZ134" s="8">
        <v>5891</v>
      </c>
      <c r="CB134" s="955">
        <v>8.9302576554701201</v>
      </c>
      <c r="CC134" s="955">
        <v>50.951031970862005</v>
      </c>
      <c r="CD134" s="955">
        <v>40.118710373667881</v>
      </c>
      <c r="CE134" s="955">
        <v>13.6292099464904</v>
      </c>
      <c r="CF134" s="955">
        <v>26.489500427177482</v>
      </c>
    </row>
    <row r="135" spans="1:84">
      <c r="A135" s="1">
        <v>28208</v>
      </c>
      <c r="B135" s="1">
        <v>2</v>
      </c>
      <c r="C135" s="1" t="s">
        <v>54</v>
      </c>
      <c r="D135" s="1" t="s">
        <v>189</v>
      </c>
      <c r="E135" s="1" t="s">
        <v>416</v>
      </c>
      <c r="F135" s="1076">
        <v>20487</v>
      </c>
      <c r="G135" s="8">
        <v>607</v>
      </c>
      <c r="H135" s="8">
        <v>615</v>
      </c>
      <c r="I135" s="8">
        <v>653</v>
      </c>
      <c r="J135" s="8">
        <v>697</v>
      </c>
      <c r="K135" s="8">
        <v>759</v>
      </c>
      <c r="L135" s="8">
        <v>931</v>
      </c>
      <c r="M135" s="8">
        <v>910</v>
      </c>
      <c r="N135" s="8">
        <v>772</v>
      </c>
      <c r="O135" s="8">
        <v>808</v>
      </c>
      <c r="P135" s="8">
        <v>848</v>
      </c>
      <c r="Q135" s="8">
        <v>1161</v>
      </c>
      <c r="R135" s="8">
        <v>1394</v>
      </c>
      <c r="S135" s="8">
        <v>1564</v>
      </c>
      <c r="T135" s="8">
        <v>1949</v>
      </c>
      <c r="U135" s="8">
        <v>1487</v>
      </c>
      <c r="V135" s="8">
        <v>1367</v>
      </c>
      <c r="W135" s="8">
        <v>1145</v>
      </c>
      <c r="X135" s="8">
        <v>1231</v>
      </c>
      <c r="Y135" s="8">
        <v>1111</v>
      </c>
      <c r="Z135" s="8">
        <v>478</v>
      </c>
      <c r="AA135" s="8"/>
      <c r="AB135" s="8">
        <v>9805</v>
      </c>
      <c r="AC135" s="8">
        <v>311</v>
      </c>
      <c r="AD135" s="8">
        <v>317</v>
      </c>
      <c r="AE135" s="8">
        <v>335</v>
      </c>
      <c r="AF135" s="8">
        <v>360</v>
      </c>
      <c r="AG135" s="8">
        <v>389</v>
      </c>
      <c r="AH135" s="8">
        <v>473</v>
      </c>
      <c r="AI135" s="8">
        <v>510</v>
      </c>
      <c r="AJ135" s="8">
        <v>373</v>
      </c>
      <c r="AK135" s="8">
        <v>433</v>
      </c>
      <c r="AL135" s="8">
        <v>486</v>
      </c>
      <c r="AM135" s="8">
        <v>593</v>
      </c>
      <c r="AN135" s="8">
        <v>706</v>
      </c>
      <c r="AO135" s="8">
        <v>832</v>
      </c>
      <c r="AP135" s="8">
        <v>967</v>
      </c>
      <c r="AQ135" s="8">
        <v>708</v>
      </c>
      <c r="AR135" s="8">
        <v>601</v>
      </c>
      <c r="AS135" s="8">
        <v>491</v>
      </c>
      <c r="AT135" s="8">
        <v>462</v>
      </c>
      <c r="AU135" s="8">
        <v>356</v>
      </c>
      <c r="AV135" s="8">
        <v>102</v>
      </c>
      <c r="AW135" s="8"/>
      <c r="AX135" s="8">
        <v>10682</v>
      </c>
      <c r="AY135" s="8">
        <v>296</v>
      </c>
      <c r="AZ135" s="8">
        <v>298</v>
      </c>
      <c r="BA135" s="8">
        <v>318</v>
      </c>
      <c r="BB135" s="8">
        <v>337</v>
      </c>
      <c r="BC135" s="8">
        <v>370</v>
      </c>
      <c r="BD135" s="8">
        <v>458</v>
      </c>
      <c r="BE135" s="8">
        <v>400</v>
      </c>
      <c r="BF135" s="8">
        <v>399</v>
      </c>
      <c r="BG135" s="8">
        <v>375</v>
      </c>
      <c r="BH135" s="8">
        <v>362</v>
      </c>
      <c r="BI135" s="8">
        <v>568</v>
      </c>
      <c r="BJ135" s="8">
        <v>688</v>
      </c>
      <c r="BK135" s="8">
        <v>732</v>
      </c>
      <c r="BL135" s="8">
        <v>982</v>
      </c>
      <c r="BM135" s="8">
        <v>779</v>
      </c>
      <c r="BN135" s="8">
        <v>766</v>
      </c>
      <c r="BO135" s="8">
        <v>654</v>
      </c>
      <c r="BP135" s="8">
        <v>769</v>
      </c>
      <c r="BQ135" s="8">
        <v>755</v>
      </c>
      <c r="BR135" s="8">
        <v>376</v>
      </c>
      <c r="BT135" s="955">
        <v>72.251807441368371</v>
      </c>
      <c r="BV135" s="8">
        <v>1875</v>
      </c>
      <c r="BW135" s="8">
        <v>9844</v>
      </c>
      <c r="BX135" s="8">
        <v>8768</v>
      </c>
      <c r="BY135" s="8">
        <v>3436</v>
      </c>
      <c r="BZ135" s="8">
        <v>5332</v>
      </c>
      <c r="CB135" s="955">
        <v>9.1521452628496114</v>
      </c>
      <c r="CC135" s="955">
        <v>48.049982915995507</v>
      </c>
      <c r="CD135" s="955">
        <v>42.797871821154878</v>
      </c>
      <c r="CE135" s="955">
        <v>16.771611265680676</v>
      </c>
      <c r="CF135" s="955">
        <v>26.026260555474202</v>
      </c>
    </row>
    <row r="136" spans="1:84">
      <c r="A136" s="1">
        <v>28208</v>
      </c>
      <c r="B136" s="1">
        <v>2</v>
      </c>
      <c r="C136" s="1" t="s">
        <v>54</v>
      </c>
      <c r="D136" s="1" t="s">
        <v>189</v>
      </c>
      <c r="E136" s="1" t="s">
        <v>417</v>
      </c>
      <c r="F136" s="1076">
        <v>18863</v>
      </c>
      <c r="G136" s="8">
        <v>575</v>
      </c>
      <c r="H136" s="8">
        <v>605</v>
      </c>
      <c r="I136" s="8">
        <v>625</v>
      </c>
      <c r="J136" s="8">
        <v>625</v>
      </c>
      <c r="K136" s="8">
        <v>599</v>
      </c>
      <c r="L136" s="8">
        <v>761</v>
      </c>
      <c r="M136" s="8">
        <v>900</v>
      </c>
      <c r="N136" s="8">
        <v>908</v>
      </c>
      <c r="O136" s="8">
        <v>765</v>
      </c>
      <c r="P136" s="8">
        <v>802</v>
      </c>
      <c r="Q136" s="8">
        <v>856</v>
      </c>
      <c r="R136" s="8">
        <v>1156</v>
      </c>
      <c r="S136" s="8">
        <v>1385</v>
      </c>
      <c r="T136" s="8">
        <v>1519</v>
      </c>
      <c r="U136" s="8">
        <v>1861</v>
      </c>
      <c r="V136" s="8">
        <v>1386</v>
      </c>
      <c r="W136" s="8">
        <v>1198</v>
      </c>
      <c r="X136" s="8">
        <v>915</v>
      </c>
      <c r="Y136" s="8">
        <v>812</v>
      </c>
      <c r="Z136" s="8">
        <v>610</v>
      </c>
      <c r="AA136" s="8"/>
      <c r="AB136" s="8">
        <v>9107</v>
      </c>
      <c r="AC136" s="8">
        <v>295</v>
      </c>
      <c r="AD136" s="8">
        <v>312</v>
      </c>
      <c r="AE136" s="8">
        <v>321</v>
      </c>
      <c r="AF136" s="8">
        <v>323</v>
      </c>
      <c r="AG136" s="8">
        <v>309</v>
      </c>
      <c r="AH136" s="8">
        <v>401</v>
      </c>
      <c r="AI136" s="8">
        <v>459</v>
      </c>
      <c r="AJ136" s="8">
        <v>509</v>
      </c>
      <c r="AK136" s="8">
        <v>371</v>
      </c>
      <c r="AL136" s="8">
        <v>428</v>
      </c>
      <c r="AM136" s="8">
        <v>497</v>
      </c>
      <c r="AN136" s="8">
        <v>595</v>
      </c>
      <c r="AO136" s="8">
        <v>699</v>
      </c>
      <c r="AP136" s="8">
        <v>799</v>
      </c>
      <c r="AQ136" s="8">
        <v>905</v>
      </c>
      <c r="AR136" s="8">
        <v>638</v>
      </c>
      <c r="AS136" s="8">
        <v>500</v>
      </c>
      <c r="AT136" s="8">
        <v>359</v>
      </c>
      <c r="AU136" s="8">
        <v>255</v>
      </c>
      <c r="AV136" s="8">
        <v>132</v>
      </c>
      <c r="AW136" s="8"/>
      <c r="AX136" s="8">
        <v>9756</v>
      </c>
      <c r="AY136" s="8">
        <v>280</v>
      </c>
      <c r="AZ136" s="8">
        <v>293</v>
      </c>
      <c r="BA136" s="8">
        <v>304</v>
      </c>
      <c r="BB136" s="8">
        <v>302</v>
      </c>
      <c r="BC136" s="8">
        <v>290</v>
      </c>
      <c r="BD136" s="8">
        <v>360</v>
      </c>
      <c r="BE136" s="8">
        <v>441</v>
      </c>
      <c r="BF136" s="8">
        <v>399</v>
      </c>
      <c r="BG136" s="8">
        <v>394</v>
      </c>
      <c r="BH136" s="8">
        <v>374</v>
      </c>
      <c r="BI136" s="8">
        <v>359</v>
      </c>
      <c r="BJ136" s="8">
        <v>561</v>
      </c>
      <c r="BK136" s="8">
        <v>686</v>
      </c>
      <c r="BL136" s="8">
        <v>720</v>
      </c>
      <c r="BM136" s="8">
        <v>956</v>
      </c>
      <c r="BN136" s="8">
        <v>748</v>
      </c>
      <c r="BO136" s="8">
        <v>698</v>
      </c>
      <c r="BP136" s="8">
        <v>556</v>
      </c>
      <c r="BQ136" s="8">
        <v>557</v>
      </c>
      <c r="BR136" s="8">
        <v>478</v>
      </c>
      <c r="BT136" s="955">
        <v>66.524422500440835</v>
      </c>
      <c r="BV136" s="8">
        <v>1805</v>
      </c>
      <c r="BW136" s="8">
        <v>8757</v>
      </c>
      <c r="BX136" s="8">
        <v>8301</v>
      </c>
      <c r="BY136" s="8">
        <v>3380</v>
      </c>
      <c r="BZ136" s="8">
        <v>4921</v>
      </c>
      <c r="CB136" s="955">
        <v>9.5689975083496783</v>
      </c>
      <c r="CC136" s="955">
        <v>46.424216720564068</v>
      </c>
      <c r="CD136" s="955">
        <v>44.006785771086257</v>
      </c>
      <c r="CE136" s="955">
        <v>17.918676774638183</v>
      </c>
      <c r="CF136" s="955">
        <v>26.088108996448074</v>
      </c>
    </row>
    <row r="137" spans="1:84">
      <c r="A137" s="1">
        <v>28208</v>
      </c>
      <c r="B137" s="1">
        <v>2</v>
      </c>
      <c r="C137" s="1" t="s">
        <v>54</v>
      </c>
      <c r="D137" s="1" t="s">
        <v>189</v>
      </c>
      <c r="E137" s="1" t="s">
        <v>419</v>
      </c>
      <c r="F137" s="1076">
        <v>17420</v>
      </c>
      <c r="G137" s="8">
        <v>517</v>
      </c>
      <c r="H137" s="8">
        <v>572</v>
      </c>
      <c r="I137" s="8">
        <v>616</v>
      </c>
      <c r="J137" s="8">
        <v>598</v>
      </c>
      <c r="K137" s="8">
        <v>535</v>
      </c>
      <c r="L137" s="8">
        <v>599</v>
      </c>
      <c r="M137" s="8">
        <v>734</v>
      </c>
      <c r="N137" s="8">
        <v>898</v>
      </c>
      <c r="O137" s="8">
        <v>900</v>
      </c>
      <c r="P137" s="8">
        <v>759</v>
      </c>
      <c r="Q137" s="8">
        <v>810</v>
      </c>
      <c r="R137" s="8">
        <v>854</v>
      </c>
      <c r="S137" s="8">
        <v>1150</v>
      </c>
      <c r="T137" s="8">
        <v>1348</v>
      </c>
      <c r="U137" s="8">
        <v>1450</v>
      </c>
      <c r="V137" s="8">
        <v>1738</v>
      </c>
      <c r="W137" s="8">
        <v>1221</v>
      </c>
      <c r="X137" s="8">
        <v>973</v>
      </c>
      <c r="Y137" s="8">
        <v>616</v>
      </c>
      <c r="Z137" s="8">
        <v>532</v>
      </c>
      <c r="AA137" s="8"/>
      <c r="AB137" s="8">
        <v>8490</v>
      </c>
      <c r="AC137" s="8">
        <v>265</v>
      </c>
      <c r="AD137" s="8">
        <v>295</v>
      </c>
      <c r="AE137" s="8">
        <v>316</v>
      </c>
      <c r="AF137" s="8">
        <v>309</v>
      </c>
      <c r="AG137" s="8">
        <v>276</v>
      </c>
      <c r="AH137" s="8">
        <v>318</v>
      </c>
      <c r="AI137" s="8">
        <v>388</v>
      </c>
      <c r="AJ137" s="8">
        <v>459</v>
      </c>
      <c r="AK137" s="8">
        <v>507</v>
      </c>
      <c r="AL137" s="8">
        <v>367</v>
      </c>
      <c r="AM137" s="8">
        <v>439</v>
      </c>
      <c r="AN137" s="8">
        <v>500</v>
      </c>
      <c r="AO137" s="8">
        <v>591</v>
      </c>
      <c r="AP137" s="8">
        <v>673</v>
      </c>
      <c r="AQ137" s="8">
        <v>749</v>
      </c>
      <c r="AR137" s="8">
        <v>817</v>
      </c>
      <c r="AS137" s="8">
        <v>536</v>
      </c>
      <c r="AT137" s="8">
        <v>372</v>
      </c>
      <c r="AU137" s="8">
        <v>204</v>
      </c>
      <c r="AV137" s="8">
        <v>109</v>
      </c>
      <c r="AW137" s="8"/>
      <c r="AX137" s="8">
        <v>8930</v>
      </c>
      <c r="AY137" s="8">
        <v>252</v>
      </c>
      <c r="AZ137" s="8">
        <v>277</v>
      </c>
      <c r="BA137" s="8">
        <v>300</v>
      </c>
      <c r="BB137" s="8">
        <v>289</v>
      </c>
      <c r="BC137" s="8">
        <v>259</v>
      </c>
      <c r="BD137" s="8">
        <v>281</v>
      </c>
      <c r="BE137" s="8">
        <v>346</v>
      </c>
      <c r="BF137" s="8">
        <v>439</v>
      </c>
      <c r="BG137" s="8">
        <v>393</v>
      </c>
      <c r="BH137" s="8">
        <v>392</v>
      </c>
      <c r="BI137" s="8">
        <v>371</v>
      </c>
      <c r="BJ137" s="8">
        <v>354</v>
      </c>
      <c r="BK137" s="8">
        <v>559</v>
      </c>
      <c r="BL137" s="8">
        <v>675</v>
      </c>
      <c r="BM137" s="8">
        <v>701</v>
      </c>
      <c r="BN137" s="8">
        <v>921</v>
      </c>
      <c r="BO137" s="8">
        <v>685</v>
      </c>
      <c r="BP137" s="8">
        <v>601</v>
      </c>
      <c r="BQ137" s="8">
        <v>412</v>
      </c>
      <c r="BR137" s="8">
        <v>423</v>
      </c>
      <c r="BT137" s="955">
        <v>61.435372950096991</v>
      </c>
      <c r="BV137" s="8">
        <v>1705</v>
      </c>
      <c r="BW137" s="8">
        <v>7837</v>
      </c>
      <c r="BX137" s="8">
        <v>7878</v>
      </c>
      <c r="BY137" s="8">
        <v>2798</v>
      </c>
      <c r="BZ137" s="8">
        <v>5080</v>
      </c>
      <c r="CB137" s="955">
        <v>9.7876004592422507</v>
      </c>
      <c r="CC137" s="955">
        <v>44.988518943742825</v>
      </c>
      <c r="CD137" s="955">
        <v>45.223880597014926</v>
      </c>
      <c r="CE137" s="955">
        <v>16.061997703788748</v>
      </c>
      <c r="CF137" s="955">
        <v>29.161882893226178</v>
      </c>
    </row>
    <row r="138" spans="1:84">
      <c r="A138" s="1">
        <v>28209</v>
      </c>
      <c r="B138" s="1">
        <v>2</v>
      </c>
      <c r="C138" s="1" t="s">
        <v>54</v>
      </c>
      <c r="D138" s="1" t="s">
        <v>226</v>
      </c>
      <c r="E138" s="1" t="s">
        <v>412</v>
      </c>
      <c r="F138" s="1076">
        <v>77489</v>
      </c>
      <c r="G138" s="8">
        <v>2640</v>
      </c>
      <c r="H138" s="8">
        <v>3227</v>
      </c>
      <c r="I138" s="8">
        <v>3621</v>
      </c>
      <c r="J138" s="8">
        <v>3254</v>
      </c>
      <c r="K138" s="8">
        <v>2278</v>
      </c>
      <c r="L138" s="8">
        <v>2893</v>
      </c>
      <c r="M138" s="8">
        <v>3471</v>
      </c>
      <c r="N138" s="8">
        <v>4104</v>
      </c>
      <c r="O138" s="8">
        <v>4593</v>
      </c>
      <c r="P138" s="8">
        <v>5534</v>
      </c>
      <c r="Q138" s="8">
        <v>4997</v>
      </c>
      <c r="R138" s="8">
        <v>4960</v>
      </c>
      <c r="S138" s="8">
        <v>5311</v>
      </c>
      <c r="T138" s="8">
        <v>5900</v>
      </c>
      <c r="U138" s="8">
        <v>6323</v>
      </c>
      <c r="V138" s="8">
        <v>4883</v>
      </c>
      <c r="W138" s="8">
        <v>3907</v>
      </c>
      <c r="X138" s="8">
        <v>3224</v>
      </c>
      <c r="Y138" s="8">
        <v>1727</v>
      </c>
      <c r="Z138" s="8">
        <v>642</v>
      </c>
      <c r="AA138" s="8"/>
      <c r="AB138" s="8">
        <v>37303</v>
      </c>
      <c r="AC138" s="8">
        <v>1382</v>
      </c>
      <c r="AD138" s="8">
        <v>1667</v>
      </c>
      <c r="AE138" s="8">
        <v>1802</v>
      </c>
      <c r="AF138" s="8">
        <v>1652</v>
      </c>
      <c r="AG138" s="8">
        <v>1187</v>
      </c>
      <c r="AH138" s="8">
        <v>1485</v>
      </c>
      <c r="AI138" s="8">
        <v>1824</v>
      </c>
      <c r="AJ138" s="8">
        <v>2078</v>
      </c>
      <c r="AK138" s="8">
        <v>2356</v>
      </c>
      <c r="AL138" s="8">
        <v>2861</v>
      </c>
      <c r="AM138" s="8">
        <v>2486</v>
      </c>
      <c r="AN138" s="8">
        <v>2442</v>
      </c>
      <c r="AO138" s="8">
        <v>2653</v>
      </c>
      <c r="AP138" s="8">
        <v>2829</v>
      </c>
      <c r="AQ138" s="8">
        <v>3059</v>
      </c>
      <c r="AR138" s="8">
        <v>2169</v>
      </c>
      <c r="AS138" s="8">
        <v>1592</v>
      </c>
      <c r="AT138" s="8">
        <v>1134</v>
      </c>
      <c r="AU138" s="8">
        <v>533</v>
      </c>
      <c r="AV138" s="8">
        <v>112</v>
      </c>
      <c r="AW138" s="8"/>
      <c r="AX138" s="8">
        <v>40186</v>
      </c>
      <c r="AY138" s="8">
        <v>1258</v>
      </c>
      <c r="AZ138" s="8">
        <v>1560</v>
      </c>
      <c r="BA138" s="8">
        <v>1819</v>
      </c>
      <c r="BB138" s="8">
        <v>1602</v>
      </c>
      <c r="BC138" s="8">
        <v>1091</v>
      </c>
      <c r="BD138" s="8">
        <v>1408</v>
      </c>
      <c r="BE138" s="8">
        <v>1647</v>
      </c>
      <c r="BF138" s="8">
        <v>2026</v>
      </c>
      <c r="BG138" s="8">
        <v>2237</v>
      </c>
      <c r="BH138" s="8">
        <v>2673</v>
      </c>
      <c r="BI138" s="8">
        <v>2511</v>
      </c>
      <c r="BJ138" s="8">
        <v>2518</v>
      </c>
      <c r="BK138" s="8">
        <v>2658</v>
      </c>
      <c r="BL138" s="8">
        <v>3071</v>
      </c>
      <c r="BM138" s="8">
        <v>3264</v>
      </c>
      <c r="BN138" s="8">
        <v>2714</v>
      </c>
      <c r="BO138" s="8">
        <v>2315</v>
      </c>
      <c r="BP138" s="8">
        <v>2090</v>
      </c>
      <c r="BQ138" s="8">
        <v>1194</v>
      </c>
      <c r="BR138" s="8">
        <v>530</v>
      </c>
      <c r="BT138" s="955">
        <v>100</v>
      </c>
      <c r="BV138" s="8">
        <v>9488</v>
      </c>
      <c r="BW138" s="8">
        <v>41395</v>
      </c>
      <c r="BX138" s="8">
        <v>26606</v>
      </c>
      <c r="BY138" s="8">
        <v>12223</v>
      </c>
      <c r="BZ138" s="8">
        <v>14383</v>
      </c>
      <c r="CB138" s="955">
        <v>12.244318548439132</v>
      </c>
      <c r="CC138" s="955">
        <v>53.420485488262848</v>
      </c>
      <c r="CD138" s="955">
        <v>34.335195963298013</v>
      </c>
      <c r="CE138" s="955">
        <v>15.773851772509648</v>
      </c>
      <c r="CF138" s="955">
        <v>18.561344190788372</v>
      </c>
    </row>
    <row r="139" spans="1:84">
      <c r="A139" s="1">
        <v>28209</v>
      </c>
      <c r="B139" s="1">
        <v>2</v>
      </c>
      <c r="C139" s="1" t="s">
        <v>54</v>
      </c>
      <c r="D139" s="1" t="s">
        <v>226</v>
      </c>
      <c r="E139" s="1" t="s">
        <v>413</v>
      </c>
      <c r="F139" s="1076">
        <v>71692</v>
      </c>
      <c r="G139" s="8">
        <v>2074</v>
      </c>
      <c r="H139" s="8">
        <v>2627</v>
      </c>
      <c r="I139" s="8">
        <v>3224</v>
      </c>
      <c r="J139" s="8">
        <v>3086</v>
      </c>
      <c r="K139" s="8">
        <v>1805</v>
      </c>
      <c r="L139" s="8">
        <v>2619</v>
      </c>
      <c r="M139" s="8">
        <v>2862</v>
      </c>
      <c r="N139" s="8">
        <v>3479</v>
      </c>
      <c r="O139" s="8">
        <v>4053</v>
      </c>
      <c r="P139" s="8">
        <v>4592</v>
      </c>
      <c r="Q139" s="8">
        <v>5440</v>
      </c>
      <c r="R139" s="8">
        <v>4872</v>
      </c>
      <c r="S139" s="8">
        <v>4824</v>
      </c>
      <c r="T139" s="8">
        <v>5115</v>
      </c>
      <c r="U139" s="8">
        <v>5500</v>
      </c>
      <c r="V139" s="8">
        <v>5726</v>
      </c>
      <c r="W139" s="8">
        <v>4129</v>
      </c>
      <c r="X139" s="8">
        <v>2959</v>
      </c>
      <c r="Y139" s="8">
        <v>1914</v>
      </c>
      <c r="Z139" s="8">
        <v>792</v>
      </c>
      <c r="AA139" s="8"/>
      <c r="AB139" s="8">
        <v>34554</v>
      </c>
      <c r="AC139" s="8">
        <v>1063</v>
      </c>
      <c r="AD139" s="8">
        <v>1371</v>
      </c>
      <c r="AE139" s="8">
        <v>1664</v>
      </c>
      <c r="AF139" s="8">
        <v>1471</v>
      </c>
      <c r="AG139" s="8">
        <v>930</v>
      </c>
      <c r="AH139" s="8">
        <v>1457</v>
      </c>
      <c r="AI139" s="8">
        <v>1529</v>
      </c>
      <c r="AJ139" s="8">
        <v>1835</v>
      </c>
      <c r="AK139" s="8">
        <v>2016</v>
      </c>
      <c r="AL139" s="8">
        <v>2362</v>
      </c>
      <c r="AM139" s="8">
        <v>2804</v>
      </c>
      <c r="AN139" s="8">
        <v>2420</v>
      </c>
      <c r="AO139" s="8">
        <v>2374</v>
      </c>
      <c r="AP139" s="8">
        <v>2521</v>
      </c>
      <c r="AQ139" s="8">
        <v>2556</v>
      </c>
      <c r="AR139" s="8">
        <v>2675</v>
      </c>
      <c r="AS139" s="8">
        <v>1686</v>
      </c>
      <c r="AT139" s="8">
        <v>1102</v>
      </c>
      <c r="AU139" s="8">
        <v>539</v>
      </c>
      <c r="AV139" s="8">
        <v>179</v>
      </c>
      <c r="AW139" s="8"/>
      <c r="AX139" s="8">
        <v>37138</v>
      </c>
      <c r="AY139" s="8">
        <v>1011</v>
      </c>
      <c r="AZ139" s="8">
        <v>1256</v>
      </c>
      <c r="BA139" s="8">
        <v>1560</v>
      </c>
      <c r="BB139" s="8">
        <v>1615</v>
      </c>
      <c r="BC139" s="8">
        <v>875</v>
      </c>
      <c r="BD139" s="8">
        <v>1162</v>
      </c>
      <c r="BE139" s="8">
        <v>1333</v>
      </c>
      <c r="BF139" s="8">
        <v>1644</v>
      </c>
      <c r="BG139" s="8">
        <v>2037</v>
      </c>
      <c r="BH139" s="8">
        <v>2230</v>
      </c>
      <c r="BI139" s="8">
        <v>2636</v>
      </c>
      <c r="BJ139" s="8">
        <v>2452</v>
      </c>
      <c r="BK139" s="8">
        <v>2450</v>
      </c>
      <c r="BL139" s="8">
        <v>2594</v>
      </c>
      <c r="BM139" s="8">
        <v>2944</v>
      </c>
      <c r="BN139" s="8">
        <v>3051</v>
      </c>
      <c r="BO139" s="8">
        <v>2443</v>
      </c>
      <c r="BP139" s="8">
        <v>1857</v>
      </c>
      <c r="BQ139" s="8">
        <v>1375</v>
      </c>
      <c r="BR139" s="8">
        <v>613</v>
      </c>
      <c r="BT139" s="955">
        <v>92.518938171869564</v>
      </c>
      <c r="BV139" s="8">
        <v>7925</v>
      </c>
      <c r="BW139" s="8">
        <v>37632</v>
      </c>
      <c r="BX139" s="8">
        <v>26135</v>
      </c>
      <c r="BY139" s="8">
        <v>10615</v>
      </c>
      <c r="BZ139" s="8">
        <v>15520</v>
      </c>
      <c r="CB139" s="955">
        <v>11.054231992411985</v>
      </c>
      <c r="CC139" s="955">
        <v>52.491212408636947</v>
      </c>
      <c r="CD139" s="955">
        <v>36.454555598951067</v>
      </c>
      <c r="CE139" s="955">
        <v>14.806394018858452</v>
      </c>
      <c r="CF139" s="955">
        <v>21.648161580092619</v>
      </c>
    </row>
    <row r="140" spans="1:84">
      <c r="A140" s="1">
        <v>28209</v>
      </c>
      <c r="B140" s="1">
        <v>2</v>
      </c>
      <c r="C140" s="1" t="s">
        <v>54</v>
      </c>
      <c r="D140" s="1" t="s">
        <v>226</v>
      </c>
      <c r="E140" s="1" t="s">
        <v>414</v>
      </c>
      <c r="F140" s="1076">
        <v>66909</v>
      </c>
      <c r="G140" s="8">
        <v>1885</v>
      </c>
      <c r="H140" s="8">
        <v>2066</v>
      </c>
      <c r="I140" s="8">
        <v>2625</v>
      </c>
      <c r="J140" s="8">
        <v>2745</v>
      </c>
      <c r="K140" s="8">
        <v>1891</v>
      </c>
      <c r="L140" s="8">
        <v>2354</v>
      </c>
      <c r="M140" s="8">
        <v>2757</v>
      </c>
      <c r="N140" s="8">
        <v>2860</v>
      </c>
      <c r="O140" s="8">
        <v>3464</v>
      </c>
      <c r="P140" s="8">
        <v>4048</v>
      </c>
      <c r="Q140" s="8">
        <v>4580</v>
      </c>
      <c r="R140" s="8">
        <v>5383</v>
      </c>
      <c r="S140" s="8">
        <v>4782</v>
      </c>
      <c r="T140" s="8">
        <v>4668</v>
      </c>
      <c r="U140" s="8">
        <v>4834</v>
      </c>
      <c r="V140" s="8">
        <v>5097</v>
      </c>
      <c r="W140" s="8">
        <v>4984</v>
      </c>
      <c r="X140" s="8">
        <v>3193</v>
      </c>
      <c r="Y140" s="8">
        <v>1781</v>
      </c>
      <c r="Z140" s="8">
        <v>912</v>
      </c>
      <c r="AA140" s="8"/>
      <c r="AB140" s="8">
        <v>32391</v>
      </c>
      <c r="AC140" s="8">
        <v>966</v>
      </c>
      <c r="AD140" s="8">
        <v>1066</v>
      </c>
      <c r="AE140" s="8">
        <v>1366</v>
      </c>
      <c r="AF140" s="8">
        <v>1368</v>
      </c>
      <c r="AG140" s="8">
        <v>900</v>
      </c>
      <c r="AH140" s="8">
        <v>1280</v>
      </c>
      <c r="AI140" s="8">
        <v>1539</v>
      </c>
      <c r="AJ140" s="8">
        <v>1538</v>
      </c>
      <c r="AK140" s="8">
        <v>1823</v>
      </c>
      <c r="AL140" s="8">
        <v>2011</v>
      </c>
      <c r="AM140" s="8">
        <v>2366</v>
      </c>
      <c r="AN140" s="8">
        <v>2769</v>
      </c>
      <c r="AO140" s="8">
        <v>2372</v>
      </c>
      <c r="AP140" s="8">
        <v>2275</v>
      </c>
      <c r="AQ140" s="8">
        <v>2328</v>
      </c>
      <c r="AR140" s="8">
        <v>2287</v>
      </c>
      <c r="AS140" s="8">
        <v>2189</v>
      </c>
      <c r="AT140" s="8">
        <v>1182</v>
      </c>
      <c r="AU140" s="8">
        <v>560</v>
      </c>
      <c r="AV140" s="8">
        <v>206</v>
      </c>
      <c r="AW140" s="8"/>
      <c r="AX140" s="8">
        <v>34518</v>
      </c>
      <c r="AY140" s="8">
        <v>919</v>
      </c>
      <c r="AZ140" s="8">
        <v>1000</v>
      </c>
      <c r="BA140" s="8">
        <v>1259</v>
      </c>
      <c r="BB140" s="8">
        <v>1377</v>
      </c>
      <c r="BC140" s="8">
        <v>991</v>
      </c>
      <c r="BD140" s="8">
        <v>1074</v>
      </c>
      <c r="BE140" s="8">
        <v>1218</v>
      </c>
      <c r="BF140" s="8">
        <v>1322</v>
      </c>
      <c r="BG140" s="8">
        <v>1641</v>
      </c>
      <c r="BH140" s="8">
        <v>2037</v>
      </c>
      <c r="BI140" s="8">
        <v>2214</v>
      </c>
      <c r="BJ140" s="8">
        <v>2614</v>
      </c>
      <c r="BK140" s="8">
        <v>2410</v>
      </c>
      <c r="BL140" s="8">
        <v>2393</v>
      </c>
      <c r="BM140" s="8">
        <v>2506</v>
      </c>
      <c r="BN140" s="8">
        <v>2810</v>
      </c>
      <c r="BO140" s="8">
        <v>2795</v>
      </c>
      <c r="BP140" s="8">
        <v>2011</v>
      </c>
      <c r="BQ140" s="8">
        <v>1221</v>
      </c>
      <c r="BR140" s="8">
        <v>706</v>
      </c>
      <c r="BT140" s="955">
        <v>86.346449173431068</v>
      </c>
      <c r="BV140" s="8">
        <v>6576</v>
      </c>
      <c r="BW140" s="8">
        <v>34864</v>
      </c>
      <c r="BX140" s="8">
        <v>25469</v>
      </c>
      <c r="BY140" s="8">
        <v>9502</v>
      </c>
      <c r="BZ140" s="8">
        <v>15967</v>
      </c>
      <c r="CB140" s="955">
        <v>9.8282742231986724</v>
      </c>
      <c r="CC140" s="955">
        <v>52.10659253613116</v>
      </c>
      <c r="CD140" s="955">
        <v>38.065133240670164</v>
      </c>
      <c r="CE140" s="955">
        <v>14.201377991002706</v>
      </c>
      <c r="CF140" s="955">
        <v>23.863755249667459</v>
      </c>
    </row>
    <row r="141" spans="1:84">
      <c r="A141" s="1">
        <v>28209</v>
      </c>
      <c r="B141" s="1">
        <v>2</v>
      </c>
      <c r="C141" s="1" t="s">
        <v>54</v>
      </c>
      <c r="D141" s="1" t="s">
        <v>226</v>
      </c>
      <c r="E141" s="1" t="s">
        <v>415</v>
      </c>
      <c r="F141" s="1076">
        <v>62313</v>
      </c>
      <c r="G141" s="8">
        <v>1760</v>
      </c>
      <c r="H141" s="8">
        <v>1879</v>
      </c>
      <c r="I141" s="8">
        <v>2065</v>
      </c>
      <c r="J141" s="8">
        <v>2235</v>
      </c>
      <c r="K141" s="8">
        <v>1679</v>
      </c>
      <c r="L141" s="8">
        <v>2452</v>
      </c>
      <c r="M141" s="8">
        <v>2476</v>
      </c>
      <c r="N141" s="8">
        <v>2758</v>
      </c>
      <c r="O141" s="8">
        <v>2849</v>
      </c>
      <c r="P141" s="8">
        <v>3463</v>
      </c>
      <c r="Q141" s="8">
        <v>4039</v>
      </c>
      <c r="R141" s="8">
        <v>4529</v>
      </c>
      <c r="S141" s="8">
        <v>5287</v>
      </c>
      <c r="T141" s="8">
        <v>4638</v>
      </c>
      <c r="U141" s="8">
        <v>4428</v>
      </c>
      <c r="V141" s="8">
        <v>4495</v>
      </c>
      <c r="W141" s="8">
        <v>4473</v>
      </c>
      <c r="X141" s="8">
        <v>3911</v>
      </c>
      <c r="Y141" s="8">
        <v>1975</v>
      </c>
      <c r="Z141" s="8">
        <v>922</v>
      </c>
      <c r="AA141" s="8"/>
      <c r="AB141" s="8">
        <v>30238</v>
      </c>
      <c r="AC141" s="8">
        <v>902</v>
      </c>
      <c r="AD141" s="8">
        <v>970</v>
      </c>
      <c r="AE141" s="8">
        <v>1062</v>
      </c>
      <c r="AF141" s="8">
        <v>1123</v>
      </c>
      <c r="AG141" s="8">
        <v>836</v>
      </c>
      <c r="AH141" s="8">
        <v>1238</v>
      </c>
      <c r="AI141" s="8">
        <v>1351</v>
      </c>
      <c r="AJ141" s="8">
        <v>1548</v>
      </c>
      <c r="AK141" s="8">
        <v>1528</v>
      </c>
      <c r="AL141" s="8">
        <v>1821</v>
      </c>
      <c r="AM141" s="8">
        <v>2016</v>
      </c>
      <c r="AN141" s="8">
        <v>2334</v>
      </c>
      <c r="AO141" s="8">
        <v>2717</v>
      </c>
      <c r="AP141" s="8">
        <v>2281</v>
      </c>
      <c r="AQ141" s="8">
        <v>2111</v>
      </c>
      <c r="AR141" s="8">
        <v>2095</v>
      </c>
      <c r="AS141" s="8">
        <v>1886</v>
      </c>
      <c r="AT141" s="8">
        <v>1575</v>
      </c>
      <c r="AU141" s="8">
        <v>619</v>
      </c>
      <c r="AV141" s="8">
        <v>225</v>
      </c>
      <c r="AW141" s="8"/>
      <c r="AX141" s="8">
        <v>32075</v>
      </c>
      <c r="AY141" s="8">
        <v>858</v>
      </c>
      <c r="AZ141" s="8">
        <v>909</v>
      </c>
      <c r="BA141" s="8">
        <v>1003</v>
      </c>
      <c r="BB141" s="8">
        <v>1112</v>
      </c>
      <c r="BC141" s="8">
        <v>843</v>
      </c>
      <c r="BD141" s="8">
        <v>1214</v>
      </c>
      <c r="BE141" s="8">
        <v>1125</v>
      </c>
      <c r="BF141" s="8">
        <v>1210</v>
      </c>
      <c r="BG141" s="8">
        <v>1321</v>
      </c>
      <c r="BH141" s="8">
        <v>1642</v>
      </c>
      <c r="BI141" s="8">
        <v>2023</v>
      </c>
      <c r="BJ141" s="8">
        <v>2195</v>
      </c>
      <c r="BK141" s="8">
        <v>2570</v>
      </c>
      <c r="BL141" s="8">
        <v>2357</v>
      </c>
      <c r="BM141" s="8">
        <v>2317</v>
      </c>
      <c r="BN141" s="8">
        <v>2400</v>
      </c>
      <c r="BO141" s="8">
        <v>2587</v>
      </c>
      <c r="BP141" s="8">
        <v>2336</v>
      </c>
      <c r="BQ141" s="8">
        <v>1356</v>
      </c>
      <c r="BR141" s="8">
        <v>697</v>
      </c>
      <c r="BT141" s="955">
        <v>80.415284750093562</v>
      </c>
      <c r="BV141" s="8">
        <v>5704</v>
      </c>
      <c r="BW141" s="8">
        <v>31767</v>
      </c>
      <c r="BX141" s="8">
        <v>24842</v>
      </c>
      <c r="BY141" s="8">
        <v>9066</v>
      </c>
      <c r="BZ141" s="8">
        <v>15776</v>
      </c>
      <c r="CB141" s="955">
        <v>9.1537881340972191</v>
      </c>
      <c r="CC141" s="955">
        <v>50.979731356217805</v>
      </c>
      <c r="CD141" s="955">
        <v>39.866480509684976</v>
      </c>
      <c r="CE141" s="955">
        <v>14.549130999951856</v>
      </c>
      <c r="CF141" s="955">
        <v>25.317349509733123</v>
      </c>
    </row>
    <row r="142" spans="1:84">
      <c r="A142" s="1">
        <v>28209</v>
      </c>
      <c r="B142" s="1">
        <v>2</v>
      </c>
      <c r="C142" s="1" t="s">
        <v>54</v>
      </c>
      <c r="D142" s="1" t="s">
        <v>226</v>
      </c>
      <c r="E142" s="1" t="s">
        <v>416</v>
      </c>
      <c r="F142" s="1076">
        <v>57818</v>
      </c>
      <c r="G142" s="8">
        <v>1629</v>
      </c>
      <c r="H142" s="8">
        <v>1756</v>
      </c>
      <c r="I142" s="8">
        <v>1878</v>
      </c>
      <c r="J142" s="8">
        <v>1759</v>
      </c>
      <c r="K142" s="8">
        <v>1371</v>
      </c>
      <c r="L142" s="8">
        <v>2183</v>
      </c>
      <c r="M142" s="8">
        <v>2574</v>
      </c>
      <c r="N142" s="8">
        <v>2474</v>
      </c>
      <c r="O142" s="8">
        <v>2748</v>
      </c>
      <c r="P142" s="8">
        <v>2847</v>
      </c>
      <c r="Q142" s="8">
        <v>3458</v>
      </c>
      <c r="R142" s="8">
        <v>3997</v>
      </c>
      <c r="S142" s="8">
        <v>4449</v>
      </c>
      <c r="T142" s="8">
        <v>5133</v>
      </c>
      <c r="U142" s="8">
        <v>4409</v>
      </c>
      <c r="V142" s="8">
        <v>4137</v>
      </c>
      <c r="W142" s="8">
        <v>3969</v>
      </c>
      <c r="X142" s="8">
        <v>3552</v>
      </c>
      <c r="Y142" s="8">
        <v>2472</v>
      </c>
      <c r="Z142" s="8">
        <v>1023</v>
      </c>
      <c r="AA142" s="8"/>
      <c r="AB142" s="8">
        <v>28130</v>
      </c>
      <c r="AC142" s="8">
        <v>835</v>
      </c>
      <c r="AD142" s="8">
        <v>906</v>
      </c>
      <c r="AE142" s="8">
        <v>966</v>
      </c>
      <c r="AF142" s="8">
        <v>873</v>
      </c>
      <c r="AG142" s="8">
        <v>688</v>
      </c>
      <c r="AH142" s="8">
        <v>1151</v>
      </c>
      <c r="AI142" s="8">
        <v>1306</v>
      </c>
      <c r="AJ142" s="8">
        <v>1358</v>
      </c>
      <c r="AK142" s="8">
        <v>1539</v>
      </c>
      <c r="AL142" s="8">
        <v>1526</v>
      </c>
      <c r="AM142" s="8">
        <v>1827</v>
      </c>
      <c r="AN142" s="8">
        <v>1991</v>
      </c>
      <c r="AO142" s="8">
        <v>2290</v>
      </c>
      <c r="AP142" s="8">
        <v>2617</v>
      </c>
      <c r="AQ142" s="8">
        <v>2123</v>
      </c>
      <c r="AR142" s="8">
        <v>1911</v>
      </c>
      <c r="AS142" s="8">
        <v>1745</v>
      </c>
      <c r="AT142" s="8">
        <v>1370</v>
      </c>
      <c r="AU142" s="8">
        <v>854</v>
      </c>
      <c r="AV142" s="8">
        <v>254</v>
      </c>
      <c r="AW142" s="8"/>
      <c r="AX142" s="8">
        <v>29688</v>
      </c>
      <c r="AY142" s="8">
        <v>794</v>
      </c>
      <c r="AZ142" s="8">
        <v>850</v>
      </c>
      <c r="BA142" s="8">
        <v>912</v>
      </c>
      <c r="BB142" s="8">
        <v>886</v>
      </c>
      <c r="BC142" s="8">
        <v>683</v>
      </c>
      <c r="BD142" s="8">
        <v>1032</v>
      </c>
      <c r="BE142" s="8">
        <v>1268</v>
      </c>
      <c r="BF142" s="8">
        <v>1116</v>
      </c>
      <c r="BG142" s="8">
        <v>1209</v>
      </c>
      <c r="BH142" s="8">
        <v>1321</v>
      </c>
      <c r="BI142" s="8">
        <v>1631</v>
      </c>
      <c r="BJ142" s="8">
        <v>2006</v>
      </c>
      <c r="BK142" s="8">
        <v>2159</v>
      </c>
      <c r="BL142" s="8">
        <v>2516</v>
      </c>
      <c r="BM142" s="8">
        <v>2286</v>
      </c>
      <c r="BN142" s="8">
        <v>2226</v>
      </c>
      <c r="BO142" s="8">
        <v>2224</v>
      </c>
      <c r="BP142" s="8">
        <v>2182</v>
      </c>
      <c r="BQ142" s="8">
        <v>1618</v>
      </c>
      <c r="BR142" s="8">
        <v>769</v>
      </c>
      <c r="BT142" s="955">
        <v>74.614461407425566</v>
      </c>
      <c r="BV142" s="8">
        <v>5263</v>
      </c>
      <c r="BW142" s="8">
        <v>27860</v>
      </c>
      <c r="BX142" s="8">
        <v>24695</v>
      </c>
      <c r="BY142" s="8">
        <v>9542</v>
      </c>
      <c r="BZ142" s="8">
        <v>15153</v>
      </c>
      <c r="CB142" s="955">
        <v>9.1027015808225809</v>
      </c>
      <c r="CC142" s="955">
        <v>48.185686118509807</v>
      </c>
      <c r="CD142" s="955">
        <v>42.71161230066761</v>
      </c>
      <c r="CE142" s="955">
        <v>16.503511017330244</v>
      </c>
      <c r="CF142" s="955">
        <v>26.208101283337371</v>
      </c>
    </row>
    <row r="143" spans="1:84">
      <c r="A143" s="1">
        <v>28209</v>
      </c>
      <c r="B143" s="1">
        <v>2</v>
      </c>
      <c r="C143" s="1" t="s">
        <v>54</v>
      </c>
      <c r="D143" s="1" t="s">
        <v>226</v>
      </c>
      <c r="E143" s="1" t="s">
        <v>417</v>
      </c>
      <c r="F143" s="1076">
        <v>53399</v>
      </c>
      <c r="G143" s="8">
        <v>1491</v>
      </c>
      <c r="H143" s="8">
        <v>1626</v>
      </c>
      <c r="I143" s="8">
        <v>1755</v>
      </c>
      <c r="J143" s="8">
        <v>1597</v>
      </c>
      <c r="K143" s="8">
        <v>1077</v>
      </c>
      <c r="L143" s="8">
        <v>1786</v>
      </c>
      <c r="M143" s="8">
        <v>2290</v>
      </c>
      <c r="N143" s="8">
        <v>2570</v>
      </c>
      <c r="O143" s="8">
        <v>2465</v>
      </c>
      <c r="P143" s="8">
        <v>2748</v>
      </c>
      <c r="Q143" s="8">
        <v>2845</v>
      </c>
      <c r="R143" s="8">
        <v>3426</v>
      </c>
      <c r="S143" s="8">
        <v>3930</v>
      </c>
      <c r="T143" s="8">
        <v>4322</v>
      </c>
      <c r="U143" s="8">
        <v>4886</v>
      </c>
      <c r="V143" s="8">
        <v>4134</v>
      </c>
      <c r="W143" s="8">
        <v>3679</v>
      </c>
      <c r="X143" s="8">
        <v>3187</v>
      </c>
      <c r="Y143" s="8">
        <v>2292</v>
      </c>
      <c r="Z143" s="8">
        <v>1293</v>
      </c>
      <c r="AA143" s="8"/>
      <c r="AB143" s="8">
        <v>26084</v>
      </c>
      <c r="AC143" s="8">
        <v>764</v>
      </c>
      <c r="AD143" s="8">
        <v>839</v>
      </c>
      <c r="AE143" s="8">
        <v>903</v>
      </c>
      <c r="AF143" s="8">
        <v>793</v>
      </c>
      <c r="AG143" s="8">
        <v>534</v>
      </c>
      <c r="AH143" s="8">
        <v>951</v>
      </c>
      <c r="AI143" s="8">
        <v>1213</v>
      </c>
      <c r="AJ143" s="8">
        <v>1313</v>
      </c>
      <c r="AK143" s="8">
        <v>1350</v>
      </c>
      <c r="AL143" s="8">
        <v>1538</v>
      </c>
      <c r="AM143" s="8">
        <v>1532</v>
      </c>
      <c r="AN143" s="8">
        <v>1807</v>
      </c>
      <c r="AO143" s="8">
        <v>1956</v>
      </c>
      <c r="AP143" s="8">
        <v>2208</v>
      </c>
      <c r="AQ143" s="8">
        <v>2442</v>
      </c>
      <c r="AR143" s="8">
        <v>1932</v>
      </c>
      <c r="AS143" s="8">
        <v>1606</v>
      </c>
      <c r="AT143" s="8">
        <v>1290</v>
      </c>
      <c r="AU143" s="8">
        <v>757</v>
      </c>
      <c r="AV143" s="8">
        <v>356</v>
      </c>
      <c r="AW143" s="8"/>
      <c r="AX143" s="8">
        <v>27315</v>
      </c>
      <c r="AY143" s="8">
        <v>727</v>
      </c>
      <c r="AZ143" s="8">
        <v>787</v>
      </c>
      <c r="BA143" s="8">
        <v>852</v>
      </c>
      <c r="BB143" s="8">
        <v>804</v>
      </c>
      <c r="BC143" s="8">
        <v>543</v>
      </c>
      <c r="BD143" s="8">
        <v>835</v>
      </c>
      <c r="BE143" s="8">
        <v>1077</v>
      </c>
      <c r="BF143" s="8">
        <v>1257</v>
      </c>
      <c r="BG143" s="8">
        <v>1115</v>
      </c>
      <c r="BH143" s="8">
        <v>1210</v>
      </c>
      <c r="BI143" s="8">
        <v>1313</v>
      </c>
      <c r="BJ143" s="8">
        <v>1619</v>
      </c>
      <c r="BK143" s="8">
        <v>1974</v>
      </c>
      <c r="BL143" s="8">
        <v>2114</v>
      </c>
      <c r="BM143" s="8">
        <v>2444</v>
      </c>
      <c r="BN143" s="8">
        <v>2202</v>
      </c>
      <c r="BO143" s="8">
        <v>2073</v>
      </c>
      <c r="BP143" s="8">
        <v>1897</v>
      </c>
      <c r="BQ143" s="8">
        <v>1535</v>
      </c>
      <c r="BR143" s="8">
        <v>937</v>
      </c>
      <c r="BT143" s="955">
        <v>68.911716501697015</v>
      </c>
      <c r="BV143" s="8">
        <v>4872</v>
      </c>
      <c r="BW143" s="8">
        <v>24734</v>
      </c>
      <c r="BX143" s="8">
        <v>23793</v>
      </c>
      <c r="BY143" s="8">
        <v>9208</v>
      </c>
      <c r="BZ143" s="8">
        <v>14585</v>
      </c>
      <c r="CB143" s="955">
        <v>9.1237663626659682</v>
      </c>
      <c r="CC143" s="955">
        <v>46.3192194610386</v>
      </c>
      <c r="CD143" s="955">
        <v>44.557014176295432</v>
      </c>
      <c r="CE143" s="955">
        <v>17.243768609899064</v>
      </c>
      <c r="CF143" s="955">
        <v>27.313245566396375</v>
      </c>
    </row>
    <row r="144" spans="1:84">
      <c r="A144" s="1">
        <v>28209</v>
      </c>
      <c r="B144" s="1">
        <v>2</v>
      </c>
      <c r="C144" s="1" t="s">
        <v>54</v>
      </c>
      <c r="D144" s="1" t="s">
        <v>226</v>
      </c>
      <c r="E144" s="1" t="s">
        <v>419</v>
      </c>
      <c r="F144" s="1076">
        <v>49032</v>
      </c>
      <c r="G144" s="8">
        <v>1325</v>
      </c>
      <c r="H144" s="8">
        <v>1488</v>
      </c>
      <c r="I144" s="8">
        <v>1625</v>
      </c>
      <c r="J144" s="8">
        <v>1489</v>
      </c>
      <c r="K144" s="8">
        <v>974</v>
      </c>
      <c r="L144" s="8">
        <v>1399</v>
      </c>
      <c r="M144" s="8">
        <v>1876</v>
      </c>
      <c r="N144" s="8">
        <v>2287</v>
      </c>
      <c r="O144" s="8">
        <v>2560</v>
      </c>
      <c r="P144" s="8">
        <v>2464</v>
      </c>
      <c r="Q144" s="8">
        <v>2748</v>
      </c>
      <c r="R144" s="8">
        <v>2820</v>
      </c>
      <c r="S144" s="8">
        <v>3373</v>
      </c>
      <c r="T144" s="8">
        <v>3824</v>
      </c>
      <c r="U144" s="8">
        <v>4121</v>
      </c>
      <c r="V144" s="8">
        <v>4588</v>
      </c>
      <c r="W144" s="8">
        <v>3697</v>
      </c>
      <c r="X144" s="8">
        <v>2994</v>
      </c>
      <c r="Y144" s="8">
        <v>2094</v>
      </c>
      <c r="Z144" s="8">
        <v>1286</v>
      </c>
      <c r="AA144" s="8"/>
      <c r="AB144" s="8">
        <v>24061</v>
      </c>
      <c r="AC144" s="8">
        <v>679</v>
      </c>
      <c r="AD144" s="8">
        <v>768</v>
      </c>
      <c r="AE144" s="8">
        <v>836</v>
      </c>
      <c r="AF144" s="8">
        <v>740</v>
      </c>
      <c r="AG144" s="8">
        <v>483</v>
      </c>
      <c r="AH144" s="8">
        <v>736</v>
      </c>
      <c r="AI144" s="8">
        <v>1003</v>
      </c>
      <c r="AJ144" s="8">
        <v>1219</v>
      </c>
      <c r="AK144" s="8">
        <v>1304</v>
      </c>
      <c r="AL144" s="8">
        <v>1349</v>
      </c>
      <c r="AM144" s="8">
        <v>1544</v>
      </c>
      <c r="AN144" s="8">
        <v>1516</v>
      </c>
      <c r="AO144" s="8">
        <v>1779</v>
      </c>
      <c r="AP144" s="8">
        <v>1889</v>
      </c>
      <c r="AQ144" s="8">
        <v>2066</v>
      </c>
      <c r="AR144" s="8">
        <v>2230</v>
      </c>
      <c r="AS144" s="8">
        <v>1636</v>
      </c>
      <c r="AT144" s="8">
        <v>1207</v>
      </c>
      <c r="AU144" s="8">
        <v>733</v>
      </c>
      <c r="AV144" s="8">
        <v>344</v>
      </c>
      <c r="AW144" s="8"/>
      <c r="AX144" s="8">
        <v>24971</v>
      </c>
      <c r="AY144" s="8">
        <v>646</v>
      </c>
      <c r="AZ144" s="8">
        <v>720</v>
      </c>
      <c r="BA144" s="8">
        <v>789</v>
      </c>
      <c r="BB144" s="8">
        <v>749</v>
      </c>
      <c r="BC144" s="8">
        <v>491</v>
      </c>
      <c r="BD144" s="8">
        <v>663</v>
      </c>
      <c r="BE144" s="8">
        <v>873</v>
      </c>
      <c r="BF144" s="8">
        <v>1068</v>
      </c>
      <c r="BG144" s="8">
        <v>1256</v>
      </c>
      <c r="BH144" s="8">
        <v>1115</v>
      </c>
      <c r="BI144" s="8">
        <v>1204</v>
      </c>
      <c r="BJ144" s="8">
        <v>1304</v>
      </c>
      <c r="BK144" s="8">
        <v>1594</v>
      </c>
      <c r="BL144" s="8">
        <v>1935</v>
      </c>
      <c r="BM144" s="8">
        <v>2055</v>
      </c>
      <c r="BN144" s="8">
        <v>2358</v>
      </c>
      <c r="BO144" s="8">
        <v>2061</v>
      </c>
      <c r="BP144" s="8">
        <v>1787</v>
      </c>
      <c r="BQ144" s="8">
        <v>1361</v>
      </c>
      <c r="BR144" s="8">
        <v>942</v>
      </c>
      <c r="BT144" s="955">
        <v>63.27607789492702</v>
      </c>
      <c r="BV144" s="8">
        <v>4438</v>
      </c>
      <c r="BW144" s="8">
        <v>21990</v>
      </c>
      <c r="BX144" s="8">
        <v>22604</v>
      </c>
      <c r="BY144" s="8">
        <v>7945</v>
      </c>
      <c r="BZ144" s="8">
        <v>14659</v>
      </c>
      <c r="CB144" s="955">
        <v>9.0512318485886762</v>
      </c>
      <c r="CC144" s="955">
        <v>44.848262359275573</v>
      </c>
      <c r="CD144" s="955">
        <v>46.100505792135749</v>
      </c>
      <c r="CE144" s="955">
        <v>16.203703703703702</v>
      </c>
      <c r="CF144" s="955">
        <v>29.896802088432047</v>
      </c>
    </row>
    <row r="145" spans="1:84">
      <c r="A145" s="1">
        <v>28210</v>
      </c>
      <c r="B145" s="1">
        <v>2</v>
      </c>
      <c r="C145" s="1" t="s">
        <v>54</v>
      </c>
      <c r="D145" s="1" t="s">
        <v>127</v>
      </c>
      <c r="E145" s="1" t="s">
        <v>412</v>
      </c>
      <c r="F145" s="1076">
        <v>260878</v>
      </c>
      <c r="G145" s="8">
        <v>9466</v>
      </c>
      <c r="H145" s="8">
        <v>11301</v>
      </c>
      <c r="I145" s="8">
        <v>12182</v>
      </c>
      <c r="J145" s="8">
        <v>12854</v>
      </c>
      <c r="K145" s="8">
        <v>12609</v>
      </c>
      <c r="L145" s="8">
        <v>12563</v>
      </c>
      <c r="M145" s="8">
        <v>13568</v>
      </c>
      <c r="N145" s="8">
        <v>15117</v>
      </c>
      <c r="O145" s="8">
        <v>17499</v>
      </c>
      <c r="P145" s="8">
        <v>21479</v>
      </c>
      <c r="Q145" s="8">
        <v>18135</v>
      </c>
      <c r="R145" s="8">
        <v>15904</v>
      </c>
      <c r="S145" s="8">
        <v>14762</v>
      </c>
      <c r="T145" s="8">
        <v>17419</v>
      </c>
      <c r="U145" s="8">
        <v>19961</v>
      </c>
      <c r="V145" s="8">
        <v>15932</v>
      </c>
      <c r="W145" s="8">
        <v>10345</v>
      </c>
      <c r="X145" s="8">
        <v>6296</v>
      </c>
      <c r="Y145" s="8">
        <v>2707</v>
      </c>
      <c r="Z145" s="8">
        <v>779</v>
      </c>
      <c r="AA145" s="8"/>
      <c r="AB145" s="8">
        <v>127473</v>
      </c>
      <c r="AC145" s="8">
        <v>4889</v>
      </c>
      <c r="AD145" s="8">
        <v>5818</v>
      </c>
      <c r="AE145" s="8">
        <v>6182</v>
      </c>
      <c r="AF145" s="8">
        <v>6666</v>
      </c>
      <c r="AG145" s="8">
        <v>6560</v>
      </c>
      <c r="AH145" s="8">
        <v>6787</v>
      </c>
      <c r="AI145" s="8">
        <v>7158</v>
      </c>
      <c r="AJ145" s="8">
        <v>7676</v>
      </c>
      <c r="AK145" s="8">
        <v>8868</v>
      </c>
      <c r="AL145" s="8">
        <v>10694</v>
      </c>
      <c r="AM145" s="8">
        <v>8924</v>
      </c>
      <c r="AN145" s="8">
        <v>7674</v>
      </c>
      <c r="AO145" s="8">
        <v>7023</v>
      </c>
      <c r="AP145" s="8">
        <v>8300</v>
      </c>
      <c r="AQ145" s="8">
        <v>9211</v>
      </c>
      <c r="AR145" s="8">
        <v>7335</v>
      </c>
      <c r="AS145" s="8">
        <v>4567</v>
      </c>
      <c r="AT145" s="8">
        <v>2227</v>
      </c>
      <c r="AU145" s="8">
        <v>772</v>
      </c>
      <c r="AV145" s="8">
        <v>142</v>
      </c>
      <c r="AW145" s="8"/>
      <c r="AX145" s="8">
        <v>133405</v>
      </c>
      <c r="AY145" s="8">
        <v>4577</v>
      </c>
      <c r="AZ145" s="8">
        <v>5483</v>
      </c>
      <c r="BA145" s="8">
        <v>6000</v>
      </c>
      <c r="BB145" s="8">
        <v>6188</v>
      </c>
      <c r="BC145" s="8">
        <v>6049</v>
      </c>
      <c r="BD145" s="8">
        <v>5776</v>
      </c>
      <c r="BE145" s="8">
        <v>6410</v>
      </c>
      <c r="BF145" s="8">
        <v>7441</v>
      </c>
      <c r="BG145" s="8">
        <v>8631</v>
      </c>
      <c r="BH145" s="8">
        <v>10785</v>
      </c>
      <c r="BI145" s="8">
        <v>9211</v>
      </c>
      <c r="BJ145" s="8">
        <v>8230</v>
      </c>
      <c r="BK145" s="8">
        <v>7739</v>
      </c>
      <c r="BL145" s="8">
        <v>9119</v>
      </c>
      <c r="BM145" s="8">
        <v>10750</v>
      </c>
      <c r="BN145" s="8">
        <v>8597</v>
      </c>
      <c r="BO145" s="8">
        <v>5778</v>
      </c>
      <c r="BP145" s="8">
        <v>4069</v>
      </c>
      <c r="BQ145" s="8">
        <v>1935</v>
      </c>
      <c r="BR145" s="8">
        <v>637</v>
      </c>
      <c r="BT145" s="955">
        <v>100</v>
      </c>
      <c r="BV145" s="8">
        <v>32949</v>
      </c>
      <c r="BW145" s="8">
        <v>154490</v>
      </c>
      <c r="BX145" s="8">
        <v>73439</v>
      </c>
      <c r="BY145" s="8">
        <v>37380</v>
      </c>
      <c r="BZ145" s="8">
        <v>36059</v>
      </c>
      <c r="CB145" s="955">
        <v>12.630041628654007</v>
      </c>
      <c r="CC145" s="955">
        <v>59.219251910854886</v>
      </c>
      <c r="CD145" s="955">
        <v>28.150706460491108</v>
      </c>
      <c r="CE145" s="955">
        <v>14.328536710646356</v>
      </c>
      <c r="CF145" s="955">
        <v>13.822169749844754</v>
      </c>
    </row>
    <row r="146" spans="1:84">
      <c r="A146" s="1">
        <v>28210</v>
      </c>
      <c r="B146" s="1">
        <v>2</v>
      </c>
      <c r="C146" s="1" t="s">
        <v>54</v>
      </c>
      <c r="D146" s="1" t="s">
        <v>127</v>
      </c>
      <c r="E146" s="1" t="s">
        <v>413</v>
      </c>
      <c r="F146" s="1076">
        <v>253960</v>
      </c>
      <c r="G146" s="8">
        <v>8170</v>
      </c>
      <c r="H146" s="8">
        <v>9481</v>
      </c>
      <c r="I146" s="8">
        <v>11322</v>
      </c>
      <c r="J146" s="8">
        <v>11934</v>
      </c>
      <c r="K146" s="8">
        <v>11813</v>
      </c>
      <c r="L146" s="8">
        <v>13548</v>
      </c>
      <c r="M146" s="8">
        <v>12663</v>
      </c>
      <c r="N146" s="8">
        <v>13548</v>
      </c>
      <c r="O146" s="8">
        <v>15060</v>
      </c>
      <c r="P146" s="8">
        <v>17207</v>
      </c>
      <c r="Q146" s="8">
        <v>21103</v>
      </c>
      <c r="R146" s="8">
        <v>17853</v>
      </c>
      <c r="S146" s="8">
        <v>15578</v>
      </c>
      <c r="T146" s="8">
        <v>14210</v>
      </c>
      <c r="U146" s="8">
        <v>16401</v>
      </c>
      <c r="V146" s="8">
        <v>18221</v>
      </c>
      <c r="W146" s="8">
        <v>13518</v>
      </c>
      <c r="X146" s="8">
        <v>7622</v>
      </c>
      <c r="Y146" s="8">
        <v>3584</v>
      </c>
      <c r="Z146" s="8">
        <v>1124</v>
      </c>
      <c r="AA146" s="8"/>
      <c r="AB146" s="8">
        <v>123807</v>
      </c>
      <c r="AC146" s="8">
        <v>4187</v>
      </c>
      <c r="AD146" s="8">
        <v>4883</v>
      </c>
      <c r="AE146" s="8">
        <v>5836</v>
      </c>
      <c r="AF146" s="8">
        <v>6074</v>
      </c>
      <c r="AG146" s="8">
        <v>6093</v>
      </c>
      <c r="AH146" s="8">
        <v>7356</v>
      </c>
      <c r="AI146" s="8">
        <v>6850</v>
      </c>
      <c r="AJ146" s="8">
        <v>7184</v>
      </c>
      <c r="AK146" s="8">
        <v>7596</v>
      </c>
      <c r="AL146" s="8">
        <v>8628</v>
      </c>
      <c r="AM146" s="8">
        <v>10429</v>
      </c>
      <c r="AN146" s="8">
        <v>8753</v>
      </c>
      <c r="AO146" s="8">
        <v>7446</v>
      </c>
      <c r="AP146" s="8">
        <v>6658</v>
      </c>
      <c r="AQ146" s="8">
        <v>7627</v>
      </c>
      <c r="AR146" s="8">
        <v>8085</v>
      </c>
      <c r="AS146" s="8">
        <v>5820</v>
      </c>
      <c r="AT146" s="8">
        <v>3029</v>
      </c>
      <c r="AU146" s="8">
        <v>1041</v>
      </c>
      <c r="AV146" s="8">
        <v>232</v>
      </c>
      <c r="AW146" s="8"/>
      <c r="AX146" s="8">
        <v>130153</v>
      </c>
      <c r="AY146" s="8">
        <v>3983</v>
      </c>
      <c r="AZ146" s="8">
        <v>4598</v>
      </c>
      <c r="BA146" s="8">
        <v>5486</v>
      </c>
      <c r="BB146" s="8">
        <v>5860</v>
      </c>
      <c r="BC146" s="8">
        <v>5720</v>
      </c>
      <c r="BD146" s="8">
        <v>6192</v>
      </c>
      <c r="BE146" s="8">
        <v>5813</v>
      </c>
      <c r="BF146" s="8">
        <v>6364</v>
      </c>
      <c r="BG146" s="8">
        <v>7464</v>
      </c>
      <c r="BH146" s="8">
        <v>8579</v>
      </c>
      <c r="BI146" s="8">
        <v>10674</v>
      </c>
      <c r="BJ146" s="8">
        <v>9100</v>
      </c>
      <c r="BK146" s="8">
        <v>8132</v>
      </c>
      <c r="BL146" s="8">
        <v>7552</v>
      </c>
      <c r="BM146" s="8">
        <v>8774</v>
      </c>
      <c r="BN146" s="8">
        <v>10136</v>
      </c>
      <c r="BO146" s="8">
        <v>7698</v>
      </c>
      <c r="BP146" s="8">
        <v>4593</v>
      </c>
      <c r="BQ146" s="8">
        <v>2543</v>
      </c>
      <c r="BR146" s="8">
        <v>892</v>
      </c>
      <c r="BT146" s="955">
        <v>97.348185741994342</v>
      </c>
      <c r="BV146" s="8">
        <v>28973</v>
      </c>
      <c r="BW146" s="8">
        <v>150307</v>
      </c>
      <c r="BX146" s="8">
        <v>74680</v>
      </c>
      <c r="BY146" s="8">
        <v>30611</v>
      </c>
      <c r="BZ146" s="8">
        <v>44069</v>
      </c>
      <c r="CB146" s="955">
        <v>11.408489525909591</v>
      </c>
      <c r="CC146" s="955">
        <v>59.185304772405104</v>
      </c>
      <c r="CD146" s="955">
        <v>29.406205701685305</v>
      </c>
      <c r="CE146" s="955">
        <v>12.053472987872107</v>
      </c>
      <c r="CF146" s="955">
        <v>17.3527327138132</v>
      </c>
    </row>
    <row r="147" spans="1:84">
      <c r="A147" s="1">
        <v>28210</v>
      </c>
      <c r="B147" s="1">
        <v>2</v>
      </c>
      <c r="C147" s="1" t="s">
        <v>54</v>
      </c>
      <c r="D147" s="1" t="s">
        <v>127</v>
      </c>
      <c r="E147" s="1" t="s">
        <v>414</v>
      </c>
      <c r="F147" s="1076">
        <v>245287</v>
      </c>
      <c r="G147" s="8">
        <v>7846</v>
      </c>
      <c r="H147" s="8">
        <v>8220</v>
      </c>
      <c r="I147" s="8">
        <v>9525</v>
      </c>
      <c r="J147" s="8">
        <v>11085</v>
      </c>
      <c r="K147" s="8">
        <v>10913</v>
      </c>
      <c r="L147" s="8">
        <v>12599</v>
      </c>
      <c r="M147" s="8">
        <v>13607</v>
      </c>
      <c r="N147" s="8">
        <v>12603</v>
      </c>
      <c r="O147" s="8">
        <v>13503</v>
      </c>
      <c r="P147" s="8">
        <v>14816</v>
      </c>
      <c r="Q147" s="8">
        <v>16902</v>
      </c>
      <c r="R147" s="8">
        <v>20741</v>
      </c>
      <c r="S147" s="8">
        <v>17480</v>
      </c>
      <c r="T147" s="8">
        <v>15037</v>
      </c>
      <c r="U147" s="8">
        <v>13435</v>
      </c>
      <c r="V147" s="8">
        <v>15008</v>
      </c>
      <c r="W147" s="8">
        <v>15765</v>
      </c>
      <c r="X147" s="8">
        <v>10136</v>
      </c>
      <c r="Y147" s="8">
        <v>4471</v>
      </c>
      <c r="Z147" s="8">
        <v>1595</v>
      </c>
      <c r="AA147" s="8"/>
      <c r="AB147" s="8">
        <v>119369</v>
      </c>
      <c r="AC147" s="8">
        <v>4021</v>
      </c>
      <c r="AD147" s="8">
        <v>4200</v>
      </c>
      <c r="AE147" s="8">
        <v>4912</v>
      </c>
      <c r="AF147" s="8">
        <v>5729</v>
      </c>
      <c r="AG147" s="8">
        <v>5524</v>
      </c>
      <c r="AH147" s="8">
        <v>6796</v>
      </c>
      <c r="AI147" s="8">
        <v>7395</v>
      </c>
      <c r="AJ147" s="8">
        <v>6844</v>
      </c>
      <c r="AK147" s="8">
        <v>7125</v>
      </c>
      <c r="AL147" s="8">
        <v>7401</v>
      </c>
      <c r="AM147" s="8">
        <v>8413</v>
      </c>
      <c r="AN147" s="8">
        <v>10207</v>
      </c>
      <c r="AO147" s="8">
        <v>8489</v>
      </c>
      <c r="AP147" s="8">
        <v>7077</v>
      </c>
      <c r="AQ147" s="8">
        <v>6165</v>
      </c>
      <c r="AR147" s="8">
        <v>6707</v>
      </c>
      <c r="AS147" s="8">
        <v>6578</v>
      </c>
      <c r="AT147" s="8">
        <v>3957</v>
      </c>
      <c r="AU147" s="8">
        <v>1487</v>
      </c>
      <c r="AV147" s="8">
        <v>342</v>
      </c>
      <c r="AW147" s="8"/>
      <c r="AX147" s="8">
        <v>125918</v>
      </c>
      <c r="AY147" s="8">
        <v>3825</v>
      </c>
      <c r="AZ147" s="8">
        <v>4020</v>
      </c>
      <c r="BA147" s="8">
        <v>4613</v>
      </c>
      <c r="BB147" s="8">
        <v>5356</v>
      </c>
      <c r="BC147" s="8">
        <v>5389</v>
      </c>
      <c r="BD147" s="8">
        <v>5803</v>
      </c>
      <c r="BE147" s="8">
        <v>6212</v>
      </c>
      <c r="BF147" s="8">
        <v>5759</v>
      </c>
      <c r="BG147" s="8">
        <v>6378</v>
      </c>
      <c r="BH147" s="8">
        <v>7415</v>
      </c>
      <c r="BI147" s="8">
        <v>8489</v>
      </c>
      <c r="BJ147" s="8">
        <v>10534</v>
      </c>
      <c r="BK147" s="8">
        <v>8991</v>
      </c>
      <c r="BL147" s="8">
        <v>7960</v>
      </c>
      <c r="BM147" s="8">
        <v>7270</v>
      </c>
      <c r="BN147" s="8">
        <v>8301</v>
      </c>
      <c r="BO147" s="8">
        <v>9187</v>
      </c>
      <c r="BP147" s="8">
        <v>6179</v>
      </c>
      <c r="BQ147" s="8">
        <v>2984</v>
      </c>
      <c r="BR147" s="8">
        <v>1253</v>
      </c>
      <c r="BT147" s="955">
        <v>94.023643235535388</v>
      </c>
      <c r="BV147" s="8">
        <v>25591</v>
      </c>
      <c r="BW147" s="8">
        <v>144249</v>
      </c>
      <c r="BX147" s="8">
        <v>75447</v>
      </c>
      <c r="BY147" s="8">
        <v>28472</v>
      </c>
      <c r="BZ147" s="8">
        <v>46975</v>
      </c>
      <c r="CB147" s="955">
        <v>10.433084509166813</v>
      </c>
      <c r="CC147" s="955">
        <v>58.808253189121316</v>
      </c>
      <c r="CD147" s="955">
        <v>30.758662301711869</v>
      </c>
      <c r="CE147" s="955">
        <v>11.607626983900492</v>
      </c>
      <c r="CF147" s="955">
        <v>19.151035317811381</v>
      </c>
    </row>
    <row r="148" spans="1:84">
      <c r="A148" s="1">
        <v>28210</v>
      </c>
      <c r="B148" s="1">
        <v>2</v>
      </c>
      <c r="C148" s="1" t="s">
        <v>54</v>
      </c>
      <c r="D148" s="1" t="s">
        <v>127</v>
      </c>
      <c r="E148" s="1" t="s">
        <v>415</v>
      </c>
      <c r="F148" s="1076">
        <v>235190</v>
      </c>
      <c r="G148" s="8">
        <v>7624</v>
      </c>
      <c r="H148" s="8">
        <v>7895</v>
      </c>
      <c r="I148" s="8">
        <v>8257</v>
      </c>
      <c r="J148" s="8">
        <v>9334</v>
      </c>
      <c r="K148" s="8">
        <v>10134</v>
      </c>
      <c r="L148" s="8">
        <v>11610</v>
      </c>
      <c r="M148" s="8">
        <v>12622</v>
      </c>
      <c r="N148" s="8">
        <v>13517</v>
      </c>
      <c r="O148" s="8">
        <v>12551</v>
      </c>
      <c r="P148" s="8">
        <v>13294</v>
      </c>
      <c r="Q148" s="8">
        <v>14562</v>
      </c>
      <c r="R148" s="8">
        <v>16639</v>
      </c>
      <c r="S148" s="8">
        <v>20310</v>
      </c>
      <c r="T148" s="8">
        <v>16915</v>
      </c>
      <c r="U148" s="8">
        <v>14266</v>
      </c>
      <c r="V148" s="8">
        <v>12356</v>
      </c>
      <c r="W148" s="8">
        <v>13043</v>
      </c>
      <c r="X148" s="8">
        <v>12118</v>
      </c>
      <c r="Y148" s="8">
        <v>6075</v>
      </c>
      <c r="Z148" s="8">
        <v>2068</v>
      </c>
      <c r="AA148" s="8"/>
      <c r="AB148" s="8">
        <v>114374</v>
      </c>
      <c r="AC148" s="8">
        <v>3907</v>
      </c>
      <c r="AD148" s="8">
        <v>4034</v>
      </c>
      <c r="AE148" s="8">
        <v>4224</v>
      </c>
      <c r="AF148" s="8">
        <v>4828</v>
      </c>
      <c r="AG148" s="8">
        <v>5208</v>
      </c>
      <c r="AH148" s="8">
        <v>6156</v>
      </c>
      <c r="AI148" s="8">
        <v>6817</v>
      </c>
      <c r="AJ148" s="8">
        <v>7360</v>
      </c>
      <c r="AK148" s="8">
        <v>6781</v>
      </c>
      <c r="AL148" s="8">
        <v>6955</v>
      </c>
      <c r="AM148" s="8">
        <v>7223</v>
      </c>
      <c r="AN148" s="8">
        <v>8251</v>
      </c>
      <c r="AO148" s="8">
        <v>9901</v>
      </c>
      <c r="AP148" s="8">
        <v>8099</v>
      </c>
      <c r="AQ148" s="8">
        <v>6585</v>
      </c>
      <c r="AR148" s="8">
        <v>5456</v>
      </c>
      <c r="AS148" s="8">
        <v>5490</v>
      </c>
      <c r="AT148" s="8">
        <v>4606</v>
      </c>
      <c r="AU148" s="8">
        <v>1992</v>
      </c>
      <c r="AV148" s="8">
        <v>501</v>
      </c>
      <c r="AW148" s="8"/>
      <c r="AX148" s="8">
        <v>120816</v>
      </c>
      <c r="AY148" s="8">
        <v>3717</v>
      </c>
      <c r="AZ148" s="8">
        <v>3861</v>
      </c>
      <c r="BA148" s="8">
        <v>4033</v>
      </c>
      <c r="BB148" s="8">
        <v>4506</v>
      </c>
      <c r="BC148" s="8">
        <v>4926</v>
      </c>
      <c r="BD148" s="8">
        <v>5454</v>
      </c>
      <c r="BE148" s="8">
        <v>5805</v>
      </c>
      <c r="BF148" s="8">
        <v>6157</v>
      </c>
      <c r="BG148" s="8">
        <v>5770</v>
      </c>
      <c r="BH148" s="8">
        <v>6339</v>
      </c>
      <c r="BI148" s="8">
        <v>7339</v>
      </c>
      <c r="BJ148" s="8">
        <v>8388</v>
      </c>
      <c r="BK148" s="8">
        <v>10409</v>
      </c>
      <c r="BL148" s="8">
        <v>8816</v>
      </c>
      <c r="BM148" s="8">
        <v>7681</v>
      </c>
      <c r="BN148" s="8">
        <v>6900</v>
      </c>
      <c r="BO148" s="8">
        <v>7553</v>
      </c>
      <c r="BP148" s="8">
        <v>7512</v>
      </c>
      <c r="BQ148" s="8">
        <v>4083</v>
      </c>
      <c r="BR148" s="8">
        <v>1567</v>
      </c>
      <c r="BT148" s="955">
        <v>90.153251711527986</v>
      </c>
      <c r="BV148" s="8">
        <v>23776</v>
      </c>
      <c r="BW148" s="8">
        <v>134573</v>
      </c>
      <c r="BX148" s="8">
        <v>76841</v>
      </c>
      <c r="BY148" s="8">
        <v>31181</v>
      </c>
      <c r="BZ148" s="8">
        <v>45660</v>
      </c>
      <c r="CB148" s="955">
        <v>10.109273353458907</v>
      </c>
      <c r="CC148" s="955">
        <v>57.218844338619832</v>
      </c>
      <c r="CD148" s="955">
        <v>32.671882307921258</v>
      </c>
      <c r="CE148" s="955">
        <v>13.257791572770952</v>
      </c>
      <c r="CF148" s="955">
        <v>19.414090735150307</v>
      </c>
    </row>
    <row r="149" spans="1:84">
      <c r="A149" s="1">
        <v>28210</v>
      </c>
      <c r="B149" s="1">
        <v>2</v>
      </c>
      <c r="C149" s="1" t="s">
        <v>54</v>
      </c>
      <c r="D149" s="1" t="s">
        <v>127</v>
      </c>
      <c r="E149" s="1" t="s">
        <v>416</v>
      </c>
      <c r="F149" s="1076">
        <v>224196</v>
      </c>
      <c r="G149" s="8">
        <v>7163</v>
      </c>
      <c r="H149" s="8">
        <v>7675</v>
      </c>
      <c r="I149" s="8">
        <v>7931</v>
      </c>
      <c r="J149" s="8">
        <v>8086</v>
      </c>
      <c r="K149" s="8">
        <v>8564</v>
      </c>
      <c r="L149" s="8">
        <v>10809</v>
      </c>
      <c r="M149" s="8">
        <v>11614</v>
      </c>
      <c r="N149" s="8">
        <v>12539</v>
      </c>
      <c r="O149" s="8">
        <v>13445</v>
      </c>
      <c r="P149" s="8">
        <v>12346</v>
      </c>
      <c r="Q149" s="8">
        <v>13077</v>
      </c>
      <c r="R149" s="8">
        <v>14356</v>
      </c>
      <c r="S149" s="8">
        <v>16320</v>
      </c>
      <c r="T149" s="8">
        <v>19677</v>
      </c>
      <c r="U149" s="8">
        <v>16092</v>
      </c>
      <c r="V149" s="8">
        <v>13175</v>
      </c>
      <c r="W149" s="8">
        <v>10843</v>
      </c>
      <c r="X149" s="8">
        <v>10087</v>
      </c>
      <c r="Y149" s="8">
        <v>7549</v>
      </c>
      <c r="Z149" s="8">
        <v>2848</v>
      </c>
      <c r="AA149" s="8"/>
      <c r="AB149" s="8">
        <v>109211</v>
      </c>
      <c r="AC149" s="8">
        <v>3671</v>
      </c>
      <c r="AD149" s="8">
        <v>3922</v>
      </c>
      <c r="AE149" s="8">
        <v>4057</v>
      </c>
      <c r="AF149" s="8">
        <v>4148</v>
      </c>
      <c r="AG149" s="8">
        <v>4410</v>
      </c>
      <c r="AH149" s="8">
        <v>5818</v>
      </c>
      <c r="AI149" s="8">
        <v>6171</v>
      </c>
      <c r="AJ149" s="8">
        <v>6796</v>
      </c>
      <c r="AK149" s="8">
        <v>7274</v>
      </c>
      <c r="AL149" s="8">
        <v>6615</v>
      </c>
      <c r="AM149" s="8">
        <v>6800</v>
      </c>
      <c r="AN149" s="8">
        <v>7101</v>
      </c>
      <c r="AO149" s="8">
        <v>8019</v>
      </c>
      <c r="AP149" s="8">
        <v>9464</v>
      </c>
      <c r="AQ149" s="8">
        <v>7568</v>
      </c>
      <c r="AR149" s="8">
        <v>5862</v>
      </c>
      <c r="AS149" s="8">
        <v>4513</v>
      </c>
      <c r="AT149" s="8">
        <v>3878</v>
      </c>
      <c r="AU149" s="8">
        <v>2420</v>
      </c>
      <c r="AV149" s="8">
        <v>704</v>
      </c>
      <c r="AW149" s="8"/>
      <c r="AX149" s="8">
        <v>114985</v>
      </c>
      <c r="AY149" s="8">
        <v>3492</v>
      </c>
      <c r="AZ149" s="8">
        <v>3753</v>
      </c>
      <c r="BA149" s="8">
        <v>3874</v>
      </c>
      <c r="BB149" s="8">
        <v>3938</v>
      </c>
      <c r="BC149" s="8">
        <v>4154</v>
      </c>
      <c r="BD149" s="8">
        <v>4991</v>
      </c>
      <c r="BE149" s="8">
        <v>5443</v>
      </c>
      <c r="BF149" s="8">
        <v>5743</v>
      </c>
      <c r="BG149" s="8">
        <v>6171</v>
      </c>
      <c r="BH149" s="8">
        <v>5731</v>
      </c>
      <c r="BI149" s="8">
        <v>6277</v>
      </c>
      <c r="BJ149" s="8">
        <v>7255</v>
      </c>
      <c r="BK149" s="8">
        <v>8301</v>
      </c>
      <c r="BL149" s="8">
        <v>10213</v>
      </c>
      <c r="BM149" s="8">
        <v>8524</v>
      </c>
      <c r="BN149" s="8">
        <v>7313</v>
      </c>
      <c r="BO149" s="8">
        <v>6330</v>
      </c>
      <c r="BP149" s="8">
        <v>6209</v>
      </c>
      <c r="BQ149" s="8">
        <v>5129</v>
      </c>
      <c r="BR149" s="8">
        <v>2144</v>
      </c>
      <c r="BT149" s="955">
        <v>85.9390213049778</v>
      </c>
      <c r="BV149" s="8">
        <v>22769</v>
      </c>
      <c r="BW149" s="8">
        <v>121156</v>
      </c>
      <c r="BX149" s="8">
        <v>80271</v>
      </c>
      <c r="BY149" s="8">
        <v>35769</v>
      </c>
      <c r="BZ149" s="8">
        <v>44502</v>
      </c>
      <c r="CB149" s="955">
        <v>10.155845777801566</v>
      </c>
      <c r="CC149" s="955">
        <v>54.040214812039466</v>
      </c>
      <c r="CD149" s="955">
        <v>35.803939410158968</v>
      </c>
      <c r="CE149" s="955">
        <v>15.95434352084783</v>
      </c>
      <c r="CF149" s="955">
        <v>19.849595889311139</v>
      </c>
    </row>
    <row r="150" spans="1:84">
      <c r="A150" s="1">
        <v>28210</v>
      </c>
      <c r="B150" s="1">
        <v>2</v>
      </c>
      <c r="C150" s="1" t="s">
        <v>54</v>
      </c>
      <c r="D150" s="1" t="s">
        <v>127</v>
      </c>
      <c r="E150" s="1" t="s">
        <v>417</v>
      </c>
      <c r="F150" s="1076">
        <v>212789</v>
      </c>
      <c r="G150" s="8">
        <v>6515</v>
      </c>
      <c r="H150" s="8">
        <v>7214</v>
      </c>
      <c r="I150" s="8">
        <v>7709</v>
      </c>
      <c r="J150" s="8">
        <v>7757</v>
      </c>
      <c r="K150" s="8">
        <v>7399</v>
      </c>
      <c r="L150" s="8">
        <v>9158</v>
      </c>
      <c r="M150" s="8">
        <v>10819</v>
      </c>
      <c r="N150" s="8">
        <v>11530</v>
      </c>
      <c r="O150" s="8">
        <v>12480</v>
      </c>
      <c r="P150" s="8">
        <v>13229</v>
      </c>
      <c r="Q150" s="8">
        <v>12140</v>
      </c>
      <c r="R150" s="8">
        <v>12894</v>
      </c>
      <c r="S150" s="8">
        <v>14103</v>
      </c>
      <c r="T150" s="8">
        <v>15820</v>
      </c>
      <c r="U150" s="8">
        <v>18755</v>
      </c>
      <c r="V150" s="8">
        <v>14910</v>
      </c>
      <c r="W150" s="8">
        <v>11641</v>
      </c>
      <c r="X150" s="8">
        <v>8534</v>
      </c>
      <c r="Y150" s="8">
        <v>6342</v>
      </c>
      <c r="Z150" s="8">
        <v>3840</v>
      </c>
      <c r="AA150" s="8"/>
      <c r="AB150" s="8">
        <v>104003</v>
      </c>
      <c r="AC150" s="8">
        <v>3339</v>
      </c>
      <c r="AD150" s="8">
        <v>3686</v>
      </c>
      <c r="AE150" s="8">
        <v>3944</v>
      </c>
      <c r="AF150" s="8">
        <v>3978</v>
      </c>
      <c r="AG150" s="8">
        <v>3775</v>
      </c>
      <c r="AH150" s="8">
        <v>4945</v>
      </c>
      <c r="AI150" s="8">
        <v>5834</v>
      </c>
      <c r="AJ150" s="8">
        <v>6150</v>
      </c>
      <c r="AK150" s="8">
        <v>6729</v>
      </c>
      <c r="AL150" s="8">
        <v>7097</v>
      </c>
      <c r="AM150" s="8">
        <v>6465</v>
      </c>
      <c r="AN150" s="8">
        <v>6685</v>
      </c>
      <c r="AO150" s="8">
        <v>6919</v>
      </c>
      <c r="AP150" s="8">
        <v>7671</v>
      </c>
      <c r="AQ150" s="8">
        <v>8866</v>
      </c>
      <c r="AR150" s="8">
        <v>6773</v>
      </c>
      <c r="AS150" s="8">
        <v>4894</v>
      </c>
      <c r="AT150" s="8">
        <v>3255</v>
      </c>
      <c r="AU150" s="8">
        <v>2066</v>
      </c>
      <c r="AV150" s="8">
        <v>932</v>
      </c>
      <c r="AW150" s="8"/>
      <c r="AX150" s="8">
        <v>108786</v>
      </c>
      <c r="AY150" s="8">
        <v>3176</v>
      </c>
      <c r="AZ150" s="8">
        <v>3528</v>
      </c>
      <c r="BA150" s="8">
        <v>3765</v>
      </c>
      <c r="BB150" s="8">
        <v>3779</v>
      </c>
      <c r="BC150" s="8">
        <v>3624</v>
      </c>
      <c r="BD150" s="8">
        <v>4213</v>
      </c>
      <c r="BE150" s="8">
        <v>4985</v>
      </c>
      <c r="BF150" s="8">
        <v>5380</v>
      </c>
      <c r="BG150" s="8">
        <v>5751</v>
      </c>
      <c r="BH150" s="8">
        <v>6132</v>
      </c>
      <c r="BI150" s="8">
        <v>5675</v>
      </c>
      <c r="BJ150" s="8">
        <v>6209</v>
      </c>
      <c r="BK150" s="8">
        <v>7184</v>
      </c>
      <c r="BL150" s="8">
        <v>8149</v>
      </c>
      <c r="BM150" s="8">
        <v>9889</v>
      </c>
      <c r="BN150" s="8">
        <v>8137</v>
      </c>
      <c r="BO150" s="8">
        <v>6747</v>
      </c>
      <c r="BP150" s="8">
        <v>5279</v>
      </c>
      <c r="BQ150" s="8">
        <v>4276</v>
      </c>
      <c r="BR150" s="8">
        <v>2908</v>
      </c>
      <c r="BT150" s="955">
        <v>81.566479350500998</v>
      </c>
      <c r="BV150" s="8">
        <v>21438</v>
      </c>
      <c r="BW150" s="8">
        <v>111509</v>
      </c>
      <c r="BX150" s="8">
        <v>79842</v>
      </c>
      <c r="BY150" s="8">
        <v>34575</v>
      </c>
      <c r="BZ150" s="8">
        <v>45267</v>
      </c>
      <c r="CB150" s="955">
        <v>10.074768902527856</v>
      </c>
      <c r="CC150" s="955">
        <v>52.403554695026536</v>
      </c>
      <c r="CD150" s="955">
        <v>37.521676402445614</v>
      </c>
      <c r="CE150" s="955">
        <v>16.248490288501756</v>
      </c>
      <c r="CF150" s="955">
        <v>21.273186113943858</v>
      </c>
    </row>
    <row r="151" spans="1:84">
      <c r="A151" s="1">
        <v>28210</v>
      </c>
      <c r="B151" s="1">
        <v>2</v>
      </c>
      <c r="C151" s="1" t="s">
        <v>54</v>
      </c>
      <c r="D151" s="1" t="s">
        <v>127</v>
      </c>
      <c r="E151" s="1" t="s">
        <v>419</v>
      </c>
      <c r="F151" s="1076">
        <v>201317</v>
      </c>
      <c r="G151" s="8">
        <v>5809</v>
      </c>
      <c r="H151" s="8">
        <v>6561</v>
      </c>
      <c r="I151" s="8">
        <v>7247</v>
      </c>
      <c r="J151" s="8">
        <v>7534</v>
      </c>
      <c r="K151" s="8">
        <v>7075</v>
      </c>
      <c r="L151" s="8">
        <v>7883</v>
      </c>
      <c r="M151" s="8">
        <v>9173</v>
      </c>
      <c r="N151" s="8">
        <v>10741</v>
      </c>
      <c r="O151" s="8">
        <v>11474</v>
      </c>
      <c r="P151" s="8">
        <v>12279</v>
      </c>
      <c r="Q151" s="8">
        <v>13003</v>
      </c>
      <c r="R151" s="8">
        <v>11979</v>
      </c>
      <c r="S151" s="8">
        <v>12671</v>
      </c>
      <c r="T151" s="8">
        <v>13690</v>
      </c>
      <c r="U151" s="8">
        <v>15093</v>
      </c>
      <c r="V151" s="8">
        <v>17421</v>
      </c>
      <c r="W151" s="8">
        <v>13244</v>
      </c>
      <c r="X151" s="8">
        <v>9280</v>
      </c>
      <c r="Y151" s="8">
        <v>5516</v>
      </c>
      <c r="Z151" s="8">
        <v>3644</v>
      </c>
      <c r="AA151" s="8"/>
      <c r="AB151" s="8">
        <v>98715</v>
      </c>
      <c r="AC151" s="8">
        <v>2977</v>
      </c>
      <c r="AD151" s="8">
        <v>3352</v>
      </c>
      <c r="AE151" s="8">
        <v>3708</v>
      </c>
      <c r="AF151" s="8">
        <v>3863</v>
      </c>
      <c r="AG151" s="8">
        <v>3607</v>
      </c>
      <c r="AH151" s="8">
        <v>4219</v>
      </c>
      <c r="AI151" s="8">
        <v>4964</v>
      </c>
      <c r="AJ151" s="8">
        <v>5814</v>
      </c>
      <c r="AK151" s="8">
        <v>6089</v>
      </c>
      <c r="AL151" s="8">
        <v>6566</v>
      </c>
      <c r="AM151" s="8">
        <v>6928</v>
      </c>
      <c r="AN151" s="8">
        <v>6364</v>
      </c>
      <c r="AO151" s="8">
        <v>6518</v>
      </c>
      <c r="AP151" s="8">
        <v>6632</v>
      </c>
      <c r="AQ151" s="8">
        <v>7198</v>
      </c>
      <c r="AR151" s="8">
        <v>7962</v>
      </c>
      <c r="AS151" s="8">
        <v>5703</v>
      </c>
      <c r="AT151" s="8">
        <v>3589</v>
      </c>
      <c r="AU151" s="8">
        <v>1790</v>
      </c>
      <c r="AV151" s="8">
        <v>872</v>
      </c>
      <c r="AW151" s="8"/>
      <c r="AX151" s="8">
        <v>102602</v>
      </c>
      <c r="AY151" s="8">
        <v>2832</v>
      </c>
      <c r="AZ151" s="8">
        <v>3209</v>
      </c>
      <c r="BA151" s="8">
        <v>3539</v>
      </c>
      <c r="BB151" s="8">
        <v>3671</v>
      </c>
      <c r="BC151" s="8">
        <v>3468</v>
      </c>
      <c r="BD151" s="8">
        <v>3664</v>
      </c>
      <c r="BE151" s="8">
        <v>4209</v>
      </c>
      <c r="BF151" s="8">
        <v>4927</v>
      </c>
      <c r="BG151" s="8">
        <v>5385</v>
      </c>
      <c r="BH151" s="8">
        <v>5713</v>
      </c>
      <c r="BI151" s="8">
        <v>6075</v>
      </c>
      <c r="BJ151" s="8">
        <v>5615</v>
      </c>
      <c r="BK151" s="8">
        <v>6153</v>
      </c>
      <c r="BL151" s="8">
        <v>7058</v>
      </c>
      <c r="BM151" s="8">
        <v>7895</v>
      </c>
      <c r="BN151" s="8">
        <v>9459</v>
      </c>
      <c r="BO151" s="8">
        <v>7541</v>
      </c>
      <c r="BP151" s="8">
        <v>5691</v>
      </c>
      <c r="BQ151" s="8">
        <v>3726</v>
      </c>
      <c r="BR151" s="8">
        <v>2772</v>
      </c>
      <c r="BT151" s="955">
        <v>77.169021534970369</v>
      </c>
      <c r="BV151" s="8">
        <v>19617</v>
      </c>
      <c r="BW151" s="8">
        <v>103812</v>
      </c>
      <c r="BX151" s="8">
        <v>77888</v>
      </c>
      <c r="BY151" s="8">
        <v>28783</v>
      </c>
      <c r="BZ151" s="8">
        <v>49105</v>
      </c>
      <c r="CB151" s="955">
        <v>9.7443335634844548</v>
      </c>
      <c r="CC151" s="955">
        <v>51.566435025358018</v>
      </c>
      <c r="CD151" s="955">
        <v>38.689231411157529</v>
      </c>
      <c r="CE151" s="955">
        <v>14.297351937491618</v>
      </c>
      <c r="CF151" s="955">
        <v>24.391879473665909</v>
      </c>
    </row>
    <row r="152" spans="1:84">
      <c r="A152" s="1">
        <v>28212</v>
      </c>
      <c r="B152" s="1">
        <v>2</v>
      </c>
      <c r="C152" s="1" t="s">
        <v>54</v>
      </c>
      <c r="D152" s="1" t="s">
        <v>191</v>
      </c>
      <c r="E152" s="1" t="s">
        <v>412</v>
      </c>
      <c r="F152" s="1076">
        <v>45892</v>
      </c>
      <c r="G152" s="8">
        <v>1424</v>
      </c>
      <c r="H152" s="8">
        <v>1796</v>
      </c>
      <c r="I152" s="8">
        <v>2004</v>
      </c>
      <c r="J152" s="8">
        <v>2284</v>
      </c>
      <c r="K152" s="8">
        <v>2004</v>
      </c>
      <c r="L152" s="8">
        <v>1854</v>
      </c>
      <c r="M152" s="8">
        <v>2075</v>
      </c>
      <c r="N152" s="8">
        <v>2283</v>
      </c>
      <c r="O152" s="8">
        <v>2744</v>
      </c>
      <c r="P152" s="8">
        <v>3324</v>
      </c>
      <c r="Q152" s="8">
        <v>3093</v>
      </c>
      <c r="R152" s="8">
        <v>2924</v>
      </c>
      <c r="S152" s="8">
        <v>2867</v>
      </c>
      <c r="T152" s="8">
        <v>3402</v>
      </c>
      <c r="U152" s="8">
        <v>3910</v>
      </c>
      <c r="V152" s="8">
        <v>2964</v>
      </c>
      <c r="W152" s="8">
        <v>2296</v>
      </c>
      <c r="X152" s="8">
        <v>1651</v>
      </c>
      <c r="Y152" s="8">
        <v>744</v>
      </c>
      <c r="Z152" s="8">
        <v>249</v>
      </c>
      <c r="AA152" s="8"/>
      <c r="AB152" s="8">
        <v>22095</v>
      </c>
      <c r="AC152" s="8">
        <v>736</v>
      </c>
      <c r="AD152" s="8">
        <v>941</v>
      </c>
      <c r="AE152" s="8">
        <v>1054</v>
      </c>
      <c r="AF152" s="8">
        <v>1149</v>
      </c>
      <c r="AG152" s="8">
        <v>1024</v>
      </c>
      <c r="AH152" s="8">
        <v>1002</v>
      </c>
      <c r="AI152" s="8">
        <v>1108</v>
      </c>
      <c r="AJ152" s="8">
        <v>1200</v>
      </c>
      <c r="AK152" s="8">
        <v>1371</v>
      </c>
      <c r="AL152" s="8">
        <v>1620</v>
      </c>
      <c r="AM152" s="8">
        <v>1534</v>
      </c>
      <c r="AN152" s="8">
        <v>1393</v>
      </c>
      <c r="AO152" s="8">
        <v>1407</v>
      </c>
      <c r="AP152" s="8">
        <v>1633</v>
      </c>
      <c r="AQ152" s="8">
        <v>1864</v>
      </c>
      <c r="AR152" s="8">
        <v>1301</v>
      </c>
      <c r="AS152" s="8">
        <v>965</v>
      </c>
      <c r="AT152" s="8">
        <v>570</v>
      </c>
      <c r="AU152" s="8">
        <v>195</v>
      </c>
      <c r="AV152" s="8">
        <v>28</v>
      </c>
      <c r="AW152" s="8"/>
      <c r="AX152" s="8">
        <v>23797</v>
      </c>
      <c r="AY152" s="8">
        <v>688</v>
      </c>
      <c r="AZ152" s="8">
        <v>855</v>
      </c>
      <c r="BA152" s="8">
        <v>950</v>
      </c>
      <c r="BB152" s="8">
        <v>1135</v>
      </c>
      <c r="BC152" s="8">
        <v>980</v>
      </c>
      <c r="BD152" s="8">
        <v>852</v>
      </c>
      <c r="BE152" s="8">
        <v>967</v>
      </c>
      <c r="BF152" s="8">
        <v>1083</v>
      </c>
      <c r="BG152" s="8">
        <v>1373</v>
      </c>
      <c r="BH152" s="8">
        <v>1704</v>
      </c>
      <c r="BI152" s="8">
        <v>1559</v>
      </c>
      <c r="BJ152" s="8">
        <v>1531</v>
      </c>
      <c r="BK152" s="8">
        <v>1460</v>
      </c>
      <c r="BL152" s="8">
        <v>1769</v>
      </c>
      <c r="BM152" s="8">
        <v>2046</v>
      </c>
      <c r="BN152" s="8">
        <v>1663</v>
      </c>
      <c r="BO152" s="8">
        <v>1331</v>
      </c>
      <c r="BP152" s="8">
        <v>1081</v>
      </c>
      <c r="BQ152" s="8">
        <v>549</v>
      </c>
      <c r="BR152" s="8">
        <v>221</v>
      </c>
      <c r="BT152" s="955">
        <v>100</v>
      </c>
      <c r="BV152" s="8">
        <v>5224</v>
      </c>
      <c r="BW152" s="8">
        <v>25452</v>
      </c>
      <c r="BX152" s="8">
        <v>15216</v>
      </c>
      <c r="BY152" s="8">
        <v>7312</v>
      </c>
      <c r="BZ152" s="8">
        <v>7904</v>
      </c>
      <c r="CB152" s="955">
        <v>11.383247624858363</v>
      </c>
      <c r="CC152" s="955">
        <v>55.460646735814521</v>
      </c>
      <c r="CD152" s="955">
        <v>33.156105639327116</v>
      </c>
      <c r="CE152" s="955">
        <v>15.933060228362242</v>
      </c>
      <c r="CF152" s="955">
        <v>17.223045410964875</v>
      </c>
    </row>
    <row r="153" spans="1:84">
      <c r="A153" s="1">
        <v>28212</v>
      </c>
      <c r="B153" s="1">
        <v>2</v>
      </c>
      <c r="C153" s="1" t="s">
        <v>54</v>
      </c>
      <c r="D153" s="1" t="s">
        <v>191</v>
      </c>
      <c r="E153" s="1" t="s">
        <v>413</v>
      </c>
      <c r="F153" s="1076">
        <v>42637</v>
      </c>
      <c r="G153" s="8">
        <v>1044</v>
      </c>
      <c r="H153" s="8">
        <v>1432</v>
      </c>
      <c r="I153" s="8">
        <v>1829</v>
      </c>
      <c r="J153" s="8">
        <v>1971</v>
      </c>
      <c r="K153" s="8">
        <v>1718</v>
      </c>
      <c r="L153" s="8">
        <v>1790</v>
      </c>
      <c r="M153" s="8">
        <v>1596</v>
      </c>
      <c r="N153" s="8">
        <v>1954</v>
      </c>
      <c r="O153" s="8">
        <v>2198</v>
      </c>
      <c r="P153" s="8">
        <v>2704</v>
      </c>
      <c r="Q153" s="8">
        <v>3308</v>
      </c>
      <c r="R153" s="8">
        <v>3075</v>
      </c>
      <c r="S153" s="8">
        <v>2876</v>
      </c>
      <c r="T153" s="8">
        <v>2777</v>
      </c>
      <c r="U153" s="8">
        <v>3222</v>
      </c>
      <c r="V153" s="8">
        <v>3597</v>
      </c>
      <c r="W153" s="8">
        <v>2492</v>
      </c>
      <c r="X153" s="8">
        <v>1770</v>
      </c>
      <c r="Y153" s="8">
        <v>972</v>
      </c>
      <c r="Z153" s="8">
        <v>312</v>
      </c>
      <c r="AA153" s="8"/>
      <c r="AB153" s="8">
        <v>20490</v>
      </c>
      <c r="AC153" s="8">
        <v>535</v>
      </c>
      <c r="AD153" s="8">
        <v>719</v>
      </c>
      <c r="AE153" s="8">
        <v>944</v>
      </c>
      <c r="AF153" s="8">
        <v>993</v>
      </c>
      <c r="AG153" s="8">
        <v>924</v>
      </c>
      <c r="AH153" s="8">
        <v>961</v>
      </c>
      <c r="AI153" s="8">
        <v>847</v>
      </c>
      <c r="AJ153" s="8">
        <v>1045</v>
      </c>
      <c r="AK153" s="8">
        <v>1161</v>
      </c>
      <c r="AL153" s="8">
        <v>1342</v>
      </c>
      <c r="AM153" s="8">
        <v>1617</v>
      </c>
      <c r="AN153" s="8">
        <v>1515</v>
      </c>
      <c r="AO153" s="8">
        <v>1357</v>
      </c>
      <c r="AP153" s="8">
        <v>1337</v>
      </c>
      <c r="AQ153" s="8">
        <v>1522</v>
      </c>
      <c r="AR153" s="8">
        <v>1632</v>
      </c>
      <c r="AS153" s="8">
        <v>1011</v>
      </c>
      <c r="AT153" s="8">
        <v>701</v>
      </c>
      <c r="AU153" s="8">
        <v>273</v>
      </c>
      <c r="AV153" s="8">
        <v>54</v>
      </c>
      <c r="AW153" s="8"/>
      <c r="AX153" s="8">
        <v>22147</v>
      </c>
      <c r="AY153" s="8">
        <v>509</v>
      </c>
      <c r="AZ153" s="8">
        <v>713</v>
      </c>
      <c r="BA153" s="8">
        <v>885</v>
      </c>
      <c r="BB153" s="8">
        <v>978</v>
      </c>
      <c r="BC153" s="8">
        <v>794</v>
      </c>
      <c r="BD153" s="8">
        <v>829</v>
      </c>
      <c r="BE153" s="8">
        <v>749</v>
      </c>
      <c r="BF153" s="8">
        <v>909</v>
      </c>
      <c r="BG153" s="8">
        <v>1037</v>
      </c>
      <c r="BH153" s="8">
        <v>1362</v>
      </c>
      <c r="BI153" s="8">
        <v>1691</v>
      </c>
      <c r="BJ153" s="8">
        <v>1560</v>
      </c>
      <c r="BK153" s="8">
        <v>1519</v>
      </c>
      <c r="BL153" s="8">
        <v>1440</v>
      </c>
      <c r="BM153" s="8">
        <v>1700</v>
      </c>
      <c r="BN153" s="8">
        <v>1965</v>
      </c>
      <c r="BO153" s="8">
        <v>1481</v>
      </c>
      <c r="BP153" s="8">
        <v>1069</v>
      </c>
      <c r="BQ153" s="8">
        <v>699</v>
      </c>
      <c r="BR153" s="8">
        <v>258</v>
      </c>
      <c r="BT153" s="955">
        <v>92.907260524710182</v>
      </c>
      <c r="BV153" s="8">
        <v>4305</v>
      </c>
      <c r="BW153" s="8">
        <v>23190</v>
      </c>
      <c r="BX153" s="8">
        <v>15142</v>
      </c>
      <c r="BY153" s="8">
        <v>5999</v>
      </c>
      <c r="BZ153" s="8">
        <v>9143</v>
      </c>
      <c r="CB153" s="955">
        <v>10.096864225907076</v>
      </c>
      <c r="CC153" s="955">
        <v>54.389380115861805</v>
      </c>
      <c r="CD153" s="955">
        <v>35.513755658231119</v>
      </c>
      <c r="CE153" s="955">
        <v>14.069939254637989</v>
      </c>
      <c r="CF153" s="955">
        <v>21.443816403593125</v>
      </c>
    </row>
    <row r="154" spans="1:84">
      <c r="A154" s="1">
        <v>28212</v>
      </c>
      <c r="B154" s="1">
        <v>2</v>
      </c>
      <c r="C154" s="1" t="s">
        <v>54</v>
      </c>
      <c r="D154" s="1" t="s">
        <v>191</v>
      </c>
      <c r="E154" s="1" t="s">
        <v>414</v>
      </c>
      <c r="F154" s="1076">
        <v>39897</v>
      </c>
      <c r="G154" s="8">
        <v>989</v>
      </c>
      <c r="H154" s="8">
        <v>1065</v>
      </c>
      <c r="I154" s="8">
        <v>1446</v>
      </c>
      <c r="J154" s="8">
        <v>1754</v>
      </c>
      <c r="K154" s="8">
        <v>1651</v>
      </c>
      <c r="L154" s="8">
        <v>1710</v>
      </c>
      <c r="M154" s="8">
        <v>1707</v>
      </c>
      <c r="N154" s="8">
        <v>1598</v>
      </c>
      <c r="O154" s="8">
        <v>1919</v>
      </c>
      <c r="P154" s="8">
        <v>2187</v>
      </c>
      <c r="Q154" s="8">
        <v>2663</v>
      </c>
      <c r="R154" s="8">
        <v>3281</v>
      </c>
      <c r="S154" s="8">
        <v>3045</v>
      </c>
      <c r="T154" s="8">
        <v>2800</v>
      </c>
      <c r="U154" s="8">
        <v>2643</v>
      </c>
      <c r="V154" s="8">
        <v>2963</v>
      </c>
      <c r="W154" s="8">
        <v>3115</v>
      </c>
      <c r="X154" s="8">
        <v>1899</v>
      </c>
      <c r="Y154" s="8">
        <v>1040</v>
      </c>
      <c r="Z154" s="8">
        <v>422</v>
      </c>
      <c r="AA154" s="8"/>
      <c r="AB154" s="8">
        <v>19148</v>
      </c>
      <c r="AC154" s="8">
        <v>507</v>
      </c>
      <c r="AD154" s="8">
        <v>547</v>
      </c>
      <c r="AE154" s="8">
        <v>720</v>
      </c>
      <c r="AF154" s="8">
        <v>884</v>
      </c>
      <c r="AG154" s="8">
        <v>823</v>
      </c>
      <c r="AH154" s="8">
        <v>983</v>
      </c>
      <c r="AI154" s="8">
        <v>930</v>
      </c>
      <c r="AJ154" s="8">
        <v>844</v>
      </c>
      <c r="AK154" s="8">
        <v>1019</v>
      </c>
      <c r="AL154" s="8">
        <v>1157</v>
      </c>
      <c r="AM154" s="8">
        <v>1317</v>
      </c>
      <c r="AN154" s="8">
        <v>1595</v>
      </c>
      <c r="AO154" s="8">
        <v>1491</v>
      </c>
      <c r="AP154" s="8">
        <v>1308</v>
      </c>
      <c r="AQ154" s="8">
        <v>1245</v>
      </c>
      <c r="AR154" s="8">
        <v>1347</v>
      </c>
      <c r="AS154" s="8">
        <v>1329</v>
      </c>
      <c r="AT154" s="8">
        <v>683</v>
      </c>
      <c r="AU154" s="8">
        <v>333</v>
      </c>
      <c r="AV154" s="8">
        <v>86</v>
      </c>
      <c r="AW154" s="8"/>
      <c r="AX154" s="8">
        <v>20749</v>
      </c>
      <c r="AY154" s="8">
        <v>482</v>
      </c>
      <c r="AZ154" s="8">
        <v>518</v>
      </c>
      <c r="BA154" s="8">
        <v>726</v>
      </c>
      <c r="BB154" s="8">
        <v>870</v>
      </c>
      <c r="BC154" s="8">
        <v>828</v>
      </c>
      <c r="BD154" s="8">
        <v>727</v>
      </c>
      <c r="BE154" s="8">
        <v>777</v>
      </c>
      <c r="BF154" s="8">
        <v>754</v>
      </c>
      <c r="BG154" s="8">
        <v>900</v>
      </c>
      <c r="BH154" s="8">
        <v>1030</v>
      </c>
      <c r="BI154" s="8">
        <v>1346</v>
      </c>
      <c r="BJ154" s="8">
        <v>1686</v>
      </c>
      <c r="BK154" s="8">
        <v>1554</v>
      </c>
      <c r="BL154" s="8">
        <v>1492</v>
      </c>
      <c r="BM154" s="8">
        <v>1398</v>
      </c>
      <c r="BN154" s="8">
        <v>1616</v>
      </c>
      <c r="BO154" s="8">
        <v>1786</v>
      </c>
      <c r="BP154" s="8">
        <v>1216</v>
      </c>
      <c r="BQ154" s="8">
        <v>707</v>
      </c>
      <c r="BR154" s="8">
        <v>336</v>
      </c>
      <c r="BT154" s="955">
        <v>86.936720997123686</v>
      </c>
      <c r="BV154" s="8">
        <v>3500</v>
      </c>
      <c r="BW154" s="8">
        <v>21515</v>
      </c>
      <c r="BX154" s="8">
        <v>14882</v>
      </c>
      <c r="BY154" s="8">
        <v>5443</v>
      </c>
      <c r="BZ154" s="8">
        <v>9439</v>
      </c>
      <c r="CB154" s="955">
        <v>8.7725894177507069</v>
      </c>
      <c r="CC154" s="955">
        <v>53.926360377973282</v>
      </c>
      <c r="CD154" s="955">
        <v>37.301050204276009</v>
      </c>
      <c r="CE154" s="955">
        <v>13.64262977166203</v>
      </c>
      <c r="CF154" s="955">
        <v>23.65842043261398</v>
      </c>
    </row>
    <row r="155" spans="1:84">
      <c r="A155" s="1">
        <v>28212</v>
      </c>
      <c r="B155" s="1">
        <v>2</v>
      </c>
      <c r="C155" s="1" t="s">
        <v>54</v>
      </c>
      <c r="D155" s="1" t="s">
        <v>191</v>
      </c>
      <c r="E155" s="1" t="s">
        <v>415</v>
      </c>
      <c r="F155" s="1076">
        <v>37101</v>
      </c>
      <c r="G155" s="8">
        <v>937</v>
      </c>
      <c r="H155" s="8">
        <v>1009</v>
      </c>
      <c r="I155" s="8">
        <v>1075</v>
      </c>
      <c r="J155" s="8">
        <v>1388</v>
      </c>
      <c r="K155" s="8">
        <v>1466</v>
      </c>
      <c r="L155" s="8">
        <v>1629</v>
      </c>
      <c r="M155" s="8">
        <v>1629</v>
      </c>
      <c r="N155" s="8">
        <v>1711</v>
      </c>
      <c r="O155" s="8">
        <v>1570</v>
      </c>
      <c r="P155" s="8">
        <v>1910</v>
      </c>
      <c r="Q155" s="8">
        <v>2155</v>
      </c>
      <c r="R155" s="8">
        <v>2640</v>
      </c>
      <c r="S155" s="8">
        <v>3254</v>
      </c>
      <c r="T155" s="8">
        <v>2971</v>
      </c>
      <c r="U155" s="8">
        <v>2676</v>
      </c>
      <c r="V155" s="8">
        <v>2442</v>
      </c>
      <c r="W155" s="8">
        <v>2580</v>
      </c>
      <c r="X155" s="8">
        <v>2412</v>
      </c>
      <c r="Y155" s="8">
        <v>1160</v>
      </c>
      <c r="Z155" s="8">
        <v>487</v>
      </c>
      <c r="AA155" s="8"/>
      <c r="AB155" s="8">
        <v>17799</v>
      </c>
      <c r="AC155" s="8">
        <v>480</v>
      </c>
      <c r="AD155" s="8">
        <v>518</v>
      </c>
      <c r="AE155" s="8">
        <v>548</v>
      </c>
      <c r="AF155" s="8">
        <v>674</v>
      </c>
      <c r="AG155" s="8">
        <v>730</v>
      </c>
      <c r="AH155" s="8">
        <v>874</v>
      </c>
      <c r="AI155" s="8">
        <v>949</v>
      </c>
      <c r="AJ155" s="8">
        <v>927</v>
      </c>
      <c r="AK155" s="8">
        <v>823</v>
      </c>
      <c r="AL155" s="8">
        <v>1017</v>
      </c>
      <c r="AM155" s="8">
        <v>1137</v>
      </c>
      <c r="AN155" s="8">
        <v>1298</v>
      </c>
      <c r="AO155" s="8">
        <v>1573</v>
      </c>
      <c r="AP155" s="8">
        <v>1443</v>
      </c>
      <c r="AQ155" s="8">
        <v>1224</v>
      </c>
      <c r="AR155" s="8">
        <v>1109</v>
      </c>
      <c r="AS155" s="8">
        <v>1105</v>
      </c>
      <c r="AT155" s="8">
        <v>922</v>
      </c>
      <c r="AU155" s="8">
        <v>335</v>
      </c>
      <c r="AV155" s="8">
        <v>113</v>
      </c>
      <c r="AW155" s="8"/>
      <c r="AX155" s="8">
        <v>19302</v>
      </c>
      <c r="AY155" s="8">
        <v>457</v>
      </c>
      <c r="AZ155" s="8">
        <v>491</v>
      </c>
      <c r="BA155" s="8">
        <v>527</v>
      </c>
      <c r="BB155" s="8">
        <v>714</v>
      </c>
      <c r="BC155" s="8">
        <v>736</v>
      </c>
      <c r="BD155" s="8">
        <v>755</v>
      </c>
      <c r="BE155" s="8">
        <v>680</v>
      </c>
      <c r="BF155" s="8">
        <v>784</v>
      </c>
      <c r="BG155" s="8">
        <v>747</v>
      </c>
      <c r="BH155" s="8">
        <v>893</v>
      </c>
      <c r="BI155" s="8">
        <v>1018</v>
      </c>
      <c r="BJ155" s="8">
        <v>1342</v>
      </c>
      <c r="BK155" s="8">
        <v>1681</v>
      </c>
      <c r="BL155" s="8">
        <v>1528</v>
      </c>
      <c r="BM155" s="8">
        <v>1452</v>
      </c>
      <c r="BN155" s="8">
        <v>1333</v>
      </c>
      <c r="BO155" s="8">
        <v>1475</v>
      </c>
      <c r="BP155" s="8">
        <v>1490</v>
      </c>
      <c r="BQ155" s="8">
        <v>825</v>
      </c>
      <c r="BR155" s="8">
        <v>374</v>
      </c>
      <c r="BT155" s="955">
        <v>80.844155844155836</v>
      </c>
      <c r="BV155" s="8">
        <v>3021</v>
      </c>
      <c r="BW155" s="8">
        <v>19352</v>
      </c>
      <c r="BX155" s="8">
        <v>14728</v>
      </c>
      <c r="BY155" s="8">
        <v>5647</v>
      </c>
      <c r="BZ155" s="8">
        <v>9081</v>
      </c>
      <c r="CB155" s="955">
        <v>8.1426376647529715</v>
      </c>
      <c r="CC155" s="955">
        <v>52.160319128864451</v>
      </c>
      <c r="CD155" s="955">
        <v>39.697043206382574</v>
      </c>
      <c r="CE155" s="955">
        <v>15.220613999622651</v>
      </c>
      <c r="CF155" s="955">
        <v>24.476429206759924</v>
      </c>
    </row>
    <row r="156" spans="1:84">
      <c r="A156" s="1">
        <v>28212</v>
      </c>
      <c r="B156" s="1">
        <v>2</v>
      </c>
      <c r="C156" s="1" t="s">
        <v>54</v>
      </c>
      <c r="D156" s="1" t="s">
        <v>191</v>
      </c>
      <c r="E156" s="1" t="s">
        <v>416</v>
      </c>
      <c r="F156" s="1076">
        <v>34287</v>
      </c>
      <c r="G156" s="8">
        <v>868</v>
      </c>
      <c r="H156" s="8">
        <v>957</v>
      </c>
      <c r="I156" s="8">
        <v>1018</v>
      </c>
      <c r="J156" s="8">
        <v>1031</v>
      </c>
      <c r="K156" s="8">
        <v>1163</v>
      </c>
      <c r="L156" s="8">
        <v>1446</v>
      </c>
      <c r="M156" s="8">
        <v>1548</v>
      </c>
      <c r="N156" s="8">
        <v>1631</v>
      </c>
      <c r="O156" s="8">
        <v>1682</v>
      </c>
      <c r="P156" s="8">
        <v>1562</v>
      </c>
      <c r="Q156" s="8">
        <v>1884</v>
      </c>
      <c r="R156" s="8">
        <v>2137</v>
      </c>
      <c r="S156" s="8">
        <v>2618</v>
      </c>
      <c r="T156" s="8">
        <v>3180</v>
      </c>
      <c r="U156" s="8">
        <v>2845</v>
      </c>
      <c r="V156" s="8">
        <v>2483</v>
      </c>
      <c r="W156" s="8">
        <v>2143</v>
      </c>
      <c r="X156" s="8">
        <v>2013</v>
      </c>
      <c r="Y156" s="8">
        <v>1509</v>
      </c>
      <c r="Z156" s="8">
        <v>569</v>
      </c>
      <c r="AA156" s="8"/>
      <c r="AB156" s="8">
        <v>16476</v>
      </c>
      <c r="AC156" s="8">
        <v>445</v>
      </c>
      <c r="AD156" s="8">
        <v>492</v>
      </c>
      <c r="AE156" s="8">
        <v>519</v>
      </c>
      <c r="AF156" s="8">
        <v>513</v>
      </c>
      <c r="AG156" s="8">
        <v>558</v>
      </c>
      <c r="AH156" s="8">
        <v>775</v>
      </c>
      <c r="AI156" s="8">
        <v>843</v>
      </c>
      <c r="AJ156" s="8">
        <v>946</v>
      </c>
      <c r="AK156" s="8">
        <v>905</v>
      </c>
      <c r="AL156" s="8">
        <v>821</v>
      </c>
      <c r="AM156" s="8">
        <v>1000</v>
      </c>
      <c r="AN156" s="8">
        <v>1122</v>
      </c>
      <c r="AO156" s="8">
        <v>1280</v>
      </c>
      <c r="AP156" s="8">
        <v>1524</v>
      </c>
      <c r="AQ156" s="8">
        <v>1355</v>
      </c>
      <c r="AR156" s="8">
        <v>1095</v>
      </c>
      <c r="AS156" s="8">
        <v>919</v>
      </c>
      <c r="AT156" s="8">
        <v>773</v>
      </c>
      <c r="AU156" s="8">
        <v>467</v>
      </c>
      <c r="AV156" s="8">
        <v>124</v>
      </c>
      <c r="AW156" s="8"/>
      <c r="AX156" s="8">
        <v>17811</v>
      </c>
      <c r="AY156" s="8">
        <v>423</v>
      </c>
      <c r="AZ156" s="8">
        <v>465</v>
      </c>
      <c r="BA156" s="8">
        <v>499</v>
      </c>
      <c r="BB156" s="8">
        <v>518</v>
      </c>
      <c r="BC156" s="8">
        <v>605</v>
      </c>
      <c r="BD156" s="8">
        <v>671</v>
      </c>
      <c r="BE156" s="8">
        <v>705</v>
      </c>
      <c r="BF156" s="8">
        <v>685</v>
      </c>
      <c r="BG156" s="8">
        <v>777</v>
      </c>
      <c r="BH156" s="8">
        <v>741</v>
      </c>
      <c r="BI156" s="8">
        <v>884</v>
      </c>
      <c r="BJ156" s="8">
        <v>1015</v>
      </c>
      <c r="BK156" s="8">
        <v>1338</v>
      </c>
      <c r="BL156" s="8">
        <v>1656</v>
      </c>
      <c r="BM156" s="8">
        <v>1490</v>
      </c>
      <c r="BN156" s="8">
        <v>1388</v>
      </c>
      <c r="BO156" s="8">
        <v>1224</v>
      </c>
      <c r="BP156" s="8">
        <v>1240</v>
      </c>
      <c r="BQ156" s="8">
        <v>1042</v>
      </c>
      <c r="BR156" s="8">
        <v>445</v>
      </c>
      <c r="BT156" s="955">
        <v>74.712368168744007</v>
      </c>
      <c r="BV156" s="8">
        <v>2843</v>
      </c>
      <c r="BW156" s="8">
        <v>16702</v>
      </c>
      <c r="BX156" s="8">
        <v>14742</v>
      </c>
      <c r="BY156" s="8">
        <v>6025</v>
      </c>
      <c r="BZ156" s="8">
        <v>8717</v>
      </c>
      <c r="CB156" s="955">
        <v>8.291772391868637</v>
      </c>
      <c r="CC156" s="955">
        <v>48.712339953918395</v>
      </c>
      <c r="CD156" s="955">
        <v>42.995887654212964</v>
      </c>
      <c r="CE156" s="955">
        <v>17.572257707002652</v>
      </c>
      <c r="CF156" s="955">
        <v>25.423629947210312</v>
      </c>
    </row>
    <row r="157" spans="1:84">
      <c r="A157" s="1">
        <v>28212</v>
      </c>
      <c r="B157" s="1">
        <v>2</v>
      </c>
      <c r="C157" s="1" t="s">
        <v>54</v>
      </c>
      <c r="D157" s="1" t="s">
        <v>191</v>
      </c>
      <c r="E157" s="1" t="s">
        <v>417</v>
      </c>
      <c r="F157" s="1076">
        <v>31509</v>
      </c>
      <c r="G157" s="8">
        <v>763</v>
      </c>
      <c r="H157" s="8">
        <v>887</v>
      </c>
      <c r="I157" s="8">
        <v>966</v>
      </c>
      <c r="J157" s="8">
        <v>975</v>
      </c>
      <c r="K157" s="8">
        <v>861</v>
      </c>
      <c r="L157" s="8">
        <v>1144</v>
      </c>
      <c r="M157" s="8">
        <v>1373</v>
      </c>
      <c r="N157" s="8">
        <v>1548</v>
      </c>
      <c r="O157" s="8">
        <v>1602</v>
      </c>
      <c r="P157" s="8">
        <v>1676</v>
      </c>
      <c r="Q157" s="8">
        <v>1541</v>
      </c>
      <c r="R157" s="8">
        <v>1870</v>
      </c>
      <c r="S157" s="8">
        <v>2120</v>
      </c>
      <c r="T157" s="8">
        <v>2560</v>
      </c>
      <c r="U157" s="8">
        <v>3053</v>
      </c>
      <c r="V157" s="8">
        <v>2647</v>
      </c>
      <c r="W157" s="8">
        <v>2198</v>
      </c>
      <c r="X157" s="8">
        <v>1696</v>
      </c>
      <c r="Y157" s="8">
        <v>1276</v>
      </c>
      <c r="Z157" s="8">
        <v>753</v>
      </c>
      <c r="AA157" s="8"/>
      <c r="AB157" s="8">
        <v>15199</v>
      </c>
      <c r="AC157" s="8">
        <v>391</v>
      </c>
      <c r="AD157" s="8">
        <v>456</v>
      </c>
      <c r="AE157" s="8">
        <v>492</v>
      </c>
      <c r="AF157" s="8">
        <v>485</v>
      </c>
      <c r="AG157" s="8">
        <v>423</v>
      </c>
      <c r="AH157" s="8">
        <v>593</v>
      </c>
      <c r="AI157" s="8">
        <v>747</v>
      </c>
      <c r="AJ157" s="8">
        <v>839</v>
      </c>
      <c r="AK157" s="8">
        <v>923</v>
      </c>
      <c r="AL157" s="8">
        <v>904</v>
      </c>
      <c r="AM157" s="8">
        <v>808</v>
      </c>
      <c r="AN157" s="8">
        <v>988</v>
      </c>
      <c r="AO157" s="8">
        <v>1108</v>
      </c>
      <c r="AP157" s="8">
        <v>1242</v>
      </c>
      <c r="AQ157" s="8">
        <v>1436</v>
      </c>
      <c r="AR157" s="8">
        <v>1219</v>
      </c>
      <c r="AS157" s="8">
        <v>916</v>
      </c>
      <c r="AT157" s="8">
        <v>655</v>
      </c>
      <c r="AU157" s="8">
        <v>400</v>
      </c>
      <c r="AV157" s="8">
        <v>174</v>
      </c>
      <c r="AW157" s="8"/>
      <c r="AX157" s="8">
        <v>16310</v>
      </c>
      <c r="AY157" s="8">
        <v>372</v>
      </c>
      <c r="AZ157" s="8">
        <v>431</v>
      </c>
      <c r="BA157" s="8">
        <v>474</v>
      </c>
      <c r="BB157" s="8">
        <v>490</v>
      </c>
      <c r="BC157" s="8">
        <v>438</v>
      </c>
      <c r="BD157" s="8">
        <v>551</v>
      </c>
      <c r="BE157" s="8">
        <v>626</v>
      </c>
      <c r="BF157" s="8">
        <v>709</v>
      </c>
      <c r="BG157" s="8">
        <v>679</v>
      </c>
      <c r="BH157" s="8">
        <v>772</v>
      </c>
      <c r="BI157" s="8">
        <v>733</v>
      </c>
      <c r="BJ157" s="8">
        <v>882</v>
      </c>
      <c r="BK157" s="8">
        <v>1012</v>
      </c>
      <c r="BL157" s="8">
        <v>1318</v>
      </c>
      <c r="BM157" s="8">
        <v>1617</v>
      </c>
      <c r="BN157" s="8">
        <v>1428</v>
      </c>
      <c r="BO157" s="8">
        <v>1282</v>
      </c>
      <c r="BP157" s="8">
        <v>1041</v>
      </c>
      <c r="BQ157" s="8">
        <v>876</v>
      </c>
      <c r="BR157" s="8">
        <v>579</v>
      </c>
      <c r="BT157" s="955">
        <v>68.659025538220163</v>
      </c>
      <c r="BV157" s="8">
        <v>2616</v>
      </c>
      <c r="BW157" s="8">
        <v>14710</v>
      </c>
      <c r="BX157" s="8">
        <v>14183</v>
      </c>
      <c r="BY157" s="8">
        <v>5613</v>
      </c>
      <c r="BZ157" s="8">
        <v>8570</v>
      </c>
      <c r="CB157" s="955">
        <v>8.3023897933923649</v>
      </c>
      <c r="CC157" s="955">
        <v>46.685074105811033</v>
      </c>
      <c r="CD157" s="955">
        <v>45.012536100796595</v>
      </c>
      <c r="CE157" s="955">
        <v>17.813957916785679</v>
      </c>
      <c r="CF157" s="955">
        <v>27.19857818401092</v>
      </c>
    </row>
    <row r="158" spans="1:84">
      <c r="A158" s="1">
        <v>28212</v>
      </c>
      <c r="B158" s="1">
        <v>2</v>
      </c>
      <c r="C158" s="1" t="s">
        <v>54</v>
      </c>
      <c r="D158" s="1" t="s">
        <v>191</v>
      </c>
      <c r="E158" s="1" t="s">
        <v>419</v>
      </c>
      <c r="F158" s="1076">
        <v>28856</v>
      </c>
      <c r="G158" s="8">
        <v>665</v>
      </c>
      <c r="H158" s="8">
        <v>779</v>
      </c>
      <c r="I158" s="8">
        <v>896</v>
      </c>
      <c r="J158" s="8">
        <v>924</v>
      </c>
      <c r="K158" s="8">
        <v>811</v>
      </c>
      <c r="L158" s="8">
        <v>847</v>
      </c>
      <c r="M158" s="8">
        <v>1085</v>
      </c>
      <c r="N158" s="8">
        <v>1374</v>
      </c>
      <c r="O158" s="8">
        <v>1521</v>
      </c>
      <c r="P158" s="8">
        <v>1596</v>
      </c>
      <c r="Q158" s="8">
        <v>1655</v>
      </c>
      <c r="R158" s="8">
        <v>1532</v>
      </c>
      <c r="S158" s="8">
        <v>1858</v>
      </c>
      <c r="T158" s="8">
        <v>2075</v>
      </c>
      <c r="U158" s="8">
        <v>2459</v>
      </c>
      <c r="V158" s="8">
        <v>2850</v>
      </c>
      <c r="W158" s="8">
        <v>2352</v>
      </c>
      <c r="X158" s="8">
        <v>1765</v>
      </c>
      <c r="Y158" s="8">
        <v>1099</v>
      </c>
      <c r="Z158" s="8">
        <v>713</v>
      </c>
      <c r="AA158" s="8"/>
      <c r="AB158" s="8">
        <v>13979</v>
      </c>
      <c r="AC158" s="8">
        <v>341</v>
      </c>
      <c r="AD158" s="8">
        <v>400</v>
      </c>
      <c r="AE158" s="8">
        <v>457</v>
      </c>
      <c r="AF158" s="8">
        <v>460</v>
      </c>
      <c r="AG158" s="8">
        <v>399</v>
      </c>
      <c r="AH158" s="8">
        <v>449</v>
      </c>
      <c r="AI158" s="8">
        <v>571</v>
      </c>
      <c r="AJ158" s="8">
        <v>744</v>
      </c>
      <c r="AK158" s="8">
        <v>819</v>
      </c>
      <c r="AL158" s="8">
        <v>922</v>
      </c>
      <c r="AM158" s="8">
        <v>891</v>
      </c>
      <c r="AN158" s="8">
        <v>800</v>
      </c>
      <c r="AO158" s="8">
        <v>978</v>
      </c>
      <c r="AP158" s="8">
        <v>1077</v>
      </c>
      <c r="AQ158" s="8">
        <v>1172</v>
      </c>
      <c r="AR158" s="8">
        <v>1297</v>
      </c>
      <c r="AS158" s="8">
        <v>1027</v>
      </c>
      <c r="AT158" s="8">
        <v>663</v>
      </c>
      <c r="AU158" s="8">
        <v>348</v>
      </c>
      <c r="AV158" s="8">
        <v>164</v>
      </c>
      <c r="AW158" s="8"/>
      <c r="AX158" s="8">
        <v>14877</v>
      </c>
      <c r="AY158" s="8">
        <v>324</v>
      </c>
      <c r="AZ158" s="8">
        <v>379</v>
      </c>
      <c r="BA158" s="8">
        <v>439</v>
      </c>
      <c r="BB158" s="8">
        <v>464</v>
      </c>
      <c r="BC158" s="8">
        <v>412</v>
      </c>
      <c r="BD158" s="8">
        <v>398</v>
      </c>
      <c r="BE158" s="8">
        <v>514</v>
      </c>
      <c r="BF158" s="8">
        <v>630</v>
      </c>
      <c r="BG158" s="8">
        <v>702</v>
      </c>
      <c r="BH158" s="8">
        <v>674</v>
      </c>
      <c r="BI158" s="8">
        <v>764</v>
      </c>
      <c r="BJ158" s="8">
        <v>732</v>
      </c>
      <c r="BK158" s="8">
        <v>880</v>
      </c>
      <c r="BL158" s="8">
        <v>998</v>
      </c>
      <c r="BM158" s="8">
        <v>1287</v>
      </c>
      <c r="BN158" s="8">
        <v>1553</v>
      </c>
      <c r="BO158" s="8">
        <v>1325</v>
      </c>
      <c r="BP158" s="8">
        <v>1102</v>
      </c>
      <c r="BQ158" s="8">
        <v>751</v>
      </c>
      <c r="BR158" s="8">
        <v>549</v>
      </c>
      <c r="BT158" s="955">
        <v>62.878061535779665</v>
      </c>
      <c r="BV158" s="8">
        <v>2340</v>
      </c>
      <c r="BW158" s="8">
        <v>13203</v>
      </c>
      <c r="BX158" s="8">
        <v>13313</v>
      </c>
      <c r="BY158" s="8">
        <v>4534</v>
      </c>
      <c r="BZ158" s="8">
        <v>8779</v>
      </c>
      <c r="CB158" s="955">
        <v>8.109232048794011</v>
      </c>
      <c r="CC158" s="955">
        <v>45.754782367618517</v>
      </c>
      <c r="CD158" s="955">
        <v>46.13598558358747</v>
      </c>
      <c r="CE158" s="955">
        <v>15.712503465483781</v>
      </c>
      <c r="CF158" s="955">
        <v>30.423482118103689</v>
      </c>
    </row>
    <row r="159" spans="1:84">
      <c r="A159" s="1">
        <v>28213</v>
      </c>
      <c r="B159" s="1">
        <v>2</v>
      </c>
      <c r="C159" s="1" t="s">
        <v>54</v>
      </c>
      <c r="D159" s="1" t="s">
        <v>136</v>
      </c>
      <c r="E159" s="1" t="s">
        <v>412</v>
      </c>
      <c r="F159" s="1076">
        <v>38673</v>
      </c>
      <c r="G159" s="8">
        <v>1266</v>
      </c>
      <c r="H159" s="8">
        <v>1557</v>
      </c>
      <c r="I159" s="8">
        <v>1762</v>
      </c>
      <c r="J159" s="8">
        <v>1671</v>
      </c>
      <c r="K159" s="8">
        <v>1470</v>
      </c>
      <c r="L159" s="8">
        <v>1601</v>
      </c>
      <c r="M159" s="8">
        <v>1699</v>
      </c>
      <c r="N159" s="8">
        <v>1937</v>
      </c>
      <c r="O159" s="8">
        <v>2296</v>
      </c>
      <c r="P159" s="8">
        <v>2849</v>
      </c>
      <c r="Q159" s="8">
        <v>2544</v>
      </c>
      <c r="R159" s="8">
        <v>2545</v>
      </c>
      <c r="S159" s="8">
        <v>2410</v>
      </c>
      <c r="T159" s="8">
        <v>2739</v>
      </c>
      <c r="U159" s="8">
        <v>3113</v>
      </c>
      <c r="V159" s="8">
        <v>2637</v>
      </c>
      <c r="W159" s="8">
        <v>2085</v>
      </c>
      <c r="X159" s="8">
        <v>1464</v>
      </c>
      <c r="Y159" s="8">
        <v>768</v>
      </c>
      <c r="Z159" s="8">
        <v>260</v>
      </c>
      <c r="AA159" s="8"/>
      <c r="AB159" s="8">
        <v>18540</v>
      </c>
      <c r="AC159" s="8">
        <v>672</v>
      </c>
      <c r="AD159" s="8">
        <v>814</v>
      </c>
      <c r="AE159" s="8">
        <v>917</v>
      </c>
      <c r="AF159" s="8">
        <v>835</v>
      </c>
      <c r="AG159" s="8">
        <v>751</v>
      </c>
      <c r="AH159" s="8">
        <v>815</v>
      </c>
      <c r="AI159" s="8">
        <v>922</v>
      </c>
      <c r="AJ159" s="8">
        <v>1004</v>
      </c>
      <c r="AK159" s="8">
        <v>1160</v>
      </c>
      <c r="AL159" s="8">
        <v>1405</v>
      </c>
      <c r="AM159" s="8">
        <v>1275</v>
      </c>
      <c r="AN159" s="8">
        <v>1272</v>
      </c>
      <c r="AO159" s="8">
        <v>1156</v>
      </c>
      <c r="AP159" s="8">
        <v>1276</v>
      </c>
      <c r="AQ159" s="8">
        <v>1490</v>
      </c>
      <c r="AR159" s="8">
        <v>1095</v>
      </c>
      <c r="AS159" s="8">
        <v>879</v>
      </c>
      <c r="AT159" s="8">
        <v>547</v>
      </c>
      <c r="AU159" s="8">
        <v>218</v>
      </c>
      <c r="AV159" s="8">
        <v>37</v>
      </c>
      <c r="AW159" s="8"/>
      <c r="AX159" s="8">
        <v>20133</v>
      </c>
      <c r="AY159" s="8">
        <v>594</v>
      </c>
      <c r="AZ159" s="8">
        <v>743</v>
      </c>
      <c r="BA159" s="8">
        <v>845</v>
      </c>
      <c r="BB159" s="8">
        <v>836</v>
      </c>
      <c r="BC159" s="8">
        <v>719</v>
      </c>
      <c r="BD159" s="8">
        <v>786</v>
      </c>
      <c r="BE159" s="8">
        <v>777</v>
      </c>
      <c r="BF159" s="8">
        <v>933</v>
      </c>
      <c r="BG159" s="8">
        <v>1136</v>
      </c>
      <c r="BH159" s="8">
        <v>1444</v>
      </c>
      <c r="BI159" s="8">
        <v>1269</v>
      </c>
      <c r="BJ159" s="8">
        <v>1273</v>
      </c>
      <c r="BK159" s="8">
        <v>1254</v>
      </c>
      <c r="BL159" s="8">
        <v>1463</v>
      </c>
      <c r="BM159" s="8">
        <v>1623</v>
      </c>
      <c r="BN159" s="8">
        <v>1542</v>
      </c>
      <c r="BO159" s="8">
        <v>1206</v>
      </c>
      <c r="BP159" s="8">
        <v>917</v>
      </c>
      <c r="BQ159" s="8">
        <v>550</v>
      </c>
      <c r="BR159" s="8">
        <v>223</v>
      </c>
      <c r="BT159" s="955">
        <v>100</v>
      </c>
      <c r="BV159" s="8">
        <v>4585</v>
      </c>
      <c r="BW159" s="8">
        <v>21022</v>
      </c>
      <c r="BX159" s="8">
        <v>13066</v>
      </c>
      <c r="BY159" s="8">
        <v>5852</v>
      </c>
      <c r="BZ159" s="8">
        <v>7214</v>
      </c>
      <c r="CB159" s="955">
        <v>11.855816719675225</v>
      </c>
      <c r="CC159" s="955">
        <v>54.35833785845422</v>
      </c>
      <c r="CD159" s="955">
        <v>33.785845421870562</v>
      </c>
      <c r="CE159" s="955">
        <v>15.132004240684715</v>
      </c>
      <c r="CF159" s="955">
        <v>18.65384118118584</v>
      </c>
    </row>
    <row r="160" spans="1:84">
      <c r="A160" s="1">
        <v>28213</v>
      </c>
      <c r="B160" s="1">
        <v>2</v>
      </c>
      <c r="C160" s="1" t="s">
        <v>54</v>
      </c>
      <c r="D160" s="1" t="s">
        <v>136</v>
      </c>
      <c r="E160" s="1" t="s">
        <v>413</v>
      </c>
      <c r="F160" s="1076">
        <v>35626</v>
      </c>
      <c r="G160" s="8">
        <v>948</v>
      </c>
      <c r="H160" s="8">
        <v>1275</v>
      </c>
      <c r="I160" s="8">
        <v>1613</v>
      </c>
      <c r="J160" s="8">
        <v>1531</v>
      </c>
      <c r="K160" s="8">
        <v>1082</v>
      </c>
      <c r="L160" s="8">
        <v>1325</v>
      </c>
      <c r="M160" s="8">
        <v>1434</v>
      </c>
      <c r="N160" s="8">
        <v>1589</v>
      </c>
      <c r="O160" s="8">
        <v>1915</v>
      </c>
      <c r="P160" s="8">
        <v>2264</v>
      </c>
      <c r="Q160" s="8">
        <v>2756</v>
      </c>
      <c r="R160" s="8">
        <v>2517</v>
      </c>
      <c r="S160" s="8">
        <v>2457</v>
      </c>
      <c r="T160" s="8">
        <v>2343</v>
      </c>
      <c r="U160" s="8">
        <v>2594</v>
      </c>
      <c r="V160" s="8">
        <v>2913</v>
      </c>
      <c r="W160" s="8">
        <v>2282</v>
      </c>
      <c r="X160" s="8">
        <v>1572</v>
      </c>
      <c r="Y160" s="8">
        <v>860</v>
      </c>
      <c r="Z160" s="8">
        <v>356</v>
      </c>
      <c r="AA160" s="8"/>
      <c r="AB160" s="8">
        <v>17085</v>
      </c>
      <c r="AC160" s="8">
        <v>486</v>
      </c>
      <c r="AD160" s="8">
        <v>678</v>
      </c>
      <c r="AE160" s="8">
        <v>836</v>
      </c>
      <c r="AF160" s="8">
        <v>805</v>
      </c>
      <c r="AG160" s="8">
        <v>533</v>
      </c>
      <c r="AH160" s="8">
        <v>757</v>
      </c>
      <c r="AI160" s="8">
        <v>689</v>
      </c>
      <c r="AJ160" s="8">
        <v>844</v>
      </c>
      <c r="AK160" s="8">
        <v>988</v>
      </c>
      <c r="AL160" s="8">
        <v>1136</v>
      </c>
      <c r="AM160" s="8">
        <v>1340</v>
      </c>
      <c r="AN160" s="8">
        <v>1268</v>
      </c>
      <c r="AO160" s="8">
        <v>1243</v>
      </c>
      <c r="AP160" s="8">
        <v>1100</v>
      </c>
      <c r="AQ160" s="8">
        <v>1170</v>
      </c>
      <c r="AR160" s="8">
        <v>1367</v>
      </c>
      <c r="AS160" s="8">
        <v>893</v>
      </c>
      <c r="AT160" s="8">
        <v>604</v>
      </c>
      <c r="AU160" s="8">
        <v>275</v>
      </c>
      <c r="AV160" s="8">
        <v>73</v>
      </c>
      <c r="AW160" s="8"/>
      <c r="AX160" s="8">
        <v>18541</v>
      </c>
      <c r="AY160" s="8">
        <v>462</v>
      </c>
      <c r="AZ160" s="8">
        <v>597</v>
      </c>
      <c r="BA160" s="8">
        <v>777</v>
      </c>
      <c r="BB160" s="8">
        <v>726</v>
      </c>
      <c r="BC160" s="8">
        <v>549</v>
      </c>
      <c r="BD160" s="8">
        <v>568</v>
      </c>
      <c r="BE160" s="8">
        <v>745</v>
      </c>
      <c r="BF160" s="8">
        <v>745</v>
      </c>
      <c r="BG160" s="8">
        <v>927</v>
      </c>
      <c r="BH160" s="8">
        <v>1128</v>
      </c>
      <c r="BI160" s="8">
        <v>1416</v>
      </c>
      <c r="BJ160" s="8">
        <v>1249</v>
      </c>
      <c r="BK160" s="8">
        <v>1214</v>
      </c>
      <c r="BL160" s="8">
        <v>1243</v>
      </c>
      <c r="BM160" s="8">
        <v>1424</v>
      </c>
      <c r="BN160" s="8">
        <v>1546</v>
      </c>
      <c r="BO160" s="8">
        <v>1389</v>
      </c>
      <c r="BP160" s="8">
        <v>968</v>
      </c>
      <c r="BQ160" s="8">
        <v>585</v>
      </c>
      <c r="BR160" s="8">
        <v>283</v>
      </c>
      <c r="BT160" s="955">
        <v>92.121118092726192</v>
      </c>
      <c r="BV160" s="8">
        <v>3836</v>
      </c>
      <c r="BW160" s="8">
        <v>18870</v>
      </c>
      <c r="BX160" s="8">
        <v>12920</v>
      </c>
      <c r="BY160" s="8">
        <v>4937</v>
      </c>
      <c r="BZ160" s="8">
        <v>7983</v>
      </c>
      <c r="CB160" s="955">
        <v>10.767417054959861</v>
      </c>
      <c r="CC160" s="955">
        <v>52.966934261494416</v>
      </c>
      <c r="CD160" s="955">
        <v>36.265648683545727</v>
      </c>
      <c r="CE160" s="955">
        <v>13.857856621568517</v>
      </c>
      <c r="CF160" s="955">
        <v>22.407792061977208</v>
      </c>
    </row>
    <row r="161" spans="1:84">
      <c r="A161" s="1">
        <v>28213</v>
      </c>
      <c r="B161" s="1">
        <v>2</v>
      </c>
      <c r="C161" s="1" t="s">
        <v>54</v>
      </c>
      <c r="D161" s="1" t="s">
        <v>136</v>
      </c>
      <c r="E161" s="1" t="s">
        <v>414</v>
      </c>
      <c r="F161" s="1076">
        <v>33200</v>
      </c>
      <c r="G161" s="8">
        <v>882</v>
      </c>
      <c r="H161" s="8">
        <v>957</v>
      </c>
      <c r="I161" s="8">
        <v>1285</v>
      </c>
      <c r="J161" s="8">
        <v>1386</v>
      </c>
      <c r="K161" s="8">
        <v>1157</v>
      </c>
      <c r="L161" s="8">
        <v>1197</v>
      </c>
      <c r="M161" s="8">
        <v>1330</v>
      </c>
      <c r="N161" s="8">
        <v>1447</v>
      </c>
      <c r="O161" s="8">
        <v>1577</v>
      </c>
      <c r="P161" s="8">
        <v>1892</v>
      </c>
      <c r="Q161" s="8">
        <v>2228</v>
      </c>
      <c r="R161" s="8">
        <v>2728</v>
      </c>
      <c r="S161" s="8">
        <v>2467</v>
      </c>
      <c r="T161" s="8">
        <v>2397</v>
      </c>
      <c r="U161" s="8">
        <v>2226</v>
      </c>
      <c r="V161" s="8">
        <v>2393</v>
      </c>
      <c r="W161" s="8">
        <v>2515</v>
      </c>
      <c r="X161" s="8">
        <v>1764</v>
      </c>
      <c r="Y161" s="8">
        <v>951</v>
      </c>
      <c r="Z161" s="8">
        <v>421</v>
      </c>
      <c r="AA161" s="8"/>
      <c r="AB161" s="8">
        <v>15897</v>
      </c>
      <c r="AC161" s="8">
        <v>452</v>
      </c>
      <c r="AD161" s="8">
        <v>488</v>
      </c>
      <c r="AE161" s="8">
        <v>684</v>
      </c>
      <c r="AF161" s="8">
        <v>708</v>
      </c>
      <c r="AG161" s="8">
        <v>593</v>
      </c>
      <c r="AH161" s="8">
        <v>620</v>
      </c>
      <c r="AI161" s="8">
        <v>768</v>
      </c>
      <c r="AJ161" s="8">
        <v>684</v>
      </c>
      <c r="AK161" s="8">
        <v>836</v>
      </c>
      <c r="AL161" s="8">
        <v>981</v>
      </c>
      <c r="AM161" s="8">
        <v>1116</v>
      </c>
      <c r="AN161" s="8">
        <v>1318</v>
      </c>
      <c r="AO161" s="8">
        <v>1243</v>
      </c>
      <c r="AP161" s="8">
        <v>1196</v>
      </c>
      <c r="AQ161" s="8">
        <v>1026</v>
      </c>
      <c r="AR161" s="8">
        <v>1044</v>
      </c>
      <c r="AS161" s="8">
        <v>1116</v>
      </c>
      <c r="AT161" s="8">
        <v>612</v>
      </c>
      <c r="AU161" s="8">
        <v>306</v>
      </c>
      <c r="AV161" s="8">
        <v>106</v>
      </c>
      <c r="AW161" s="8"/>
      <c r="AX161" s="8">
        <v>17303</v>
      </c>
      <c r="AY161" s="8">
        <v>430</v>
      </c>
      <c r="AZ161" s="8">
        <v>469</v>
      </c>
      <c r="BA161" s="8">
        <v>601</v>
      </c>
      <c r="BB161" s="8">
        <v>678</v>
      </c>
      <c r="BC161" s="8">
        <v>564</v>
      </c>
      <c r="BD161" s="8">
        <v>577</v>
      </c>
      <c r="BE161" s="8">
        <v>562</v>
      </c>
      <c r="BF161" s="8">
        <v>763</v>
      </c>
      <c r="BG161" s="8">
        <v>741</v>
      </c>
      <c r="BH161" s="8">
        <v>911</v>
      </c>
      <c r="BI161" s="8">
        <v>1112</v>
      </c>
      <c r="BJ161" s="8">
        <v>1410</v>
      </c>
      <c r="BK161" s="8">
        <v>1224</v>
      </c>
      <c r="BL161" s="8">
        <v>1201</v>
      </c>
      <c r="BM161" s="8">
        <v>1200</v>
      </c>
      <c r="BN161" s="8">
        <v>1349</v>
      </c>
      <c r="BO161" s="8">
        <v>1399</v>
      </c>
      <c r="BP161" s="8">
        <v>1152</v>
      </c>
      <c r="BQ161" s="8">
        <v>645</v>
      </c>
      <c r="BR161" s="8">
        <v>315</v>
      </c>
      <c r="BT161" s="955">
        <v>85.848007653918756</v>
      </c>
      <c r="BV161" s="8">
        <v>3124</v>
      </c>
      <c r="BW161" s="8">
        <v>17409</v>
      </c>
      <c r="BX161" s="8">
        <v>12667</v>
      </c>
      <c r="BY161" s="8">
        <v>4623</v>
      </c>
      <c r="BZ161" s="8">
        <v>8044</v>
      </c>
      <c r="CB161" s="955">
        <v>9.4096385542168672</v>
      </c>
      <c r="CC161" s="955">
        <v>52.436746987951807</v>
      </c>
      <c r="CD161" s="955">
        <v>38.153614457831324</v>
      </c>
      <c r="CE161" s="955">
        <v>13.924698795180724</v>
      </c>
      <c r="CF161" s="955">
        <v>24.228915662650603</v>
      </c>
    </row>
    <row r="162" spans="1:84">
      <c r="A162" s="1">
        <v>28213</v>
      </c>
      <c r="B162" s="1">
        <v>2</v>
      </c>
      <c r="C162" s="1" t="s">
        <v>54</v>
      </c>
      <c r="D162" s="1" t="s">
        <v>136</v>
      </c>
      <c r="E162" s="1" t="s">
        <v>415</v>
      </c>
      <c r="F162" s="1076">
        <v>30805</v>
      </c>
      <c r="G162" s="8">
        <v>849</v>
      </c>
      <c r="H162" s="8">
        <v>891</v>
      </c>
      <c r="I162" s="8">
        <v>965</v>
      </c>
      <c r="J162" s="8">
        <v>1104</v>
      </c>
      <c r="K162" s="8">
        <v>1047</v>
      </c>
      <c r="L162" s="8">
        <v>1278</v>
      </c>
      <c r="M162" s="8">
        <v>1195</v>
      </c>
      <c r="N162" s="8">
        <v>1338</v>
      </c>
      <c r="O162" s="8">
        <v>1437</v>
      </c>
      <c r="P162" s="8">
        <v>1560</v>
      </c>
      <c r="Q162" s="8">
        <v>1863</v>
      </c>
      <c r="R162" s="8">
        <v>2206</v>
      </c>
      <c r="S162" s="8">
        <v>2677</v>
      </c>
      <c r="T162" s="8">
        <v>2412</v>
      </c>
      <c r="U162" s="8">
        <v>2282</v>
      </c>
      <c r="V162" s="8">
        <v>2061</v>
      </c>
      <c r="W162" s="8">
        <v>2085</v>
      </c>
      <c r="X162" s="8">
        <v>1964</v>
      </c>
      <c r="Y162" s="8">
        <v>1107</v>
      </c>
      <c r="Z162" s="8">
        <v>484</v>
      </c>
      <c r="AA162" s="8"/>
      <c r="AB162" s="8">
        <v>14755</v>
      </c>
      <c r="AC162" s="8">
        <v>435</v>
      </c>
      <c r="AD162" s="8">
        <v>454</v>
      </c>
      <c r="AE162" s="8">
        <v>492</v>
      </c>
      <c r="AF162" s="8">
        <v>580</v>
      </c>
      <c r="AG162" s="8">
        <v>521</v>
      </c>
      <c r="AH162" s="8">
        <v>687</v>
      </c>
      <c r="AI162" s="8">
        <v>627</v>
      </c>
      <c r="AJ162" s="8">
        <v>762</v>
      </c>
      <c r="AK162" s="8">
        <v>677</v>
      </c>
      <c r="AL162" s="8">
        <v>831</v>
      </c>
      <c r="AM162" s="8">
        <v>965</v>
      </c>
      <c r="AN162" s="8">
        <v>1098</v>
      </c>
      <c r="AO162" s="8">
        <v>1294</v>
      </c>
      <c r="AP162" s="8">
        <v>1200</v>
      </c>
      <c r="AQ162" s="8">
        <v>1120</v>
      </c>
      <c r="AR162" s="8">
        <v>921</v>
      </c>
      <c r="AS162" s="8">
        <v>859</v>
      </c>
      <c r="AT162" s="8">
        <v>783</v>
      </c>
      <c r="AU162" s="8">
        <v>320</v>
      </c>
      <c r="AV162" s="8">
        <v>129</v>
      </c>
      <c r="AW162" s="8"/>
      <c r="AX162" s="8">
        <v>16050</v>
      </c>
      <c r="AY162" s="8">
        <v>414</v>
      </c>
      <c r="AZ162" s="8">
        <v>437</v>
      </c>
      <c r="BA162" s="8">
        <v>473</v>
      </c>
      <c r="BB162" s="8">
        <v>524</v>
      </c>
      <c r="BC162" s="8">
        <v>526</v>
      </c>
      <c r="BD162" s="8">
        <v>591</v>
      </c>
      <c r="BE162" s="8">
        <v>568</v>
      </c>
      <c r="BF162" s="8">
        <v>576</v>
      </c>
      <c r="BG162" s="8">
        <v>760</v>
      </c>
      <c r="BH162" s="8">
        <v>729</v>
      </c>
      <c r="BI162" s="8">
        <v>898</v>
      </c>
      <c r="BJ162" s="8">
        <v>1108</v>
      </c>
      <c r="BK162" s="8">
        <v>1383</v>
      </c>
      <c r="BL162" s="8">
        <v>1212</v>
      </c>
      <c r="BM162" s="8">
        <v>1162</v>
      </c>
      <c r="BN162" s="8">
        <v>1140</v>
      </c>
      <c r="BO162" s="8">
        <v>1226</v>
      </c>
      <c r="BP162" s="8">
        <v>1181</v>
      </c>
      <c r="BQ162" s="8">
        <v>787</v>
      </c>
      <c r="BR162" s="8">
        <v>355</v>
      </c>
      <c r="BT162" s="955">
        <v>79.655056499366481</v>
      </c>
      <c r="BV162" s="8">
        <v>2705</v>
      </c>
      <c r="BW162" s="8">
        <v>15705</v>
      </c>
      <c r="BX162" s="8">
        <v>12395</v>
      </c>
      <c r="BY162" s="8">
        <v>4694</v>
      </c>
      <c r="BZ162" s="8">
        <v>7701</v>
      </c>
      <c r="CB162" s="955">
        <v>8.7810420386300923</v>
      </c>
      <c r="CC162" s="955">
        <v>50.981983444246062</v>
      </c>
      <c r="CD162" s="955">
        <v>40.236974517123841</v>
      </c>
      <c r="CE162" s="955">
        <v>15.237786073689335</v>
      </c>
      <c r="CF162" s="955">
        <v>24.999188443434509</v>
      </c>
    </row>
    <row r="163" spans="1:84">
      <c r="A163" s="1">
        <v>28213</v>
      </c>
      <c r="B163" s="1">
        <v>2</v>
      </c>
      <c r="C163" s="1" t="s">
        <v>54</v>
      </c>
      <c r="D163" s="1" t="s">
        <v>136</v>
      </c>
      <c r="E163" s="1" t="s">
        <v>416</v>
      </c>
      <c r="F163" s="1076">
        <v>28441</v>
      </c>
      <c r="G163" s="8">
        <v>754</v>
      </c>
      <c r="H163" s="8">
        <v>858</v>
      </c>
      <c r="I163" s="8">
        <v>898</v>
      </c>
      <c r="J163" s="8">
        <v>829</v>
      </c>
      <c r="K163" s="8">
        <v>835</v>
      </c>
      <c r="L163" s="8">
        <v>1154</v>
      </c>
      <c r="M163" s="8">
        <v>1274</v>
      </c>
      <c r="N163" s="8">
        <v>1203</v>
      </c>
      <c r="O163" s="8">
        <v>1329</v>
      </c>
      <c r="P163" s="8">
        <v>1420</v>
      </c>
      <c r="Q163" s="8">
        <v>1537</v>
      </c>
      <c r="R163" s="8">
        <v>1845</v>
      </c>
      <c r="S163" s="8">
        <v>2164</v>
      </c>
      <c r="T163" s="8">
        <v>2622</v>
      </c>
      <c r="U163" s="8">
        <v>2303</v>
      </c>
      <c r="V163" s="8">
        <v>2118</v>
      </c>
      <c r="W163" s="8">
        <v>1808</v>
      </c>
      <c r="X163" s="8">
        <v>1651</v>
      </c>
      <c r="Y163" s="8">
        <v>1259</v>
      </c>
      <c r="Z163" s="8">
        <v>580</v>
      </c>
      <c r="AA163" s="8"/>
      <c r="AB163" s="8">
        <v>13654</v>
      </c>
      <c r="AC163" s="8">
        <v>386</v>
      </c>
      <c r="AD163" s="8">
        <v>437</v>
      </c>
      <c r="AE163" s="8">
        <v>458</v>
      </c>
      <c r="AF163" s="8">
        <v>417</v>
      </c>
      <c r="AG163" s="8">
        <v>428</v>
      </c>
      <c r="AH163" s="8">
        <v>604</v>
      </c>
      <c r="AI163" s="8">
        <v>694</v>
      </c>
      <c r="AJ163" s="8">
        <v>622</v>
      </c>
      <c r="AK163" s="8">
        <v>755</v>
      </c>
      <c r="AL163" s="8">
        <v>673</v>
      </c>
      <c r="AM163" s="8">
        <v>818</v>
      </c>
      <c r="AN163" s="8">
        <v>950</v>
      </c>
      <c r="AO163" s="8">
        <v>1078</v>
      </c>
      <c r="AP163" s="8">
        <v>1251</v>
      </c>
      <c r="AQ163" s="8">
        <v>1128</v>
      </c>
      <c r="AR163" s="8">
        <v>1011</v>
      </c>
      <c r="AS163" s="8">
        <v>765</v>
      </c>
      <c r="AT163" s="8">
        <v>610</v>
      </c>
      <c r="AU163" s="8">
        <v>425</v>
      </c>
      <c r="AV163" s="8">
        <v>144</v>
      </c>
      <c r="AW163" s="8"/>
      <c r="AX163" s="8">
        <v>14787</v>
      </c>
      <c r="AY163" s="8">
        <v>368</v>
      </c>
      <c r="AZ163" s="8">
        <v>421</v>
      </c>
      <c r="BA163" s="8">
        <v>440</v>
      </c>
      <c r="BB163" s="8">
        <v>412</v>
      </c>
      <c r="BC163" s="8">
        <v>407</v>
      </c>
      <c r="BD163" s="8">
        <v>550</v>
      </c>
      <c r="BE163" s="8">
        <v>580</v>
      </c>
      <c r="BF163" s="8">
        <v>581</v>
      </c>
      <c r="BG163" s="8">
        <v>574</v>
      </c>
      <c r="BH163" s="8">
        <v>747</v>
      </c>
      <c r="BI163" s="8">
        <v>719</v>
      </c>
      <c r="BJ163" s="8">
        <v>895</v>
      </c>
      <c r="BK163" s="8">
        <v>1086</v>
      </c>
      <c r="BL163" s="8">
        <v>1371</v>
      </c>
      <c r="BM163" s="8">
        <v>1175</v>
      </c>
      <c r="BN163" s="8">
        <v>1107</v>
      </c>
      <c r="BO163" s="8">
        <v>1043</v>
      </c>
      <c r="BP163" s="8">
        <v>1041</v>
      </c>
      <c r="BQ163" s="8">
        <v>834</v>
      </c>
      <c r="BR163" s="8">
        <v>436</v>
      </c>
      <c r="BT163" s="955">
        <v>73.542264629069379</v>
      </c>
      <c r="BV163" s="8">
        <v>2510</v>
      </c>
      <c r="BW163" s="8">
        <v>13590</v>
      </c>
      <c r="BX163" s="8">
        <v>12341</v>
      </c>
      <c r="BY163" s="8">
        <v>4925</v>
      </c>
      <c r="BZ163" s="8">
        <v>7416</v>
      </c>
      <c r="CB163" s="955">
        <v>8.8252874371505925</v>
      </c>
      <c r="CC163" s="955">
        <v>47.783129988397036</v>
      </c>
      <c r="CD163" s="955">
        <v>43.391582574452379</v>
      </c>
      <c r="CE163" s="955">
        <v>17.316550050982737</v>
      </c>
      <c r="CF163" s="955">
        <v>26.075032523469638</v>
      </c>
    </row>
    <row r="164" spans="1:84">
      <c r="A164" s="1">
        <v>28213</v>
      </c>
      <c r="B164" s="1">
        <v>2</v>
      </c>
      <c r="C164" s="1" t="s">
        <v>54</v>
      </c>
      <c r="D164" s="1" t="s">
        <v>136</v>
      </c>
      <c r="E164" s="1" t="s">
        <v>417</v>
      </c>
      <c r="F164" s="1076">
        <v>26193</v>
      </c>
      <c r="G164" s="8">
        <v>693</v>
      </c>
      <c r="H164" s="8">
        <v>762</v>
      </c>
      <c r="I164" s="8">
        <v>864</v>
      </c>
      <c r="J164" s="8">
        <v>772</v>
      </c>
      <c r="K164" s="8">
        <v>627</v>
      </c>
      <c r="L164" s="8">
        <v>924</v>
      </c>
      <c r="M164" s="8">
        <v>1150</v>
      </c>
      <c r="N164" s="8">
        <v>1280</v>
      </c>
      <c r="O164" s="8">
        <v>1193</v>
      </c>
      <c r="P164" s="8">
        <v>1316</v>
      </c>
      <c r="Q164" s="8">
        <v>1400</v>
      </c>
      <c r="R164" s="8">
        <v>1523</v>
      </c>
      <c r="S164" s="8">
        <v>1812</v>
      </c>
      <c r="T164" s="8">
        <v>2120</v>
      </c>
      <c r="U164" s="8">
        <v>2510</v>
      </c>
      <c r="V164" s="8">
        <v>2146</v>
      </c>
      <c r="W164" s="8">
        <v>1866</v>
      </c>
      <c r="X164" s="8">
        <v>1449</v>
      </c>
      <c r="Y164" s="8">
        <v>1076</v>
      </c>
      <c r="Z164" s="8">
        <v>710</v>
      </c>
      <c r="AA164" s="8"/>
      <c r="AB164" s="8">
        <v>12623</v>
      </c>
      <c r="AC164" s="8">
        <v>355</v>
      </c>
      <c r="AD164" s="8">
        <v>388</v>
      </c>
      <c r="AE164" s="8">
        <v>441</v>
      </c>
      <c r="AF164" s="8">
        <v>388</v>
      </c>
      <c r="AG164" s="8">
        <v>307</v>
      </c>
      <c r="AH164" s="8">
        <v>498</v>
      </c>
      <c r="AI164" s="8">
        <v>610</v>
      </c>
      <c r="AJ164" s="8">
        <v>687</v>
      </c>
      <c r="AK164" s="8">
        <v>615</v>
      </c>
      <c r="AL164" s="8">
        <v>751</v>
      </c>
      <c r="AM164" s="8">
        <v>663</v>
      </c>
      <c r="AN164" s="8">
        <v>807</v>
      </c>
      <c r="AO164" s="8">
        <v>934</v>
      </c>
      <c r="AP164" s="8">
        <v>1043</v>
      </c>
      <c r="AQ164" s="8">
        <v>1179</v>
      </c>
      <c r="AR164" s="8">
        <v>1023</v>
      </c>
      <c r="AS164" s="8">
        <v>848</v>
      </c>
      <c r="AT164" s="8">
        <v>553</v>
      </c>
      <c r="AU164" s="8">
        <v>336</v>
      </c>
      <c r="AV164" s="8">
        <v>197</v>
      </c>
      <c r="AW164" s="8"/>
      <c r="AX164" s="8">
        <v>13570</v>
      </c>
      <c r="AY164" s="8">
        <v>338</v>
      </c>
      <c r="AZ164" s="8">
        <v>374</v>
      </c>
      <c r="BA164" s="8">
        <v>423</v>
      </c>
      <c r="BB164" s="8">
        <v>384</v>
      </c>
      <c r="BC164" s="8">
        <v>320</v>
      </c>
      <c r="BD164" s="8">
        <v>426</v>
      </c>
      <c r="BE164" s="8">
        <v>540</v>
      </c>
      <c r="BF164" s="8">
        <v>593</v>
      </c>
      <c r="BG164" s="8">
        <v>578</v>
      </c>
      <c r="BH164" s="8">
        <v>565</v>
      </c>
      <c r="BI164" s="8">
        <v>737</v>
      </c>
      <c r="BJ164" s="8">
        <v>716</v>
      </c>
      <c r="BK164" s="8">
        <v>878</v>
      </c>
      <c r="BL164" s="8">
        <v>1077</v>
      </c>
      <c r="BM164" s="8">
        <v>1331</v>
      </c>
      <c r="BN164" s="8">
        <v>1123</v>
      </c>
      <c r="BO164" s="8">
        <v>1018</v>
      </c>
      <c r="BP164" s="8">
        <v>896</v>
      </c>
      <c r="BQ164" s="8">
        <v>740</v>
      </c>
      <c r="BR164" s="8">
        <v>513</v>
      </c>
      <c r="BT164" s="955">
        <v>67.72942362888837</v>
      </c>
      <c r="BV164" s="8">
        <v>2319</v>
      </c>
      <c r="BW164" s="8">
        <v>11997</v>
      </c>
      <c r="BX164" s="8">
        <v>11877</v>
      </c>
      <c r="BY164" s="8">
        <v>4630</v>
      </c>
      <c r="BZ164" s="8">
        <v>7247</v>
      </c>
      <c r="CB164" s="955">
        <v>8.8535104798992101</v>
      </c>
      <c r="CC164" s="955">
        <v>45.802313595235368</v>
      </c>
      <c r="CD164" s="955">
        <v>45.344175924865418</v>
      </c>
      <c r="CE164" s="955">
        <v>17.67647844844042</v>
      </c>
      <c r="CF164" s="955">
        <v>27.667697476425001</v>
      </c>
    </row>
    <row r="165" spans="1:84">
      <c r="A165" s="1">
        <v>28213</v>
      </c>
      <c r="B165" s="1">
        <v>2</v>
      </c>
      <c r="C165" s="1" t="s">
        <v>54</v>
      </c>
      <c r="D165" s="1" t="s">
        <v>136</v>
      </c>
      <c r="E165" s="1" t="s">
        <v>419</v>
      </c>
      <c r="F165" s="1076">
        <v>23993</v>
      </c>
      <c r="G165" s="8">
        <v>609</v>
      </c>
      <c r="H165" s="8">
        <v>699</v>
      </c>
      <c r="I165" s="8">
        <v>768</v>
      </c>
      <c r="J165" s="8">
        <v>742</v>
      </c>
      <c r="K165" s="8">
        <v>582</v>
      </c>
      <c r="L165" s="8">
        <v>690</v>
      </c>
      <c r="M165" s="8">
        <v>920</v>
      </c>
      <c r="N165" s="8">
        <v>1155</v>
      </c>
      <c r="O165" s="8">
        <v>1270</v>
      </c>
      <c r="P165" s="8">
        <v>1181</v>
      </c>
      <c r="Q165" s="8">
        <v>1297</v>
      </c>
      <c r="R165" s="8">
        <v>1389</v>
      </c>
      <c r="S165" s="8">
        <v>1498</v>
      </c>
      <c r="T165" s="8">
        <v>1777</v>
      </c>
      <c r="U165" s="8">
        <v>2031</v>
      </c>
      <c r="V165" s="8">
        <v>2347</v>
      </c>
      <c r="W165" s="8">
        <v>1902</v>
      </c>
      <c r="X165" s="8">
        <v>1507</v>
      </c>
      <c r="Y165" s="8">
        <v>965</v>
      </c>
      <c r="Z165" s="8">
        <v>664</v>
      </c>
      <c r="AA165" s="8"/>
      <c r="AB165" s="8">
        <v>11602</v>
      </c>
      <c r="AC165" s="8">
        <v>312</v>
      </c>
      <c r="AD165" s="8">
        <v>356</v>
      </c>
      <c r="AE165" s="8">
        <v>392</v>
      </c>
      <c r="AF165" s="8">
        <v>373</v>
      </c>
      <c r="AG165" s="8">
        <v>285</v>
      </c>
      <c r="AH165" s="8">
        <v>356</v>
      </c>
      <c r="AI165" s="8">
        <v>503</v>
      </c>
      <c r="AJ165" s="8">
        <v>604</v>
      </c>
      <c r="AK165" s="8">
        <v>680</v>
      </c>
      <c r="AL165" s="8">
        <v>612</v>
      </c>
      <c r="AM165" s="8">
        <v>740</v>
      </c>
      <c r="AN165" s="8">
        <v>654</v>
      </c>
      <c r="AO165" s="8">
        <v>795</v>
      </c>
      <c r="AP165" s="8">
        <v>906</v>
      </c>
      <c r="AQ165" s="8">
        <v>985</v>
      </c>
      <c r="AR165" s="8">
        <v>1073</v>
      </c>
      <c r="AS165" s="8">
        <v>864</v>
      </c>
      <c r="AT165" s="8">
        <v>622</v>
      </c>
      <c r="AU165" s="8">
        <v>313</v>
      </c>
      <c r="AV165" s="8">
        <v>177</v>
      </c>
      <c r="AW165" s="8"/>
      <c r="AX165" s="8">
        <v>12391</v>
      </c>
      <c r="AY165" s="8">
        <v>297</v>
      </c>
      <c r="AZ165" s="8">
        <v>343</v>
      </c>
      <c r="BA165" s="8">
        <v>376</v>
      </c>
      <c r="BB165" s="8">
        <v>369</v>
      </c>
      <c r="BC165" s="8">
        <v>297</v>
      </c>
      <c r="BD165" s="8">
        <v>334</v>
      </c>
      <c r="BE165" s="8">
        <v>417</v>
      </c>
      <c r="BF165" s="8">
        <v>551</v>
      </c>
      <c r="BG165" s="8">
        <v>590</v>
      </c>
      <c r="BH165" s="8">
        <v>569</v>
      </c>
      <c r="BI165" s="8">
        <v>557</v>
      </c>
      <c r="BJ165" s="8">
        <v>735</v>
      </c>
      <c r="BK165" s="8">
        <v>703</v>
      </c>
      <c r="BL165" s="8">
        <v>871</v>
      </c>
      <c r="BM165" s="8">
        <v>1046</v>
      </c>
      <c r="BN165" s="8">
        <v>1274</v>
      </c>
      <c r="BO165" s="8">
        <v>1038</v>
      </c>
      <c r="BP165" s="8">
        <v>885</v>
      </c>
      <c r="BQ165" s="8">
        <v>652</v>
      </c>
      <c r="BR165" s="8">
        <v>487</v>
      </c>
      <c r="BT165" s="955">
        <v>62.040700230134718</v>
      </c>
      <c r="BV165" s="8">
        <v>2076</v>
      </c>
      <c r="BW165" s="8">
        <v>10724</v>
      </c>
      <c r="BX165" s="8">
        <v>11193</v>
      </c>
      <c r="BY165" s="8">
        <v>3808</v>
      </c>
      <c r="BZ165" s="8">
        <v>7385</v>
      </c>
      <c r="CB165" s="955">
        <v>8.6525236527320466</v>
      </c>
      <c r="CC165" s="955">
        <v>44.696369774517571</v>
      </c>
      <c r="CD165" s="955">
        <v>46.651106572750386</v>
      </c>
      <c r="CE165" s="955">
        <v>15.871295794606761</v>
      </c>
      <c r="CF165" s="955">
        <v>30.779810778143624</v>
      </c>
    </row>
    <row r="166" spans="1:84">
      <c r="A166" s="1">
        <v>28214</v>
      </c>
      <c r="B166" s="1">
        <v>2</v>
      </c>
      <c r="C166" s="1" t="s">
        <v>54</v>
      </c>
      <c r="D166" s="1" t="s">
        <v>116</v>
      </c>
      <c r="E166" s="1" t="s">
        <v>412</v>
      </c>
      <c r="F166" s="1076">
        <v>226432</v>
      </c>
      <c r="G166" s="8">
        <v>8621</v>
      </c>
      <c r="H166" s="8">
        <v>10098</v>
      </c>
      <c r="I166" s="8">
        <v>10800</v>
      </c>
      <c r="J166" s="8">
        <v>11258</v>
      </c>
      <c r="K166" s="8">
        <v>10203</v>
      </c>
      <c r="L166" s="8">
        <v>8291</v>
      </c>
      <c r="M166" s="8">
        <v>9756</v>
      </c>
      <c r="N166" s="8">
        <v>12071</v>
      </c>
      <c r="O166" s="8">
        <v>15010</v>
      </c>
      <c r="P166" s="8">
        <v>19509</v>
      </c>
      <c r="Q166" s="8">
        <v>17858</v>
      </c>
      <c r="R166" s="8">
        <v>15056</v>
      </c>
      <c r="S166" s="8">
        <v>13070</v>
      </c>
      <c r="T166" s="8">
        <v>13660</v>
      </c>
      <c r="U166" s="8">
        <v>16949</v>
      </c>
      <c r="V166" s="8">
        <v>13462</v>
      </c>
      <c r="W166" s="8">
        <v>10013</v>
      </c>
      <c r="X166" s="8">
        <v>6648</v>
      </c>
      <c r="Y166" s="8">
        <v>3081</v>
      </c>
      <c r="Z166" s="8">
        <v>1018</v>
      </c>
      <c r="AA166" s="8"/>
      <c r="AB166" s="8">
        <v>103655</v>
      </c>
      <c r="AC166" s="8">
        <v>4337</v>
      </c>
      <c r="AD166" s="8">
        <v>5187</v>
      </c>
      <c r="AE166" s="8">
        <v>5441</v>
      </c>
      <c r="AF166" s="8">
        <v>5534</v>
      </c>
      <c r="AG166" s="8">
        <v>4560</v>
      </c>
      <c r="AH166" s="8">
        <v>3713</v>
      </c>
      <c r="AI166" s="8">
        <v>4489</v>
      </c>
      <c r="AJ166" s="8">
        <v>5573</v>
      </c>
      <c r="AK166" s="8">
        <v>7004</v>
      </c>
      <c r="AL166" s="8">
        <v>9141</v>
      </c>
      <c r="AM166" s="8">
        <v>8321</v>
      </c>
      <c r="AN166" s="8">
        <v>6987</v>
      </c>
      <c r="AO166" s="8">
        <v>6103</v>
      </c>
      <c r="AP166" s="8">
        <v>6181</v>
      </c>
      <c r="AQ166" s="8">
        <v>7504</v>
      </c>
      <c r="AR166" s="8">
        <v>5882</v>
      </c>
      <c r="AS166" s="8">
        <v>4165</v>
      </c>
      <c r="AT166" s="8">
        <v>2463</v>
      </c>
      <c r="AU166" s="8">
        <v>870</v>
      </c>
      <c r="AV166" s="8">
        <v>200</v>
      </c>
      <c r="AW166" s="8"/>
      <c r="AX166" s="8">
        <v>122777</v>
      </c>
      <c r="AY166" s="8">
        <v>4284</v>
      </c>
      <c r="AZ166" s="8">
        <v>4911</v>
      </c>
      <c r="BA166" s="8">
        <v>5359</v>
      </c>
      <c r="BB166" s="8">
        <v>5724</v>
      </c>
      <c r="BC166" s="8">
        <v>5643</v>
      </c>
      <c r="BD166" s="8">
        <v>4578</v>
      </c>
      <c r="BE166" s="8">
        <v>5267</v>
      </c>
      <c r="BF166" s="8">
        <v>6498</v>
      </c>
      <c r="BG166" s="8">
        <v>8006</v>
      </c>
      <c r="BH166" s="8">
        <v>10368</v>
      </c>
      <c r="BI166" s="8">
        <v>9537</v>
      </c>
      <c r="BJ166" s="8">
        <v>8069</v>
      </c>
      <c r="BK166" s="8">
        <v>6967</v>
      </c>
      <c r="BL166" s="8">
        <v>7479</v>
      </c>
      <c r="BM166" s="8">
        <v>9445</v>
      </c>
      <c r="BN166" s="8">
        <v>7580</v>
      </c>
      <c r="BO166" s="8">
        <v>5848</v>
      </c>
      <c r="BP166" s="8">
        <v>4185</v>
      </c>
      <c r="BQ166" s="8">
        <v>2211</v>
      </c>
      <c r="BR166" s="8">
        <v>818</v>
      </c>
      <c r="BT166" s="955">
        <v>100</v>
      </c>
      <c r="BV166" s="8">
        <v>29519</v>
      </c>
      <c r="BW166" s="8">
        <v>132082</v>
      </c>
      <c r="BX166" s="8">
        <v>64831</v>
      </c>
      <c r="BY166" s="8">
        <v>30609</v>
      </c>
      <c r="BZ166" s="8">
        <v>34222</v>
      </c>
      <c r="CB166" s="955">
        <v>13.036584934991522</v>
      </c>
      <c r="CC166" s="955">
        <v>58.331861221028824</v>
      </c>
      <c r="CD166" s="955">
        <v>28.631553843979653</v>
      </c>
      <c r="CE166" s="955">
        <v>13.51796565856416</v>
      </c>
      <c r="CF166" s="955">
        <v>15.113588185415489</v>
      </c>
    </row>
    <row r="167" spans="1:84">
      <c r="A167" s="1">
        <v>28214</v>
      </c>
      <c r="B167" s="1">
        <v>2</v>
      </c>
      <c r="C167" s="1" t="s">
        <v>54</v>
      </c>
      <c r="D167" s="1" t="s">
        <v>116</v>
      </c>
      <c r="E167" s="1" t="s">
        <v>413</v>
      </c>
      <c r="F167" s="1076">
        <v>220748</v>
      </c>
      <c r="G167" s="8">
        <v>7116</v>
      </c>
      <c r="H167" s="8">
        <v>9653</v>
      </c>
      <c r="I167" s="8">
        <v>10818</v>
      </c>
      <c r="J167" s="8">
        <v>11230</v>
      </c>
      <c r="K167" s="8">
        <v>9944</v>
      </c>
      <c r="L167" s="8">
        <v>7869</v>
      </c>
      <c r="M167" s="8">
        <v>8772</v>
      </c>
      <c r="N167" s="8">
        <v>10351</v>
      </c>
      <c r="O167" s="8">
        <v>12708</v>
      </c>
      <c r="P167" s="8">
        <v>15260</v>
      </c>
      <c r="Q167" s="8">
        <v>19561</v>
      </c>
      <c r="R167" s="8">
        <v>17597</v>
      </c>
      <c r="S167" s="8">
        <v>14881</v>
      </c>
      <c r="T167" s="8">
        <v>12620</v>
      </c>
      <c r="U167" s="8">
        <v>12706</v>
      </c>
      <c r="V167" s="8">
        <v>15396</v>
      </c>
      <c r="W167" s="8">
        <v>11343</v>
      </c>
      <c r="X167" s="8">
        <v>7518</v>
      </c>
      <c r="Y167" s="8">
        <v>3959</v>
      </c>
      <c r="Z167" s="8">
        <v>1446</v>
      </c>
      <c r="AA167" s="8"/>
      <c r="AB167" s="8">
        <v>100371</v>
      </c>
      <c r="AC167" s="8">
        <v>3647</v>
      </c>
      <c r="AD167" s="8">
        <v>4932</v>
      </c>
      <c r="AE167" s="8">
        <v>5523</v>
      </c>
      <c r="AF167" s="8">
        <v>5472</v>
      </c>
      <c r="AG167" s="8">
        <v>4575</v>
      </c>
      <c r="AH167" s="8">
        <v>3529</v>
      </c>
      <c r="AI167" s="8">
        <v>3995</v>
      </c>
      <c r="AJ167" s="8">
        <v>4874</v>
      </c>
      <c r="AK167" s="8">
        <v>5893</v>
      </c>
      <c r="AL167" s="8">
        <v>7014</v>
      </c>
      <c r="AM167" s="8">
        <v>8999</v>
      </c>
      <c r="AN167" s="8">
        <v>8052</v>
      </c>
      <c r="AO167" s="8">
        <v>6886</v>
      </c>
      <c r="AP167" s="8">
        <v>5840</v>
      </c>
      <c r="AQ167" s="8">
        <v>5576</v>
      </c>
      <c r="AR167" s="8">
        <v>6541</v>
      </c>
      <c r="AS167" s="8">
        <v>4665</v>
      </c>
      <c r="AT167" s="8">
        <v>2867</v>
      </c>
      <c r="AU167" s="8">
        <v>1187</v>
      </c>
      <c r="AV167" s="8">
        <v>304</v>
      </c>
      <c r="AW167" s="8"/>
      <c r="AX167" s="8">
        <v>120377</v>
      </c>
      <c r="AY167" s="8">
        <v>3469</v>
      </c>
      <c r="AZ167" s="8">
        <v>4721</v>
      </c>
      <c r="BA167" s="8">
        <v>5295</v>
      </c>
      <c r="BB167" s="8">
        <v>5758</v>
      </c>
      <c r="BC167" s="8">
        <v>5369</v>
      </c>
      <c r="BD167" s="8">
        <v>4340</v>
      </c>
      <c r="BE167" s="8">
        <v>4777</v>
      </c>
      <c r="BF167" s="8">
        <v>5477</v>
      </c>
      <c r="BG167" s="8">
        <v>6815</v>
      </c>
      <c r="BH167" s="8">
        <v>8246</v>
      </c>
      <c r="BI167" s="8">
        <v>10562</v>
      </c>
      <c r="BJ167" s="8">
        <v>9545</v>
      </c>
      <c r="BK167" s="8">
        <v>7995</v>
      </c>
      <c r="BL167" s="8">
        <v>6780</v>
      </c>
      <c r="BM167" s="8">
        <v>7130</v>
      </c>
      <c r="BN167" s="8">
        <v>8855</v>
      </c>
      <c r="BO167" s="8">
        <v>6678</v>
      </c>
      <c r="BP167" s="8">
        <v>4651</v>
      </c>
      <c r="BQ167" s="8">
        <v>2772</v>
      </c>
      <c r="BR167" s="8">
        <v>1142</v>
      </c>
      <c r="BT167" s="955">
        <v>97.489754098360663</v>
      </c>
      <c r="BV167" s="8">
        <v>27587</v>
      </c>
      <c r="BW167" s="8">
        <v>128173</v>
      </c>
      <c r="BX167" s="8">
        <v>64988</v>
      </c>
      <c r="BY167" s="8">
        <v>25326</v>
      </c>
      <c r="BZ167" s="8">
        <v>39662</v>
      </c>
      <c r="CB167" s="955">
        <v>12.497055465961186</v>
      </c>
      <c r="CC167" s="955">
        <v>58.063040208744809</v>
      </c>
      <c r="CD167" s="955">
        <v>29.439904325294002</v>
      </c>
      <c r="CE167" s="955">
        <v>11.472810625690833</v>
      </c>
      <c r="CF167" s="955">
        <v>17.967093699603168</v>
      </c>
    </row>
    <row r="168" spans="1:84">
      <c r="A168" s="1">
        <v>28214</v>
      </c>
      <c r="B168" s="1">
        <v>2</v>
      </c>
      <c r="C168" s="1" t="s">
        <v>54</v>
      </c>
      <c r="D168" s="1" t="s">
        <v>116</v>
      </c>
      <c r="E168" s="1" t="s">
        <v>414</v>
      </c>
      <c r="F168" s="1076">
        <v>217093</v>
      </c>
      <c r="G168" s="8">
        <v>7181</v>
      </c>
      <c r="H168" s="8">
        <v>7619</v>
      </c>
      <c r="I168" s="8">
        <v>9767</v>
      </c>
      <c r="J168" s="8">
        <v>10862</v>
      </c>
      <c r="K168" s="8">
        <v>10169</v>
      </c>
      <c r="L168" s="8">
        <v>9166</v>
      </c>
      <c r="M168" s="8">
        <v>8883</v>
      </c>
      <c r="N168" s="8">
        <v>9742</v>
      </c>
      <c r="O168" s="8">
        <v>10817</v>
      </c>
      <c r="P168" s="8">
        <v>12729</v>
      </c>
      <c r="Q168" s="8">
        <v>15160</v>
      </c>
      <c r="R168" s="8">
        <v>19485</v>
      </c>
      <c r="S168" s="8">
        <v>17564</v>
      </c>
      <c r="T168" s="8">
        <v>14764</v>
      </c>
      <c r="U168" s="8">
        <v>12119</v>
      </c>
      <c r="V168" s="8">
        <v>11869</v>
      </c>
      <c r="W168" s="8">
        <v>13557</v>
      </c>
      <c r="X168" s="8">
        <v>8915</v>
      </c>
      <c r="Y168" s="8">
        <v>4729</v>
      </c>
      <c r="Z168" s="8">
        <v>1996</v>
      </c>
      <c r="AA168" s="8"/>
      <c r="AB168" s="8">
        <v>97926</v>
      </c>
      <c r="AC168" s="8">
        <v>3680</v>
      </c>
      <c r="AD168" s="8">
        <v>3898</v>
      </c>
      <c r="AE168" s="8">
        <v>4964</v>
      </c>
      <c r="AF168" s="8">
        <v>5378</v>
      </c>
      <c r="AG168" s="8">
        <v>4658</v>
      </c>
      <c r="AH168" s="8">
        <v>4132</v>
      </c>
      <c r="AI168" s="8">
        <v>4027</v>
      </c>
      <c r="AJ168" s="8">
        <v>4494</v>
      </c>
      <c r="AK168" s="8">
        <v>5117</v>
      </c>
      <c r="AL168" s="8">
        <v>5826</v>
      </c>
      <c r="AM168" s="8">
        <v>6841</v>
      </c>
      <c r="AN168" s="8">
        <v>8861</v>
      </c>
      <c r="AO168" s="8">
        <v>8040</v>
      </c>
      <c r="AP168" s="8">
        <v>6773</v>
      </c>
      <c r="AQ168" s="8">
        <v>5487</v>
      </c>
      <c r="AR168" s="8">
        <v>5022</v>
      </c>
      <c r="AS168" s="8">
        <v>5442</v>
      </c>
      <c r="AT168" s="8">
        <v>3328</v>
      </c>
      <c r="AU168" s="8">
        <v>1505</v>
      </c>
      <c r="AV168" s="8">
        <v>453</v>
      </c>
      <c r="AW168" s="8"/>
      <c r="AX168" s="8">
        <v>119167</v>
      </c>
      <c r="AY168" s="8">
        <v>3501</v>
      </c>
      <c r="AZ168" s="8">
        <v>3721</v>
      </c>
      <c r="BA168" s="8">
        <v>4803</v>
      </c>
      <c r="BB168" s="8">
        <v>5484</v>
      </c>
      <c r="BC168" s="8">
        <v>5511</v>
      </c>
      <c r="BD168" s="8">
        <v>5034</v>
      </c>
      <c r="BE168" s="8">
        <v>4856</v>
      </c>
      <c r="BF168" s="8">
        <v>5248</v>
      </c>
      <c r="BG168" s="8">
        <v>5700</v>
      </c>
      <c r="BH168" s="8">
        <v>6903</v>
      </c>
      <c r="BI168" s="8">
        <v>8319</v>
      </c>
      <c r="BJ168" s="8">
        <v>10624</v>
      </c>
      <c r="BK168" s="8">
        <v>9524</v>
      </c>
      <c r="BL168" s="8">
        <v>7991</v>
      </c>
      <c r="BM168" s="8">
        <v>6632</v>
      </c>
      <c r="BN168" s="8">
        <v>6847</v>
      </c>
      <c r="BO168" s="8">
        <v>8115</v>
      </c>
      <c r="BP168" s="8">
        <v>5587</v>
      </c>
      <c r="BQ168" s="8">
        <v>3224</v>
      </c>
      <c r="BR168" s="8">
        <v>1543</v>
      </c>
      <c r="BT168" s="955">
        <v>95.875582956472584</v>
      </c>
      <c r="BV168" s="8">
        <v>24567</v>
      </c>
      <c r="BW168" s="8">
        <v>124577</v>
      </c>
      <c r="BX168" s="8">
        <v>67949</v>
      </c>
      <c r="BY168" s="8">
        <v>26883</v>
      </c>
      <c r="BZ168" s="8">
        <v>41066</v>
      </c>
      <c r="CB168" s="955">
        <v>11.316348293127829</v>
      </c>
      <c r="CC168" s="955">
        <v>57.384162547848163</v>
      </c>
      <c r="CD168" s="955">
        <v>31.299489159024013</v>
      </c>
      <c r="CE168" s="955">
        <v>12.383172188877579</v>
      </c>
      <c r="CF168" s="955">
        <v>18.916316970146436</v>
      </c>
    </row>
    <row r="169" spans="1:84">
      <c r="A169" s="1">
        <v>28214</v>
      </c>
      <c r="B169" s="1">
        <v>2</v>
      </c>
      <c r="C169" s="1" t="s">
        <v>54</v>
      </c>
      <c r="D169" s="1" t="s">
        <v>116</v>
      </c>
      <c r="E169" s="1" t="s">
        <v>415</v>
      </c>
      <c r="F169" s="1076">
        <v>212688</v>
      </c>
      <c r="G169" s="8">
        <v>7404</v>
      </c>
      <c r="H169" s="8">
        <v>7672</v>
      </c>
      <c r="I169" s="8">
        <v>7796</v>
      </c>
      <c r="J169" s="8">
        <v>9812</v>
      </c>
      <c r="K169" s="8">
        <v>9807</v>
      </c>
      <c r="L169" s="8">
        <v>9219</v>
      </c>
      <c r="M169" s="8">
        <v>10023</v>
      </c>
      <c r="N169" s="8">
        <v>9911</v>
      </c>
      <c r="O169" s="8">
        <v>10215</v>
      </c>
      <c r="P169" s="8">
        <v>10852</v>
      </c>
      <c r="Q169" s="8">
        <v>12654</v>
      </c>
      <c r="R169" s="8">
        <v>15137</v>
      </c>
      <c r="S169" s="8">
        <v>19465</v>
      </c>
      <c r="T169" s="8">
        <v>17448</v>
      </c>
      <c r="U169" s="8">
        <v>14237</v>
      </c>
      <c r="V169" s="8">
        <v>11375</v>
      </c>
      <c r="W169" s="8">
        <v>10471</v>
      </c>
      <c r="X169" s="8">
        <v>10929</v>
      </c>
      <c r="Y169" s="8">
        <v>5746</v>
      </c>
      <c r="Z169" s="8">
        <v>2515</v>
      </c>
      <c r="AA169" s="8"/>
      <c r="AB169" s="8">
        <v>95358</v>
      </c>
      <c r="AC169" s="8">
        <v>3794</v>
      </c>
      <c r="AD169" s="8">
        <v>3925</v>
      </c>
      <c r="AE169" s="8">
        <v>3971</v>
      </c>
      <c r="AF169" s="8">
        <v>4836</v>
      </c>
      <c r="AG169" s="8">
        <v>4555</v>
      </c>
      <c r="AH169" s="8">
        <v>4139</v>
      </c>
      <c r="AI169" s="8">
        <v>4607</v>
      </c>
      <c r="AJ169" s="8">
        <v>4546</v>
      </c>
      <c r="AK169" s="8">
        <v>4728</v>
      </c>
      <c r="AL169" s="8">
        <v>5070</v>
      </c>
      <c r="AM169" s="8">
        <v>5690</v>
      </c>
      <c r="AN169" s="8">
        <v>6737</v>
      </c>
      <c r="AO169" s="8">
        <v>8854</v>
      </c>
      <c r="AP169" s="8">
        <v>7927</v>
      </c>
      <c r="AQ169" s="8">
        <v>6402</v>
      </c>
      <c r="AR169" s="8">
        <v>4979</v>
      </c>
      <c r="AS169" s="8">
        <v>4186</v>
      </c>
      <c r="AT169" s="8">
        <v>4013</v>
      </c>
      <c r="AU169" s="8">
        <v>1793</v>
      </c>
      <c r="AV169" s="8">
        <v>606</v>
      </c>
      <c r="AW169" s="8"/>
      <c r="AX169" s="8">
        <v>117330</v>
      </c>
      <c r="AY169" s="8">
        <v>3610</v>
      </c>
      <c r="AZ169" s="8">
        <v>3747</v>
      </c>
      <c r="BA169" s="8">
        <v>3825</v>
      </c>
      <c r="BB169" s="8">
        <v>4976</v>
      </c>
      <c r="BC169" s="8">
        <v>5252</v>
      </c>
      <c r="BD169" s="8">
        <v>5080</v>
      </c>
      <c r="BE169" s="8">
        <v>5416</v>
      </c>
      <c r="BF169" s="8">
        <v>5365</v>
      </c>
      <c r="BG169" s="8">
        <v>5487</v>
      </c>
      <c r="BH169" s="8">
        <v>5782</v>
      </c>
      <c r="BI169" s="8">
        <v>6964</v>
      </c>
      <c r="BJ169" s="8">
        <v>8400</v>
      </c>
      <c r="BK169" s="8">
        <v>10611</v>
      </c>
      <c r="BL169" s="8">
        <v>9521</v>
      </c>
      <c r="BM169" s="8">
        <v>7835</v>
      </c>
      <c r="BN169" s="8">
        <v>6396</v>
      </c>
      <c r="BO169" s="8">
        <v>6285</v>
      </c>
      <c r="BP169" s="8">
        <v>6916</v>
      </c>
      <c r="BQ169" s="8">
        <v>3953</v>
      </c>
      <c r="BR169" s="8">
        <v>1909</v>
      </c>
      <c r="BT169" s="955">
        <v>93.930186546071226</v>
      </c>
      <c r="BV169" s="8">
        <v>22872</v>
      </c>
      <c r="BW169" s="8">
        <v>117095</v>
      </c>
      <c r="BX169" s="8">
        <v>72721</v>
      </c>
      <c r="BY169" s="8">
        <v>31685</v>
      </c>
      <c r="BZ169" s="8">
        <v>41036</v>
      </c>
      <c r="CB169" s="955">
        <v>10.753780185059805</v>
      </c>
      <c r="CC169" s="955">
        <v>55.054822086812607</v>
      </c>
      <c r="CD169" s="955">
        <v>34.19139772812759</v>
      </c>
      <c r="CE169" s="955">
        <v>14.897408410441587</v>
      </c>
      <c r="CF169" s="955">
        <v>19.293989317685998</v>
      </c>
    </row>
    <row r="170" spans="1:84">
      <c r="A170" s="1">
        <v>28214</v>
      </c>
      <c r="B170" s="1">
        <v>2</v>
      </c>
      <c r="C170" s="1" t="s">
        <v>54</v>
      </c>
      <c r="D170" s="1" t="s">
        <v>116</v>
      </c>
      <c r="E170" s="1" t="s">
        <v>416</v>
      </c>
      <c r="F170" s="1076">
        <v>207729</v>
      </c>
      <c r="G170" s="8">
        <v>7349</v>
      </c>
      <c r="H170" s="8">
        <v>7874</v>
      </c>
      <c r="I170" s="8">
        <v>7841</v>
      </c>
      <c r="J170" s="8">
        <v>7903</v>
      </c>
      <c r="K170" s="8">
        <v>8887</v>
      </c>
      <c r="L170" s="8">
        <v>8893</v>
      </c>
      <c r="M170" s="8">
        <v>9950</v>
      </c>
      <c r="N170" s="8">
        <v>10948</v>
      </c>
      <c r="O170" s="8">
        <v>10420</v>
      </c>
      <c r="P170" s="8">
        <v>10270</v>
      </c>
      <c r="Q170" s="8">
        <v>10802</v>
      </c>
      <c r="R170" s="8">
        <v>12656</v>
      </c>
      <c r="S170" s="8">
        <v>15184</v>
      </c>
      <c r="T170" s="8">
        <v>19358</v>
      </c>
      <c r="U170" s="8">
        <v>16857</v>
      </c>
      <c r="V170" s="8">
        <v>13434</v>
      </c>
      <c r="W170" s="8">
        <v>10118</v>
      </c>
      <c r="X170" s="8">
        <v>8477</v>
      </c>
      <c r="Y170" s="8">
        <v>7331</v>
      </c>
      <c r="Z170" s="8">
        <v>3177</v>
      </c>
      <c r="AA170" s="8"/>
      <c r="AB170" s="8">
        <v>92756</v>
      </c>
      <c r="AC170" s="8">
        <v>3766</v>
      </c>
      <c r="AD170" s="8">
        <v>4029</v>
      </c>
      <c r="AE170" s="8">
        <v>3992</v>
      </c>
      <c r="AF170" s="8">
        <v>3896</v>
      </c>
      <c r="AG170" s="8">
        <v>4109</v>
      </c>
      <c r="AH170" s="8">
        <v>4034</v>
      </c>
      <c r="AI170" s="8">
        <v>4559</v>
      </c>
      <c r="AJ170" s="8">
        <v>5110</v>
      </c>
      <c r="AK170" s="8">
        <v>4793</v>
      </c>
      <c r="AL170" s="8">
        <v>4690</v>
      </c>
      <c r="AM170" s="8">
        <v>4961</v>
      </c>
      <c r="AN170" s="8">
        <v>5612</v>
      </c>
      <c r="AO170" s="8">
        <v>6770</v>
      </c>
      <c r="AP170" s="8">
        <v>8740</v>
      </c>
      <c r="AQ170" s="8">
        <v>7518</v>
      </c>
      <c r="AR170" s="8">
        <v>5858</v>
      </c>
      <c r="AS170" s="8">
        <v>4202</v>
      </c>
      <c r="AT170" s="8">
        <v>3087</v>
      </c>
      <c r="AU170" s="8">
        <v>2269</v>
      </c>
      <c r="AV170" s="8">
        <v>761</v>
      </c>
      <c r="AW170" s="8"/>
      <c r="AX170" s="8">
        <v>114973</v>
      </c>
      <c r="AY170" s="8">
        <v>3583</v>
      </c>
      <c r="AZ170" s="8">
        <v>3845</v>
      </c>
      <c r="BA170" s="8">
        <v>3849</v>
      </c>
      <c r="BB170" s="8">
        <v>4007</v>
      </c>
      <c r="BC170" s="8">
        <v>4778</v>
      </c>
      <c r="BD170" s="8">
        <v>4859</v>
      </c>
      <c r="BE170" s="8">
        <v>5391</v>
      </c>
      <c r="BF170" s="8">
        <v>5838</v>
      </c>
      <c r="BG170" s="8">
        <v>5627</v>
      </c>
      <c r="BH170" s="8">
        <v>5580</v>
      </c>
      <c r="BI170" s="8">
        <v>5841</v>
      </c>
      <c r="BJ170" s="8">
        <v>7044</v>
      </c>
      <c r="BK170" s="8">
        <v>8414</v>
      </c>
      <c r="BL170" s="8">
        <v>10618</v>
      </c>
      <c r="BM170" s="8">
        <v>9339</v>
      </c>
      <c r="BN170" s="8">
        <v>7576</v>
      </c>
      <c r="BO170" s="8">
        <v>5916</v>
      </c>
      <c r="BP170" s="8">
        <v>5390</v>
      </c>
      <c r="BQ170" s="8">
        <v>5062</v>
      </c>
      <c r="BR170" s="8">
        <v>2416</v>
      </c>
      <c r="BT170" s="955">
        <v>91.740125070661392</v>
      </c>
      <c r="BV170" s="8">
        <v>23064</v>
      </c>
      <c r="BW170" s="8">
        <v>105913</v>
      </c>
      <c r="BX170" s="8">
        <v>78752</v>
      </c>
      <c r="BY170" s="8">
        <v>36215</v>
      </c>
      <c r="BZ170" s="8">
        <v>42537</v>
      </c>
      <c r="CB170" s="955">
        <v>11.102927371719886</v>
      </c>
      <c r="CC170" s="955">
        <v>50.986140596642734</v>
      </c>
      <c r="CD170" s="955">
        <v>37.910932031637373</v>
      </c>
      <c r="CE170" s="955">
        <v>17.433771885485417</v>
      </c>
      <c r="CF170" s="955">
        <v>20.477160146151956</v>
      </c>
    </row>
    <row r="171" spans="1:84">
      <c r="A171" s="1">
        <v>28214</v>
      </c>
      <c r="B171" s="1">
        <v>2</v>
      </c>
      <c r="C171" s="1" t="s">
        <v>54</v>
      </c>
      <c r="D171" s="1" t="s">
        <v>116</v>
      </c>
      <c r="E171" s="1" t="s">
        <v>417</v>
      </c>
      <c r="F171" s="1076">
        <v>202523</v>
      </c>
      <c r="G171" s="8">
        <v>7085</v>
      </c>
      <c r="H171" s="8">
        <v>7783</v>
      </c>
      <c r="I171" s="8">
        <v>8031</v>
      </c>
      <c r="J171" s="8">
        <v>7925</v>
      </c>
      <c r="K171" s="8">
        <v>7274</v>
      </c>
      <c r="L171" s="8">
        <v>8087</v>
      </c>
      <c r="M171" s="8">
        <v>9607</v>
      </c>
      <c r="N171" s="8">
        <v>10808</v>
      </c>
      <c r="O171" s="8">
        <v>11451</v>
      </c>
      <c r="P171" s="8">
        <v>10492</v>
      </c>
      <c r="Q171" s="8">
        <v>10244</v>
      </c>
      <c r="R171" s="8">
        <v>10825</v>
      </c>
      <c r="S171" s="8">
        <v>12735</v>
      </c>
      <c r="T171" s="8">
        <v>15159</v>
      </c>
      <c r="U171" s="8">
        <v>18733</v>
      </c>
      <c r="V171" s="8">
        <v>15949</v>
      </c>
      <c r="W171" s="8">
        <v>12031</v>
      </c>
      <c r="X171" s="8">
        <v>8291</v>
      </c>
      <c r="Y171" s="8">
        <v>5731</v>
      </c>
      <c r="Z171" s="8">
        <v>4282</v>
      </c>
      <c r="AA171" s="8"/>
      <c r="AB171" s="8">
        <v>90261</v>
      </c>
      <c r="AC171" s="8">
        <v>3631</v>
      </c>
      <c r="AD171" s="8">
        <v>3983</v>
      </c>
      <c r="AE171" s="8">
        <v>4089</v>
      </c>
      <c r="AF171" s="8">
        <v>3908</v>
      </c>
      <c r="AG171" s="8">
        <v>3359</v>
      </c>
      <c r="AH171" s="8">
        <v>3657</v>
      </c>
      <c r="AI171" s="8">
        <v>4431</v>
      </c>
      <c r="AJ171" s="8">
        <v>5030</v>
      </c>
      <c r="AK171" s="8">
        <v>5372</v>
      </c>
      <c r="AL171" s="8">
        <v>4760</v>
      </c>
      <c r="AM171" s="8">
        <v>4594</v>
      </c>
      <c r="AN171" s="8">
        <v>4906</v>
      </c>
      <c r="AO171" s="8">
        <v>5657</v>
      </c>
      <c r="AP171" s="8">
        <v>6715</v>
      </c>
      <c r="AQ171" s="8">
        <v>8305</v>
      </c>
      <c r="AR171" s="8">
        <v>6910</v>
      </c>
      <c r="AS171" s="8">
        <v>5003</v>
      </c>
      <c r="AT171" s="8">
        <v>3166</v>
      </c>
      <c r="AU171" s="8">
        <v>1756</v>
      </c>
      <c r="AV171" s="8">
        <v>1029</v>
      </c>
      <c r="AW171" s="8"/>
      <c r="AX171" s="8">
        <v>112262</v>
      </c>
      <c r="AY171" s="8">
        <v>3454</v>
      </c>
      <c r="AZ171" s="8">
        <v>3800</v>
      </c>
      <c r="BA171" s="8">
        <v>3942</v>
      </c>
      <c r="BB171" s="8">
        <v>4017</v>
      </c>
      <c r="BC171" s="8">
        <v>3915</v>
      </c>
      <c r="BD171" s="8">
        <v>4430</v>
      </c>
      <c r="BE171" s="8">
        <v>5176</v>
      </c>
      <c r="BF171" s="8">
        <v>5778</v>
      </c>
      <c r="BG171" s="8">
        <v>6079</v>
      </c>
      <c r="BH171" s="8">
        <v>5732</v>
      </c>
      <c r="BI171" s="8">
        <v>5650</v>
      </c>
      <c r="BJ171" s="8">
        <v>5919</v>
      </c>
      <c r="BK171" s="8">
        <v>7078</v>
      </c>
      <c r="BL171" s="8">
        <v>8444</v>
      </c>
      <c r="BM171" s="8">
        <v>10428</v>
      </c>
      <c r="BN171" s="8">
        <v>9039</v>
      </c>
      <c r="BO171" s="8">
        <v>7028</v>
      </c>
      <c r="BP171" s="8">
        <v>5125</v>
      </c>
      <c r="BQ171" s="8">
        <v>3975</v>
      </c>
      <c r="BR171" s="8">
        <v>3253</v>
      </c>
      <c r="BT171" s="955">
        <v>89.440980073487836</v>
      </c>
      <c r="BV171" s="8">
        <v>22899</v>
      </c>
      <c r="BW171" s="8">
        <v>99448</v>
      </c>
      <c r="BX171" s="8">
        <v>80176</v>
      </c>
      <c r="BY171" s="8">
        <v>33892</v>
      </c>
      <c r="BZ171" s="8">
        <v>46284</v>
      </c>
      <c r="CB171" s="955">
        <v>11.306863911753233</v>
      </c>
      <c r="CC171" s="955">
        <v>49.104546150313794</v>
      </c>
      <c r="CD171" s="955">
        <v>39.58858993793298</v>
      </c>
      <c r="CE171" s="955">
        <v>16.734889370590007</v>
      </c>
      <c r="CF171" s="955">
        <v>22.853700567342969</v>
      </c>
    </row>
    <row r="172" spans="1:84">
      <c r="A172" s="1">
        <v>28214</v>
      </c>
      <c r="B172" s="1">
        <v>2</v>
      </c>
      <c r="C172" s="1" t="s">
        <v>54</v>
      </c>
      <c r="D172" s="1" t="s">
        <v>116</v>
      </c>
      <c r="E172" s="1" t="s">
        <v>419</v>
      </c>
      <c r="F172" s="1076">
        <v>197105</v>
      </c>
      <c r="G172" s="8">
        <v>6582</v>
      </c>
      <c r="H172" s="8">
        <v>7484</v>
      </c>
      <c r="I172" s="8">
        <v>7922</v>
      </c>
      <c r="J172" s="8">
        <v>8091</v>
      </c>
      <c r="K172" s="8">
        <v>7254</v>
      </c>
      <c r="L172" s="8">
        <v>6783</v>
      </c>
      <c r="M172" s="8">
        <v>8762</v>
      </c>
      <c r="N172" s="8">
        <v>10445</v>
      </c>
      <c r="O172" s="8">
        <v>11281</v>
      </c>
      <c r="P172" s="8">
        <v>11534</v>
      </c>
      <c r="Q172" s="8">
        <v>10483</v>
      </c>
      <c r="R172" s="8">
        <v>10294</v>
      </c>
      <c r="S172" s="8">
        <v>10940</v>
      </c>
      <c r="T172" s="8">
        <v>12770</v>
      </c>
      <c r="U172" s="8">
        <v>14723</v>
      </c>
      <c r="V172" s="8">
        <v>17761</v>
      </c>
      <c r="W172" s="8">
        <v>14358</v>
      </c>
      <c r="X172" s="8">
        <v>9974</v>
      </c>
      <c r="Y172" s="8">
        <v>5718</v>
      </c>
      <c r="Z172" s="8">
        <v>3946</v>
      </c>
      <c r="AA172" s="8"/>
      <c r="AB172" s="8">
        <v>87627</v>
      </c>
      <c r="AC172" s="8">
        <v>3373</v>
      </c>
      <c r="AD172" s="8">
        <v>3830</v>
      </c>
      <c r="AE172" s="8">
        <v>4034</v>
      </c>
      <c r="AF172" s="8">
        <v>3993</v>
      </c>
      <c r="AG172" s="8">
        <v>3353</v>
      </c>
      <c r="AH172" s="8">
        <v>3069</v>
      </c>
      <c r="AI172" s="8">
        <v>4033</v>
      </c>
      <c r="AJ172" s="8">
        <v>4885</v>
      </c>
      <c r="AK172" s="8">
        <v>5278</v>
      </c>
      <c r="AL172" s="8">
        <v>5343</v>
      </c>
      <c r="AM172" s="8">
        <v>4670</v>
      </c>
      <c r="AN172" s="8">
        <v>4551</v>
      </c>
      <c r="AO172" s="8">
        <v>4960</v>
      </c>
      <c r="AP172" s="8">
        <v>5643</v>
      </c>
      <c r="AQ172" s="8">
        <v>6404</v>
      </c>
      <c r="AR172" s="8">
        <v>7653</v>
      </c>
      <c r="AS172" s="8">
        <v>5946</v>
      </c>
      <c r="AT172" s="8">
        <v>3838</v>
      </c>
      <c r="AU172" s="8">
        <v>1858</v>
      </c>
      <c r="AV172" s="8">
        <v>913</v>
      </c>
      <c r="AW172" s="8"/>
      <c r="AX172" s="8">
        <v>109478</v>
      </c>
      <c r="AY172" s="8">
        <v>3209</v>
      </c>
      <c r="AZ172" s="8">
        <v>3654</v>
      </c>
      <c r="BA172" s="8">
        <v>3888</v>
      </c>
      <c r="BB172" s="8">
        <v>4098</v>
      </c>
      <c r="BC172" s="8">
        <v>3901</v>
      </c>
      <c r="BD172" s="8">
        <v>3714</v>
      </c>
      <c r="BE172" s="8">
        <v>4729</v>
      </c>
      <c r="BF172" s="8">
        <v>5560</v>
      </c>
      <c r="BG172" s="8">
        <v>6003</v>
      </c>
      <c r="BH172" s="8">
        <v>6191</v>
      </c>
      <c r="BI172" s="8">
        <v>5813</v>
      </c>
      <c r="BJ172" s="8">
        <v>5743</v>
      </c>
      <c r="BK172" s="8">
        <v>5980</v>
      </c>
      <c r="BL172" s="8">
        <v>7127</v>
      </c>
      <c r="BM172" s="8">
        <v>8319</v>
      </c>
      <c r="BN172" s="8">
        <v>10108</v>
      </c>
      <c r="BO172" s="8">
        <v>8412</v>
      </c>
      <c r="BP172" s="8">
        <v>6136</v>
      </c>
      <c r="BQ172" s="8">
        <v>3860</v>
      </c>
      <c r="BR172" s="8">
        <v>3033</v>
      </c>
      <c r="BT172" s="955">
        <v>87.048208733747884</v>
      </c>
      <c r="BV172" s="8">
        <v>21988</v>
      </c>
      <c r="BW172" s="8">
        <v>95867</v>
      </c>
      <c r="BX172" s="8">
        <v>79250</v>
      </c>
      <c r="BY172" s="8">
        <v>27493</v>
      </c>
      <c r="BZ172" s="8">
        <v>51757</v>
      </c>
      <c r="CB172" s="955">
        <v>11.155475507977981</v>
      </c>
      <c r="CC172" s="955">
        <v>48.637528220998959</v>
      </c>
      <c r="CD172" s="955">
        <v>40.206996271023058</v>
      </c>
      <c r="CE172" s="955">
        <v>13.948403135384693</v>
      </c>
      <c r="CF172" s="955">
        <v>26.258593135638364</v>
      </c>
    </row>
    <row r="173" spans="1:84">
      <c r="A173" s="1">
        <v>28215</v>
      </c>
      <c r="B173" s="1">
        <v>2</v>
      </c>
      <c r="C173" s="1" t="s">
        <v>54</v>
      </c>
      <c r="D173" s="1" t="s">
        <v>142</v>
      </c>
      <c r="E173" s="1" t="s">
        <v>412</v>
      </c>
      <c r="F173" s="1076">
        <v>75294</v>
      </c>
      <c r="G173" s="8">
        <v>2301</v>
      </c>
      <c r="H173" s="8">
        <v>2877</v>
      </c>
      <c r="I173" s="8">
        <v>3059</v>
      </c>
      <c r="J173" s="8">
        <v>3374</v>
      </c>
      <c r="K173" s="8">
        <v>3252</v>
      </c>
      <c r="L173" s="8">
        <v>2887</v>
      </c>
      <c r="M173" s="8">
        <v>3231</v>
      </c>
      <c r="N173" s="8">
        <v>3758</v>
      </c>
      <c r="O173" s="8">
        <v>4622</v>
      </c>
      <c r="P173" s="8">
        <v>5487</v>
      </c>
      <c r="Q173" s="8">
        <v>4715</v>
      </c>
      <c r="R173" s="8">
        <v>4513</v>
      </c>
      <c r="S173" s="8">
        <v>4701</v>
      </c>
      <c r="T173" s="8">
        <v>5810</v>
      </c>
      <c r="U173" s="8">
        <v>6949</v>
      </c>
      <c r="V173" s="8">
        <v>5760</v>
      </c>
      <c r="W173" s="8">
        <v>3809</v>
      </c>
      <c r="X173" s="8">
        <v>2508</v>
      </c>
      <c r="Y173" s="8">
        <v>1243</v>
      </c>
      <c r="Z173" s="8">
        <v>438</v>
      </c>
      <c r="AA173" s="8"/>
      <c r="AB173" s="8">
        <v>36259</v>
      </c>
      <c r="AC173" s="8">
        <v>1195</v>
      </c>
      <c r="AD173" s="8">
        <v>1456</v>
      </c>
      <c r="AE173" s="8">
        <v>1551</v>
      </c>
      <c r="AF173" s="8">
        <v>1721</v>
      </c>
      <c r="AG173" s="8">
        <v>1603</v>
      </c>
      <c r="AH173" s="8">
        <v>1479</v>
      </c>
      <c r="AI173" s="8">
        <v>1677</v>
      </c>
      <c r="AJ173" s="8">
        <v>1923</v>
      </c>
      <c r="AK173" s="8">
        <v>2280</v>
      </c>
      <c r="AL173" s="8">
        <v>2775</v>
      </c>
      <c r="AM173" s="8">
        <v>2349</v>
      </c>
      <c r="AN173" s="8">
        <v>2174</v>
      </c>
      <c r="AO173" s="8">
        <v>2256</v>
      </c>
      <c r="AP173" s="8">
        <v>2744</v>
      </c>
      <c r="AQ173" s="8">
        <v>3219</v>
      </c>
      <c r="AR173" s="8">
        <v>2680</v>
      </c>
      <c r="AS173" s="8">
        <v>1789</v>
      </c>
      <c r="AT173" s="8">
        <v>959</v>
      </c>
      <c r="AU173" s="8">
        <v>343</v>
      </c>
      <c r="AV173" s="8">
        <v>86</v>
      </c>
      <c r="AW173" s="8"/>
      <c r="AX173" s="8">
        <v>39035</v>
      </c>
      <c r="AY173" s="8">
        <v>1106</v>
      </c>
      <c r="AZ173" s="8">
        <v>1421</v>
      </c>
      <c r="BA173" s="8">
        <v>1508</v>
      </c>
      <c r="BB173" s="8">
        <v>1653</v>
      </c>
      <c r="BC173" s="8">
        <v>1649</v>
      </c>
      <c r="BD173" s="8">
        <v>1408</v>
      </c>
      <c r="BE173" s="8">
        <v>1554</v>
      </c>
      <c r="BF173" s="8">
        <v>1835</v>
      </c>
      <c r="BG173" s="8">
        <v>2342</v>
      </c>
      <c r="BH173" s="8">
        <v>2712</v>
      </c>
      <c r="BI173" s="8">
        <v>2366</v>
      </c>
      <c r="BJ173" s="8">
        <v>2339</v>
      </c>
      <c r="BK173" s="8">
        <v>2445</v>
      </c>
      <c r="BL173" s="8">
        <v>3066</v>
      </c>
      <c r="BM173" s="8">
        <v>3730</v>
      </c>
      <c r="BN173" s="8">
        <v>3080</v>
      </c>
      <c r="BO173" s="8">
        <v>2020</v>
      </c>
      <c r="BP173" s="8">
        <v>1549</v>
      </c>
      <c r="BQ173" s="8">
        <v>900</v>
      </c>
      <c r="BR173" s="8">
        <v>352</v>
      </c>
      <c r="BT173" s="955">
        <v>100</v>
      </c>
      <c r="BV173" s="8">
        <v>8237</v>
      </c>
      <c r="BW173" s="8">
        <v>40540</v>
      </c>
      <c r="BX173" s="8">
        <v>26517</v>
      </c>
      <c r="BY173" s="8">
        <v>12759</v>
      </c>
      <c r="BZ173" s="8">
        <v>13758</v>
      </c>
      <c r="CB173" s="955">
        <v>10.939782718410497</v>
      </c>
      <c r="CC173" s="955">
        <v>53.842271628549419</v>
      </c>
      <c r="CD173" s="955">
        <v>35.217945653040083</v>
      </c>
      <c r="CE173" s="955">
        <v>16.945573352458361</v>
      </c>
      <c r="CF173" s="955">
        <v>18.272372300581718</v>
      </c>
    </row>
    <row r="174" spans="1:84">
      <c r="A174" s="1">
        <v>28215</v>
      </c>
      <c r="B174" s="1">
        <v>2</v>
      </c>
      <c r="C174" s="1" t="s">
        <v>54</v>
      </c>
      <c r="D174" s="1" t="s">
        <v>142</v>
      </c>
      <c r="E174" s="1" t="s">
        <v>413</v>
      </c>
      <c r="F174" s="1076">
        <v>71547</v>
      </c>
      <c r="G174" s="8">
        <v>1883</v>
      </c>
      <c r="H174" s="8">
        <v>2460</v>
      </c>
      <c r="I174" s="8">
        <v>2900</v>
      </c>
      <c r="J174" s="8">
        <v>2965</v>
      </c>
      <c r="K174" s="8">
        <v>2883</v>
      </c>
      <c r="L174" s="8">
        <v>2936</v>
      </c>
      <c r="M174" s="8">
        <v>2865</v>
      </c>
      <c r="N174" s="8">
        <v>3258</v>
      </c>
      <c r="O174" s="8">
        <v>3790</v>
      </c>
      <c r="P174" s="8">
        <v>4585</v>
      </c>
      <c r="Q174" s="8">
        <v>5445</v>
      </c>
      <c r="R174" s="8">
        <v>4659</v>
      </c>
      <c r="S174" s="8">
        <v>4423</v>
      </c>
      <c r="T174" s="8">
        <v>4567</v>
      </c>
      <c r="U174" s="8">
        <v>5541</v>
      </c>
      <c r="V174" s="8">
        <v>6411</v>
      </c>
      <c r="W174" s="8">
        <v>4960</v>
      </c>
      <c r="X174" s="8">
        <v>2927</v>
      </c>
      <c r="Y174" s="8">
        <v>1505</v>
      </c>
      <c r="Z174" s="8">
        <v>584</v>
      </c>
      <c r="AA174" s="8"/>
      <c r="AB174" s="8">
        <v>34409</v>
      </c>
      <c r="AC174" s="8">
        <v>965</v>
      </c>
      <c r="AD174" s="8">
        <v>1281</v>
      </c>
      <c r="AE174" s="8">
        <v>1471</v>
      </c>
      <c r="AF174" s="8">
        <v>1474</v>
      </c>
      <c r="AG174" s="8">
        <v>1426</v>
      </c>
      <c r="AH174" s="8">
        <v>1502</v>
      </c>
      <c r="AI174" s="8">
        <v>1492</v>
      </c>
      <c r="AJ174" s="8">
        <v>1709</v>
      </c>
      <c r="AK174" s="8">
        <v>1957</v>
      </c>
      <c r="AL174" s="8">
        <v>2254</v>
      </c>
      <c r="AM174" s="8">
        <v>2778</v>
      </c>
      <c r="AN174" s="8">
        <v>2314</v>
      </c>
      <c r="AO174" s="8">
        <v>2126</v>
      </c>
      <c r="AP174" s="8">
        <v>2164</v>
      </c>
      <c r="AQ174" s="8">
        <v>2585</v>
      </c>
      <c r="AR174" s="8">
        <v>2868</v>
      </c>
      <c r="AS174" s="8">
        <v>2202</v>
      </c>
      <c r="AT174" s="8">
        <v>1248</v>
      </c>
      <c r="AU174" s="8">
        <v>472</v>
      </c>
      <c r="AV174" s="8">
        <v>121</v>
      </c>
      <c r="AW174" s="8"/>
      <c r="AX174" s="8">
        <v>37138</v>
      </c>
      <c r="AY174" s="8">
        <v>918</v>
      </c>
      <c r="AZ174" s="8">
        <v>1179</v>
      </c>
      <c r="BA174" s="8">
        <v>1429</v>
      </c>
      <c r="BB174" s="8">
        <v>1491</v>
      </c>
      <c r="BC174" s="8">
        <v>1457</v>
      </c>
      <c r="BD174" s="8">
        <v>1434</v>
      </c>
      <c r="BE174" s="8">
        <v>1373</v>
      </c>
      <c r="BF174" s="8">
        <v>1549</v>
      </c>
      <c r="BG174" s="8">
        <v>1833</v>
      </c>
      <c r="BH174" s="8">
        <v>2331</v>
      </c>
      <c r="BI174" s="8">
        <v>2667</v>
      </c>
      <c r="BJ174" s="8">
        <v>2345</v>
      </c>
      <c r="BK174" s="8">
        <v>2297</v>
      </c>
      <c r="BL174" s="8">
        <v>2403</v>
      </c>
      <c r="BM174" s="8">
        <v>2956</v>
      </c>
      <c r="BN174" s="8">
        <v>3543</v>
      </c>
      <c r="BO174" s="8">
        <v>2758</v>
      </c>
      <c r="BP174" s="8">
        <v>1679</v>
      </c>
      <c r="BQ174" s="8">
        <v>1033</v>
      </c>
      <c r="BR174" s="8">
        <v>463</v>
      </c>
      <c r="BT174" s="955">
        <v>95.023507849231009</v>
      </c>
      <c r="BV174" s="8">
        <v>7243</v>
      </c>
      <c r="BW174" s="8">
        <v>37809</v>
      </c>
      <c r="BX174" s="8">
        <v>26495</v>
      </c>
      <c r="BY174" s="8">
        <v>10108</v>
      </c>
      <c r="BZ174" s="8">
        <v>16387</v>
      </c>
      <c r="CB174" s="955">
        <v>10.123415377304429</v>
      </c>
      <c r="CC174" s="955">
        <v>52.844983018155901</v>
      </c>
      <c r="CD174" s="955">
        <v>37.031601604539674</v>
      </c>
      <c r="CE174" s="955">
        <v>14.127776147148028</v>
      </c>
      <c r="CF174" s="955">
        <v>22.903825457391644</v>
      </c>
    </row>
    <row r="175" spans="1:84">
      <c r="A175" s="1">
        <v>28215</v>
      </c>
      <c r="B175" s="1">
        <v>2</v>
      </c>
      <c r="C175" s="1" t="s">
        <v>54</v>
      </c>
      <c r="D175" s="1" t="s">
        <v>142</v>
      </c>
      <c r="E175" s="1" t="s">
        <v>414</v>
      </c>
      <c r="F175" s="1076">
        <v>67214</v>
      </c>
      <c r="G175" s="8">
        <v>1733</v>
      </c>
      <c r="H175" s="8">
        <v>2021</v>
      </c>
      <c r="I175" s="8">
        <v>2483</v>
      </c>
      <c r="J175" s="8">
        <v>2804</v>
      </c>
      <c r="K175" s="8">
        <v>2521</v>
      </c>
      <c r="L175" s="8">
        <v>2591</v>
      </c>
      <c r="M175" s="8">
        <v>2893</v>
      </c>
      <c r="N175" s="8">
        <v>2867</v>
      </c>
      <c r="O175" s="8">
        <v>3284</v>
      </c>
      <c r="P175" s="8">
        <v>3759</v>
      </c>
      <c r="Q175" s="8">
        <v>4543</v>
      </c>
      <c r="R175" s="8">
        <v>5373</v>
      </c>
      <c r="S175" s="8">
        <v>4569</v>
      </c>
      <c r="T175" s="8">
        <v>4314</v>
      </c>
      <c r="U175" s="8">
        <v>4362</v>
      </c>
      <c r="V175" s="8">
        <v>5126</v>
      </c>
      <c r="W175" s="8">
        <v>5587</v>
      </c>
      <c r="X175" s="8">
        <v>3836</v>
      </c>
      <c r="Y175" s="8">
        <v>1800</v>
      </c>
      <c r="Z175" s="8">
        <v>748</v>
      </c>
      <c r="AA175" s="8"/>
      <c r="AB175" s="8">
        <v>32250</v>
      </c>
      <c r="AC175" s="8">
        <v>888</v>
      </c>
      <c r="AD175" s="8">
        <v>1039</v>
      </c>
      <c r="AE175" s="8">
        <v>1296</v>
      </c>
      <c r="AF175" s="8">
        <v>1394</v>
      </c>
      <c r="AG175" s="8">
        <v>1215</v>
      </c>
      <c r="AH175" s="8">
        <v>1333</v>
      </c>
      <c r="AI175" s="8">
        <v>1506</v>
      </c>
      <c r="AJ175" s="8">
        <v>1507</v>
      </c>
      <c r="AK175" s="8">
        <v>1740</v>
      </c>
      <c r="AL175" s="8">
        <v>1935</v>
      </c>
      <c r="AM175" s="8">
        <v>2256</v>
      </c>
      <c r="AN175" s="8">
        <v>2731</v>
      </c>
      <c r="AO175" s="8">
        <v>2266</v>
      </c>
      <c r="AP175" s="8">
        <v>2053</v>
      </c>
      <c r="AQ175" s="8">
        <v>2044</v>
      </c>
      <c r="AR175" s="8">
        <v>2317</v>
      </c>
      <c r="AS175" s="8">
        <v>2392</v>
      </c>
      <c r="AT175" s="8">
        <v>1526</v>
      </c>
      <c r="AU175" s="8">
        <v>640</v>
      </c>
      <c r="AV175" s="8">
        <v>172</v>
      </c>
      <c r="AW175" s="8"/>
      <c r="AX175" s="8">
        <v>34964</v>
      </c>
      <c r="AY175" s="8">
        <v>845</v>
      </c>
      <c r="AZ175" s="8">
        <v>982</v>
      </c>
      <c r="BA175" s="8">
        <v>1187</v>
      </c>
      <c r="BB175" s="8">
        <v>1410</v>
      </c>
      <c r="BC175" s="8">
        <v>1306</v>
      </c>
      <c r="BD175" s="8">
        <v>1258</v>
      </c>
      <c r="BE175" s="8">
        <v>1387</v>
      </c>
      <c r="BF175" s="8">
        <v>1360</v>
      </c>
      <c r="BG175" s="8">
        <v>1544</v>
      </c>
      <c r="BH175" s="8">
        <v>1824</v>
      </c>
      <c r="BI175" s="8">
        <v>2287</v>
      </c>
      <c r="BJ175" s="8">
        <v>2642</v>
      </c>
      <c r="BK175" s="8">
        <v>2303</v>
      </c>
      <c r="BL175" s="8">
        <v>2261</v>
      </c>
      <c r="BM175" s="8">
        <v>2318</v>
      </c>
      <c r="BN175" s="8">
        <v>2809</v>
      </c>
      <c r="BO175" s="8">
        <v>3195</v>
      </c>
      <c r="BP175" s="8">
        <v>2310</v>
      </c>
      <c r="BQ175" s="8">
        <v>1160</v>
      </c>
      <c r="BR175" s="8">
        <v>576</v>
      </c>
      <c r="BT175" s="955">
        <v>89.268733232395675</v>
      </c>
      <c r="BV175" s="8">
        <v>6237</v>
      </c>
      <c r="BW175" s="8">
        <v>35204</v>
      </c>
      <c r="BX175" s="8">
        <v>25773</v>
      </c>
      <c r="BY175" s="8">
        <v>8676</v>
      </c>
      <c r="BZ175" s="8">
        <v>17097</v>
      </c>
      <c r="CB175" s="955">
        <v>9.2793168089981251</v>
      </c>
      <c r="CC175" s="955">
        <v>52.375993096676289</v>
      </c>
      <c r="CD175" s="955">
        <v>38.344690094325586</v>
      </c>
      <c r="CE175" s="955">
        <v>12.908025113815574</v>
      </c>
      <c r="CF175" s="955">
        <v>25.436664980510017</v>
      </c>
    </row>
    <row r="176" spans="1:84">
      <c r="A176" s="1">
        <v>28215</v>
      </c>
      <c r="B176" s="1">
        <v>2</v>
      </c>
      <c r="C176" s="1" t="s">
        <v>54</v>
      </c>
      <c r="D176" s="1" t="s">
        <v>142</v>
      </c>
      <c r="E176" s="1" t="s">
        <v>415</v>
      </c>
      <c r="F176" s="1076">
        <v>62581</v>
      </c>
      <c r="G176" s="8">
        <v>1627</v>
      </c>
      <c r="H176" s="8">
        <v>1858</v>
      </c>
      <c r="I176" s="8">
        <v>2039</v>
      </c>
      <c r="J176" s="8">
        <v>2398</v>
      </c>
      <c r="K176" s="8">
        <v>2374</v>
      </c>
      <c r="L176" s="8">
        <v>2261</v>
      </c>
      <c r="M176" s="8">
        <v>2560</v>
      </c>
      <c r="N176" s="8">
        <v>2895</v>
      </c>
      <c r="O176" s="8">
        <v>2884</v>
      </c>
      <c r="P176" s="8">
        <v>3259</v>
      </c>
      <c r="Q176" s="8">
        <v>3729</v>
      </c>
      <c r="R176" s="8">
        <v>4482</v>
      </c>
      <c r="S176" s="8">
        <v>5274</v>
      </c>
      <c r="T176" s="8">
        <v>4466</v>
      </c>
      <c r="U176" s="8">
        <v>4135</v>
      </c>
      <c r="V176" s="8">
        <v>4055</v>
      </c>
      <c r="W176" s="8">
        <v>4487</v>
      </c>
      <c r="X176" s="8">
        <v>4455</v>
      </c>
      <c r="Y176" s="8">
        <v>2421</v>
      </c>
      <c r="Z176" s="8">
        <v>922</v>
      </c>
      <c r="AA176" s="8"/>
      <c r="AB176" s="8">
        <v>29985</v>
      </c>
      <c r="AC176" s="8">
        <v>834</v>
      </c>
      <c r="AD176" s="8">
        <v>955</v>
      </c>
      <c r="AE176" s="8">
        <v>1050</v>
      </c>
      <c r="AF176" s="8">
        <v>1228</v>
      </c>
      <c r="AG176" s="8">
        <v>1144</v>
      </c>
      <c r="AH176" s="8">
        <v>1135</v>
      </c>
      <c r="AI176" s="8">
        <v>1340</v>
      </c>
      <c r="AJ176" s="8">
        <v>1520</v>
      </c>
      <c r="AK176" s="8">
        <v>1531</v>
      </c>
      <c r="AL176" s="8">
        <v>1723</v>
      </c>
      <c r="AM176" s="8">
        <v>1940</v>
      </c>
      <c r="AN176" s="8">
        <v>2218</v>
      </c>
      <c r="AO176" s="8">
        <v>2677</v>
      </c>
      <c r="AP176" s="8">
        <v>2196</v>
      </c>
      <c r="AQ176" s="8">
        <v>1949</v>
      </c>
      <c r="AR176" s="8">
        <v>1844</v>
      </c>
      <c r="AS176" s="8">
        <v>1940</v>
      </c>
      <c r="AT176" s="8">
        <v>1716</v>
      </c>
      <c r="AU176" s="8">
        <v>804</v>
      </c>
      <c r="AV176" s="8">
        <v>241</v>
      </c>
      <c r="AW176" s="8"/>
      <c r="AX176" s="8">
        <v>32596</v>
      </c>
      <c r="AY176" s="8">
        <v>793</v>
      </c>
      <c r="AZ176" s="8">
        <v>903</v>
      </c>
      <c r="BA176" s="8">
        <v>989</v>
      </c>
      <c r="BB176" s="8">
        <v>1170</v>
      </c>
      <c r="BC176" s="8">
        <v>1230</v>
      </c>
      <c r="BD176" s="8">
        <v>1126</v>
      </c>
      <c r="BE176" s="8">
        <v>1220</v>
      </c>
      <c r="BF176" s="8">
        <v>1375</v>
      </c>
      <c r="BG176" s="8">
        <v>1353</v>
      </c>
      <c r="BH176" s="8">
        <v>1536</v>
      </c>
      <c r="BI176" s="8">
        <v>1789</v>
      </c>
      <c r="BJ176" s="8">
        <v>2264</v>
      </c>
      <c r="BK176" s="8">
        <v>2597</v>
      </c>
      <c r="BL176" s="8">
        <v>2270</v>
      </c>
      <c r="BM176" s="8">
        <v>2186</v>
      </c>
      <c r="BN176" s="8">
        <v>2211</v>
      </c>
      <c r="BO176" s="8">
        <v>2547</v>
      </c>
      <c r="BP176" s="8">
        <v>2739</v>
      </c>
      <c r="BQ176" s="8">
        <v>1617</v>
      </c>
      <c r="BR176" s="8">
        <v>681</v>
      </c>
      <c r="BT176" s="955">
        <v>83.115520493000773</v>
      </c>
      <c r="BV176" s="8">
        <v>5524</v>
      </c>
      <c r="BW176" s="8">
        <v>32116</v>
      </c>
      <c r="BX176" s="8">
        <v>24941</v>
      </c>
      <c r="BY176" s="8">
        <v>8601</v>
      </c>
      <c r="BZ176" s="8">
        <v>16340</v>
      </c>
      <c r="CB176" s="955">
        <v>8.8269602595036822</v>
      </c>
      <c r="CC176" s="955">
        <v>51.319090458765437</v>
      </c>
      <c r="CD176" s="955">
        <v>39.853949281730877</v>
      </c>
      <c r="CE176" s="955">
        <v>13.743788050686309</v>
      </c>
      <c r="CF176" s="955">
        <v>26.110161231044565</v>
      </c>
    </row>
    <row r="177" spans="1:84">
      <c r="A177" s="1">
        <v>28215</v>
      </c>
      <c r="B177" s="1">
        <v>2</v>
      </c>
      <c r="C177" s="1" t="s">
        <v>54</v>
      </c>
      <c r="D177" s="1" t="s">
        <v>142</v>
      </c>
      <c r="E177" s="1" t="s">
        <v>416</v>
      </c>
      <c r="F177" s="1076">
        <v>57780</v>
      </c>
      <c r="G177" s="8">
        <v>1477</v>
      </c>
      <c r="H177" s="8">
        <v>1745</v>
      </c>
      <c r="I177" s="8">
        <v>1875</v>
      </c>
      <c r="J177" s="8">
        <v>1967</v>
      </c>
      <c r="K177" s="8">
        <v>2028</v>
      </c>
      <c r="L177" s="8">
        <v>2123</v>
      </c>
      <c r="M177" s="8">
        <v>2229</v>
      </c>
      <c r="N177" s="8">
        <v>2566</v>
      </c>
      <c r="O177" s="8">
        <v>2914</v>
      </c>
      <c r="P177" s="8">
        <v>2858</v>
      </c>
      <c r="Q177" s="8">
        <v>3235</v>
      </c>
      <c r="R177" s="8">
        <v>3679</v>
      </c>
      <c r="S177" s="8">
        <v>4398</v>
      </c>
      <c r="T177" s="8">
        <v>5161</v>
      </c>
      <c r="U177" s="8">
        <v>4291</v>
      </c>
      <c r="V177" s="8">
        <v>3858</v>
      </c>
      <c r="W177" s="8">
        <v>3587</v>
      </c>
      <c r="X177" s="8">
        <v>3599</v>
      </c>
      <c r="Y177" s="8">
        <v>2944</v>
      </c>
      <c r="Z177" s="8">
        <v>1246</v>
      </c>
      <c r="AA177" s="8"/>
      <c r="AB177" s="8">
        <v>27741</v>
      </c>
      <c r="AC177" s="8">
        <v>757</v>
      </c>
      <c r="AD177" s="8">
        <v>897</v>
      </c>
      <c r="AE177" s="8">
        <v>966</v>
      </c>
      <c r="AF177" s="8">
        <v>993</v>
      </c>
      <c r="AG177" s="8">
        <v>1008</v>
      </c>
      <c r="AH177" s="8">
        <v>1066</v>
      </c>
      <c r="AI177" s="8">
        <v>1139</v>
      </c>
      <c r="AJ177" s="8">
        <v>1356</v>
      </c>
      <c r="AK177" s="8">
        <v>1545</v>
      </c>
      <c r="AL177" s="8">
        <v>1513</v>
      </c>
      <c r="AM177" s="8">
        <v>1729</v>
      </c>
      <c r="AN177" s="8">
        <v>1908</v>
      </c>
      <c r="AO177" s="8">
        <v>2173</v>
      </c>
      <c r="AP177" s="8">
        <v>2599</v>
      </c>
      <c r="AQ177" s="8">
        <v>2093</v>
      </c>
      <c r="AR177" s="8">
        <v>1768</v>
      </c>
      <c r="AS177" s="8">
        <v>1560</v>
      </c>
      <c r="AT177" s="8">
        <v>1402</v>
      </c>
      <c r="AU177" s="8">
        <v>950</v>
      </c>
      <c r="AV177" s="8">
        <v>319</v>
      </c>
      <c r="AW177" s="8"/>
      <c r="AX177" s="8">
        <v>30039</v>
      </c>
      <c r="AY177" s="8">
        <v>720</v>
      </c>
      <c r="AZ177" s="8">
        <v>848</v>
      </c>
      <c r="BA177" s="8">
        <v>909</v>
      </c>
      <c r="BB177" s="8">
        <v>974</v>
      </c>
      <c r="BC177" s="8">
        <v>1020</v>
      </c>
      <c r="BD177" s="8">
        <v>1057</v>
      </c>
      <c r="BE177" s="8">
        <v>1090</v>
      </c>
      <c r="BF177" s="8">
        <v>1210</v>
      </c>
      <c r="BG177" s="8">
        <v>1369</v>
      </c>
      <c r="BH177" s="8">
        <v>1345</v>
      </c>
      <c r="BI177" s="8">
        <v>1506</v>
      </c>
      <c r="BJ177" s="8">
        <v>1771</v>
      </c>
      <c r="BK177" s="8">
        <v>2225</v>
      </c>
      <c r="BL177" s="8">
        <v>2562</v>
      </c>
      <c r="BM177" s="8">
        <v>2198</v>
      </c>
      <c r="BN177" s="8">
        <v>2090</v>
      </c>
      <c r="BO177" s="8">
        <v>2027</v>
      </c>
      <c r="BP177" s="8">
        <v>2197</v>
      </c>
      <c r="BQ177" s="8">
        <v>1994</v>
      </c>
      <c r="BR177" s="8">
        <v>927</v>
      </c>
      <c r="BT177" s="955">
        <v>76.73918240497251</v>
      </c>
      <c r="BV177" s="8">
        <v>5097</v>
      </c>
      <c r="BW177" s="8">
        <v>27997</v>
      </c>
      <c r="BX177" s="8">
        <v>24686</v>
      </c>
      <c r="BY177" s="8">
        <v>9452</v>
      </c>
      <c r="BZ177" s="8">
        <v>15234</v>
      </c>
      <c r="CB177" s="955">
        <v>8.8213914849428861</v>
      </c>
      <c r="CC177" s="955">
        <v>48.454482519903081</v>
      </c>
      <c r="CD177" s="955">
        <v>42.724125995154033</v>
      </c>
      <c r="CE177" s="955">
        <v>16.358601592246451</v>
      </c>
      <c r="CF177" s="955">
        <v>26.365524402907582</v>
      </c>
    </row>
    <row r="178" spans="1:84">
      <c r="A178" s="1">
        <v>28215</v>
      </c>
      <c r="B178" s="1">
        <v>2</v>
      </c>
      <c r="C178" s="1" t="s">
        <v>54</v>
      </c>
      <c r="D178" s="1" t="s">
        <v>142</v>
      </c>
      <c r="E178" s="1" t="s">
        <v>417</v>
      </c>
      <c r="F178" s="1076">
        <v>53067</v>
      </c>
      <c r="G178" s="8">
        <v>1300</v>
      </c>
      <c r="H178" s="8">
        <v>1586</v>
      </c>
      <c r="I178" s="8">
        <v>1761</v>
      </c>
      <c r="J178" s="8">
        <v>1806</v>
      </c>
      <c r="K178" s="8">
        <v>1656</v>
      </c>
      <c r="L178" s="8">
        <v>1809</v>
      </c>
      <c r="M178" s="8">
        <v>2086</v>
      </c>
      <c r="N178" s="8">
        <v>2233</v>
      </c>
      <c r="O178" s="8">
        <v>2585</v>
      </c>
      <c r="P178" s="8">
        <v>2887</v>
      </c>
      <c r="Q178" s="8">
        <v>2834</v>
      </c>
      <c r="R178" s="8">
        <v>3195</v>
      </c>
      <c r="S178" s="8">
        <v>3611</v>
      </c>
      <c r="T178" s="8">
        <v>4305</v>
      </c>
      <c r="U178" s="8">
        <v>4968</v>
      </c>
      <c r="V178" s="8">
        <v>4015</v>
      </c>
      <c r="W178" s="8">
        <v>3439</v>
      </c>
      <c r="X178" s="8">
        <v>2934</v>
      </c>
      <c r="Y178" s="8">
        <v>2396</v>
      </c>
      <c r="Z178" s="8">
        <v>1661</v>
      </c>
      <c r="AA178" s="8"/>
      <c r="AB178" s="8">
        <v>25620</v>
      </c>
      <c r="AC178" s="8">
        <v>666</v>
      </c>
      <c r="AD178" s="8">
        <v>815</v>
      </c>
      <c r="AE178" s="8">
        <v>907</v>
      </c>
      <c r="AF178" s="8">
        <v>912</v>
      </c>
      <c r="AG178" s="8">
        <v>810</v>
      </c>
      <c r="AH178" s="8">
        <v>937</v>
      </c>
      <c r="AI178" s="8">
        <v>1067</v>
      </c>
      <c r="AJ178" s="8">
        <v>1152</v>
      </c>
      <c r="AK178" s="8">
        <v>1379</v>
      </c>
      <c r="AL178" s="8">
        <v>1527</v>
      </c>
      <c r="AM178" s="8">
        <v>1516</v>
      </c>
      <c r="AN178" s="8">
        <v>1704</v>
      </c>
      <c r="AO178" s="8">
        <v>1871</v>
      </c>
      <c r="AP178" s="8">
        <v>2110</v>
      </c>
      <c r="AQ178" s="8">
        <v>2483</v>
      </c>
      <c r="AR178" s="8">
        <v>1908</v>
      </c>
      <c r="AS178" s="8">
        <v>1510</v>
      </c>
      <c r="AT178" s="8">
        <v>1150</v>
      </c>
      <c r="AU178" s="8">
        <v>784</v>
      </c>
      <c r="AV178" s="8">
        <v>412</v>
      </c>
      <c r="AW178" s="8"/>
      <c r="AX178" s="8">
        <v>27447</v>
      </c>
      <c r="AY178" s="8">
        <v>634</v>
      </c>
      <c r="AZ178" s="8">
        <v>771</v>
      </c>
      <c r="BA178" s="8">
        <v>854</v>
      </c>
      <c r="BB178" s="8">
        <v>894</v>
      </c>
      <c r="BC178" s="8">
        <v>846</v>
      </c>
      <c r="BD178" s="8">
        <v>872</v>
      </c>
      <c r="BE178" s="8">
        <v>1019</v>
      </c>
      <c r="BF178" s="8">
        <v>1081</v>
      </c>
      <c r="BG178" s="8">
        <v>1206</v>
      </c>
      <c r="BH178" s="8">
        <v>1360</v>
      </c>
      <c r="BI178" s="8">
        <v>1318</v>
      </c>
      <c r="BJ178" s="8">
        <v>1491</v>
      </c>
      <c r="BK178" s="8">
        <v>1740</v>
      </c>
      <c r="BL178" s="8">
        <v>2195</v>
      </c>
      <c r="BM178" s="8">
        <v>2485</v>
      </c>
      <c r="BN178" s="8">
        <v>2107</v>
      </c>
      <c r="BO178" s="8">
        <v>1929</v>
      </c>
      <c r="BP178" s="8">
        <v>1784</v>
      </c>
      <c r="BQ178" s="8">
        <v>1612</v>
      </c>
      <c r="BR178" s="8">
        <v>1249</v>
      </c>
      <c r="BT178" s="955">
        <v>70.479719499561725</v>
      </c>
      <c r="BV178" s="8">
        <v>4647</v>
      </c>
      <c r="BW178" s="8">
        <v>24702</v>
      </c>
      <c r="BX178" s="8">
        <v>23718</v>
      </c>
      <c r="BY178" s="8">
        <v>9273</v>
      </c>
      <c r="BZ178" s="8">
        <v>14445</v>
      </c>
      <c r="CB178" s="955">
        <v>8.7568545423709647</v>
      </c>
      <c r="CC178" s="955">
        <v>46.548702583526484</v>
      </c>
      <c r="CD178" s="955">
        <v>44.694442874102549</v>
      </c>
      <c r="CE178" s="955">
        <v>17.474136468992029</v>
      </c>
      <c r="CF178" s="955">
        <v>27.220306405110524</v>
      </c>
    </row>
    <row r="179" spans="1:84">
      <c r="A179" s="1">
        <v>28215</v>
      </c>
      <c r="B179" s="1">
        <v>2</v>
      </c>
      <c r="C179" s="1" t="s">
        <v>54</v>
      </c>
      <c r="D179" s="1" t="s">
        <v>142</v>
      </c>
      <c r="E179" s="1" t="s">
        <v>419</v>
      </c>
      <c r="F179" s="1076">
        <v>48639</v>
      </c>
      <c r="G179" s="8">
        <v>1128</v>
      </c>
      <c r="H179" s="8">
        <v>1395</v>
      </c>
      <c r="I179" s="8">
        <v>1600</v>
      </c>
      <c r="J179" s="8">
        <v>1695</v>
      </c>
      <c r="K179" s="8">
        <v>1516</v>
      </c>
      <c r="L179" s="8">
        <v>1470</v>
      </c>
      <c r="M179" s="8">
        <v>1772</v>
      </c>
      <c r="N179" s="8">
        <v>2084</v>
      </c>
      <c r="O179" s="8">
        <v>2248</v>
      </c>
      <c r="P179" s="8">
        <v>2564</v>
      </c>
      <c r="Q179" s="8">
        <v>2865</v>
      </c>
      <c r="R179" s="8">
        <v>2798</v>
      </c>
      <c r="S179" s="8">
        <v>3140</v>
      </c>
      <c r="T179" s="8">
        <v>3538</v>
      </c>
      <c r="U179" s="8">
        <v>4148</v>
      </c>
      <c r="V179" s="8">
        <v>4656</v>
      </c>
      <c r="W179" s="8">
        <v>3599</v>
      </c>
      <c r="X179" s="8">
        <v>2852</v>
      </c>
      <c r="Y179" s="8">
        <v>2015</v>
      </c>
      <c r="Z179" s="8">
        <v>1556</v>
      </c>
      <c r="AA179" s="8"/>
      <c r="AB179" s="8">
        <v>23641</v>
      </c>
      <c r="AC179" s="8">
        <v>578</v>
      </c>
      <c r="AD179" s="8">
        <v>717</v>
      </c>
      <c r="AE179" s="8">
        <v>824</v>
      </c>
      <c r="AF179" s="8">
        <v>856</v>
      </c>
      <c r="AG179" s="8">
        <v>741</v>
      </c>
      <c r="AH179" s="8">
        <v>749</v>
      </c>
      <c r="AI179" s="8">
        <v>936</v>
      </c>
      <c r="AJ179" s="8">
        <v>1076</v>
      </c>
      <c r="AK179" s="8">
        <v>1171</v>
      </c>
      <c r="AL179" s="8">
        <v>1365</v>
      </c>
      <c r="AM179" s="8">
        <v>1531</v>
      </c>
      <c r="AN179" s="8">
        <v>1494</v>
      </c>
      <c r="AO179" s="8">
        <v>1674</v>
      </c>
      <c r="AP179" s="8">
        <v>1821</v>
      </c>
      <c r="AQ179" s="8">
        <v>2018</v>
      </c>
      <c r="AR179" s="8">
        <v>2271</v>
      </c>
      <c r="AS179" s="8">
        <v>1644</v>
      </c>
      <c r="AT179" s="8">
        <v>1133</v>
      </c>
      <c r="AU179" s="8">
        <v>664</v>
      </c>
      <c r="AV179" s="8">
        <v>378</v>
      </c>
      <c r="AW179" s="8"/>
      <c r="AX179" s="8">
        <v>24998</v>
      </c>
      <c r="AY179" s="8">
        <v>550</v>
      </c>
      <c r="AZ179" s="8">
        <v>678</v>
      </c>
      <c r="BA179" s="8">
        <v>776</v>
      </c>
      <c r="BB179" s="8">
        <v>839</v>
      </c>
      <c r="BC179" s="8">
        <v>775</v>
      </c>
      <c r="BD179" s="8">
        <v>721</v>
      </c>
      <c r="BE179" s="8">
        <v>836</v>
      </c>
      <c r="BF179" s="8">
        <v>1008</v>
      </c>
      <c r="BG179" s="8">
        <v>1077</v>
      </c>
      <c r="BH179" s="8">
        <v>1199</v>
      </c>
      <c r="BI179" s="8">
        <v>1334</v>
      </c>
      <c r="BJ179" s="8">
        <v>1304</v>
      </c>
      <c r="BK179" s="8">
        <v>1466</v>
      </c>
      <c r="BL179" s="8">
        <v>1717</v>
      </c>
      <c r="BM179" s="8">
        <v>2130</v>
      </c>
      <c r="BN179" s="8">
        <v>2385</v>
      </c>
      <c r="BO179" s="8">
        <v>1955</v>
      </c>
      <c r="BP179" s="8">
        <v>1719</v>
      </c>
      <c r="BQ179" s="8">
        <v>1351</v>
      </c>
      <c r="BR179" s="8">
        <v>1178</v>
      </c>
      <c r="BT179" s="955">
        <v>64.598772810582517</v>
      </c>
      <c r="BV179" s="8">
        <v>4123</v>
      </c>
      <c r="BW179" s="8">
        <v>22152</v>
      </c>
      <c r="BX179" s="8">
        <v>22364</v>
      </c>
      <c r="BY179" s="8">
        <v>7686</v>
      </c>
      <c r="BZ179" s="8">
        <v>14678</v>
      </c>
      <c r="CB179" s="955">
        <v>8.476736775015933</v>
      </c>
      <c r="CC179" s="955">
        <v>45.543699500400912</v>
      </c>
      <c r="CD179" s="955">
        <v>45.979563724583159</v>
      </c>
      <c r="CE179" s="955">
        <v>15.802134089927836</v>
      </c>
      <c r="CF179" s="955">
        <v>30.177429634655319</v>
      </c>
    </row>
    <row r="180" spans="1:84">
      <c r="A180" s="1">
        <v>28216</v>
      </c>
      <c r="B180" s="1">
        <v>2</v>
      </c>
      <c r="C180" s="1" t="s">
        <v>54</v>
      </c>
      <c r="D180" s="1" t="s">
        <v>129</v>
      </c>
      <c r="E180" s="1" t="s">
        <v>412</v>
      </c>
      <c r="F180" s="1076">
        <v>87722</v>
      </c>
      <c r="G180" s="8">
        <v>3241</v>
      </c>
      <c r="H180" s="8">
        <v>3796</v>
      </c>
      <c r="I180" s="8">
        <v>4144</v>
      </c>
      <c r="J180" s="8">
        <v>4289</v>
      </c>
      <c r="K180" s="8">
        <v>4202</v>
      </c>
      <c r="L180" s="8">
        <v>4145</v>
      </c>
      <c r="M180" s="8">
        <v>4513</v>
      </c>
      <c r="N180" s="8">
        <v>4879</v>
      </c>
      <c r="O180" s="8">
        <v>5659</v>
      </c>
      <c r="P180" s="8">
        <v>6972</v>
      </c>
      <c r="Q180" s="8">
        <v>5776</v>
      </c>
      <c r="R180" s="8">
        <v>5311</v>
      </c>
      <c r="S180" s="8">
        <v>5007</v>
      </c>
      <c r="T180" s="8">
        <v>6072</v>
      </c>
      <c r="U180" s="8">
        <v>7295</v>
      </c>
      <c r="V180" s="8">
        <v>5441</v>
      </c>
      <c r="W180" s="8">
        <v>3556</v>
      </c>
      <c r="X180" s="8">
        <v>2222</v>
      </c>
      <c r="Y180" s="8">
        <v>945</v>
      </c>
      <c r="Z180" s="8">
        <v>257</v>
      </c>
      <c r="AA180" s="8"/>
      <c r="AB180" s="8">
        <v>42379</v>
      </c>
      <c r="AC180" s="8">
        <v>1645</v>
      </c>
      <c r="AD180" s="8">
        <v>1895</v>
      </c>
      <c r="AE180" s="8">
        <v>2061</v>
      </c>
      <c r="AF180" s="8">
        <v>2230</v>
      </c>
      <c r="AG180" s="8">
        <v>2173</v>
      </c>
      <c r="AH180" s="8">
        <v>2254</v>
      </c>
      <c r="AI180" s="8">
        <v>2342</v>
      </c>
      <c r="AJ180" s="8">
        <v>2430</v>
      </c>
      <c r="AK180" s="8">
        <v>2847</v>
      </c>
      <c r="AL180" s="8">
        <v>3488</v>
      </c>
      <c r="AM180" s="8">
        <v>2826</v>
      </c>
      <c r="AN180" s="8">
        <v>2513</v>
      </c>
      <c r="AO180" s="8">
        <v>2327</v>
      </c>
      <c r="AP180" s="8">
        <v>2917</v>
      </c>
      <c r="AQ180" s="8">
        <v>3403</v>
      </c>
      <c r="AR180" s="8">
        <v>2491</v>
      </c>
      <c r="AS180" s="8">
        <v>1505</v>
      </c>
      <c r="AT180" s="8">
        <v>757</v>
      </c>
      <c r="AU180" s="8">
        <v>245</v>
      </c>
      <c r="AV180" s="8">
        <v>30</v>
      </c>
      <c r="AW180" s="8"/>
      <c r="AX180" s="8">
        <v>45343</v>
      </c>
      <c r="AY180" s="8">
        <v>1596</v>
      </c>
      <c r="AZ180" s="8">
        <v>1901</v>
      </c>
      <c r="BA180" s="8">
        <v>2083</v>
      </c>
      <c r="BB180" s="8">
        <v>2059</v>
      </c>
      <c r="BC180" s="8">
        <v>2029</v>
      </c>
      <c r="BD180" s="8">
        <v>1891</v>
      </c>
      <c r="BE180" s="8">
        <v>2171</v>
      </c>
      <c r="BF180" s="8">
        <v>2449</v>
      </c>
      <c r="BG180" s="8">
        <v>2812</v>
      </c>
      <c r="BH180" s="8">
        <v>3484</v>
      </c>
      <c r="BI180" s="8">
        <v>2950</v>
      </c>
      <c r="BJ180" s="8">
        <v>2798</v>
      </c>
      <c r="BK180" s="8">
        <v>2680</v>
      </c>
      <c r="BL180" s="8">
        <v>3155</v>
      </c>
      <c r="BM180" s="8">
        <v>3892</v>
      </c>
      <c r="BN180" s="8">
        <v>2950</v>
      </c>
      <c r="BO180" s="8">
        <v>2051</v>
      </c>
      <c r="BP180" s="8">
        <v>1465</v>
      </c>
      <c r="BQ180" s="8">
        <v>700</v>
      </c>
      <c r="BR180" s="8">
        <v>227</v>
      </c>
      <c r="BT180" s="955">
        <v>100</v>
      </c>
      <c r="BV180" s="8">
        <v>11181</v>
      </c>
      <c r="BW180" s="8">
        <v>50753</v>
      </c>
      <c r="BX180" s="8">
        <v>25788</v>
      </c>
      <c r="BY180" s="8">
        <v>13367</v>
      </c>
      <c r="BZ180" s="8">
        <v>12421</v>
      </c>
      <c r="CB180" s="955">
        <v>12.745947424819315</v>
      </c>
      <c r="CC180" s="955">
        <v>57.856638015549123</v>
      </c>
      <c r="CD180" s="955">
        <v>29.397414559631564</v>
      </c>
      <c r="CE180" s="955">
        <v>15.23791067235129</v>
      </c>
      <c r="CF180" s="955">
        <v>14.159503887280273</v>
      </c>
    </row>
    <row r="181" spans="1:84">
      <c r="A181" s="1">
        <v>28216</v>
      </c>
      <c r="B181" s="1">
        <v>2</v>
      </c>
      <c r="C181" s="1" t="s">
        <v>54</v>
      </c>
      <c r="D181" s="1" t="s">
        <v>129</v>
      </c>
      <c r="E181" s="1" t="s">
        <v>413</v>
      </c>
      <c r="F181" s="1076">
        <v>84290</v>
      </c>
      <c r="G181" s="8">
        <v>2673</v>
      </c>
      <c r="H181" s="8">
        <v>3309</v>
      </c>
      <c r="I181" s="8">
        <v>3801</v>
      </c>
      <c r="J181" s="8">
        <v>4004</v>
      </c>
      <c r="K181" s="8">
        <v>4010</v>
      </c>
      <c r="L181" s="8">
        <v>4297</v>
      </c>
      <c r="M181" s="8">
        <v>3872</v>
      </c>
      <c r="N181" s="8">
        <v>4391</v>
      </c>
      <c r="O181" s="8">
        <v>4808</v>
      </c>
      <c r="P181" s="8">
        <v>5579</v>
      </c>
      <c r="Q181" s="8">
        <v>6834</v>
      </c>
      <c r="R181" s="8">
        <v>5662</v>
      </c>
      <c r="S181" s="8">
        <v>5162</v>
      </c>
      <c r="T181" s="8">
        <v>4834</v>
      </c>
      <c r="U181" s="8">
        <v>5702</v>
      </c>
      <c r="V181" s="8">
        <v>6611</v>
      </c>
      <c r="W181" s="8">
        <v>4572</v>
      </c>
      <c r="X181" s="8">
        <v>2562</v>
      </c>
      <c r="Y181" s="8">
        <v>1229</v>
      </c>
      <c r="Z181" s="8">
        <v>378</v>
      </c>
      <c r="AA181" s="8"/>
      <c r="AB181" s="8">
        <v>40611</v>
      </c>
      <c r="AC181" s="8">
        <v>1370</v>
      </c>
      <c r="AD181" s="8">
        <v>1668</v>
      </c>
      <c r="AE181" s="8">
        <v>1890</v>
      </c>
      <c r="AF181" s="8">
        <v>2008</v>
      </c>
      <c r="AG181" s="8">
        <v>2170</v>
      </c>
      <c r="AH181" s="8">
        <v>2252</v>
      </c>
      <c r="AI181" s="8">
        <v>2059</v>
      </c>
      <c r="AJ181" s="8">
        <v>2248</v>
      </c>
      <c r="AK181" s="8">
        <v>2398</v>
      </c>
      <c r="AL181" s="8">
        <v>2794</v>
      </c>
      <c r="AM181" s="8">
        <v>3403</v>
      </c>
      <c r="AN181" s="8">
        <v>2759</v>
      </c>
      <c r="AO181" s="8">
        <v>2433</v>
      </c>
      <c r="AP181" s="8">
        <v>2206</v>
      </c>
      <c r="AQ181" s="8">
        <v>2678</v>
      </c>
      <c r="AR181" s="8">
        <v>2961</v>
      </c>
      <c r="AS181" s="8">
        <v>1943</v>
      </c>
      <c r="AT181" s="8">
        <v>969</v>
      </c>
      <c r="AU181" s="8">
        <v>332</v>
      </c>
      <c r="AV181" s="8">
        <v>70</v>
      </c>
      <c r="AW181" s="8"/>
      <c r="AX181" s="8">
        <v>43679</v>
      </c>
      <c r="AY181" s="8">
        <v>1303</v>
      </c>
      <c r="AZ181" s="8">
        <v>1641</v>
      </c>
      <c r="BA181" s="8">
        <v>1911</v>
      </c>
      <c r="BB181" s="8">
        <v>1996</v>
      </c>
      <c r="BC181" s="8">
        <v>1840</v>
      </c>
      <c r="BD181" s="8">
        <v>2045</v>
      </c>
      <c r="BE181" s="8">
        <v>1813</v>
      </c>
      <c r="BF181" s="8">
        <v>2143</v>
      </c>
      <c r="BG181" s="8">
        <v>2410</v>
      </c>
      <c r="BH181" s="8">
        <v>2785</v>
      </c>
      <c r="BI181" s="8">
        <v>3431</v>
      </c>
      <c r="BJ181" s="8">
        <v>2903</v>
      </c>
      <c r="BK181" s="8">
        <v>2729</v>
      </c>
      <c r="BL181" s="8">
        <v>2628</v>
      </c>
      <c r="BM181" s="8">
        <v>3024</v>
      </c>
      <c r="BN181" s="8">
        <v>3650</v>
      </c>
      <c r="BO181" s="8">
        <v>2629</v>
      </c>
      <c r="BP181" s="8">
        <v>1593</v>
      </c>
      <c r="BQ181" s="8">
        <v>897</v>
      </c>
      <c r="BR181" s="8">
        <v>308</v>
      </c>
      <c r="BT181" s="955">
        <v>96.087640500672578</v>
      </c>
      <c r="BV181" s="8">
        <v>9783</v>
      </c>
      <c r="BW181" s="8">
        <v>48619</v>
      </c>
      <c r="BX181" s="8">
        <v>25888</v>
      </c>
      <c r="BY181" s="8">
        <v>10536</v>
      </c>
      <c r="BZ181" s="8">
        <v>15352</v>
      </c>
      <c r="CB181" s="955">
        <v>11.606358998694983</v>
      </c>
      <c r="CC181" s="955">
        <v>57.680626408826676</v>
      </c>
      <c r="CD181" s="955">
        <v>30.713014592478348</v>
      </c>
      <c r="CE181" s="955">
        <v>12.499703404911616</v>
      </c>
      <c r="CF181" s="955">
        <v>18.213311187566735</v>
      </c>
    </row>
    <row r="182" spans="1:84">
      <c r="A182" s="1">
        <v>28216</v>
      </c>
      <c r="B182" s="1">
        <v>2</v>
      </c>
      <c r="C182" s="1" t="s">
        <v>54</v>
      </c>
      <c r="D182" s="1" t="s">
        <v>129</v>
      </c>
      <c r="E182" s="1" t="s">
        <v>414</v>
      </c>
      <c r="F182" s="1076">
        <v>80306</v>
      </c>
      <c r="G182" s="8">
        <v>2532</v>
      </c>
      <c r="H182" s="8">
        <v>2742</v>
      </c>
      <c r="I182" s="8">
        <v>3318</v>
      </c>
      <c r="J182" s="8">
        <v>3668</v>
      </c>
      <c r="K182" s="8">
        <v>3710</v>
      </c>
      <c r="L182" s="8">
        <v>4062</v>
      </c>
      <c r="M182" s="8">
        <v>4025</v>
      </c>
      <c r="N182" s="8">
        <v>3755</v>
      </c>
      <c r="O182" s="8">
        <v>4330</v>
      </c>
      <c r="P182" s="8">
        <v>4740</v>
      </c>
      <c r="Q182" s="8">
        <v>5468</v>
      </c>
      <c r="R182" s="8">
        <v>6695</v>
      </c>
      <c r="S182" s="8">
        <v>5508</v>
      </c>
      <c r="T182" s="8">
        <v>4995</v>
      </c>
      <c r="U182" s="8">
        <v>4556</v>
      </c>
      <c r="V182" s="8">
        <v>5193</v>
      </c>
      <c r="W182" s="8">
        <v>5642</v>
      </c>
      <c r="X182" s="8">
        <v>3374</v>
      </c>
      <c r="Y182" s="8">
        <v>1475</v>
      </c>
      <c r="Z182" s="8">
        <v>518</v>
      </c>
      <c r="AA182" s="8"/>
      <c r="AB182" s="8">
        <v>38533</v>
      </c>
      <c r="AC182" s="8">
        <v>1298</v>
      </c>
      <c r="AD182" s="8">
        <v>1395</v>
      </c>
      <c r="AE182" s="8">
        <v>1667</v>
      </c>
      <c r="AF182" s="8">
        <v>1838</v>
      </c>
      <c r="AG182" s="8">
        <v>1936</v>
      </c>
      <c r="AH182" s="8">
        <v>2222</v>
      </c>
      <c r="AI182" s="8">
        <v>2062</v>
      </c>
      <c r="AJ182" s="8">
        <v>1972</v>
      </c>
      <c r="AK182" s="8">
        <v>2224</v>
      </c>
      <c r="AL182" s="8">
        <v>2355</v>
      </c>
      <c r="AM182" s="8">
        <v>2728</v>
      </c>
      <c r="AN182" s="8">
        <v>3317</v>
      </c>
      <c r="AO182" s="8">
        <v>2675</v>
      </c>
      <c r="AP182" s="8">
        <v>2322</v>
      </c>
      <c r="AQ182" s="8">
        <v>2030</v>
      </c>
      <c r="AR182" s="8">
        <v>2346</v>
      </c>
      <c r="AS182" s="8">
        <v>2352</v>
      </c>
      <c r="AT182" s="8">
        <v>1258</v>
      </c>
      <c r="AU182" s="8">
        <v>444</v>
      </c>
      <c r="AV182" s="8">
        <v>92</v>
      </c>
      <c r="AW182" s="8"/>
      <c r="AX182" s="8">
        <v>41773</v>
      </c>
      <c r="AY182" s="8">
        <v>1234</v>
      </c>
      <c r="AZ182" s="8">
        <v>1347</v>
      </c>
      <c r="BA182" s="8">
        <v>1651</v>
      </c>
      <c r="BB182" s="8">
        <v>1830</v>
      </c>
      <c r="BC182" s="8">
        <v>1774</v>
      </c>
      <c r="BD182" s="8">
        <v>1840</v>
      </c>
      <c r="BE182" s="8">
        <v>1963</v>
      </c>
      <c r="BF182" s="8">
        <v>1783</v>
      </c>
      <c r="BG182" s="8">
        <v>2106</v>
      </c>
      <c r="BH182" s="8">
        <v>2385</v>
      </c>
      <c r="BI182" s="8">
        <v>2740</v>
      </c>
      <c r="BJ182" s="8">
        <v>3378</v>
      </c>
      <c r="BK182" s="8">
        <v>2833</v>
      </c>
      <c r="BL182" s="8">
        <v>2673</v>
      </c>
      <c r="BM182" s="8">
        <v>2526</v>
      </c>
      <c r="BN182" s="8">
        <v>2847</v>
      </c>
      <c r="BO182" s="8">
        <v>3290</v>
      </c>
      <c r="BP182" s="8">
        <v>2116</v>
      </c>
      <c r="BQ182" s="8">
        <v>1031</v>
      </c>
      <c r="BR182" s="8">
        <v>426</v>
      </c>
      <c r="BT182" s="955">
        <v>91.546020382572209</v>
      </c>
      <c r="BV182" s="8">
        <v>8592</v>
      </c>
      <c r="BW182" s="8">
        <v>45961</v>
      </c>
      <c r="BX182" s="8">
        <v>25753</v>
      </c>
      <c r="BY182" s="8">
        <v>9551</v>
      </c>
      <c r="BZ182" s="8">
        <v>16202</v>
      </c>
      <c r="CB182" s="955">
        <v>10.699076034169302</v>
      </c>
      <c r="CC182" s="955">
        <v>57.23233631360047</v>
      </c>
      <c r="CD182" s="955">
        <v>32.068587652230221</v>
      </c>
      <c r="CE182" s="955">
        <v>11.893258287052026</v>
      </c>
      <c r="CF182" s="955">
        <v>20.175329365178193</v>
      </c>
    </row>
    <row r="183" spans="1:84">
      <c r="A183" s="1">
        <v>28216</v>
      </c>
      <c r="B183" s="1">
        <v>2</v>
      </c>
      <c r="C183" s="1" t="s">
        <v>54</v>
      </c>
      <c r="D183" s="1" t="s">
        <v>129</v>
      </c>
      <c r="E183" s="1" t="s">
        <v>415</v>
      </c>
      <c r="F183" s="1076">
        <v>75851</v>
      </c>
      <c r="G183" s="8">
        <v>2412</v>
      </c>
      <c r="H183" s="8">
        <v>2597</v>
      </c>
      <c r="I183" s="8">
        <v>2751</v>
      </c>
      <c r="J183" s="8">
        <v>3200</v>
      </c>
      <c r="K183" s="8">
        <v>3389</v>
      </c>
      <c r="L183" s="8">
        <v>3735</v>
      </c>
      <c r="M183" s="8">
        <v>3779</v>
      </c>
      <c r="N183" s="8">
        <v>3918</v>
      </c>
      <c r="O183" s="8">
        <v>3700</v>
      </c>
      <c r="P183" s="8">
        <v>4271</v>
      </c>
      <c r="Q183" s="8">
        <v>4647</v>
      </c>
      <c r="R183" s="8">
        <v>5358</v>
      </c>
      <c r="S183" s="8">
        <v>6517</v>
      </c>
      <c r="T183" s="8">
        <v>5341</v>
      </c>
      <c r="U183" s="8">
        <v>4721</v>
      </c>
      <c r="V183" s="8">
        <v>4175</v>
      </c>
      <c r="W183" s="8">
        <v>4459</v>
      </c>
      <c r="X183" s="8">
        <v>4250</v>
      </c>
      <c r="Y183" s="8">
        <v>1983</v>
      </c>
      <c r="Z183" s="8">
        <v>648</v>
      </c>
      <c r="AA183" s="8"/>
      <c r="AB183" s="8">
        <v>36277</v>
      </c>
      <c r="AC183" s="8">
        <v>1236</v>
      </c>
      <c r="AD183" s="8">
        <v>1321</v>
      </c>
      <c r="AE183" s="8">
        <v>1394</v>
      </c>
      <c r="AF183" s="8">
        <v>1619</v>
      </c>
      <c r="AG183" s="8">
        <v>1767</v>
      </c>
      <c r="AH183" s="8">
        <v>1972</v>
      </c>
      <c r="AI183" s="8">
        <v>2020</v>
      </c>
      <c r="AJ183" s="8">
        <v>1981</v>
      </c>
      <c r="AK183" s="8">
        <v>1950</v>
      </c>
      <c r="AL183" s="8">
        <v>2188</v>
      </c>
      <c r="AM183" s="8">
        <v>2300</v>
      </c>
      <c r="AN183" s="8">
        <v>2663</v>
      </c>
      <c r="AO183" s="8">
        <v>3217</v>
      </c>
      <c r="AP183" s="8">
        <v>2562</v>
      </c>
      <c r="AQ183" s="8">
        <v>2146</v>
      </c>
      <c r="AR183" s="8">
        <v>1789</v>
      </c>
      <c r="AS183" s="8">
        <v>1878</v>
      </c>
      <c r="AT183" s="8">
        <v>1560</v>
      </c>
      <c r="AU183" s="8">
        <v>590</v>
      </c>
      <c r="AV183" s="8">
        <v>124</v>
      </c>
      <c r="AW183" s="8"/>
      <c r="AX183" s="8">
        <v>39574</v>
      </c>
      <c r="AY183" s="8">
        <v>1176</v>
      </c>
      <c r="AZ183" s="8">
        <v>1276</v>
      </c>
      <c r="BA183" s="8">
        <v>1357</v>
      </c>
      <c r="BB183" s="8">
        <v>1581</v>
      </c>
      <c r="BC183" s="8">
        <v>1622</v>
      </c>
      <c r="BD183" s="8">
        <v>1763</v>
      </c>
      <c r="BE183" s="8">
        <v>1759</v>
      </c>
      <c r="BF183" s="8">
        <v>1937</v>
      </c>
      <c r="BG183" s="8">
        <v>1750</v>
      </c>
      <c r="BH183" s="8">
        <v>2083</v>
      </c>
      <c r="BI183" s="8">
        <v>2347</v>
      </c>
      <c r="BJ183" s="8">
        <v>2695</v>
      </c>
      <c r="BK183" s="8">
        <v>3300</v>
      </c>
      <c r="BL183" s="8">
        <v>2779</v>
      </c>
      <c r="BM183" s="8">
        <v>2575</v>
      </c>
      <c r="BN183" s="8">
        <v>2386</v>
      </c>
      <c r="BO183" s="8">
        <v>2581</v>
      </c>
      <c r="BP183" s="8">
        <v>2690</v>
      </c>
      <c r="BQ183" s="8">
        <v>1393</v>
      </c>
      <c r="BR183" s="8">
        <v>524</v>
      </c>
      <c r="BT183" s="955">
        <v>86.467476801714511</v>
      </c>
      <c r="BV183" s="8">
        <v>7760</v>
      </c>
      <c r="BW183" s="8">
        <v>42514</v>
      </c>
      <c r="BX183" s="8">
        <v>25577</v>
      </c>
      <c r="BY183" s="8">
        <v>10062</v>
      </c>
      <c r="BZ183" s="8">
        <v>15515</v>
      </c>
      <c r="CB183" s="955">
        <v>10.23058364424991</v>
      </c>
      <c r="CC183" s="955">
        <v>56.049359929335139</v>
      </c>
      <c r="CD183" s="955">
        <v>33.720056426414949</v>
      </c>
      <c r="CE183" s="955">
        <v>13.265481008819924</v>
      </c>
      <c r="CF183" s="955">
        <v>20.454575417595024</v>
      </c>
    </row>
    <row r="184" spans="1:84">
      <c r="A184" s="1">
        <v>28216</v>
      </c>
      <c r="B184" s="1">
        <v>2</v>
      </c>
      <c r="C184" s="1" t="s">
        <v>54</v>
      </c>
      <c r="D184" s="1" t="s">
        <v>129</v>
      </c>
      <c r="E184" s="1" t="s">
        <v>416</v>
      </c>
      <c r="F184" s="1076">
        <v>71174</v>
      </c>
      <c r="G184" s="8">
        <v>2265</v>
      </c>
      <c r="H184" s="8">
        <v>2474</v>
      </c>
      <c r="I184" s="8">
        <v>2604</v>
      </c>
      <c r="J184" s="8">
        <v>2652</v>
      </c>
      <c r="K184" s="8">
        <v>2955</v>
      </c>
      <c r="L184" s="8">
        <v>3406</v>
      </c>
      <c r="M184" s="8">
        <v>3461</v>
      </c>
      <c r="N184" s="8">
        <v>3664</v>
      </c>
      <c r="O184" s="8">
        <v>3867</v>
      </c>
      <c r="P184" s="8">
        <v>3649</v>
      </c>
      <c r="Q184" s="8">
        <v>4190</v>
      </c>
      <c r="R184" s="8">
        <v>4557</v>
      </c>
      <c r="S184" s="8">
        <v>5218</v>
      </c>
      <c r="T184" s="8">
        <v>6328</v>
      </c>
      <c r="U184" s="8">
        <v>5059</v>
      </c>
      <c r="V184" s="8">
        <v>4340</v>
      </c>
      <c r="W184" s="8">
        <v>3625</v>
      </c>
      <c r="X184" s="8">
        <v>3390</v>
      </c>
      <c r="Y184" s="8">
        <v>2592</v>
      </c>
      <c r="Z184" s="8">
        <v>878</v>
      </c>
      <c r="AA184" s="8"/>
      <c r="AB184" s="8">
        <v>34030</v>
      </c>
      <c r="AC184" s="8">
        <v>1161</v>
      </c>
      <c r="AD184" s="8">
        <v>1259</v>
      </c>
      <c r="AE184" s="8">
        <v>1320</v>
      </c>
      <c r="AF184" s="8">
        <v>1353</v>
      </c>
      <c r="AG184" s="8">
        <v>1555</v>
      </c>
      <c r="AH184" s="8">
        <v>1799</v>
      </c>
      <c r="AI184" s="8">
        <v>1785</v>
      </c>
      <c r="AJ184" s="8">
        <v>1933</v>
      </c>
      <c r="AK184" s="8">
        <v>1963</v>
      </c>
      <c r="AL184" s="8">
        <v>1919</v>
      </c>
      <c r="AM184" s="8">
        <v>2141</v>
      </c>
      <c r="AN184" s="8">
        <v>2248</v>
      </c>
      <c r="AO184" s="8">
        <v>2587</v>
      </c>
      <c r="AP184" s="8">
        <v>3087</v>
      </c>
      <c r="AQ184" s="8">
        <v>2377</v>
      </c>
      <c r="AR184" s="8">
        <v>1901</v>
      </c>
      <c r="AS184" s="8">
        <v>1447</v>
      </c>
      <c r="AT184" s="8">
        <v>1262</v>
      </c>
      <c r="AU184" s="8">
        <v>764</v>
      </c>
      <c r="AV184" s="8">
        <v>169</v>
      </c>
      <c r="AW184" s="8"/>
      <c r="AX184" s="8">
        <v>37144</v>
      </c>
      <c r="AY184" s="8">
        <v>1104</v>
      </c>
      <c r="AZ184" s="8">
        <v>1215</v>
      </c>
      <c r="BA184" s="8">
        <v>1284</v>
      </c>
      <c r="BB184" s="8">
        <v>1299</v>
      </c>
      <c r="BC184" s="8">
        <v>1400</v>
      </c>
      <c r="BD184" s="8">
        <v>1607</v>
      </c>
      <c r="BE184" s="8">
        <v>1676</v>
      </c>
      <c r="BF184" s="8">
        <v>1731</v>
      </c>
      <c r="BG184" s="8">
        <v>1904</v>
      </c>
      <c r="BH184" s="8">
        <v>1730</v>
      </c>
      <c r="BI184" s="8">
        <v>2049</v>
      </c>
      <c r="BJ184" s="8">
        <v>2309</v>
      </c>
      <c r="BK184" s="8">
        <v>2631</v>
      </c>
      <c r="BL184" s="8">
        <v>3241</v>
      </c>
      <c r="BM184" s="8">
        <v>2682</v>
      </c>
      <c r="BN184" s="8">
        <v>2439</v>
      </c>
      <c r="BO184" s="8">
        <v>2178</v>
      </c>
      <c r="BP184" s="8">
        <v>2128</v>
      </c>
      <c r="BQ184" s="8">
        <v>1828</v>
      </c>
      <c r="BR184" s="8">
        <v>709</v>
      </c>
      <c r="BT184" s="955">
        <v>81.135861015480728</v>
      </c>
      <c r="BV184" s="8">
        <v>7343</v>
      </c>
      <c r="BW184" s="8">
        <v>37619</v>
      </c>
      <c r="BX184" s="8">
        <v>26212</v>
      </c>
      <c r="BY184" s="8">
        <v>11387</v>
      </c>
      <c r="BZ184" s="8">
        <v>14825</v>
      </c>
      <c r="CB184" s="955">
        <v>10.316969679939305</v>
      </c>
      <c r="CC184" s="955">
        <v>52.854975131368199</v>
      </c>
      <c r="CD184" s="955">
        <v>36.828055188692502</v>
      </c>
      <c r="CE184" s="955">
        <v>15.998819793744905</v>
      </c>
      <c r="CF184" s="955">
        <v>20.829235394947592</v>
      </c>
    </row>
    <row r="185" spans="1:84">
      <c r="A185" s="1">
        <v>28216</v>
      </c>
      <c r="B185" s="1">
        <v>2</v>
      </c>
      <c r="C185" s="1" t="s">
        <v>54</v>
      </c>
      <c r="D185" s="1" t="s">
        <v>129</v>
      </c>
      <c r="E185" s="1" t="s">
        <v>417</v>
      </c>
      <c r="F185" s="1076">
        <v>66453</v>
      </c>
      <c r="G185" s="8">
        <v>2027</v>
      </c>
      <c r="H185" s="8">
        <v>2321</v>
      </c>
      <c r="I185" s="8">
        <v>2480</v>
      </c>
      <c r="J185" s="8">
        <v>2507</v>
      </c>
      <c r="K185" s="8">
        <v>2444</v>
      </c>
      <c r="L185" s="8">
        <v>2960</v>
      </c>
      <c r="M185" s="8">
        <v>3151</v>
      </c>
      <c r="N185" s="8">
        <v>3346</v>
      </c>
      <c r="O185" s="8">
        <v>3612</v>
      </c>
      <c r="P185" s="8">
        <v>3818</v>
      </c>
      <c r="Q185" s="8">
        <v>3581</v>
      </c>
      <c r="R185" s="8">
        <v>4113</v>
      </c>
      <c r="S185" s="8">
        <v>4441</v>
      </c>
      <c r="T185" s="8">
        <v>5069</v>
      </c>
      <c r="U185" s="8">
        <v>6005</v>
      </c>
      <c r="V185" s="8">
        <v>4664</v>
      </c>
      <c r="W185" s="8">
        <v>3794</v>
      </c>
      <c r="X185" s="8">
        <v>2812</v>
      </c>
      <c r="Y185" s="8">
        <v>2085</v>
      </c>
      <c r="Z185" s="8">
        <v>1223</v>
      </c>
      <c r="AA185" s="8"/>
      <c r="AB185" s="8">
        <v>31845</v>
      </c>
      <c r="AC185" s="8">
        <v>1039</v>
      </c>
      <c r="AD185" s="8">
        <v>1181</v>
      </c>
      <c r="AE185" s="8">
        <v>1257</v>
      </c>
      <c r="AF185" s="8">
        <v>1279</v>
      </c>
      <c r="AG185" s="8">
        <v>1295</v>
      </c>
      <c r="AH185" s="8">
        <v>1578</v>
      </c>
      <c r="AI185" s="8">
        <v>1627</v>
      </c>
      <c r="AJ185" s="8">
        <v>1702</v>
      </c>
      <c r="AK185" s="8">
        <v>1912</v>
      </c>
      <c r="AL185" s="8">
        <v>1934</v>
      </c>
      <c r="AM185" s="8">
        <v>1879</v>
      </c>
      <c r="AN185" s="8">
        <v>2096</v>
      </c>
      <c r="AO185" s="8">
        <v>2186</v>
      </c>
      <c r="AP185" s="8">
        <v>2485</v>
      </c>
      <c r="AQ185" s="8">
        <v>2872</v>
      </c>
      <c r="AR185" s="8">
        <v>2117</v>
      </c>
      <c r="AS185" s="8">
        <v>1552</v>
      </c>
      <c r="AT185" s="8">
        <v>992</v>
      </c>
      <c r="AU185" s="8">
        <v>626</v>
      </c>
      <c r="AV185" s="8">
        <v>236</v>
      </c>
      <c r="AW185" s="8"/>
      <c r="AX185" s="8">
        <v>34608</v>
      </c>
      <c r="AY185" s="8">
        <v>988</v>
      </c>
      <c r="AZ185" s="8">
        <v>1140</v>
      </c>
      <c r="BA185" s="8">
        <v>1223</v>
      </c>
      <c r="BB185" s="8">
        <v>1228</v>
      </c>
      <c r="BC185" s="8">
        <v>1149</v>
      </c>
      <c r="BD185" s="8">
        <v>1382</v>
      </c>
      <c r="BE185" s="8">
        <v>1524</v>
      </c>
      <c r="BF185" s="8">
        <v>1644</v>
      </c>
      <c r="BG185" s="8">
        <v>1700</v>
      </c>
      <c r="BH185" s="8">
        <v>1884</v>
      </c>
      <c r="BI185" s="8">
        <v>1702</v>
      </c>
      <c r="BJ185" s="8">
        <v>2017</v>
      </c>
      <c r="BK185" s="8">
        <v>2255</v>
      </c>
      <c r="BL185" s="8">
        <v>2584</v>
      </c>
      <c r="BM185" s="8">
        <v>3133</v>
      </c>
      <c r="BN185" s="8">
        <v>2547</v>
      </c>
      <c r="BO185" s="8">
        <v>2242</v>
      </c>
      <c r="BP185" s="8">
        <v>1820</v>
      </c>
      <c r="BQ185" s="8">
        <v>1459</v>
      </c>
      <c r="BR185" s="8">
        <v>987</v>
      </c>
      <c r="BT185" s="955">
        <v>75.754086774127359</v>
      </c>
      <c r="BV185" s="8">
        <v>6828</v>
      </c>
      <c r="BW185" s="8">
        <v>33973</v>
      </c>
      <c r="BX185" s="8">
        <v>25652</v>
      </c>
      <c r="BY185" s="8">
        <v>11074</v>
      </c>
      <c r="BZ185" s="8">
        <v>14578</v>
      </c>
      <c r="CB185" s="955">
        <v>10.274931154349691</v>
      </c>
      <c r="CC185" s="955">
        <v>51.123350337832754</v>
      </c>
      <c r="CD185" s="955">
        <v>38.601718507817559</v>
      </c>
      <c r="CE185" s="955">
        <v>16.664409432230297</v>
      </c>
      <c r="CF185" s="955">
        <v>21.937309075587258</v>
      </c>
    </row>
    <row r="186" spans="1:84">
      <c r="A186" s="1">
        <v>28216</v>
      </c>
      <c r="B186" s="1">
        <v>2</v>
      </c>
      <c r="C186" s="1" t="s">
        <v>54</v>
      </c>
      <c r="D186" s="1" t="s">
        <v>129</v>
      </c>
      <c r="E186" s="1" t="s">
        <v>419</v>
      </c>
      <c r="F186" s="1076">
        <v>61902</v>
      </c>
      <c r="G186" s="8">
        <v>1790</v>
      </c>
      <c r="H186" s="8">
        <v>2074</v>
      </c>
      <c r="I186" s="8">
        <v>2326</v>
      </c>
      <c r="J186" s="8">
        <v>2385</v>
      </c>
      <c r="K186" s="8">
        <v>2300</v>
      </c>
      <c r="L186" s="8">
        <v>2441</v>
      </c>
      <c r="M186" s="8">
        <v>2727</v>
      </c>
      <c r="N186" s="8">
        <v>3043</v>
      </c>
      <c r="O186" s="8">
        <v>3293</v>
      </c>
      <c r="P186" s="8">
        <v>3563</v>
      </c>
      <c r="Q186" s="8">
        <v>3751</v>
      </c>
      <c r="R186" s="8">
        <v>3516</v>
      </c>
      <c r="S186" s="8">
        <v>4014</v>
      </c>
      <c r="T186" s="8">
        <v>4321</v>
      </c>
      <c r="U186" s="8">
        <v>4815</v>
      </c>
      <c r="V186" s="8">
        <v>5549</v>
      </c>
      <c r="W186" s="8">
        <v>4098</v>
      </c>
      <c r="X186" s="8">
        <v>2977</v>
      </c>
      <c r="Y186" s="8">
        <v>1790</v>
      </c>
      <c r="Z186" s="8">
        <v>1129</v>
      </c>
      <c r="AA186" s="8"/>
      <c r="AB186" s="8">
        <v>29740</v>
      </c>
      <c r="AC186" s="8">
        <v>917</v>
      </c>
      <c r="AD186" s="8">
        <v>1055</v>
      </c>
      <c r="AE186" s="8">
        <v>1179</v>
      </c>
      <c r="AF186" s="8">
        <v>1216</v>
      </c>
      <c r="AG186" s="8">
        <v>1217</v>
      </c>
      <c r="AH186" s="8">
        <v>1310</v>
      </c>
      <c r="AI186" s="8">
        <v>1422</v>
      </c>
      <c r="AJ186" s="8">
        <v>1550</v>
      </c>
      <c r="AK186" s="8">
        <v>1681</v>
      </c>
      <c r="AL186" s="8">
        <v>1882</v>
      </c>
      <c r="AM186" s="8">
        <v>1896</v>
      </c>
      <c r="AN186" s="8">
        <v>1841</v>
      </c>
      <c r="AO186" s="8">
        <v>2043</v>
      </c>
      <c r="AP186" s="8">
        <v>2104</v>
      </c>
      <c r="AQ186" s="8">
        <v>2316</v>
      </c>
      <c r="AR186" s="8">
        <v>2568</v>
      </c>
      <c r="AS186" s="8">
        <v>1743</v>
      </c>
      <c r="AT186" s="8">
        <v>1080</v>
      </c>
      <c r="AU186" s="8">
        <v>510</v>
      </c>
      <c r="AV186" s="8">
        <v>210</v>
      </c>
      <c r="AW186" s="8"/>
      <c r="AX186" s="8">
        <v>32162</v>
      </c>
      <c r="AY186" s="8">
        <v>873</v>
      </c>
      <c r="AZ186" s="8">
        <v>1019</v>
      </c>
      <c r="BA186" s="8">
        <v>1147</v>
      </c>
      <c r="BB186" s="8">
        <v>1169</v>
      </c>
      <c r="BC186" s="8">
        <v>1083</v>
      </c>
      <c r="BD186" s="8">
        <v>1131</v>
      </c>
      <c r="BE186" s="8">
        <v>1305</v>
      </c>
      <c r="BF186" s="8">
        <v>1493</v>
      </c>
      <c r="BG186" s="8">
        <v>1612</v>
      </c>
      <c r="BH186" s="8">
        <v>1681</v>
      </c>
      <c r="BI186" s="8">
        <v>1855</v>
      </c>
      <c r="BJ186" s="8">
        <v>1675</v>
      </c>
      <c r="BK186" s="8">
        <v>1971</v>
      </c>
      <c r="BL186" s="8">
        <v>2217</v>
      </c>
      <c r="BM186" s="8">
        <v>2499</v>
      </c>
      <c r="BN186" s="8">
        <v>2981</v>
      </c>
      <c r="BO186" s="8">
        <v>2355</v>
      </c>
      <c r="BP186" s="8">
        <v>1897</v>
      </c>
      <c r="BQ186" s="8">
        <v>1280</v>
      </c>
      <c r="BR186" s="8">
        <v>919</v>
      </c>
      <c r="BT186" s="955">
        <v>70.566106563917828</v>
      </c>
      <c r="BV186" s="8">
        <v>6190</v>
      </c>
      <c r="BW186" s="8">
        <v>31033</v>
      </c>
      <c r="BX186" s="8">
        <v>24679</v>
      </c>
      <c r="BY186" s="8">
        <v>9136</v>
      </c>
      <c r="BZ186" s="8">
        <v>15543</v>
      </c>
      <c r="CB186" s="955">
        <v>9.9996769086620798</v>
      </c>
      <c r="CC186" s="955">
        <v>50.1324674485477</v>
      </c>
      <c r="CD186" s="955">
        <v>39.867855642790218</v>
      </c>
      <c r="CE186" s="955">
        <v>14.758812316241801</v>
      </c>
      <c r="CF186" s="955">
        <v>25.109043326548413</v>
      </c>
    </row>
    <row r="187" spans="1:84">
      <c r="A187" s="1">
        <v>28217</v>
      </c>
      <c r="B187" s="1">
        <v>2</v>
      </c>
      <c r="C187" s="1" t="s">
        <v>54</v>
      </c>
      <c r="D187" s="1" t="s">
        <v>118</v>
      </c>
      <c r="E187" s="1" t="s">
        <v>412</v>
      </c>
      <c r="F187" s="1076">
        <v>152321</v>
      </c>
      <c r="G187" s="8">
        <v>5114</v>
      </c>
      <c r="H187" s="8">
        <v>6359</v>
      </c>
      <c r="I187" s="8">
        <v>6920</v>
      </c>
      <c r="J187" s="8">
        <v>7300</v>
      </c>
      <c r="K187" s="8">
        <v>6798</v>
      </c>
      <c r="L187" s="8">
        <v>5312</v>
      </c>
      <c r="M187" s="8">
        <v>6284</v>
      </c>
      <c r="N187" s="8">
        <v>7819</v>
      </c>
      <c r="O187" s="8">
        <v>9404</v>
      </c>
      <c r="P187" s="8">
        <v>12622</v>
      </c>
      <c r="Q187" s="8">
        <v>11513</v>
      </c>
      <c r="R187" s="8">
        <v>9442</v>
      </c>
      <c r="S187" s="8">
        <v>8157</v>
      </c>
      <c r="T187" s="8">
        <v>9330</v>
      </c>
      <c r="U187" s="8">
        <v>12142</v>
      </c>
      <c r="V187" s="8">
        <v>11166</v>
      </c>
      <c r="W187" s="8">
        <v>8553</v>
      </c>
      <c r="X187" s="8">
        <v>5169</v>
      </c>
      <c r="Y187" s="8">
        <v>2218</v>
      </c>
      <c r="Z187" s="8">
        <v>699</v>
      </c>
      <c r="AA187" s="8"/>
      <c r="AB187" s="8">
        <v>71289</v>
      </c>
      <c r="AC187" s="8">
        <v>2663</v>
      </c>
      <c r="AD187" s="8">
        <v>3276</v>
      </c>
      <c r="AE187" s="8">
        <v>3525</v>
      </c>
      <c r="AF187" s="8">
        <v>3713</v>
      </c>
      <c r="AG187" s="8">
        <v>3307</v>
      </c>
      <c r="AH187" s="8">
        <v>2434</v>
      </c>
      <c r="AI187" s="8">
        <v>2990</v>
      </c>
      <c r="AJ187" s="8">
        <v>3759</v>
      </c>
      <c r="AK187" s="8">
        <v>4415</v>
      </c>
      <c r="AL187" s="8">
        <v>6091</v>
      </c>
      <c r="AM187" s="8">
        <v>5469</v>
      </c>
      <c r="AN187" s="8">
        <v>4537</v>
      </c>
      <c r="AO187" s="8">
        <v>3710</v>
      </c>
      <c r="AP187" s="8">
        <v>4290</v>
      </c>
      <c r="AQ187" s="8">
        <v>5383</v>
      </c>
      <c r="AR187" s="8">
        <v>4933</v>
      </c>
      <c r="AS187" s="8">
        <v>3895</v>
      </c>
      <c r="AT187" s="8">
        <v>2084</v>
      </c>
      <c r="AU187" s="8">
        <v>685</v>
      </c>
      <c r="AV187" s="8">
        <v>130</v>
      </c>
      <c r="AW187" s="8"/>
      <c r="AX187" s="8">
        <v>81032</v>
      </c>
      <c r="AY187" s="8">
        <v>2451</v>
      </c>
      <c r="AZ187" s="8">
        <v>3083</v>
      </c>
      <c r="BA187" s="8">
        <v>3395</v>
      </c>
      <c r="BB187" s="8">
        <v>3587</v>
      </c>
      <c r="BC187" s="8">
        <v>3491</v>
      </c>
      <c r="BD187" s="8">
        <v>2878</v>
      </c>
      <c r="BE187" s="8">
        <v>3294</v>
      </c>
      <c r="BF187" s="8">
        <v>4060</v>
      </c>
      <c r="BG187" s="8">
        <v>4989</v>
      </c>
      <c r="BH187" s="8">
        <v>6531</v>
      </c>
      <c r="BI187" s="8">
        <v>6044</v>
      </c>
      <c r="BJ187" s="8">
        <v>4905</v>
      </c>
      <c r="BK187" s="8">
        <v>4447</v>
      </c>
      <c r="BL187" s="8">
        <v>5040</v>
      </c>
      <c r="BM187" s="8">
        <v>6759</v>
      </c>
      <c r="BN187" s="8">
        <v>6233</v>
      </c>
      <c r="BO187" s="8">
        <v>4658</v>
      </c>
      <c r="BP187" s="8">
        <v>3085</v>
      </c>
      <c r="BQ187" s="8">
        <v>1533</v>
      </c>
      <c r="BR187" s="8">
        <v>569</v>
      </c>
      <c r="BT187" s="955">
        <v>100</v>
      </c>
      <c r="BV187" s="8">
        <v>18393</v>
      </c>
      <c r="BW187" s="8">
        <v>84651</v>
      </c>
      <c r="BX187" s="8">
        <v>49277</v>
      </c>
      <c r="BY187" s="8">
        <v>21472</v>
      </c>
      <c r="BZ187" s="8">
        <v>27805</v>
      </c>
      <c r="CB187" s="955">
        <v>12.075157069609574</v>
      </c>
      <c r="CC187" s="955">
        <v>55.574083678547282</v>
      </c>
      <c r="CD187" s="955">
        <v>32.350759251843151</v>
      </c>
      <c r="CE187" s="955">
        <v>14.096546109860098</v>
      </c>
      <c r="CF187" s="955">
        <v>18.254213141983051</v>
      </c>
    </row>
    <row r="188" spans="1:84">
      <c r="A188" s="1">
        <v>28217</v>
      </c>
      <c r="B188" s="1">
        <v>2</v>
      </c>
      <c r="C188" s="1" t="s">
        <v>54</v>
      </c>
      <c r="D188" s="1" t="s">
        <v>118</v>
      </c>
      <c r="E188" s="1" t="s">
        <v>413</v>
      </c>
      <c r="F188" s="1076">
        <v>147445</v>
      </c>
      <c r="G188" s="8">
        <v>4456</v>
      </c>
      <c r="H188" s="8">
        <v>5506</v>
      </c>
      <c r="I188" s="8">
        <v>6481</v>
      </c>
      <c r="J188" s="8">
        <v>6737</v>
      </c>
      <c r="K188" s="8">
        <v>6681</v>
      </c>
      <c r="L188" s="8">
        <v>6206</v>
      </c>
      <c r="M188" s="8">
        <v>5657</v>
      </c>
      <c r="N188" s="8">
        <v>6673</v>
      </c>
      <c r="O188" s="8">
        <v>8058</v>
      </c>
      <c r="P188" s="8">
        <v>9309</v>
      </c>
      <c r="Q188" s="8">
        <v>12431</v>
      </c>
      <c r="R188" s="8">
        <v>11335</v>
      </c>
      <c r="S188" s="8">
        <v>9387</v>
      </c>
      <c r="T188" s="8">
        <v>8010</v>
      </c>
      <c r="U188" s="8">
        <v>8931</v>
      </c>
      <c r="V188" s="8">
        <v>11182</v>
      </c>
      <c r="W188" s="8">
        <v>9633</v>
      </c>
      <c r="X188" s="8">
        <v>6517</v>
      </c>
      <c r="Y188" s="8">
        <v>3185</v>
      </c>
      <c r="Z188" s="8">
        <v>1070</v>
      </c>
      <c r="AA188" s="8"/>
      <c r="AB188" s="8">
        <v>68345</v>
      </c>
      <c r="AC188" s="8">
        <v>2284</v>
      </c>
      <c r="AD188" s="8">
        <v>2853</v>
      </c>
      <c r="AE188" s="8">
        <v>3335</v>
      </c>
      <c r="AF188" s="8">
        <v>3402</v>
      </c>
      <c r="AG188" s="8">
        <v>3191</v>
      </c>
      <c r="AH188" s="8">
        <v>2972</v>
      </c>
      <c r="AI188" s="8">
        <v>2604</v>
      </c>
      <c r="AJ188" s="8">
        <v>3210</v>
      </c>
      <c r="AK188" s="8">
        <v>3877</v>
      </c>
      <c r="AL188" s="8">
        <v>4349</v>
      </c>
      <c r="AM188" s="8">
        <v>5918</v>
      </c>
      <c r="AN188" s="8">
        <v>5364</v>
      </c>
      <c r="AO188" s="8">
        <v>4487</v>
      </c>
      <c r="AP188" s="8">
        <v>3621</v>
      </c>
      <c r="AQ188" s="8">
        <v>4047</v>
      </c>
      <c r="AR188" s="8">
        <v>4829</v>
      </c>
      <c r="AS188" s="8">
        <v>4025</v>
      </c>
      <c r="AT188" s="8">
        <v>2699</v>
      </c>
      <c r="AU188" s="8">
        <v>1058</v>
      </c>
      <c r="AV188" s="8">
        <v>220</v>
      </c>
      <c r="AW188" s="8"/>
      <c r="AX188" s="8">
        <v>79100</v>
      </c>
      <c r="AY188" s="8">
        <v>2172</v>
      </c>
      <c r="AZ188" s="8">
        <v>2653</v>
      </c>
      <c r="BA188" s="8">
        <v>3146</v>
      </c>
      <c r="BB188" s="8">
        <v>3335</v>
      </c>
      <c r="BC188" s="8">
        <v>3490</v>
      </c>
      <c r="BD188" s="8">
        <v>3234</v>
      </c>
      <c r="BE188" s="8">
        <v>3053</v>
      </c>
      <c r="BF188" s="8">
        <v>3463</v>
      </c>
      <c r="BG188" s="8">
        <v>4181</v>
      </c>
      <c r="BH188" s="8">
        <v>4960</v>
      </c>
      <c r="BI188" s="8">
        <v>6513</v>
      </c>
      <c r="BJ188" s="8">
        <v>5971</v>
      </c>
      <c r="BK188" s="8">
        <v>4900</v>
      </c>
      <c r="BL188" s="8">
        <v>4389</v>
      </c>
      <c r="BM188" s="8">
        <v>4884</v>
      </c>
      <c r="BN188" s="8">
        <v>6353</v>
      </c>
      <c r="BO188" s="8">
        <v>5608</v>
      </c>
      <c r="BP188" s="8">
        <v>3818</v>
      </c>
      <c r="BQ188" s="8">
        <v>2127</v>
      </c>
      <c r="BR188" s="8">
        <v>850</v>
      </c>
      <c r="BT188" s="955">
        <v>96.798865553666275</v>
      </c>
      <c r="BV188" s="8">
        <v>16443</v>
      </c>
      <c r="BW188" s="8">
        <v>82474</v>
      </c>
      <c r="BX188" s="8">
        <v>48528</v>
      </c>
      <c r="BY188" s="8">
        <v>16941</v>
      </c>
      <c r="BZ188" s="8">
        <v>31587</v>
      </c>
      <c r="CB188" s="955">
        <v>11.151954966258605</v>
      </c>
      <c r="CC188" s="955">
        <v>55.935433551493773</v>
      </c>
      <c r="CD188" s="955">
        <v>32.91261148224762</v>
      </c>
      <c r="CE188" s="955">
        <v>11.489708026721829</v>
      </c>
      <c r="CF188" s="955">
        <v>21.422903455525788</v>
      </c>
    </row>
    <row r="189" spans="1:84">
      <c r="A189" s="1">
        <v>28217</v>
      </c>
      <c r="B189" s="1">
        <v>2</v>
      </c>
      <c r="C189" s="1" t="s">
        <v>54</v>
      </c>
      <c r="D189" s="1" t="s">
        <v>118</v>
      </c>
      <c r="E189" s="1" t="s">
        <v>414</v>
      </c>
      <c r="F189" s="1076">
        <v>141496</v>
      </c>
      <c r="G189" s="8">
        <v>4347</v>
      </c>
      <c r="H189" s="8">
        <v>4837</v>
      </c>
      <c r="I189" s="8">
        <v>5644</v>
      </c>
      <c r="J189" s="8">
        <v>6309</v>
      </c>
      <c r="K189" s="8">
        <v>6159</v>
      </c>
      <c r="L189" s="8">
        <v>6001</v>
      </c>
      <c r="M189" s="8">
        <v>6536</v>
      </c>
      <c r="N189" s="8">
        <v>6009</v>
      </c>
      <c r="O189" s="8">
        <v>6885</v>
      </c>
      <c r="P189" s="8">
        <v>7977</v>
      </c>
      <c r="Q189" s="8">
        <v>9146</v>
      </c>
      <c r="R189" s="8">
        <v>12243</v>
      </c>
      <c r="S189" s="8">
        <v>11239</v>
      </c>
      <c r="T189" s="8">
        <v>9235</v>
      </c>
      <c r="U189" s="8">
        <v>7711</v>
      </c>
      <c r="V189" s="8">
        <v>8252</v>
      </c>
      <c r="W189" s="8">
        <v>9817</v>
      </c>
      <c r="X189" s="8">
        <v>7508</v>
      </c>
      <c r="Y189" s="8">
        <v>4076</v>
      </c>
      <c r="Z189" s="8">
        <v>1565</v>
      </c>
      <c r="AA189" s="8"/>
      <c r="AB189" s="8">
        <v>65099</v>
      </c>
      <c r="AC189" s="8">
        <v>2228</v>
      </c>
      <c r="AD189" s="8">
        <v>2466</v>
      </c>
      <c r="AE189" s="8">
        <v>2921</v>
      </c>
      <c r="AF189" s="8">
        <v>3219</v>
      </c>
      <c r="AG189" s="8">
        <v>2921</v>
      </c>
      <c r="AH189" s="8">
        <v>2845</v>
      </c>
      <c r="AI189" s="8">
        <v>3147</v>
      </c>
      <c r="AJ189" s="8">
        <v>2790</v>
      </c>
      <c r="AK189" s="8">
        <v>3318</v>
      </c>
      <c r="AL189" s="8">
        <v>3825</v>
      </c>
      <c r="AM189" s="8">
        <v>4213</v>
      </c>
      <c r="AN189" s="8">
        <v>5804</v>
      </c>
      <c r="AO189" s="8">
        <v>5295</v>
      </c>
      <c r="AP189" s="8">
        <v>4395</v>
      </c>
      <c r="AQ189" s="8">
        <v>3444</v>
      </c>
      <c r="AR189" s="8">
        <v>3650</v>
      </c>
      <c r="AS189" s="8">
        <v>4034</v>
      </c>
      <c r="AT189" s="8">
        <v>2851</v>
      </c>
      <c r="AU189" s="8">
        <v>1397</v>
      </c>
      <c r="AV189" s="8">
        <v>336</v>
      </c>
      <c r="AW189" s="8"/>
      <c r="AX189" s="8">
        <v>76397</v>
      </c>
      <c r="AY189" s="8">
        <v>2119</v>
      </c>
      <c r="AZ189" s="8">
        <v>2371</v>
      </c>
      <c r="BA189" s="8">
        <v>2723</v>
      </c>
      <c r="BB189" s="8">
        <v>3090</v>
      </c>
      <c r="BC189" s="8">
        <v>3238</v>
      </c>
      <c r="BD189" s="8">
        <v>3156</v>
      </c>
      <c r="BE189" s="8">
        <v>3389</v>
      </c>
      <c r="BF189" s="8">
        <v>3219</v>
      </c>
      <c r="BG189" s="8">
        <v>3567</v>
      </c>
      <c r="BH189" s="8">
        <v>4152</v>
      </c>
      <c r="BI189" s="8">
        <v>4933</v>
      </c>
      <c r="BJ189" s="8">
        <v>6439</v>
      </c>
      <c r="BK189" s="8">
        <v>5944</v>
      </c>
      <c r="BL189" s="8">
        <v>4840</v>
      </c>
      <c r="BM189" s="8">
        <v>4267</v>
      </c>
      <c r="BN189" s="8">
        <v>4602</v>
      </c>
      <c r="BO189" s="8">
        <v>5783</v>
      </c>
      <c r="BP189" s="8">
        <v>4657</v>
      </c>
      <c r="BQ189" s="8">
        <v>2679</v>
      </c>
      <c r="BR189" s="8">
        <v>1229</v>
      </c>
      <c r="BT189" s="955">
        <v>92.893297706816526</v>
      </c>
      <c r="BV189" s="8">
        <v>14828</v>
      </c>
      <c r="BW189" s="8">
        <v>78504</v>
      </c>
      <c r="BX189" s="8">
        <v>48164</v>
      </c>
      <c r="BY189" s="8">
        <v>16946</v>
      </c>
      <c r="BZ189" s="8">
        <v>31218</v>
      </c>
      <c r="CB189" s="955">
        <v>10.47944818228077</v>
      </c>
      <c r="CC189" s="955">
        <v>55.481427036806693</v>
      </c>
      <c r="CD189" s="955">
        <v>34.03912478091253</v>
      </c>
      <c r="CE189" s="955">
        <v>11.976310284389664</v>
      </c>
      <c r="CF189" s="955">
        <v>22.062814496522869</v>
      </c>
    </row>
    <row r="190" spans="1:84">
      <c r="A190" s="1">
        <v>28217</v>
      </c>
      <c r="B190" s="1">
        <v>2</v>
      </c>
      <c r="C190" s="1" t="s">
        <v>54</v>
      </c>
      <c r="D190" s="1" t="s">
        <v>118</v>
      </c>
      <c r="E190" s="1" t="s">
        <v>415</v>
      </c>
      <c r="F190" s="1076">
        <v>135546</v>
      </c>
      <c r="G190" s="8">
        <v>4335</v>
      </c>
      <c r="H190" s="8">
        <v>4737</v>
      </c>
      <c r="I190" s="8">
        <v>4961</v>
      </c>
      <c r="J190" s="8">
        <v>5503</v>
      </c>
      <c r="K190" s="8">
        <v>5767</v>
      </c>
      <c r="L190" s="8">
        <v>5637</v>
      </c>
      <c r="M190" s="8">
        <v>6323</v>
      </c>
      <c r="N190" s="8">
        <v>6959</v>
      </c>
      <c r="O190" s="8">
        <v>6215</v>
      </c>
      <c r="P190" s="8">
        <v>6824</v>
      </c>
      <c r="Q190" s="8">
        <v>7838</v>
      </c>
      <c r="R190" s="8">
        <v>9029</v>
      </c>
      <c r="S190" s="8">
        <v>12165</v>
      </c>
      <c r="T190" s="8">
        <v>11065</v>
      </c>
      <c r="U190" s="8">
        <v>8936</v>
      </c>
      <c r="V190" s="8">
        <v>7164</v>
      </c>
      <c r="W190" s="8">
        <v>7254</v>
      </c>
      <c r="X190" s="8">
        <v>7891</v>
      </c>
      <c r="Y190" s="8">
        <v>4853</v>
      </c>
      <c r="Z190" s="8">
        <v>2090</v>
      </c>
      <c r="AA190" s="8"/>
      <c r="AB190" s="8">
        <v>62103</v>
      </c>
      <c r="AC190" s="8">
        <v>2222</v>
      </c>
      <c r="AD190" s="8">
        <v>2415</v>
      </c>
      <c r="AE190" s="8">
        <v>2526</v>
      </c>
      <c r="AF190" s="8">
        <v>2824</v>
      </c>
      <c r="AG190" s="8">
        <v>2766</v>
      </c>
      <c r="AH190" s="8">
        <v>2663</v>
      </c>
      <c r="AI190" s="8">
        <v>3031</v>
      </c>
      <c r="AJ190" s="8">
        <v>3373</v>
      </c>
      <c r="AK190" s="8">
        <v>2888</v>
      </c>
      <c r="AL190" s="8">
        <v>3278</v>
      </c>
      <c r="AM190" s="8">
        <v>3708</v>
      </c>
      <c r="AN190" s="8">
        <v>4134</v>
      </c>
      <c r="AO190" s="8">
        <v>5740</v>
      </c>
      <c r="AP190" s="8">
        <v>5197</v>
      </c>
      <c r="AQ190" s="8">
        <v>4210</v>
      </c>
      <c r="AR190" s="8">
        <v>3129</v>
      </c>
      <c r="AS190" s="8">
        <v>3061</v>
      </c>
      <c r="AT190" s="8">
        <v>2951</v>
      </c>
      <c r="AU190" s="8">
        <v>1522</v>
      </c>
      <c r="AV190" s="8">
        <v>465</v>
      </c>
      <c r="AW190" s="8"/>
      <c r="AX190" s="8">
        <v>73443</v>
      </c>
      <c r="AY190" s="8">
        <v>2113</v>
      </c>
      <c r="AZ190" s="8">
        <v>2322</v>
      </c>
      <c r="BA190" s="8">
        <v>2435</v>
      </c>
      <c r="BB190" s="8">
        <v>2679</v>
      </c>
      <c r="BC190" s="8">
        <v>3001</v>
      </c>
      <c r="BD190" s="8">
        <v>2974</v>
      </c>
      <c r="BE190" s="8">
        <v>3292</v>
      </c>
      <c r="BF190" s="8">
        <v>3586</v>
      </c>
      <c r="BG190" s="8">
        <v>3327</v>
      </c>
      <c r="BH190" s="8">
        <v>3546</v>
      </c>
      <c r="BI190" s="8">
        <v>4130</v>
      </c>
      <c r="BJ190" s="8">
        <v>4895</v>
      </c>
      <c r="BK190" s="8">
        <v>6425</v>
      </c>
      <c r="BL190" s="8">
        <v>5868</v>
      </c>
      <c r="BM190" s="8">
        <v>4726</v>
      </c>
      <c r="BN190" s="8">
        <v>4035</v>
      </c>
      <c r="BO190" s="8">
        <v>4193</v>
      </c>
      <c r="BP190" s="8">
        <v>4940</v>
      </c>
      <c r="BQ190" s="8">
        <v>3331</v>
      </c>
      <c r="BR190" s="8">
        <v>1625</v>
      </c>
      <c r="BT190" s="955">
        <v>88.987073351671796</v>
      </c>
      <c r="BV190" s="8">
        <v>14033</v>
      </c>
      <c r="BW190" s="8">
        <v>72260</v>
      </c>
      <c r="BX190" s="8">
        <v>49253</v>
      </c>
      <c r="BY190" s="8">
        <v>20001</v>
      </c>
      <c r="BZ190" s="8">
        <v>29252</v>
      </c>
      <c r="CB190" s="955">
        <v>10.352942912369233</v>
      </c>
      <c r="CC190" s="955">
        <v>53.310315317309254</v>
      </c>
      <c r="CD190" s="955">
        <v>36.33674177032151</v>
      </c>
      <c r="CE190" s="955">
        <v>14.755876233898455</v>
      </c>
      <c r="CF190" s="955">
        <v>21.580865536423062</v>
      </c>
    </row>
    <row r="191" spans="1:84">
      <c r="A191" s="1">
        <v>28217</v>
      </c>
      <c r="B191" s="1">
        <v>2</v>
      </c>
      <c r="C191" s="1" t="s">
        <v>54</v>
      </c>
      <c r="D191" s="1" t="s">
        <v>118</v>
      </c>
      <c r="E191" s="1" t="s">
        <v>416</v>
      </c>
      <c r="F191" s="1076">
        <v>129950</v>
      </c>
      <c r="G191" s="8">
        <v>4201</v>
      </c>
      <c r="H191" s="8">
        <v>4741</v>
      </c>
      <c r="I191" s="8">
        <v>4865</v>
      </c>
      <c r="J191" s="8">
        <v>4836</v>
      </c>
      <c r="K191" s="8">
        <v>5059</v>
      </c>
      <c r="L191" s="8">
        <v>5316</v>
      </c>
      <c r="M191" s="8">
        <v>5999</v>
      </c>
      <c r="N191" s="8">
        <v>6747</v>
      </c>
      <c r="O191" s="8">
        <v>7206</v>
      </c>
      <c r="P191" s="8">
        <v>6168</v>
      </c>
      <c r="Q191" s="8">
        <v>6714</v>
      </c>
      <c r="R191" s="8">
        <v>7741</v>
      </c>
      <c r="S191" s="8">
        <v>9032</v>
      </c>
      <c r="T191" s="8">
        <v>12002</v>
      </c>
      <c r="U191" s="8">
        <v>10743</v>
      </c>
      <c r="V191" s="8">
        <v>8343</v>
      </c>
      <c r="W191" s="8">
        <v>6356</v>
      </c>
      <c r="X191" s="8">
        <v>5852</v>
      </c>
      <c r="Y191" s="8">
        <v>5367</v>
      </c>
      <c r="Z191" s="8">
        <v>2662</v>
      </c>
      <c r="AA191" s="8"/>
      <c r="AB191" s="8">
        <v>59497</v>
      </c>
      <c r="AC191" s="8">
        <v>2153</v>
      </c>
      <c r="AD191" s="8">
        <v>2417</v>
      </c>
      <c r="AE191" s="8">
        <v>2477</v>
      </c>
      <c r="AF191" s="8">
        <v>2441</v>
      </c>
      <c r="AG191" s="8">
        <v>2440</v>
      </c>
      <c r="AH191" s="8">
        <v>2543</v>
      </c>
      <c r="AI191" s="8">
        <v>2859</v>
      </c>
      <c r="AJ191" s="8">
        <v>3260</v>
      </c>
      <c r="AK191" s="8">
        <v>3492</v>
      </c>
      <c r="AL191" s="8">
        <v>2856</v>
      </c>
      <c r="AM191" s="8">
        <v>3183</v>
      </c>
      <c r="AN191" s="8">
        <v>3643</v>
      </c>
      <c r="AO191" s="8">
        <v>4125</v>
      </c>
      <c r="AP191" s="8">
        <v>5646</v>
      </c>
      <c r="AQ191" s="8">
        <v>4997</v>
      </c>
      <c r="AR191" s="8">
        <v>3853</v>
      </c>
      <c r="AS191" s="8">
        <v>2653</v>
      </c>
      <c r="AT191" s="8">
        <v>2246</v>
      </c>
      <c r="AU191" s="8">
        <v>1663</v>
      </c>
      <c r="AV191" s="8">
        <v>550</v>
      </c>
      <c r="AW191" s="8"/>
      <c r="AX191" s="8">
        <v>70453</v>
      </c>
      <c r="AY191" s="8">
        <v>2048</v>
      </c>
      <c r="AZ191" s="8">
        <v>2324</v>
      </c>
      <c r="BA191" s="8">
        <v>2388</v>
      </c>
      <c r="BB191" s="8">
        <v>2395</v>
      </c>
      <c r="BC191" s="8">
        <v>2619</v>
      </c>
      <c r="BD191" s="8">
        <v>2773</v>
      </c>
      <c r="BE191" s="8">
        <v>3140</v>
      </c>
      <c r="BF191" s="8">
        <v>3487</v>
      </c>
      <c r="BG191" s="8">
        <v>3714</v>
      </c>
      <c r="BH191" s="8">
        <v>3312</v>
      </c>
      <c r="BI191" s="8">
        <v>3531</v>
      </c>
      <c r="BJ191" s="8">
        <v>4098</v>
      </c>
      <c r="BK191" s="8">
        <v>4907</v>
      </c>
      <c r="BL191" s="8">
        <v>6356</v>
      </c>
      <c r="BM191" s="8">
        <v>5746</v>
      </c>
      <c r="BN191" s="8">
        <v>4490</v>
      </c>
      <c r="BO191" s="8">
        <v>3703</v>
      </c>
      <c r="BP191" s="8">
        <v>3606</v>
      </c>
      <c r="BQ191" s="8">
        <v>3704</v>
      </c>
      <c r="BR191" s="8">
        <v>2112</v>
      </c>
      <c r="BT191" s="955">
        <v>85.313252932950817</v>
      </c>
      <c r="BV191" s="8">
        <v>13807</v>
      </c>
      <c r="BW191" s="8">
        <v>64818</v>
      </c>
      <c r="BX191" s="8">
        <v>51325</v>
      </c>
      <c r="BY191" s="8">
        <v>22745</v>
      </c>
      <c r="BZ191" s="8">
        <v>28580</v>
      </c>
      <c r="CB191" s="955">
        <v>10.624855713736052</v>
      </c>
      <c r="CC191" s="955">
        <v>49.879184301654483</v>
      </c>
      <c r="CD191" s="955">
        <v>39.495959984609463</v>
      </c>
      <c r="CE191" s="955">
        <v>17.502885725278951</v>
      </c>
      <c r="CF191" s="955">
        <v>21.993074259330513</v>
      </c>
    </row>
    <row r="192" spans="1:84">
      <c r="A192" s="1">
        <v>28217</v>
      </c>
      <c r="B192" s="1">
        <v>2</v>
      </c>
      <c r="C192" s="1" t="s">
        <v>54</v>
      </c>
      <c r="D192" s="1" t="s">
        <v>118</v>
      </c>
      <c r="E192" s="1" t="s">
        <v>417</v>
      </c>
      <c r="F192" s="1076">
        <v>124755</v>
      </c>
      <c r="G192" s="8">
        <v>3942</v>
      </c>
      <c r="H192" s="8">
        <v>4606</v>
      </c>
      <c r="I192" s="8">
        <v>4874</v>
      </c>
      <c r="J192" s="8">
        <v>4742</v>
      </c>
      <c r="K192" s="8">
        <v>4444</v>
      </c>
      <c r="L192" s="8">
        <v>4712</v>
      </c>
      <c r="M192" s="8">
        <v>5695</v>
      </c>
      <c r="N192" s="8">
        <v>6409</v>
      </c>
      <c r="O192" s="8">
        <v>6996</v>
      </c>
      <c r="P192" s="8">
        <v>7155</v>
      </c>
      <c r="Q192" s="8">
        <v>6078</v>
      </c>
      <c r="R192" s="8">
        <v>6643</v>
      </c>
      <c r="S192" s="8">
        <v>7757</v>
      </c>
      <c r="T192" s="8">
        <v>8959</v>
      </c>
      <c r="U192" s="8">
        <v>11679</v>
      </c>
      <c r="V192" s="8">
        <v>10084</v>
      </c>
      <c r="W192" s="8">
        <v>7459</v>
      </c>
      <c r="X192" s="8">
        <v>5216</v>
      </c>
      <c r="Y192" s="8">
        <v>4001</v>
      </c>
      <c r="Z192" s="8">
        <v>3304</v>
      </c>
      <c r="AA192" s="8"/>
      <c r="AB192" s="8">
        <v>57183</v>
      </c>
      <c r="AC192" s="8">
        <v>2020</v>
      </c>
      <c r="AD192" s="8">
        <v>2348</v>
      </c>
      <c r="AE192" s="8">
        <v>2481</v>
      </c>
      <c r="AF192" s="8">
        <v>2393</v>
      </c>
      <c r="AG192" s="8">
        <v>2106</v>
      </c>
      <c r="AH192" s="8">
        <v>2277</v>
      </c>
      <c r="AI192" s="8">
        <v>2739</v>
      </c>
      <c r="AJ192" s="8">
        <v>3082</v>
      </c>
      <c r="AK192" s="8">
        <v>3384</v>
      </c>
      <c r="AL192" s="8">
        <v>3454</v>
      </c>
      <c r="AM192" s="8">
        <v>2775</v>
      </c>
      <c r="AN192" s="8">
        <v>3133</v>
      </c>
      <c r="AO192" s="8">
        <v>3642</v>
      </c>
      <c r="AP192" s="8">
        <v>4083</v>
      </c>
      <c r="AQ192" s="8">
        <v>5443</v>
      </c>
      <c r="AR192" s="8">
        <v>4603</v>
      </c>
      <c r="AS192" s="8">
        <v>3304</v>
      </c>
      <c r="AT192" s="8">
        <v>1987</v>
      </c>
      <c r="AU192" s="8">
        <v>1271</v>
      </c>
      <c r="AV192" s="8">
        <v>658</v>
      </c>
      <c r="AW192" s="8"/>
      <c r="AX192" s="8">
        <v>67572</v>
      </c>
      <c r="AY192" s="8">
        <v>1922</v>
      </c>
      <c r="AZ192" s="8">
        <v>2258</v>
      </c>
      <c r="BA192" s="8">
        <v>2393</v>
      </c>
      <c r="BB192" s="8">
        <v>2349</v>
      </c>
      <c r="BC192" s="8">
        <v>2338</v>
      </c>
      <c r="BD192" s="8">
        <v>2435</v>
      </c>
      <c r="BE192" s="8">
        <v>2956</v>
      </c>
      <c r="BF192" s="8">
        <v>3327</v>
      </c>
      <c r="BG192" s="8">
        <v>3612</v>
      </c>
      <c r="BH192" s="8">
        <v>3701</v>
      </c>
      <c r="BI192" s="8">
        <v>3303</v>
      </c>
      <c r="BJ192" s="8">
        <v>3510</v>
      </c>
      <c r="BK192" s="8">
        <v>4115</v>
      </c>
      <c r="BL192" s="8">
        <v>4876</v>
      </c>
      <c r="BM192" s="8">
        <v>6236</v>
      </c>
      <c r="BN192" s="8">
        <v>5481</v>
      </c>
      <c r="BO192" s="8">
        <v>4155</v>
      </c>
      <c r="BP192" s="8">
        <v>3229</v>
      </c>
      <c r="BQ192" s="8">
        <v>2730</v>
      </c>
      <c r="BR192" s="8">
        <v>2646</v>
      </c>
      <c r="BT192" s="955">
        <v>81.902692340517717</v>
      </c>
      <c r="BV192" s="8">
        <v>13422</v>
      </c>
      <c r="BW192" s="8">
        <v>60631</v>
      </c>
      <c r="BX192" s="8">
        <v>50702</v>
      </c>
      <c r="BY192" s="8">
        <v>20638</v>
      </c>
      <c r="BZ192" s="8">
        <v>30064</v>
      </c>
      <c r="CB192" s="955">
        <v>10.758687026572082</v>
      </c>
      <c r="CC192" s="955">
        <v>48.600056109975554</v>
      </c>
      <c r="CD192" s="955">
        <v>40.641256863452369</v>
      </c>
      <c r="CE192" s="955">
        <v>16.54282393491243</v>
      </c>
      <c r="CF192" s="955">
        <v>24.098432928539939</v>
      </c>
    </row>
    <row r="193" spans="1:84">
      <c r="A193" s="1">
        <v>28217</v>
      </c>
      <c r="B193" s="1">
        <v>2</v>
      </c>
      <c r="C193" s="1" t="s">
        <v>54</v>
      </c>
      <c r="D193" s="1" t="s">
        <v>118</v>
      </c>
      <c r="E193" s="1" t="s">
        <v>419</v>
      </c>
      <c r="F193" s="1076">
        <v>119770</v>
      </c>
      <c r="G193" s="8">
        <v>3620</v>
      </c>
      <c r="H193" s="8">
        <v>4331</v>
      </c>
      <c r="I193" s="8">
        <v>4740</v>
      </c>
      <c r="J193" s="8">
        <v>4751</v>
      </c>
      <c r="K193" s="8">
        <v>4356</v>
      </c>
      <c r="L193" s="8">
        <v>4141</v>
      </c>
      <c r="M193" s="8">
        <v>5086</v>
      </c>
      <c r="N193" s="8">
        <v>6096</v>
      </c>
      <c r="O193" s="8">
        <v>6651</v>
      </c>
      <c r="P193" s="8">
        <v>6953</v>
      </c>
      <c r="Q193" s="8">
        <v>7054</v>
      </c>
      <c r="R193" s="8">
        <v>6027</v>
      </c>
      <c r="S193" s="8">
        <v>6673</v>
      </c>
      <c r="T193" s="8">
        <v>7709</v>
      </c>
      <c r="U193" s="8">
        <v>8726</v>
      </c>
      <c r="V193" s="8">
        <v>10982</v>
      </c>
      <c r="W193" s="8">
        <v>9094</v>
      </c>
      <c r="X193" s="8">
        <v>6200</v>
      </c>
      <c r="Y193" s="8">
        <v>3669</v>
      </c>
      <c r="Z193" s="8">
        <v>2911</v>
      </c>
      <c r="AA193" s="8"/>
      <c r="AB193" s="8">
        <v>54935</v>
      </c>
      <c r="AC193" s="8">
        <v>1855</v>
      </c>
      <c r="AD193" s="8">
        <v>2208</v>
      </c>
      <c r="AE193" s="8">
        <v>2413</v>
      </c>
      <c r="AF193" s="8">
        <v>2398</v>
      </c>
      <c r="AG193" s="8">
        <v>2064</v>
      </c>
      <c r="AH193" s="8">
        <v>1969</v>
      </c>
      <c r="AI193" s="8">
        <v>2472</v>
      </c>
      <c r="AJ193" s="8">
        <v>2959</v>
      </c>
      <c r="AK193" s="8">
        <v>3203</v>
      </c>
      <c r="AL193" s="8">
        <v>3352</v>
      </c>
      <c r="AM193" s="8">
        <v>3359</v>
      </c>
      <c r="AN193" s="8">
        <v>2736</v>
      </c>
      <c r="AO193" s="8">
        <v>3142</v>
      </c>
      <c r="AP193" s="8">
        <v>3613</v>
      </c>
      <c r="AQ193" s="8">
        <v>3941</v>
      </c>
      <c r="AR193" s="8">
        <v>5025</v>
      </c>
      <c r="AS193" s="8">
        <v>3985</v>
      </c>
      <c r="AT193" s="8">
        <v>2524</v>
      </c>
      <c r="AU193" s="8">
        <v>1161</v>
      </c>
      <c r="AV193" s="8">
        <v>556</v>
      </c>
      <c r="AW193" s="8"/>
      <c r="AX193" s="8">
        <v>64835</v>
      </c>
      <c r="AY193" s="8">
        <v>1765</v>
      </c>
      <c r="AZ193" s="8">
        <v>2123</v>
      </c>
      <c r="BA193" s="8">
        <v>2327</v>
      </c>
      <c r="BB193" s="8">
        <v>2353</v>
      </c>
      <c r="BC193" s="8">
        <v>2292</v>
      </c>
      <c r="BD193" s="8">
        <v>2172</v>
      </c>
      <c r="BE193" s="8">
        <v>2614</v>
      </c>
      <c r="BF193" s="8">
        <v>3137</v>
      </c>
      <c r="BG193" s="8">
        <v>3448</v>
      </c>
      <c r="BH193" s="8">
        <v>3601</v>
      </c>
      <c r="BI193" s="8">
        <v>3695</v>
      </c>
      <c r="BJ193" s="8">
        <v>3291</v>
      </c>
      <c r="BK193" s="8">
        <v>3531</v>
      </c>
      <c r="BL193" s="8">
        <v>4096</v>
      </c>
      <c r="BM193" s="8">
        <v>4785</v>
      </c>
      <c r="BN193" s="8">
        <v>5957</v>
      </c>
      <c r="BO193" s="8">
        <v>5109</v>
      </c>
      <c r="BP193" s="8">
        <v>3676</v>
      </c>
      <c r="BQ193" s="8">
        <v>2508</v>
      </c>
      <c r="BR193" s="8">
        <v>2355</v>
      </c>
      <c r="BT193" s="955">
        <v>78.629998490030914</v>
      </c>
      <c r="BV193" s="8">
        <v>12691</v>
      </c>
      <c r="BW193" s="8">
        <v>57788</v>
      </c>
      <c r="BX193" s="8">
        <v>49291</v>
      </c>
      <c r="BY193" s="8">
        <v>16435</v>
      </c>
      <c r="BZ193" s="8">
        <v>32856</v>
      </c>
      <c r="CB193" s="955">
        <v>10.59614260666277</v>
      </c>
      <c r="CC193" s="955">
        <v>48.249144193036656</v>
      </c>
      <c r="CD193" s="955">
        <v>41.154713200300577</v>
      </c>
      <c r="CE193" s="955">
        <v>13.722134090339818</v>
      </c>
      <c r="CF193" s="955">
        <v>27.432579109960759</v>
      </c>
    </row>
    <row r="194" spans="1:84">
      <c r="A194" s="1">
        <v>28218</v>
      </c>
      <c r="B194" s="1">
        <v>2</v>
      </c>
      <c r="C194" s="1" t="s">
        <v>54</v>
      </c>
      <c r="D194" s="1" t="s">
        <v>148</v>
      </c>
      <c r="E194" s="1" t="s">
        <v>412</v>
      </c>
      <c r="F194" s="1076">
        <v>47562</v>
      </c>
      <c r="G194" s="8">
        <v>1768</v>
      </c>
      <c r="H194" s="8">
        <v>2147</v>
      </c>
      <c r="I194" s="8">
        <v>2414</v>
      </c>
      <c r="J194" s="8">
        <v>2442</v>
      </c>
      <c r="K194" s="8">
        <v>2149</v>
      </c>
      <c r="L194" s="8">
        <v>2117</v>
      </c>
      <c r="M194" s="8">
        <v>2353</v>
      </c>
      <c r="N194" s="8">
        <v>2642</v>
      </c>
      <c r="O194" s="8">
        <v>3025</v>
      </c>
      <c r="P194" s="8">
        <v>3794</v>
      </c>
      <c r="Q194" s="8">
        <v>3169</v>
      </c>
      <c r="R194" s="8">
        <v>2832</v>
      </c>
      <c r="S194" s="8">
        <v>2807</v>
      </c>
      <c r="T194" s="8">
        <v>3277</v>
      </c>
      <c r="U194" s="8">
        <v>3595</v>
      </c>
      <c r="V194" s="8">
        <v>2754</v>
      </c>
      <c r="W194" s="8">
        <v>1886</v>
      </c>
      <c r="X194" s="8">
        <v>1419</v>
      </c>
      <c r="Y194" s="8">
        <v>726</v>
      </c>
      <c r="Z194" s="8">
        <v>246</v>
      </c>
      <c r="AA194" s="8"/>
      <c r="AB194" s="8">
        <v>23232</v>
      </c>
      <c r="AC194" s="8">
        <v>952</v>
      </c>
      <c r="AD194" s="8">
        <v>1130</v>
      </c>
      <c r="AE194" s="8">
        <v>1253</v>
      </c>
      <c r="AF194" s="8">
        <v>1248</v>
      </c>
      <c r="AG194" s="8">
        <v>1098</v>
      </c>
      <c r="AH194" s="8">
        <v>1093</v>
      </c>
      <c r="AI194" s="8">
        <v>1229</v>
      </c>
      <c r="AJ194" s="8">
        <v>1330</v>
      </c>
      <c r="AK194" s="8">
        <v>1542</v>
      </c>
      <c r="AL194" s="8">
        <v>1865</v>
      </c>
      <c r="AM194" s="8">
        <v>1563</v>
      </c>
      <c r="AN194" s="8">
        <v>1414</v>
      </c>
      <c r="AO194" s="8">
        <v>1383</v>
      </c>
      <c r="AP194" s="8">
        <v>1574</v>
      </c>
      <c r="AQ194" s="8">
        <v>1704</v>
      </c>
      <c r="AR194" s="8">
        <v>1245</v>
      </c>
      <c r="AS194" s="8">
        <v>839</v>
      </c>
      <c r="AT194" s="8">
        <v>536</v>
      </c>
      <c r="AU194" s="8">
        <v>195</v>
      </c>
      <c r="AV194" s="8">
        <v>39</v>
      </c>
      <c r="AW194" s="8"/>
      <c r="AX194" s="8">
        <v>24330</v>
      </c>
      <c r="AY194" s="8">
        <v>816</v>
      </c>
      <c r="AZ194" s="8">
        <v>1017</v>
      </c>
      <c r="BA194" s="8">
        <v>1161</v>
      </c>
      <c r="BB194" s="8">
        <v>1194</v>
      </c>
      <c r="BC194" s="8">
        <v>1051</v>
      </c>
      <c r="BD194" s="8">
        <v>1024</v>
      </c>
      <c r="BE194" s="8">
        <v>1124</v>
      </c>
      <c r="BF194" s="8">
        <v>1312</v>
      </c>
      <c r="BG194" s="8">
        <v>1483</v>
      </c>
      <c r="BH194" s="8">
        <v>1929</v>
      </c>
      <c r="BI194" s="8">
        <v>1606</v>
      </c>
      <c r="BJ194" s="8">
        <v>1418</v>
      </c>
      <c r="BK194" s="8">
        <v>1424</v>
      </c>
      <c r="BL194" s="8">
        <v>1703</v>
      </c>
      <c r="BM194" s="8">
        <v>1891</v>
      </c>
      <c r="BN194" s="8">
        <v>1509</v>
      </c>
      <c r="BO194" s="8">
        <v>1047</v>
      </c>
      <c r="BP194" s="8">
        <v>883</v>
      </c>
      <c r="BQ194" s="8">
        <v>531</v>
      </c>
      <c r="BR194" s="8">
        <v>207</v>
      </c>
      <c r="BT194" s="955">
        <v>100</v>
      </c>
      <c r="BV194" s="8">
        <v>6329</v>
      </c>
      <c r="BW194" s="8">
        <v>27330</v>
      </c>
      <c r="BX194" s="8">
        <v>13903</v>
      </c>
      <c r="BY194" s="8">
        <v>6872</v>
      </c>
      <c r="BZ194" s="8">
        <v>7031</v>
      </c>
      <c r="CB194" s="955">
        <v>13.306841596232285</v>
      </c>
      <c r="CC194" s="955">
        <v>57.461839283461593</v>
      </c>
      <c r="CD194" s="955">
        <v>29.231319120306125</v>
      </c>
      <c r="CE194" s="955">
        <v>14.448509314158361</v>
      </c>
      <c r="CF194" s="955">
        <v>14.782809806147764</v>
      </c>
    </row>
    <row r="195" spans="1:84">
      <c r="A195" s="1">
        <v>28218</v>
      </c>
      <c r="B195" s="1">
        <v>2</v>
      </c>
      <c r="C195" s="1" t="s">
        <v>54</v>
      </c>
      <c r="D195" s="1" t="s">
        <v>148</v>
      </c>
      <c r="E195" s="1" t="s">
        <v>413</v>
      </c>
      <c r="F195" s="1076">
        <v>46001</v>
      </c>
      <c r="G195" s="8">
        <v>1479</v>
      </c>
      <c r="H195" s="8">
        <v>1850</v>
      </c>
      <c r="I195" s="8">
        <v>2139</v>
      </c>
      <c r="J195" s="8">
        <v>2244</v>
      </c>
      <c r="K195" s="8">
        <v>2148</v>
      </c>
      <c r="L195" s="8">
        <v>2234</v>
      </c>
      <c r="M195" s="8">
        <v>2146</v>
      </c>
      <c r="N195" s="8">
        <v>2406</v>
      </c>
      <c r="O195" s="8">
        <v>2595</v>
      </c>
      <c r="P195" s="8">
        <v>2986</v>
      </c>
      <c r="Q195" s="8">
        <v>3748</v>
      </c>
      <c r="R195" s="8">
        <v>3114</v>
      </c>
      <c r="S195" s="8">
        <v>2797</v>
      </c>
      <c r="T195" s="8">
        <v>2712</v>
      </c>
      <c r="U195" s="8">
        <v>3096</v>
      </c>
      <c r="V195" s="8">
        <v>3297</v>
      </c>
      <c r="W195" s="8">
        <v>2372</v>
      </c>
      <c r="X195" s="8">
        <v>1455</v>
      </c>
      <c r="Y195" s="8">
        <v>853</v>
      </c>
      <c r="Z195" s="8">
        <v>330</v>
      </c>
      <c r="AA195" s="8"/>
      <c r="AB195" s="8">
        <v>22444</v>
      </c>
      <c r="AC195" s="8">
        <v>758</v>
      </c>
      <c r="AD195" s="8">
        <v>995</v>
      </c>
      <c r="AE195" s="8">
        <v>1120</v>
      </c>
      <c r="AF195" s="8">
        <v>1158</v>
      </c>
      <c r="AG195" s="8">
        <v>1080</v>
      </c>
      <c r="AH195" s="8">
        <v>1187</v>
      </c>
      <c r="AI195" s="8">
        <v>1098</v>
      </c>
      <c r="AJ195" s="8">
        <v>1253</v>
      </c>
      <c r="AK195" s="8">
        <v>1316</v>
      </c>
      <c r="AL195" s="8">
        <v>1515</v>
      </c>
      <c r="AM195" s="8">
        <v>1840</v>
      </c>
      <c r="AN195" s="8">
        <v>1524</v>
      </c>
      <c r="AO195" s="8">
        <v>1389</v>
      </c>
      <c r="AP195" s="8">
        <v>1310</v>
      </c>
      <c r="AQ195" s="8">
        <v>1457</v>
      </c>
      <c r="AR195" s="8">
        <v>1511</v>
      </c>
      <c r="AS195" s="8">
        <v>1021</v>
      </c>
      <c r="AT195" s="8">
        <v>575</v>
      </c>
      <c r="AU195" s="8">
        <v>270</v>
      </c>
      <c r="AV195" s="8">
        <v>67</v>
      </c>
      <c r="AW195" s="8"/>
      <c r="AX195" s="8">
        <v>23557</v>
      </c>
      <c r="AY195" s="8">
        <v>721</v>
      </c>
      <c r="AZ195" s="8">
        <v>855</v>
      </c>
      <c r="BA195" s="8">
        <v>1019</v>
      </c>
      <c r="BB195" s="8">
        <v>1086</v>
      </c>
      <c r="BC195" s="8">
        <v>1068</v>
      </c>
      <c r="BD195" s="8">
        <v>1047</v>
      </c>
      <c r="BE195" s="8">
        <v>1048</v>
      </c>
      <c r="BF195" s="8">
        <v>1153</v>
      </c>
      <c r="BG195" s="8">
        <v>1279</v>
      </c>
      <c r="BH195" s="8">
        <v>1471</v>
      </c>
      <c r="BI195" s="8">
        <v>1908</v>
      </c>
      <c r="BJ195" s="8">
        <v>1590</v>
      </c>
      <c r="BK195" s="8">
        <v>1408</v>
      </c>
      <c r="BL195" s="8">
        <v>1402</v>
      </c>
      <c r="BM195" s="8">
        <v>1639</v>
      </c>
      <c r="BN195" s="8">
        <v>1786</v>
      </c>
      <c r="BO195" s="8">
        <v>1351</v>
      </c>
      <c r="BP195" s="8">
        <v>880</v>
      </c>
      <c r="BQ195" s="8">
        <v>583</v>
      </c>
      <c r="BR195" s="8">
        <v>263</v>
      </c>
      <c r="BT195" s="955">
        <v>96.717968125814721</v>
      </c>
      <c r="BV195" s="8">
        <v>5468</v>
      </c>
      <c r="BW195" s="8">
        <v>26418</v>
      </c>
      <c r="BX195" s="8">
        <v>14115</v>
      </c>
      <c r="BY195" s="8">
        <v>5808</v>
      </c>
      <c r="BZ195" s="8">
        <v>8307</v>
      </c>
      <c r="CB195" s="955">
        <v>11.886698115258364</v>
      </c>
      <c r="CC195" s="955">
        <v>57.429186322036472</v>
      </c>
      <c r="CD195" s="955">
        <v>30.684115562705159</v>
      </c>
      <c r="CE195" s="955">
        <v>12.62581248233734</v>
      </c>
      <c r="CF195" s="955">
        <v>18.058303080367818</v>
      </c>
    </row>
    <row r="196" spans="1:84">
      <c r="A196" s="1">
        <v>28218</v>
      </c>
      <c r="B196" s="1">
        <v>2</v>
      </c>
      <c r="C196" s="1" t="s">
        <v>54</v>
      </c>
      <c r="D196" s="1" t="s">
        <v>148</v>
      </c>
      <c r="E196" s="1" t="s">
        <v>414</v>
      </c>
      <c r="F196" s="1076">
        <v>44275</v>
      </c>
      <c r="G196" s="8">
        <v>1430</v>
      </c>
      <c r="H196" s="8">
        <v>1554</v>
      </c>
      <c r="I196" s="8">
        <v>1846</v>
      </c>
      <c r="J196" s="8">
        <v>1987</v>
      </c>
      <c r="K196" s="8">
        <v>1968</v>
      </c>
      <c r="L196" s="8">
        <v>2203</v>
      </c>
      <c r="M196" s="8">
        <v>2257</v>
      </c>
      <c r="N196" s="8">
        <v>2190</v>
      </c>
      <c r="O196" s="8">
        <v>2365</v>
      </c>
      <c r="P196" s="8">
        <v>2562</v>
      </c>
      <c r="Q196" s="8">
        <v>2950</v>
      </c>
      <c r="R196" s="8">
        <v>3676</v>
      </c>
      <c r="S196" s="8">
        <v>3078</v>
      </c>
      <c r="T196" s="8">
        <v>2721</v>
      </c>
      <c r="U196" s="8">
        <v>2566</v>
      </c>
      <c r="V196" s="8">
        <v>2840</v>
      </c>
      <c r="W196" s="8">
        <v>2888</v>
      </c>
      <c r="X196" s="8">
        <v>1870</v>
      </c>
      <c r="Y196" s="8">
        <v>912</v>
      </c>
      <c r="Z196" s="8">
        <v>412</v>
      </c>
      <c r="AA196" s="8"/>
      <c r="AB196" s="8">
        <v>21547</v>
      </c>
      <c r="AC196" s="8">
        <v>733</v>
      </c>
      <c r="AD196" s="8">
        <v>795</v>
      </c>
      <c r="AE196" s="8">
        <v>988</v>
      </c>
      <c r="AF196" s="8">
        <v>1034</v>
      </c>
      <c r="AG196" s="8">
        <v>1000</v>
      </c>
      <c r="AH196" s="8">
        <v>1158</v>
      </c>
      <c r="AI196" s="8">
        <v>1189</v>
      </c>
      <c r="AJ196" s="8">
        <v>1119</v>
      </c>
      <c r="AK196" s="8">
        <v>1242</v>
      </c>
      <c r="AL196" s="8">
        <v>1294</v>
      </c>
      <c r="AM196" s="8">
        <v>1494</v>
      </c>
      <c r="AN196" s="8">
        <v>1791</v>
      </c>
      <c r="AO196" s="8">
        <v>1499</v>
      </c>
      <c r="AP196" s="8">
        <v>1330</v>
      </c>
      <c r="AQ196" s="8">
        <v>1210</v>
      </c>
      <c r="AR196" s="8">
        <v>1291</v>
      </c>
      <c r="AS196" s="8">
        <v>1256</v>
      </c>
      <c r="AT196" s="8">
        <v>727</v>
      </c>
      <c r="AU196" s="8">
        <v>305</v>
      </c>
      <c r="AV196" s="8">
        <v>92</v>
      </c>
      <c r="AW196" s="8"/>
      <c r="AX196" s="8">
        <v>22728</v>
      </c>
      <c r="AY196" s="8">
        <v>697</v>
      </c>
      <c r="AZ196" s="8">
        <v>759</v>
      </c>
      <c r="BA196" s="8">
        <v>858</v>
      </c>
      <c r="BB196" s="8">
        <v>953</v>
      </c>
      <c r="BC196" s="8">
        <v>968</v>
      </c>
      <c r="BD196" s="8">
        <v>1045</v>
      </c>
      <c r="BE196" s="8">
        <v>1068</v>
      </c>
      <c r="BF196" s="8">
        <v>1071</v>
      </c>
      <c r="BG196" s="8">
        <v>1123</v>
      </c>
      <c r="BH196" s="8">
        <v>1268</v>
      </c>
      <c r="BI196" s="8">
        <v>1456</v>
      </c>
      <c r="BJ196" s="8">
        <v>1885</v>
      </c>
      <c r="BK196" s="8">
        <v>1579</v>
      </c>
      <c r="BL196" s="8">
        <v>1391</v>
      </c>
      <c r="BM196" s="8">
        <v>1356</v>
      </c>
      <c r="BN196" s="8">
        <v>1549</v>
      </c>
      <c r="BO196" s="8">
        <v>1632</v>
      </c>
      <c r="BP196" s="8">
        <v>1143</v>
      </c>
      <c r="BQ196" s="8">
        <v>607</v>
      </c>
      <c r="BR196" s="8">
        <v>320</v>
      </c>
      <c r="BT196" s="955">
        <v>93.089020646734781</v>
      </c>
      <c r="BV196" s="8">
        <v>4830</v>
      </c>
      <c r="BW196" s="8">
        <v>25236</v>
      </c>
      <c r="BX196" s="8">
        <v>14209</v>
      </c>
      <c r="BY196" s="8">
        <v>5287</v>
      </c>
      <c r="BZ196" s="8">
        <v>8922</v>
      </c>
      <c r="CB196" s="955">
        <v>10.909090909090908</v>
      </c>
      <c r="CC196" s="955">
        <v>56.998306041784311</v>
      </c>
      <c r="CD196" s="955">
        <v>32.09260304912479</v>
      </c>
      <c r="CE196" s="955">
        <v>11.941276115189158</v>
      </c>
      <c r="CF196" s="955">
        <v>20.151326933935628</v>
      </c>
    </row>
    <row r="197" spans="1:84">
      <c r="A197" s="1">
        <v>28218</v>
      </c>
      <c r="B197" s="1">
        <v>2</v>
      </c>
      <c r="C197" s="1" t="s">
        <v>54</v>
      </c>
      <c r="D197" s="1" t="s">
        <v>148</v>
      </c>
      <c r="E197" s="1" t="s">
        <v>415</v>
      </c>
      <c r="F197" s="1076">
        <v>42431</v>
      </c>
      <c r="G197" s="8">
        <v>1383</v>
      </c>
      <c r="H197" s="8">
        <v>1503</v>
      </c>
      <c r="I197" s="8">
        <v>1551</v>
      </c>
      <c r="J197" s="8">
        <v>1715</v>
      </c>
      <c r="K197" s="8">
        <v>1739</v>
      </c>
      <c r="L197" s="8">
        <v>2020</v>
      </c>
      <c r="M197" s="8">
        <v>2216</v>
      </c>
      <c r="N197" s="8">
        <v>2302</v>
      </c>
      <c r="O197" s="8">
        <v>2148</v>
      </c>
      <c r="P197" s="8">
        <v>2335</v>
      </c>
      <c r="Q197" s="8">
        <v>2532</v>
      </c>
      <c r="R197" s="8">
        <v>2896</v>
      </c>
      <c r="S197" s="8">
        <v>3637</v>
      </c>
      <c r="T197" s="8">
        <v>3003</v>
      </c>
      <c r="U197" s="8">
        <v>2583</v>
      </c>
      <c r="V197" s="8">
        <v>2366</v>
      </c>
      <c r="W197" s="8">
        <v>2499</v>
      </c>
      <c r="X197" s="8">
        <v>2333</v>
      </c>
      <c r="Y197" s="8">
        <v>1202</v>
      </c>
      <c r="Z197" s="8">
        <v>468</v>
      </c>
      <c r="AA197" s="8"/>
      <c r="AB197" s="8">
        <v>20591</v>
      </c>
      <c r="AC197" s="8">
        <v>709</v>
      </c>
      <c r="AD197" s="8">
        <v>769</v>
      </c>
      <c r="AE197" s="8">
        <v>789</v>
      </c>
      <c r="AF197" s="8">
        <v>913</v>
      </c>
      <c r="AG197" s="8">
        <v>891</v>
      </c>
      <c r="AH197" s="8">
        <v>1068</v>
      </c>
      <c r="AI197" s="8">
        <v>1157</v>
      </c>
      <c r="AJ197" s="8">
        <v>1209</v>
      </c>
      <c r="AK197" s="8">
        <v>1107</v>
      </c>
      <c r="AL197" s="8">
        <v>1222</v>
      </c>
      <c r="AM197" s="8">
        <v>1277</v>
      </c>
      <c r="AN197" s="8">
        <v>1455</v>
      </c>
      <c r="AO197" s="8">
        <v>1765</v>
      </c>
      <c r="AP197" s="8">
        <v>1440</v>
      </c>
      <c r="AQ197" s="8">
        <v>1234</v>
      </c>
      <c r="AR197" s="8">
        <v>1079</v>
      </c>
      <c r="AS197" s="8">
        <v>1079</v>
      </c>
      <c r="AT197" s="8">
        <v>923</v>
      </c>
      <c r="AU197" s="8">
        <v>394</v>
      </c>
      <c r="AV197" s="8">
        <v>111</v>
      </c>
      <c r="AW197" s="8"/>
      <c r="AX197" s="8">
        <v>21840</v>
      </c>
      <c r="AY197" s="8">
        <v>674</v>
      </c>
      <c r="AZ197" s="8">
        <v>734</v>
      </c>
      <c r="BA197" s="8">
        <v>762</v>
      </c>
      <c r="BB197" s="8">
        <v>802</v>
      </c>
      <c r="BC197" s="8">
        <v>848</v>
      </c>
      <c r="BD197" s="8">
        <v>952</v>
      </c>
      <c r="BE197" s="8">
        <v>1059</v>
      </c>
      <c r="BF197" s="8">
        <v>1093</v>
      </c>
      <c r="BG197" s="8">
        <v>1041</v>
      </c>
      <c r="BH197" s="8">
        <v>1113</v>
      </c>
      <c r="BI197" s="8">
        <v>1255</v>
      </c>
      <c r="BJ197" s="8">
        <v>1441</v>
      </c>
      <c r="BK197" s="8">
        <v>1872</v>
      </c>
      <c r="BL197" s="8">
        <v>1563</v>
      </c>
      <c r="BM197" s="8">
        <v>1349</v>
      </c>
      <c r="BN197" s="8">
        <v>1287</v>
      </c>
      <c r="BO197" s="8">
        <v>1420</v>
      </c>
      <c r="BP197" s="8">
        <v>1410</v>
      </c>
      <c r="BQ197" s="8">
        <v>808</v>
      </c>
      <c r="BR197" s="8">
        <v>357</v>
      </c>
      <c r="BT197" s="955">
        <v>89.211975947184726</v>
      </c>
      <c r="BV197" s="8">
        <v>4437</v>
      </c>
      <c r="BW197" s="8">
        <v>23540</v>
      </c>
      <c r="BX197" s="8">
        <v>14454</v>
      </c>
      <c r="BY197" s="8">
        <v>5586</v>
      </c>
      <c r="BZ197" s="8">
        <v>8868</v>
      </c>
      <c r="CB197" s="955">
        <v>10.456977210058684</v>
      </c>
      <c r="CC197" s="955">
        <v>55.478305955551363</v>
      </c>
      <c r="CD197" s="955">
        <v>34.064716834389955</v>
      </c>
      <c r="CE197" s="955">
        <v>13.164903019019114</v>
      </c>
      <c r="CF197" s="955">
        <v>20.899813815370837</v>
      </c>
    </row>
    <row r="198" spans="1:84">
      <c r="A198" s="1">
        <v>28218</v>
      </c>
      <c r="B198" s="1">
        <v>2</v>
      </c>
      <c r="C198" s="1" t="s">
        <v>54</v>
      </c>
      <c r="D198" s="1" t="s">
        <v>148</v>
      </c>
      <c r="E198" s="1" t="s">
        <v>416</v>
      </c>
      <c r="F198" s="1076">
        <v>40365</v>
      </c>
      <c r="G198" s="8">
        <v>1284</v>
      </c>
      <c r="H198" s="8">
        <v>1452</v>
      </c>
      <c r="I198" s="8">
        <v>1499</v>
      </c>
      <c r="J198" s="8">
        <v>1440</v>
      </c>
      <c r="K198" s="8">
        <v>1500</v>
      </c>
      <c r="L198" s="8">
        <v>1782</v>
      </c>
      <c r="M198" s="8">
        <v>2027</v>
      </c>
      <c r="N198" s="8">
        <v>2254</v>
      </c>
      <c r="O198" s="8">
        <v>2261</v>
      </c>
      <c r="P198" s="8">
        <v>2120</v>
      </c>
      <c r="Q198" s="8">
        <v>2309</v>
      </c>
      <c r="R198" s="8">
        <v>2487</v>
      </c>
      <c r="S198" s="8">
        <v>2866</v>
      </c>
      <c r="T198" s="8">
        <v>3552</v>
      </c>
      <c r="U198" s="8">
        <v>2859</v>
      </c>
      <c r="V198" s="8">
        <v>2389</v>
      </c>
      <c r="W198" s="8">
        <v>2101</v>
      </c>
      <c r="X198" s="8">
        <v>2019</v>
      </c>
      <c r="Y198" s="8">
        <v>1555</v>
      </c>
      <c r="Z198" s="8">
        <v>609</v>
      </c>
      <c r="AA198" s="8"/>
      <c r="AB198" s="8">
        <v>19558</v>
      </c>
      <c r="AC198" s="8">
        <v>658</v>
      </c>
      <c r="AD198" s="8">
        <v>743</v>
      </c>
      <c r="AE198" s="8">
        <v>763</v>
      </c>
      <c r="AF198" s="8">
        <v>728</v>
      </c>
      <c r="AG198" s="8">
        <v>787</v>
      </c>
      <c r="AH198" s="8">
        <v>950</v>
      </c>
      <c r="AI198" s="8">
        <v>1062</v>
      </c>
      <c r="AJ198" s="8">
        <v>1172</v>
      </c>
      <c r="AK198" s="8">
        <v>1198</v>
      </c>
      <c r="AL198" s="8">
        <v>1089</v>
      </c>
      <c r="AM198" s="8">
        <v>1208</v>
      </c>
      <c r="AN198" s="8">
        <v>1245</v>
      </c>
      <c r="AO198" s="8">
        <v>1434</v>
      </c>
      <c r="AP198" s="8">
        <v>1698</v>
      </c>
      <c r="AQ198" s="8">
        <v>1341</v>
      </c>
      <c r="AR198" s="8">
        <v>1106</v>
      </c>
      <c r="AS198" s="8">
        <v>913</v>
      </c>
      <c r="AT198" s="8">
        <v>794</v>
      </c>
      <c r="AU198" s="8">
        <v>524</v>
      </c>
      <c r="AV198" s="8">
        <v>145</v>
      </c>
      <c r="AW198" s="8"/>
      <c r="AX198" s="8">
        <v>20807</v>
      </c>
      <c r="AY198" s="8">
        <v>626</v>
      </c>
      <c r="AZ198" s="8">
        <v>709</v>
      </c>
      <c r="BA198" s="8">
        <v>736</v>
      </c>
      <c r="BB198" s="8">
        <v>712</v>
      </c>
      <c r="BC198" s="8">
        <v>713</v>
      </c>
      <c r="BD198" s="8">
        <v>832</v>
      </c>
      <c r="BE198" s="8">
        <v>965</v>
      </c>
      <c r="BF198" s="8">
        <v>1082</v>
      </c>
      <c r="BG198" s="8">
        <v>1063</v>
      </c>
      <c r="BH198" s="8">
        <v>1031</v>
      </c>
      <c r="BI198" s="8">
        <v>1101</v>
      </c>
      <c r="BJ198" s="8">
        <v>1242</v>
      </c>
      <c r="BK198" s="8">
        <v>1432</v>
      </c>
      <c r="BL198" s="8">
        <v>1854</v>
      </c>
      <c r="BM198" s="8">
        <v>1518</v>
      </c>
      <c r="BN198" s="8">
        <v>1283</v>
      </c>
      <c r="BO198" s="8">
        <v>1188</v>
      </c>
      <c r="BP198" s="8">
        <v>1225</v>
      </c>
      <c r="BQ198" s="8">
        <v>1031</v>
      </c>
      <c r="BR198" s="8">
        <v>464</v>
      </c>
      <c r="BT198" s="955">
        <v>84.86817207014002</v>
      </c>
      <c r="BV198" s="8">
        <v>4235</v>
      </c>
      <c r="BW198" s="8">
        <v>21046</v>
      </c>
      <c r="BX198" s="8">
        <v>15084</v>
      </c>
      <c r="BY198" s="8">
        <v>6411</v>
      </c>
      <c r="BZ198" s="8">
        <v>8673</v>
      </c>
      <c r="CB198" s="955">
        <v>10.49176266567571</v>
      </c>
      <c r="CC198" s="955">
        <v>52.139229530533882</v>
      </c>
      <c r="CD198" s="955">
        <v>37.36900780379041</v>
      </c>
      <c r="CE198" s="955">
        <v>15.882571534745448</v>
      </c>
      <c r="CF198" s="955">
        <v>21.486436269044965</v>
      </c>
    </row>
    <row r="199" spans="1:84">
      <c r="A199" s="1">
        <v>28218</v>
      </c>
      <c r="B199" s="1">
        <v>2</v>
      </c>
      <c r="C199" s="1" t="s">
        <v>54</v>
      </c>
      <c r="D199" s="1" t="s">
        <v>148</v>
      </c>
      <c r="E199" s="1" t="s">
        <v>417</v>
      </c>
      <c r="F199" s="1076">
        <v>38160</v>
      </c>
      <c r="G199" s="8">
        <v>1167</v>
      </c>
      <c r="H199" s="8">
        <v>1349</v>
      </c>
      <c r="I199" s="8">
        <v>1449</v>
      </c>
      <c r="J199" s="8">
        <v>1390</v>
      </c>
      <c r="K199" s="8">
        <v>1257</v>
      </c>
      <c r="L199" s="8">
        <v>1538</v>
      </c>
      <c r="M199" s="8">
        <v>1784</v>
      </c>
      <c r="N199" s="8">
        <v>2061</v>
      </c>
      <c r="O199" s="8">
        <v>2212</v>
      </c>
      <c r="P199" s="8">
        <v>2232</v>
      </c>
      <c r="Q199" s="8">
        <v>2096</v>
      </c>
      <c r="R199" s="8">
        <v>2269</v>
      </c>
      <c r="S199" s="8">
        <v>2462</v>
      </c>
      <c r="T199" s="8">
        <v>2800</v>
      </c>
      <c r="U199" s="8">
        <v>3389</v>
      </c>
      <c r="V199" s="8">
        <v>2655</v>
      </c>
      <c r="W199" s="8">
        <v>2137</v>
      </c>
      <c r="X199" s="8">
        <v>1727</v>
      </c>
      <c r="Y199" s="8">
        <v>1353</v>
      </c>
      <c r="Z199" s="8">
        <v>833</v>
      </c>
      <c r="AA199" s="8"/>
      <c r="AB199" s="8">
        <v>18499</v>
      </c>
      <c r="AC199" s="8">
        <v>598</v>
      </c>
      <c r="AD199" s="8">
        <v>690</v>
      </c>
      <c r="AE199" s="8">
        <v>737</v>
      </c>
      <c r="AF199" s="8">
        <v>703</v>
      </c>
      <c r="AG199" s="8">
        <v>625</v>
      </c>
      <c r="AH199" s="8">
        <v>840</v>
      </c>
      <c r="AI199" s="8">
        <v>944</v>
      </c>
      <c r="AJ199" s="8">
        <v>1078</v>
      </c>
      <c r="AK199" s="8">
        <v>1160</v>
      </c>
      <c r="AL199" s="8">
        <v>1179</v>
      </c>
      <c r="AM199" s="8">
        <v>1076</v>
      </c>
      <c r="AN199" s="8">
        <v>1179</v>
      </c>
      <c r="AO199" s="8">
        <v>1228</v>
      </c>
      <c r="AP199" s="8">
        <v>1381</v>
      </c>
      <c r="AQ199" s="8">
        <v>1586</v>
      </c>
      <c r="AR199" s="8">
        <v>1208</v>
      </c>
      <c r="AS199" s="8">
        <v>944</v>
      </c>
      <c r="AT199" s="8">
        <v>686</v>
      </c>
      <c r="AU199" s="8">
        <v>453</v>
      </c>
      <c r="AV199" s="8">
        <v>204</v>
      </c>
      <c r="AW199" s="8"/>
      <c r="AX199" s="8">
        <v>19661</v>
      </c>
      <c r="AY199" s="8">
        <v>569</v>
      </c>
      <c r="AZ199" s="8">
        <v>659</v>
      </c>
      <c r="BA199" s="8">
        <v>712</v>
      </c>
      <c r="BB199" s="8">
        <v>687</v>
      </c>
      <c r="BC199" s="8">
        <v>632</v>
      </c>
      <c r="BD199" s="8">
        <v>698</v>
      </c>
      <c r="BE199" s="8">
        <v>840</v>
      </c>
      <c r="BF199" s="8">
        <v>983</v>
      </c>
      <c r="BG199" s="8">
        <v>1052</v>
      </c>
      <c r="BH199" s="8">
        <v>1053</v>
      </c>
      <c r="BI199" s="8">
        <v>1020</v>
      </c>
      <c r="BJ199" s="8">
        <v>1090</v>
      </c>
      <c r="BK199" s="8">
        <v>1234</v>
      </c>
      <c r="BL199" s="8">
        <v>1419</v>
      </c>
      <c r="BM199" s="8">
        <v>1803</v>
      </c>
      <c r="BN199" s="8">
        <v>1447</v>
      </c>
      <c r="BO199" s="8">
        <v>1193</v>
      </c>
      <c r="BP199" s="8">
        <v>1041</v>
      </c>
      <c r="BQ199" s="8">
        <v>900</v>
      </c>
      <c r="BR199" s="8">
        <v>629</v>
      </c>
      <c r="BT199" s="955">
        <v>80.232118077456789</v>
      </c>
      <c r="BV199" s="8">
        <v>3965</v>
      </c>
      <c r="BW199" s="8">
        <v>19301</v>
      </c>
      <c r="BX199" s="8">
        <v>14894</v>
      </c>
      <c r="BY199" s="8">
        <v>6189</v>
      </c>
      <c r="BZ199" s="8">
        <v>8705</v>
      </c>
      <c r="CB199" s="955">
        <v>10.390461215932914</v>
      </c>
      <c r="CC199" s="955">
        <v>50.579140461215935</v>
      </c>
      <c r="CD199" s="955">
        <v>39.030398322851148</v>
      </c>
      <c r="CE199" s="955">
        <v>16.218553459119498</v>
      </c>
      <c r="CF199" s="955">
        <v>22.811844863731658</v>
      </c>
    </row>
    <row r="200" spans="1:84">
      <c r="A200" s="1">
        <v>28218</v>
      </c>
      <c r="B200" s="1">
        <v>2</v>
      </c>
      <c r="C200" s="1" t="s">
        <v>54</v>
      </c>
      <c r="D200" s="1" t="s">
        <v>148</v>
      </c>
      <c r="E200" s="1" t="s">
        <v>419</v>
      </c>
      <c r="F200" s="1076">
        <v>35911</v>
      </c>
      <c r="G200" s="8">
        <v>1023</v>
      </c>
      <c r="H200" s="8">
        <v>1225</v>
      </c>
      <c r="I200" s="8">
        <v>1345</v>
      </c>
      <c r="J200" s="8">
        <v>1343</v>
      </c>
      <c r="K200" s="8">
        <v>1209</v>
      </c>
      <c r="L200" s="8">
        <v>1279</v>
      </c>
      <c r="M200" s="8">
        <v>1535</v>
      </c>
      <c r="N200" s="8">
        <v>1812</v>
      </c>
      <c r="O200" s="8">
        <v>2021</v>
      </c>
      <c r="P200" s="8">
        <v>2184</v>
      </c>
      <c r="Q200" s="8">
        <v>2209</v>
      </c>
      <c r="R200" s="8">
        <v>2062</v>
      </c>
      <c r="S200" s="8">
        <v>2249</v>
      </c>
      <c r="T200" s="8">
        <v>2408</v>
      </c>
      <c r="U200" s="8">
        <v>2673</v>
      </c>
      <c r="V200" s="8">
        <v>3156</v>
      </c>
      <c r="W200" s="8">
        <v>2391</v>
      </c>
      <c r="X200" s="8">
        <v>1785</v>
      </c>
      <c r="Y200" s="8">
        <v>1189</v>
      </c>
      <c r="Z200" s="8">
        <v>813</v>
      </c>
      <c r="AA200" s="8"/>
      <c r="AB200" s="8">
        <v>17433</v>
      </c>
      <c r="AC200" s="8">
        <v>524</v>
      </c>
      <c r="AD200" s="8">
        <v>627</v>
      </c>
      <c r="AE200" s="8">
        <v>684</v>
      </c>
      <c r="AF200" s="8">
        <v>679</v>
      </c>
      <c r="AG200" s="8">
        <v>601</v>
      </c>
      <c r="AH200" s="8">
        <v>664</v>
      </c>
      <c r="AI200" s="8">
        <v>833</v>
      </c>
      <c r="AJ200" s="8">
        <v>957</v>
      </c>
      <c r="AK200" s="8">
        <v>1066</v>
      </c>
      <c r="AL200" s="8">
        <v>1142</v>
      </c>
      <c r="AM200" s="8">
        <v>1166</v>
      </c>
      <c r="AN200" s="8">
        <v>1052</v>
      </c>
      <c r="AO200" s="8">
        <v>1165</v>
      </c>
      <c r="AP200" s="8">
        <v>1185</v>
      </c>
      <c r="AQ200" s="8">
        <v>1292</v>
      </c>
      <c r="AR200" s="8">
        <v>1434</v>
      </c>
      <c r="AS200" s="8">
        <v>1040</v>
      </c>
      <c r="AT200" s="8">
        <v>723</v>
      </c>
      <c r="AU200" s="8">
        <v>405</v>
      </c>
      <c r="AV200" s="8">
        <v>194</v>
      </c>
      <c r="AW200" s="8"/>
      <c r="AX200" s="8">
        <v>18478</v>
      </c>
      <c r="AY200" s="8">
        <v>499</v>
      </c>
      <c r="AZ200" s="8">
        <v>598</v>
      </c>
      <c r="BA200" s="8">
        <v>661</v>
      </c>
      <c r="BB200" s="8">
        <v>664</v>
      </c>
      <c r="BC200" s="8">
        <v>608</v>
      </c>
      <c r="BD200" s="8">
        <v>615</v>
      </c>
      <c r="BE200" s="8">
        <v>702</v>
      </c>
      <c r="BF200" s="8">
        <v>855</v>
      </c>
      <c r="BG200" s="8">
        <v>955</v>
      </c>
      <c r="BH200" s="8">
        <v>1042</v>
      </c>
      <c r="BI200" s="8">
        <v>1043</v>
      </c>
      <c r="BJ200" s="8">
        <v>1010</v>
      </c>
      <c r="BK200" s="8">
        <v>1084</v>
      </c>
      <c r="BL200" s="8">
        <v>1223</v>
      </c>
      <c r="BM200" s="8">
        <v>1381</v>
      </c>
      <c r="BN200" s="8">
        <v>1722</v>
      </c>
      <c r="BO200" s="8">
        <v>1351</v>
      </c>
      <c r="BP200" s="8">
        <v>1062</v>
      </c>
      <c r="BQ200" s="8">
        <v>784</v>
      </c>
      <c r="BR200" s="8">
        <v>619</v>
      </c>
      <c r="BT200" s="955">
        <v>75.503553256801652</v>
      </c>
      <c r="BV200" s="8">
        <v>3593</v>
      </c>
      <c r="BW200" s="8">
        <v>17903</v>
      </c>
      <c r="BX200" s="8">
        <v>14415</v>
      </c>
      <c r="BY200" s="8">
        <v>5081</v>
      </c>
      <c r="BZ200" s="8">
        <v>9334</v>
      </c>
      <c r="CB200" s="955">
        <v>10.005290857954387</v>
      </c>
      <c r="CC200" s="955">
        <v>49.85380524073404</v>
      </c>
      <c r="CD200" s="955">
        <v>40.140903901311574</v>
      </c>
      <c r="CE200" s="955">
        <v>14.14886803486397</v>
      </c>
      <c r="CF200" s="955">
        <v>25.992035866447605</v>
      </c>
    </row>
    <row r="201" spans="1:84">
      <c r="A201" s="1">
        <v>28219</v>
      </c>
      <c r="B201" s="1">
        <v>2</v>
      </c>
      <c r="C201" s="1" t="s">
        <v>54</v>
      </c>
      <c r="D201" s="1" t="s">
        <v>120</v>
      </c>
      <c r="E201" s="1" t="s">
        <v>412</v>
      </c>
      <c r="F201" s="1076">
        <v>109238</v>
      </c>
      <c r="G201" s="8">
        <v>3868</v>
      </c>
      <c r="H201" s="8">
        <v>5029</v>
      </c>
      <c r="I201" s="8">
        <v>5048</v>
      </c>
      <c r="J201" s="8">
        <v>5492</v>
      </c>
      <c r="K201" s="8">
        <v>5961</v>
      </c>
      <c r="L201" s="8">
        <v>4765</v>
      </c>
      <c r="M201" s="8">
        <v>5289</v>
      </c>
      <c r="N201" s="8">
        <v>6029</v>
      </c>
      <c r="O201" s="8">
        <v>6564</v>
      </c>
      <c r="P201" s="8">
        <v>7251</v>
      </c>
      <c r="Q201" s="8">
        <v>7490</v>
      </c>
      <c r="R201" s="8">
        <v>8793</v>
      </c>
      <c r="S201" s="8">
        <v>8772</v>
      </c>
      <c r="T201" s="8">
        <v>8592</v>
      </c>
      <c r="U201" s="8">
        <v>7561</v>
      </c>
      <c r="V201" s="8">
        <v>4957</v>
      </c>
      <c r="W201" s="8">
        <v>3403</v>
      </c>
      <c r="X201" s="8">
        <v>2638</v>
      </c>
      <c r="Y201" s="8">
        <v>1357</v>
      </c>
      <c r="Z201" s="8">
        <v>379</v>
      </c>
      <c r="AA201" s="8"/>
      <c r="AB201" s="8">
        <v>52322</v>
      </c>
      <c r="AC201" s="8">
        <v>2018</v>
      </c>
      <c r="AD201" s="8">
        <v>2581</v>
      </c>
      <c r="AE201" s="8">
        <v>2608</v>
      </c>
      <c r="AF201" s="8">
        <v>2826</v>
      </c>
      <c r="AG201" s="8">
        <v>2929</v>
      </c>
      <c r="AH201" s="8">
        <v>2324</v>
      </c>
      <c r="AI201" s="8">
        <v>2610</v>
      </c>
      <c r="AJ201" s="8">
        <v>2946</v>
      </c>
      <c r="AK201" s="8">
        <v>3173</v>
      </c>
      <c r="AL201" s="8">
        <v>3416</v>
      </c>
      <c r="AM201" s="8">
        <v>3382</v>
      </c>
      <c r="AN201" s="8">
        <v>3975</v>
      </c>
      <c r="AO201" s="8">
        <v>4200</v>
      </c>
      <c r="AP201" s="8">
        <v>4301</v>
      </c>
      <c r="AQ201" s="8">
        <v>3919</v>
      </c>
      <c r="AR201" s="8">
        <v>2367</v>
      </c>
      <c r="AS201" s="8">
        <v>1423</v>
      </c>
      <c r="AT201" s="8">
        <v>901</v>
      </c>
      <c r="AU201" s="8">
        <v>358</v>
      </c>
      <c r="AV201" s="8">
        <v>65</v>
      </c>
      <c r="AW201" s="8"/>
      <c r="AX201" s="8">
        <v>56916</v>
      </c>
      <c r="AY201" s="8">
        <v>1850</v>
      </c>
      <c r="AZ201" s="8">
        <v>2448</v>
      </c>
      <c r="BA201" s="8">
        <v>2440</v>
      </c>
      <c r="BB201" s="8">
        <v>2666</v>
      </c>
      <c r="BC201" s="8">
        <v>3032</v>
      </c>
      <c r="BD201" s="8">
        <v>2441</v>
      </c>
      <c r="BE201" s="8">
        <v>2679</v>
      </c>
      <c r="BF201" s="8">
        <v>3083</v>
      </c>
      <c r="BG201" s="8">
        <v>3391</v>
      </c>
      <c r="BH201" s="8">
        <v>3835</v>
      </c>
      <c r="BI201" s="8">
        <v>4108</v>
      </c>
      <c r="BJ201" s="8">
        <v>4818</v>
      </c>
      <c r="BK201" s="8">
        <v>4572</v>
      </c>
      <c r="BL201" s="8">
        <v>4291</v>
      </c>
      <c r="BM201" s="8">
        <v>3642</v>
      </c>
      <c r="BN201" s="8">
        <v>2590</v>
      </c>
      <c r="BO201" s="8">
        <v>1980</v>
      </c>
      <c r="BP201" s="8">
        <v>1737</v>
      </c>
      <c r="BQ201" s="8">
        <v>999</v>
      </c>
      <c r="BR201" s="8">
        <v>314</v>
      </c>
      <c r="BT201" s="955">
        <v>100</v>
      </c>
      <c r="BV201" s="8">
        <v>13945</v>
      </c>
      <c r="BW201" s="8">
        <v>66406</v>
      </c>
      <c r="BX201" s="8">
        <v>28887</v>
      </c>
      <c r="BY201" s="8">
        <v>16153</v>
      </c>
      <c r="BZ201" s="8">
        <v>12734</v>
      </c>
      <c r="CB201" s="955">
        <v>12.765704242113552</v>
      </c>
      <c r="CC201" s="955">
        <v>60.790201212032443</v>
      </c>
      <c r="CD201" s="955">
        <v>26.444094545854007</v>
      </c>
      <c r="CE201" s="955">
        <v>14.786978890129809</v>
      </c>
      <c r="CF201" s="955">
        <v>11.657115655724198</v>
      </c>
    </row>
    <row r="202" spans="1:84">
      <c r="A202" s="1">
        <v>28219</v>
      </c>
      <c r="B202" s="1">
        <v>2</v>
      </c>
      <c r="C202" s="1" t="s">
        <v>54</v>
      </c>
      <c r="D202" s="1" t="s">
        <v>120</v>
      </c>
      <c r="E202" s="1" t="s">
        <v>413</v>
      </c>
      <c r="F202" s="1076">
        <v>102569</v>
      </c>
      <c r="G202" s="8">
        <v>2925</v>
      </c>
      <c r="H202" s="8">
        <v>4261</v>
      </c>
      <c r="I202" s="8">
        <v>5012</v>
      </c>
      <c r="J202" s="8">
        <v>5298</v>
      </c>
      <c r="K202" s="8">
        <v>4876</v>
      </c>
      <c r="L202" s="8">
        <v>3618</v>
      </c>
      <c r="M202" s="8">
        <v>3857</v>
      </c>
      <c r="N202" s="8">
        <v>5032</v>
      </c>
      <c r="O202" s="8">
        <v>5916</v>
      </c>
      <c r="P202" s="8">
        <v>6402</v>
      </c>
      <c r="Q202" s="8">
        <v>7003</v>
      </c>
      <c r="R202" s="8">
        <v>7098</v>
      </c>
      <c r="S202" s="8">
        <v>8527</v>
      </c>
      <c r="T202" s="8">
        <v>8423</v>
      </c>
      <c r="U202" s="8">
        <v>8129</v>
      </c>
      <c r="V202" s="8">
        <v>6973</v>
      </c>
      <c r="W202" s="8">
        <v>4343</v>
      </c>
      <c r="X202" s="8">
        <v>2629</v>
      </c>
      <c r="Y202" s="8">
        <v>1639</v>
      </c>
      <c r="Z202" s="8">
        <v>608</v>
      </c>
      <c r="AA202" s="8"/>
      <c r="AB202" s="8">
        <v>48798</v>
      </c>
      <c r="AC202" s="8">
        <v>1499</v>
      </c>
      <c r="AD202" s="8">
        <v>2249</v>
      </c>
      <c r="AE202" s="8">
        <v>2562</v>
      </c>
      <c r="AF202" s="8">
        <v>2695</v>
      </c>
      <c r="AG202" s="8">
        <v>2494</v>
      </c>
      <c r="AH202" s="8">
        <v>1777</v>
      </c>
      <c r="AI202" s="8">
        <v>1836</v>
      </c>
      <c r="AJ202" s="8">
        <v>2456</v>
      </c>
      <c r="AK202" s="8">
        <v>2912</v>
      </c>
      <c r="AL202" s="8">
        <v>3067</v>
      </c>
      <c r="AM202" s="8">
        <v>3247</v>
      </c>
      <c r="AN202" s="8">
        <v>3167</v>
      </c>
      <c r="AO202" s="8">
        <v>3806</v>
      </c>
      <c r="AP202" s="8">
        <v>4022</v>
      </c>
      <c r="AQ202" s="8">
        <v>4003</v>
      </c>
      <c r="AR202" s="8">
        <v>3496</v>
      </c>
      <c r="AS202" s="8">
        <v>1963</v>
      </c>
      <c r="AT202" s="8">
        <v>974</v>
      </c>
      <c r="AU202" s="8">
        <v>461</v>
      </c>
      <c r="AV202" s="8">
        <v>112</v>
      </c>
      <c r="AW202" s="8"/>
      <c r="AX202" s="8">
        <v>53771</v>
      </c>
      <c r="AY202" s="8">
        <v>1426</v>
      </c>
      <c r="AZ202" s="8">
        <v>2012</v>
      </c>
      <c r="BA202" s="8">
        <v>2450</v>
      </c>
      <c r="BB202" s="8">
        <v>2603</v>
      </c>
      <c r="BC202" s="8">
        <v>2382</v>
      </c>
      <c r="BD202" s="8">
        <v>1841</v>
      </c>
      <c r="BE202" s="8">
        <v>2021</v>
      </c>
      <c r="BF202" s="8">
        <v>2576</v>
      </c>
      <c r="BG202" s="8">
        <v>3004</v>
      </c>
      <c r="BH202" s="8">
        <v>3335</v>
      </c>
      <c r="BI202" s="8">
        <v>3756</v>
      </c>
      <c r="BJ202" s="8">
        <v>3931</v>
      </c>
      <c r="BK202" s="8">
        <v>4721</v>
      </c>
      <c r="BL202" s="8">
        <v>4401</v>
      </c>
      <c r="BM202" s="8">
        <v>4126</v>
      </c>
      <c r="BN202" s="8">
        <v>3477</v>
      </c>
      <c r="BO202" s="8">
        <v>2380</v>
      </c>
      <c r="BP202" s="8">
        <v>1655</v>
      </c>
      <c r="BQ202" s="8">
        <v>1178</v>
      </c>
      <c r="BR202" s="8">
        <v>496</v>
      </c>
      <c r="BT202" s="955">
        <v>93.894981599809597</v>
      </c>
      <c r="BV202" s="8">
        <v>12198</v>
      </c>
      <c r="BW202" s="8">
        <v>57627</v>
      </c>
      <c r="BX202" s="8">
        <v>32744</v>
      </c>
      <c r="BY202" s="8">
        <v>16552</v>
      </c>
      <c r="BZ202" s="8">
        <v>16192</v>
      </c>
      <c r="CB202" s="955">
        <v>11.892482133978103</v>
      </c>
      <c r="CC202" s="955">
        <v>56.183642231083461</v>
      </c>
      <c r="CD202" s="955">
        <v>31.92387563493843</v>
      </c>
      <c r="CE202" s="955">
        <v>16.137429437744348</v>
      </c>
      <c r="CF202" s="955">
        <v>15.786446197194085</v>
      </c>
    </row>
    <row r="203" spans="1:84">
      <c r="A203" s="1">
        <v>28219</v>
      </c>
      <c r="B203" s="1">
        <v>2</v>
      </c>
      <c r="C203" s="1" t="s">
        <v>54</v>
      </c>
      <c r="D203" s="1" t="s">
        <v>120</v>
      </c>
      <c r="E203" s="1" t="s">
        <v>414</v>
      </c>
      <c r="F203" s="1076">
        <v>98629</v>
      </c>
      <c r="G203" s="8">
        <v>2724</v>
      </c>
      <c r="H203" s="8">
        <v>3346</v>
      </c>
      <c r="I203" s="8">
        <v>4426</v>
      </c>
      <c r="J203" s="8">
        <v>5156</v>
      </c>
      <c r="K203" s="8">
        <v>4725</v>
      </c>
      <c r="L203" s="8">
        <v>3769</v>
      </c>
      <c r="M203" s="8">
        <v>3387</v>
      </c>
      <c r="N203" s="8">
        <v>4072</v>
      </c>
      <c r="O203" s="8">
        <v>5229</v>
      </c>
      <c r="P203" s="8">
        <v>5899</v>
      </c>
      <c r="Q203" s="8">
        <v>6302</v>
      </c>
      <c r="R203" s="8">
        <v>6823</v>
      </c>
      <c r="S203" s="8">
        <v>6965</v>
      </c>
      <c r="T203" s="8">
        <v>8274</v>
      </c>
      <c r="U203" s="8">
        <v>7972</v>
      </c>
      <c r="V203" s="8">
        <v>7452</v>
      </c>
      <c r="W203" s="8">
        <v>6141</v>
      </c>
      <c r="X203" s="8">
        <v>3473</v>
      </c>
      <c r="Y203" s="8">
        <v>1660</v>
      </c>
      <c r="Z203" s="8">
        <v>834</v>
      </c>
      <c r="AA203" s="8"/>
      <c r="AB203" s="8">
        <v>46538</v>
      </c>
      <c r="AC203" s="8">
        <v>1396</v>
      </c>
      <c r="AD203" s="8">
        <v>1719</v>
      </c>
      <c r="AE203" s="8">
        <v>2335</v>
      </c>
      <c r="AF203" s="8">
        <v>2575</v>
      </c>
      <c r="AG203" s="8">
        <v>2386</v>
      </c>
      <c r="AH203" s="8">
        <v>1947</v>
      </c>
      <c r="AI203" s="8">
        <v>1640</v>
      </c>
      <c r="AJ203" s="8">
        <v>1931</v>
      </c>
      <c r="AK203" s="8">
        <v>2541</v>
      </c>
      <c r="AL203" s="8">
        <v>2903</v>
      </c>
      <c r="AM203" s="8">
        <v>3000</v>
      </c>
      <c r="AN203" s="8">
        <v>3145</v>
      </c>
      <c r="AO203" s="8">
        <v>3113</v>
      </c>
      <c r="AP203" s="8">
        <v>3676</v>
      </c>
      <c r="AQ203" s="8">
        <v>3741</v>
      </c>
      <c r="AR203" s="8">
        <v>3526</v>
      </c>
      <c r="AS203" s="8">
        <v>2906</v>
      </c>
      <c r="AT203" s="8">
        <v>1379</v>
      </c>
      <c r="AU203" s="8">
        <v>515</v>
      </c>
      <c r="AV203" s="8">
        <v>164</v>
      </c>
      <c r="AW203" s="8"/>
      <c r="AX203" s="8">
        <v>52091</v>
      </c>
      <c r="AY203" s="8">
        <v>1328</v>
      </c>
      <c r="AZ203" s="8">
        <v>1627</v>
      </c>
      <c r="BA203" s="8">
        <v>2091</v>
      </c>
      <c r="BB203" s="8">
        <v>2581</v>
      </c>
      <c r="BC203" s="8">
        <v>2339</v>
      </c>
      <c r="BD203" s="8">
        <v>1822</v>
      </c>
      <c r="BE203" s="8">
        <v>1747</v>
      </c>
      <c r="BF203" s="8">
        <v>2141</v>
      </c>
      <c r="BG203" s="8">
        <v>2688</v>
      </c>
      <c r="BH203" s="8">
        <v>2996</v>
      </c>
      <c r="BI203" s="8">
        <v>3302</v>
      </c>
      <c r="BJ203" s="8">
        <v>3678</v>
      </c>
      <c r="BK203" s="8">
        <v>3852</v>
      </c>
      <c r="BL203" s="8">
        <v>4598</v>
      </c>
      <c r="BM203" s="8">
        <v>4231</v>
      </c>
      <c r="BN203" s="8">
        <v>3926</v>
      </c>
      <c r="BO203" s="8">
        <v>3235</v>
      </c>
      <c r="BP203" s="8">
        <v>2094</v>
      </c>
      <c r="BQ203" s="8">
        <v>1145</v>
      </c>
      <c r="BR203" s="8">
        <v>670</v>
      </c>
      <c r="BT203" s="955">
        <v>90.288178106519709</v>
      </c>
      <c r="BV203" s="8">
        <v>10496</v>
      </c>
      <c r="BW203" s="8">
        <v>52327</v>
      </c>
      <c r="BX203" s="8">
        <v>35806</v>
      </c>
      <c r="BY203" s="8">
        <v>16246</v>
      </c>
      <c r="BZ203" s="8">
        <v>19560</v>
      </c>
      <c r="CB203" s="955">
        <v>10.641900455241359</v>
      </c>
      <c r="CC203" s="955">
        <v>53.054375487939652</v>
      </c>
      <c r="CD203" s="955">
        <v>36.303724056818986</v>
      </c>
      <c r="CE203" s="955">
        <v>16.47182877247057</v>
      </c>
      <c r="CF203" s="955">
        <v>19.831895284348416</v>
      </c>
    </row>
    <row r="204" spans="1:84">
      <c r="A204" s="1">
        <v>28219</v>
      </c>
      <c r="B204" s="1">
        <v>2</v>
      </c>
      <c r="C204" s="1" t="s">
        <v>54</v>
      </c>
      <c r="D204" s="1" t="s">
        <v>120</v>
      </c>
      <c r="E204" s="1" t="s">
        <v>415</v>
      </c>
      <c r="F204" s="1076">
        <v>93841</v>
      </c>
      <c r="G204" s="8">
        <v>2572</v>
      </c>
      <c r="H204" s="8">
        <v>3124</v>
      </c>
      <c r="I204" s="8">
        <v>3481</v>
      </c>
      <c r="J204" s="8">
        <v>4559</v>
      </c>
      <c r="K204" s="8">
        <v>4582</v>
      </c>
      <c r="L204" s="8">
        <v>3650</v>
      </c>
      <c r="M204" s="8">
        <v>3529</v>
      </c>
      <c r="N204" s="8">
        <v>3584</v>
      </c>
      <c r="O204" s="8">
        <v>4238</v>
      </c>
      <c r="P204" s="8">
        <v>5224</v>
      </c>
      <c r="Q204" s="8">
        <v>5806</v>
      </c>
      <c r="R204" s="8">
        <v>6132</v>
      </c>
      <c r="S204" s="8">
        <v>6699</v>
      </c>
      <c r="T204" s="8">
        <v>6804</v>
      </c>
      <c r="U204" s="8">
        <v>7886</v>
      </c>
      <c r="V204" s="8">
        <v>7333</v>
      </c>
      <c r="W204" s="8">
        <v>6502</v>
      </c>
      <c r="X204" s="8">
        <v>4971</v>
      </c>
      <c r="Y204" s="8">
        <v>2222</v>
      </c>
      <c r="Z204" s="8">
        <v>943</v>
      </c>
      <c r="AA204" s="8"/>
      <c r="AB204" s="8">
        <v>43818</v>
      </c>
      <c r="AC204" s="8">
        <v>1318</v>
      </c>
      <c r="AD204" s="8">
        <v>1605</v>
      </c>
      <c r="AE204" s="8">
        <v>1789</v>
      </c>
      <c r="AF204" s="8">
        <v>2343</v>
      </c>
      <c r="AG204" s="8">
        <v>2270</v>
      </c>
      <c r="AH204" s="8">
        <v>1863</v>
      </c>
      <c r="AI204" s="8">
        <v>1799</v>
      </c>
      <c r="AJ204" s="8">
        <v>1727</v>
      </c>
      <c r="AK204" s="8">
        <v>1999</v>
      </c>
      <c r="AL204" s="8">
        <v>2543</v>
      </c>
      <c r="AM204" s="8">
        <v>2841</v>
      </c>
      <c r="AN204" s="8">
        <v>2901</v>
      </c>
      <c r="AO204" s="8">
        <v>3093</v>
      </c>
      <c r="AP204" s="8">
        <v>3021</v>
      </c>
      <c r="AQ204" s="8">
        <v>3452</v>
      </c>
      <c r="AR204" s="8">
        <v>3312</v>
      </c>
      <c r="AS204" s="8">
        <v>2917</v>
      </c>
      <c r="AT204" s="8">
        <v>2088</v>
      </c>
      <c r="AU204" s="8">
        <v>738</v>
      </c>
      <c r="AV204" s="8">
        <v>199</v>
      </c>
      <c r="AW204" s="8"/>
      <c r="AX204" s="8">
        <v>50023</v>
      </c>
      <c r="AY204" s="8">
        <v>1254</v>
      </c>
      <c r="AZ204" s="8">
        <v>1519</v>
      </c>
      <c r="BA204" s="8">
        <v>1692</v>
      </c>
      <c r="BB204" s="8">
        <v>2216</v>
      </c>
      <c r="BC204" s="8">
        <v>2312</v>
      </c>
      <c r="BD204" s="8">
        <v>1787</v>
      </c>
      <c r="BE204" s="8">
        <v>1730</v>
      </c>
      <c r="BF204" s="8">
        <v>1857</v>
      </c>
      <c r="BG204" s="8">
        <v>2239</v>
      </c>
      <c r="BH204" s="8">
        <v>2681</v>
      </c>
      <c r="BI204" s="8">
        <v>2965</v>
      </c>
      <c r="BJ204" s="8">
        <v>3231</v>
      </c>
      <c r="BK204" s="8">
        <v>3606</v>
      </c>
      <c r="BL204" s="8">
        <v>3783</v>
      </c>
      <c r="BM204" s="8">
        <v>4434</v>
      </c>
      <c r="BN204" s="8">
        <v>4021</v>
      </c>
      <c r="BO204" s="8">
        <v>3585</v>
      </c>
      <c r="BP204" s="8">
        <v>2883</v>
      </c>
      <c r="BQ204" s="8">
        <v>1484</v>
      </c>
      <c r="BR204" s="8">
        <v>744</v>
      </c>
      <c r="BT204" s="955">
        <v>85.905087973049675</v>
      </c>
      <c r="BV204" s="8">
        <v>9177</v>
      </c>
      <c r="BW204" s="8">
        <v>48003</v>
      </c>
      <c r="BX204" s="8">
        <v>36661</v>
      </c>
      <c r="BY204" s="8">
        <v>14690</v>
      </c>
      <c r="BZ204" s="8">
        <v>21971</v>
      </c>
      <c r="CB204" s="955">
        <v>9.7793075521360606</v>
      </c>
      <c r="CC204" s="955">
        <v>51.153546957086995</v>
      </c>
      <c r="CD204" s="955">
        <v>39.067145490776952</v>
      </c>
      <c r="CE204" s="955">
        <v>15.654138383009558</v>
      </c>
      <c r="CF204" s="955">
        <v>23.413007107767395</v>
      </c>
    </row>
    <row r="205" spans="1:84">
      <c r="A205" s="1">
        <v>28219</v>
      </c>
      <c r="B205" s="1">
        <v>2</v>
      </c>
      <c r="C205" s="1" t="s">
        <v>54</v>
      </c>
      <c r="D205" s="1" t="s">
        <v>120</v>
      </c>
      <c r="E205" s="1" t="s">
        <v>416</v>
      </c>
      <c r="F205" s="1076">
        <v>88285</v>
      </c>
      <c r="G205" s="8">
        <v>2384</v>
      </c>
      <c r="H205" s="8">
        <v>2957</v>
      </c>
      <c r="I205" s="8">
        <v>3253</v>
      </c>
      <c r="J205" s="8">
        <v>3598</v>
      </c>
      <c r="K205" s="8">
        <v>4065</v>
      </c>
      <c r="L205" s="8">
        <v>3535</v>
      </c>
      <c r="M205" s="8">
        <v>3416</v>
      </c>
      <c r="N205" s="8">
        <v>3736</v>
      </c>
      <c r="O205" s="8">
        <v>3737</v>
      </c>
      <c r="P205" s="8">
        <v>4250</v>
      </c>
      <c r="Q205" s="8">
        <v>5147</v>
      </c>
      <c r="R205" s="8">
        <v>5651</v>
      </c>
      <c r="S205" s="8">
        <v>6015</v>
      </c>
      <c r="T205" s="8">
        <v>6551</v>
      </c>
      <c r="U205" s="8">
        <v>6558</v>
      </c>
      <c r="V205" s="8">
        <v>7322</v>
      </c>
      <c r="W205" s="8">
        <v>6438</v>
      </c>
      <c r="X205" s="8">
        <v>5193</v>
      </c>
      <c r="Y205" s="8">
        <v>3262</v>
      </c>
      <c r="Z205" s="8">
        <v>1217</v>
      </c>
      <c r="AA205" s="8"/>
      <c r="AB205" s="8">
        <v>40821</v>
      </c>
      <c r="AC205" s="8">
        <v>1222</v>
      </c>
      <c r="AD205" s="8">
        <v>1519</v>
      </c>
      <c r="AE205" s="8">
        <v>1672</v>
      </c>
      <c r="AF205" s="8">
        <v>1804</v>
      </c>
      <c r="AG205" s="8">
        <v>2075</v>
      </c>
      <c r="AH205" s="8">
        <v>1771</v>
      </c>
      <c r="AI205" s="8">
        <v>1722</v>
      </c>
      <c r="AJ205" s="8">
        <v>1897</v>
      </c>
      <c r="AK205" s="8">
        <v>1790</v>
      </c>
      <c r="AL205" s="8">
        <v>2013</v>
      </c>
      <c r="AM205" s="8">
        <v>2492</v>
      </c>
      <c r="AN205" s="8">
        <v>2750</v>
      </c>
      <c r="AO205" s="8">
        <v>2850</v>
      </c>
      <c r="AP205" s="8">
        <v>3005</v>
      </c>
      <c r="AQ205" s="8">
        <v>2864</v>
      </c>
      <c r="AR205" s="8">
        <v>3092</v>
      </c>
      <c r="AS205" s="8">
        <v>2767</v>
      </c>
      <c r="AT205" s="8">
        <v>2077</v>
      </c>
      <c r="AU205" s="8">
        <v>1159</v>
      </c>
      <c r="AV205" s="8">
        <v>280</v>
      </c>
      <c r="AW205" s="8"/>
      <c r="AX205" s="8">
        <v>47464</v>
      </c>
      <c r="AY205" s="8">
        <v>1162</v>
      </c>
      <c r="AZ205" s="8">
        <v>1438</v>
      </c>
      <c r="BA205" s="8">
        <v>1581</v>
      </c>
      <c r="BB205" s="8">
        <v>1794</v>
      </c>
      <c r="BC205" s="8">
        <v>1990</v>
      </c>
      <c r="BD205" s="8">
        <v>1764</v>
      </c>
      <c r="BE205" s="8">
        <v>1694</v>
      </c>
      <c r="BF205" s="8">
        <v>1839</v>
      </c>
      <c r="BG205" s="8">
        <v>1947</v>
      </c>
      <c r="BH205" s="8">
        <v>2237</v>
      </c>
      <c r="BI205" s="8">
        <v>2655</v>
      </c>
      <c r="BJ205" s="8">
        <v>2901</v>
      </c>
      <c r="BK205" s="8">
        <v>3165</v>
      </c>
      <c r="BL205" s="8">
        <v>3546</v>
      </c>
      <c r="BM205" s="8">
        <v>3694</v>
      </c>
      <c r="BN205" s="8">
        <v>4230</v>
      </c>
      <c r="BO205" s="8">
        <v>3671</v>
      </c>
      <c r="BP205" s="8">
        <v>3116</v>
      </c>
      <c r="BQ205" s="8">
        <v>2103</v>
      </c>
      <c r="BR205" s="8">
        <v>937</v>
      </c>
      <c r="BT205" s="955">
        <v>80.818945788095718</v>
      </c>
      <c r="BV205" s="8">
        <v>8594</v>
      </c>
      <c r="BW205" s="8">
        <v>43150</v>
      </c>
      <c r="BX205" s="8">
        <v>36541</v>
      </c>
      <c r="BY205" s="8">
        <v>13109</v>
      </c>
      <c r="BZ205" s="8">
        <v>23432</v>
      </c>
      <c r="CB205" s="955">
        <v>9.7343829642634638</v>
      </c>
      <c r="CC205" s="955">
        <v>48.875799966019137</v>
      </c>
      <c r="CD205" s="955">
        <v>41.389817069717395</v>
      </c>
      <c r="CE205" s="955">
        <v>14.848502010534064</v>
      </c>
      <c r="CF205" s="955">
        <v>26.541315059183329</v>
      </c>
    </row>
    <row r="206" spans="1:84">
      <c r="A206" s="1">
        <v>28219</v>
      </c>
      <c r="B206" s="1">
        <v>2</v>
      </c>
      <c r="C206" s="1" t="s">
        <v>54</v>
      </c>
      <c r="D206" s="1" t="s">
        <v>120</v>
      </c>
      <c r="E206" s="1" t="s">
        <v>417</v>
      </c>
      <c r="F206" s="1076">
        <v>82378</v>
      </c>
      <c r="G206" s="8">
        <v>2215</v>
      </c>
      <c r="H206" s="8">
        <v>2745</v>
      </c>
      <c r="I206" s="8">
        <v>3080</v>
      </c>
      <c r="J206" s="8">
        <v>3358</v>
      </c>
      <c r="K206" s="8">
        <v>3203</v>
      </c>
      <c r="L206" s="8">
        <v>3143</v>
      </c>
      <c r="M206" s="8">
        <v>3305</v>
      </c>
      <c r="N206" s="8">
        <v>3616</v>
      </c>
      <c r="O206" s="8">
        <v>3895</v>
      </c>
      <c r="P206" s="8">
        <v>3752</v>
      </c>
      <c r="Q206" s="8">
        <v>4190</v>
      </c>
      <c r="R206" s="8">
        <v>5015</v>
      </c>
      <c r="S206" s="8">
        <v>5548</v>
      </c>
      <c r="T206" s="8">
        <v>5879</v>
      </c>
      <c r="U206" s="8">
        <v>6344</v>
      </c>
      <c r="V206" s="8">
        <v>6182</v>
      </c>
      <c r="W206" s="8">
        <v>6513</v>
      </c>
      <c r="X206" s="8">
        <v>5211</v>
      </c>
      <c r="Y206" s="8">
        <v>3381</v>
      </c>
      <c r="Z206" s="8">
        <v>1803</v>
      </c>
      <c r="AA206" s="8"/>
      <c r="AB206" s="8">
        <v>37821</v>
      </c>
      <c r="AC206" s="8">
        <v>1135</v>
      </c>
      <c r="AD206" s="8">
        <v>1410</v>
      </c>
      <c r="AE206" s="8">
        <v>1583</v>
      </c>
      <c r="AF206" s="8">
        <v>1684</v>
      </c>
      <c r="AG206" s="8">
        <v>1594</v>
      </c>
      <c r="AH206" s="8">
        <v>1624</v>
      </c>
      <c r="AI206" s="8">
        <v>1636</v>
      </c>
      <c r="AJ206" s="8">
        <v>1816</v>
      </c>
      <c r="AK206" s="8">
        <v>1968</v>
      </c>
      <c r="AL206" s="8">
        <v>1804</v>
      </c>
      <c r="AM206" s="8">
        <v>1973</v>
      </c>
      <c r="AN206" s="8">
        <v>2416</v>
      </c>
      <c r="AO206" s="8">
        <v>2705</v>
      </c>
      <c r="AP206" s="8">
        <v>2768</v>
      </c>
      <c r="AQ206" s="8">
        <v>2853</v>
      </c>
      <c r="AR206" s="8">
        <v>2612</v>
      </c>
      <c r="AS206" s="8">
        <v>2624</v>
      </c>
      <c r="AT206" s="8">
        <v>2007</v>
      </c>
      <c r="AU206" s="8">
        <v>1155</v>
      </c>
      <c r="AV206" s="8">
        <v>454</v>
      </c>
      <c r="AW206" s="8"/>
      <c r="AX206" s="8">
        <v>44557</v>
      </c>
      <c r="AY206" s="8">
        <v>1080</v>
      </c>
      <c r="AZ206" s="8">
        <v>1335</v>
      </c>
      <c r="BA206" s="8">
        <v>1497</v>
      </c>
      <c r="BB206" s="8">
        <v>1674</v>
      </c>
      <c r="BC206" s="8">
        <v>1609</v>
      </c>
      <c r="BD206" s="8">
        <v>1519</v>
      </c>
      <c r="BE206" s="8">
        <v>1669</v>
      </c>
      <c r="BF206" s="8">
        <v>1800</v>
      </c>
      <c r="BG206" s="8">
        <v>1927</v>
      </c>
      <c r="BH206" s="8">
        <v>1948</v>
      </c>
      <c r="BI206" s="8">
        <v>2217</v>
      </c>
      <c r="BJ206" s="8">
        <v>2599</v>
      </c>
      <c r="BK206" s="8">
        <v>2843</v>
      </c>
      <c r="BL206" s="8">
        <v>3111</v>
      </c>
      <c r="BM206" s="8">
        <v>3491</v>
      </c>
      <c r="BN206" s="8">
        <v>3570</v>
      </c>
      <c r="BO206" s="8">
        <v>3889</v>
      </c>
      <c r="BP206" s="8">
        <v>3204</v>
      </c>
      <c r="BQ206" s="8">
        <v>2226</v>
      </c>
      <c r="BR206" s="8">
        <v>1349</v>
      </c>
      <c r="BT206" s="955">
        <v>75.411486845237008</v>
      </c>
      <c r="BV206" s="8">
        <v>8040</v>
      </c>
      <c r="BW206" s="8">
        <v>39025</v>
      </c>
      <c r="BX206" s="8">
        <v>35313</v>
      </c>
      <c r="BY206" s="8">
        <v>12223</v>
      </c>
      <c r="BZ206" s="8">
        <v>23090</v>
      </c>
      <c r="CB206" s="955">
        <v>9.7598873485639359</v>
      </c>
      <c r="CC206" s="955">
        <v>47.373085046978566</v>
      </c>
      <c r="CD206" s="955">
        <v>42.867027604457505</v>
      </c>
      <c r="CE206" s="955">
        <v>14.837699385758333</v>
      </c>
      <c r="CF206" s="955">
        <v>28.029328218699167</v>
      </c>
    </row>
    <row r="207" spans="1:84">
      <c r="A207" s="1">
        <v>28219</v>
      </c>
      <c r="B207" s="1">
        <v>2</v>
      </c>
      <c r="C207" s="1" t="s">
        <v>54</v>
      </c>
      <c r="D207" s="1" t="s">
        <v>120</v>
      </c>
      <c r="E207" s="1" t="s">
        <v>419</v>
      </c>
      <c r="F207" s="1076">
        <v>76492</v>
      </c>
      <c r="G207" s="8">
        <v>2004</v>
      </c>
      <c r="H207" s="8">
        <v>2550</v>
      </c>
      <c r="I207" s="8">
        <v>2860</v>
      </c>
      <c r="J207" s="8">
        <v>3177</v>
      </c>
      <c r="K207" s="8">
        <v>2983</v>
      </c>
      <c r="L207" s="8">
        <v>2475</v>
      </c>
      <c r="M207" s="8">
        <v>2943</v>
      </c>
      <c r="N207" s="8">
        <v>3495</v>
      </c>
      <c r="O207" s="8">
        <v>3771</v>
      </c>
      <c r="P207" s="8">
        <v>3914</v>
      </c>
      <c r="Q207" s="8">
        <v>3702</v>
      </c>
      <c r="R207" s="8">
        <v>4087</v>
      </c>
      <c r="S207" s="8">
        <v>4930</v>
      </c>
      <c r="T207" s="8">
        <v>5427</v>
      </c>
      <c r="U207" s="8">
        <v>5688</v>
      </c>
      <c r="V207" s="8">
        <v>6016</v>
      </c>
      <c r="W207" s="8">
        <v>5618</v>
      </c>
      <c r="X207" s="8">
        <v>5392</v>
      </c>
      <c r="Y207" s="8">
        <v>3471</v>
      </c>
      <c r="Z207" s="8">
        <v>1989</v>
      </c>
      <c r="AA207" s="8"/>
      <c r="AB207" s="8">
        <v>35019</v>
      </c>
      <c r="AC207" s="8">
        <v>1027</v>
      </c>
      <c r="AD207" s="8">
        <v>1310</v>
      </c>
      <c r="AE207" s="8">
        <v>1470</v>
      </c>
      <c r="AF207" s="8">
        <v>1593</v>
      </c>
      <c r="AG207" s="8">
        <v>1484</v>
      </c>
      <c r="AH207" s="8">
        <v>1247</v>
      </c>
      <c r="AI207" s="8">
        <v>1504</v>
      </c>
      <c r="AJ207" s="8">
        <v>1724</v>
      </c>
      <c r="AK207" s="8">
        <v>1885</v>
      </c>
      <c r="AL207" s="8">
        <v>1986</v>
      </c>
      <c r="AM207" s="8">
        <v>1770</v>
      </c>
      <c r="AN207" s="8">
        <v>1914</v>
      </c>
      <c r="AO207" s="8">
        <v>2381</v>
      </c>
      <c r="AP207" s="8">
        <v>2632</v>
      </c>
      <c r="AQ207" s="8">
        <v>2629</v>
      </c>
      <c r="AR207" s="8">
        <v>2611</v>
      </c>
      <c r="AS207" s="8">
        <v>2266</v>
      </c>
      <c r="AT207" s="8">
        <v>1952</v>
      </c>
      <c r="AU207" s="8">
        <v>1147</v>
      </c>
      <c r="AV207" s="8">
        <v>487</v>
      </c>
      <c r="AW207" s="8"/>
      <c r="AX207" s="8">
        <v>41473</v>
      </c>
      <c r="AY207" s="8">
        <v>977</v>
      </c>
      <c r="AZ207" s="8">
        <v>1240</v>
      </c>
      <c r="BA207" s="8">
        <v>1390</v>
      </c>
      <c r="BB207" s="8">
        <v>1584</v>
      </c>
      <c r="BC207" s="8">
        <v>1499</v>
      </c>
      <c r="BD207" s="8">
        <v>1228</v>
      </c>
      <c r="BE207" s="8">
        <v>1439</v>
      </c>
      <c r="BF207" s="8">
        <v>1771</v>
      </c>
      <c r="BG207" s="8">
        <v>1886</v>
      </c>
      <c r="BH207" s="8">
        <v>1928</v>
      </c>
      <c r="BI207" s="8">
        <v>1932</v>
      </c>
      <c r="BJ207" s="8">
        <v>2173</v>
      </c>
      <c r="BK207" s="8">
        <v>2549</v>
      </c>
      <c r="BL207" s="8">
        <v>2795</v>
      </c>
      <c r="BM207" s="8">
        <v>3059</v>
      </c>
      <c r="BN207" s="8">
        <v>3405</v>
      </c>
      <c r="BO207" s="8">
        <v>3352</v>
      </c>
      <c r="BP207" s="8">
        <v>3440</v>
      </c>
      <c r="BQ207" s="8">
        <v>2324</v>
      </c>
      <c r="BR207" s="8">
        <v>1502</v>
      </c>
      <c r="BT207" s="955">
        <v>70.023251981911059</v>
      </c>
      <c r="BV207" s="8">
        <v>7414</v>
      </c>
      <c r="BW207" s="8">
        <v>35477</v>
      </c>
      <c r="BX207" s="8">
        <v>33601</v>
      </c>
      <c r="BY207" s="8">
        <v>11115</v>
      </c>
      <c r="BZ207" s="8">
        <v>22486</v>
      </c>
      <c r="CB207" s="955">
        <v>9.6925168645087076</v>
      </c>
      <c r="CC207" s="955">
        <v>46.380013596193066</v>
      </c>
      <c r="CD207" s="955">
        <v>43.927469539298222</v>
      </c>
      <c r="CE207" s="955">
        <v>14.530931339225017</v>
      </c>
      <c r="CF207" s="955">
        <v>29.396538200073209</v>
      </c>
    </row>
    <row r="208" spans="1:84">
      <c r="A208" s="1">
        <v>28220</v>
      </c>
      <c r="B208" s="1">
        <v>2</v>
      </c>
      <c r="C208" s="1" t="s">
        <v>54</v>
      </c>
      <c r="D208" s="1" t="s">
        <v>150</v>
      </c>
      <c r="E208" s="1" t="s">
        <v>412</v>
      </c>
      <c r="F208" s="1076">
        <v>42700</v>
      </c>
      <c r="G208" s="8">
        <v>1328</v>
      </c>
      <c r="H208" s="8">
        <v>1612</v>
      </c>
      <c r="I208" s="8">
        <v>1656</v>
      </c>
      <c r="J208" s="8">
        <v>1966</v>
      </c>
      <c r="K208" s="8">
        <v>1894</v>
      </c>
      <c r="L208" s="8">
        <v>1879</v>
      </c>
      <c r="M208" s="8">
        <v>1950</v>
      </c>
      <c r="N208" s="8">
        <v>2187</v>
      </c>
      <c r="O208" s="8">
        <v>2393</v>
      </c>
      <c r="P208" s="8">
        <v>2977</v>
      </c>
      <c r="Q208" s="8">
        <v>2767</v>
      </c>
      <c r="R208" s="8">
        <v>2785</v>
      </c>
      <c r="S208" s="8">
        <v>2923</v>
      </c>
      <c r="T208" s="8">
        <v>3429</v>
      </c>
      <c r="U208" s="8">
        <v>3665</v>
      </c>
      <c r="V208" s="8">
        <v>2678</v>
      </c>
      <c r="W208" s="8">
        <v>1946</v>
      </c>
      <c r="X208" s="8">
        <v>1519</v>
      </c>
      <c r="Y208" s="8">
        <v>860</v>
      </c>
      <c r="Z208" s="8">
        <v>286</v>
      </c>
      <c r="AA208" s="8"/>
      <c r="AB208" s="8">
        <v>21077</v>
      </c>
      <c r="AC208" s="8">
        <v>687</v>
      </c>
      <c r="AD208" s="8">
        <v>795</v>
      </c>
      <c r="AE208" s="8">
        <v>853</v>
      </c>
      <c r="AF208" s="8">
        <v>1076</v>
      </c>
      <c r="AG208" s="8">
        <v>994</v>
      </c>
      <c r="AH208" s="8">
        <v>1034</v>
      </c>
      <c r="AI208" s="8">
        <v>1023</v>
      </c>
      <c r="AJ208" s="8">
        <v>1163</v>
      </c>
      <c r="AK208" s="8">
        <v>1243</v>
      </c>
      <c r="AL208" s="8">
        <v>1555</v>
      </c>
      <c r="AM208" s="8">
        <v>1384</v>
      </c>
      <c r="AN208" s="8">
        <v>1402</v>
      </c>
      <c r="AO208" s="8">
        <v>1485</v>
      </c>
      <c r="AP208" s="8">
        <v>1646</v>
      </c>
      <c r="AQ208" s="8">
        <v>1849</v>
      </c>
      <c r="AR208" s="8">
        <v>1251</v>
      </c>
      <c r="AS208" s="8">
        <v>814</v>
      </c>
      <c r="AT208" s="8">
        <v>533</v>
      </c>
      <c r="AU208" s="8">
        <v>239</v>
      </c>
      <c r="AV208" s="8">
        <v>51</v>
      </c>
      <c r="AW208" s="8"/>
      <c r="AX208" s="8">
        <v>21623</v>
      </c>
      <c r="AY208" s="8">
        <v>641</v>
      </c>
      <c r="AZ208" s="8">
        <v>817</v>
      </c>
      <c r="BA208" s="8">
        <v>803</v>
      </c>
      <c r="BB208" s="8">
        <v>890</v>
      </c>
      <c r="BC208" s="8">
        <v>900</v>
      </c>
      <c r="BD208" s="8">
        <v>845</v>
      </c>
      <c r="BE208" s="8">
        <v>927</v>
      </c>
      <c r="BF208" s="8">
        <v>1024</v>
      </c>
      <c r="BG208" s="8">
        <v>1150</v>
      </c>
      <c r="BH208" s="8">
        <v>1422</v>
      </c>
      <c r="BI208" s="8">
        <v>1383</v>
      </c>
      <c r="BJ208" s="8">
        <v>1383</v>
      </c>
      <c r="BK208" s="8">
        <v>1438</v>
      </c>
      <c r="BL208" s="8">
        <v>1783</v>
      </c>
      <c r="BM208" s="8">
        <v>1816</v>
      </c>
      <c r="BN208" s="8">
        <v>1427</v>
      </c>
      <c r="BO208" s="8">
        <v>1132</v>
      </c>
      <c r="BP208" s="8">
        <v>986</v>
      </c>
      <c r="BQ208" s="8">
        <v>621</v>
      </c>
      <c r="BR208" s="8">
        <v>235</v>
      </c>
      <c r="BT208" s="955">
        <v>100</v>
      </c>
      <c r="BV208" s="8">
        <v>4596</v>
      </c>
      <c r="BW208" s="8">
        <v>23721</v>
      </c>
      <c r="BX208" s="8">
        <v>14383</v>
      </c>
      <c r="BY208" s="8">
        <v>7094</v>
      </c>
      <c r="BZ208" s="8">
        <v>7289</v>
      </c>
      <c r="CB208" s="955">
        <v>10.763466042154567</v>
      </c>
      <c r="CC208" s="955">
        <v>55.552693208430917</v>
      </c>
      <c r="CD208" s="955">
        <v>33.683840749414514</v>
      </c>
      <c r="CE208" s="955">
        <v>16.613583138173301</v>
      </c>
      <c r="CF208" s="955">
        <v>17.070257611241217</v>
      </c>
    </row>
    <row r="209" spans="1:84">
      <c r="A209" s="1">
        <v>28220</v>
      </c>
      <c r="B209" s="1">
        <v>2</v>
      </c>
      <c r="C209" s="1" t="s">
        <v>54</v>
      </c>
      <c r="D209" s="1" t="s">
        <v>150</v>
      </c>
      <c r="E209" s="1" t="s">
        <v>413</v>
      </c>
      <c r="F209" s="1076">
        <v>40210</v>
      </c>
      <c r="G209" s="8">
        <v>1078</v>
      </c>
      <c r="H209" s="8">
        <v>1371</v>
      </c>
      <c r="I209" s="8">
        <v>1603</v>
      </c>
      <c r="J209" s="8">
        <v>1614</v>
      </c>
      <c r="K209" s="8">
        <v>1612</v>
      </c>
      <c r="L209" s="8">
        <v>1866</v>
      </c>
      <c r="M209" s="8">
        <v>1781</v>
      </c>
      <c r="N209" s="8">
        <v>1915</v>
      </c>
      <c r="O209" s="8">
        <v>2154</v>
      </c>
      <c r="P209" s="8">
        <v>2375</v>
      </c>
      <c r="Q209" s="8">
        <v>2975</v>
      </c>
      <c r="R209" s="8">
        <v>2716</v>
      </c>
      <c r="S209" s="8">
        <v>2754</v>
      </c>
      <c r="T209" s="8">
        <v>2824</v>
      </c>
      <c r="U209" s="8">
        <v>3242</v>
      </c>
      <c r="V209" s="8">
        <v>3350</v>
      </c>
      <c r="W209" s="8">
        <v>2289</v>
      </c>
      <c r="X209" s="8">
        <v>1469</v>
      </c>
      <c r="Y209" s="8">
        <v>868</v>
      </c>
      <c r="Z209" s="8">
        <v>354</v>
      </c>
      <c r="AA209" s="8"/>
      <c r="AB209" s="8">
        <v>19993</v>
      </c>
      <c r="AC209" s="8">
        <v>552</v>
      </c>
      <c r="AD209" s="8">
        <v>712</v>
      </c>
      <c r="AE209" s="8">
        <v>789</v>
      </c>
      <c r="AF209" s="8">
        <v>856</v>
      </c>
      <c r="AG209" s="8">
        <v>868</v>
      </c>
      <c r="AH209" s="8">
        <v>1049</v>
      </c>
      <c r="AI209" s="8">
        <v>993</v>
      </c>
      <c r="AJ209" s="8">
        <v>1005</v>
      </c>
      <c r="AK209" s="8">
        <v>1153</v>
      </c>
      <c r="AL209" s="8">
        <v>1236</v>
      </c>
      <c r="AM209" s="8">
        <v>1571</v>
      </c>
      <c r="AN209" s="8">
        <v>1368</v>
      </c>
      <c r="AO209" s="8">
        <v>1382</v>
      </c>
      <c r="AP209" s="8">
        <v>1414</v>
      </c>
      <c r="AQ209" s="8">
        <v>1537</v>
      </c>
      <c r="AR209" s="8">
        <v>1631</v>
      </c>
      <c r="AS209" s="8">
        <v>998</v>
      </c>
      <c r="AT209" s="8">
        <v>563</v>
      </c>
      <c r="AU209" s="8">
        <v>245</v>
      </c>
      <c r="AV209" s="8">
        <v>71</v>
      </c>
      <c r="AW209" s="8"/>
      <c r="AX209" s="8">
        <v>20217</v>
      </c>
      <c r="AY209" s="8">
        <v>526</v>
      </c>
      <c r="AZ209" s="8">
        <v>659</v>
      </c>
      <c r="BA209" s="8">
        <v>814</v>
      </c>
      <c r="BB209" s="8">
        <v>758</v>
      </c>
      <c r="BC209" s="8">
        <v>744</v>
      </c>
      <c r="BD209" s="8">
        <v>817</v>
      </c>
      <c r="BE209" s="8">
        <v>788</v>
      </c>
      <c r="BF209" s="8">
        <v>910</v>
      </c>
      <c r="BG209" s="8">
        <v>1001</v>
      </c>
      <c r="BH209" s="8">
        <v>1139</v>
      </c>
      <c r="BI209" s="8">
        <v>1404</v>
      </c>
      <c r="BJ209" s="8">
        <v>1348</v>
      </c>
      <c r="BK209" s="8">
        <v>1372</v>
      </c>
      <c r="BL209" s="8">
        <v>1410</v>
      </c>
      <c r="BM209" s="8">
        <v>1705</v>
      </c>
      <c r="BN209" s="8">
        <v>1719</v>
      </c>
      <c r="BO209" s="8">
        <v>1291</v>
      </c>
      <c r="BP209" s="8">
        <v>906</v>
      </c>
      <c r="BQ209" s="8">
        <v>623</v>
      </c>
      <c r="BR209" s="8">
        <v>283</v>
      </c>
      <c r="BT209" s="955">
        <v>94.168618266978925</v>
      </c>
      <c r="BV209" s="8">
        <v>4052</v>
      </c>
      <c r="BW209" s="8">
        <v>21762</v>
      </c>
      <c r="BX209" s="8">
        <v>14396</v>
      </c>
      <c r="BY209" s="8">
        <v>6066</v>
      </c>
      <c r="BZ209" s="8">
        <v>8330</v>
      </c>
      <c r="CB209" s="955">
        <v>10.077095249937825</v>
      </c>
      <c r="CC209" s="955">
        <v>54.120865456354139</v>
      </c>
      <c r="CD209" s="955">
        <v>35.802039293708035</v>
      </c>
      <c r="CE209" s="955">
        <v>15.085799552350162</v>
      </c>
      <c r="CF209" s="955">
        <v>20.716239741357871</v>
      </c>
    </row>
    <row r="210" spans="1:84">
      <c r="A210" s="1">
        <v>28220</v>
      </c>
      <c r="B210" s="1">
        <v>2</v>
      </c>
      <c r="C210" s="1" t="s">
        <v>54</v>
      </c>
      <c r="D210" s="1" t="s">
        <v>150</v>
      </c>
      <c r="E210" s="1" t="s">
        <v>414</v>
      </c>
      <c r="F210" s="1076">
        <v>37701</v>
      </c>
      <c r="G210" s="8">
        <v>967</v>
      </c>
      <c r="H210" s="8">
        <v>1122</v>
      </c>
      <c r="I210" s="8">
        <v>1368</v>
      </c>
      <c r="J210" s="8">
        <v>1556</v>
      </c>
      <c r="K210" s="8">
        <v>1317</v>
      </c>
      <c r="L210" s="8">
        <v>1584</v>
      </c>
      <c r="M210" s="8">
        <v>1768</v>
      </c>
      <c r="N210" s="8">
        <v>1747</v>
      </c>
      <c r="O210" s="8">
        <v>1891</v>
      </c>
      <c r="P210" s="8">
        <v>2138</v>
      </c>
      <c r="Q210" s="8">
        <v>2370</v>
      </c>
      <c r="R210" s="8">
        <v>2922</v>
      </c>
      <c r="S210" s="8">
        <v>2688</v>
      </c>
      <c r="T210" s="8">
        <v>2665</v>
      </c>
      <c r="U210" s="8">
        <v>2669</v>
      </c>
      <c r="V210" s="8">
        <v>2976</v>
      </c>
      <c r="W210" s="8">
        <v>2918</v>
      </c>
      <c r="X210" s="8">
        <v>1748</v>
      </c>
      <c r="Y210" s="8">
        <v>881</v>
      </c>
      <c r="Z210" s="8">
        <v>406</v>
      </c>
      <c r="AA210" s="8"/>
      <c r="AB210" s="8">
        <v>18854</v>
      </c>
      <c r="AC210" s="8">
        <v>496</v>
      </c>
      <c r="AD210" s="8">
        <v>579</v>
      </c>
      <c r="AE210" s="8">
        <v>708</v>
      </c>
      <c r="AF210" s="8">
        <v>789</v>
      </c>
      <c r="AG210" s="8">
        <v>687</v>
      </c>
      <c r="AH210" s="8">
        <v>913</v>
      </c>
      <c r="AI210" s="8">
        <v>1006</v>
      </c>
      <c r="AJ210" s="8">
        <v>972</v>
      </c>
      <c r="AK210" s="8">
        <v>1002</v>
      </c>
      <c r="AL210" s="8">
        <v>1147</v>
      </c>
      <c r="AM210" s="8">
        <v>1247</v>
      </c>
      <c r="AN210" s="8">
        <v>1553</v>
      </c>
      <c r="AO210" s="8">
        <v>1350</v>
      </c>
      <c r="AP210" s="8">
        <v>1316</v>
      </c>
      <c r="AQ210" s="8">
        <v>1321</v>
      </c>
      <c r="AR210" s="8">
        <v>1358</v>
      </c>
      <c r="AS210" s="8">
        <v>1341</v>
      </c>
      <c r="AT210" s="8">
        <v>703</v>
      </c>
      <c r="AU210" s="8">
        <v>282</v>
      </c>
      <c r="AV210" s="8">
        <v>84</v>
      </c>
      <c r="AW210" s="8"/>
      <c r="AX210" s="8">
        <v>18847</v>
      </c>
      <c r="AY210" s="8">
        <v>471</v>
      </c>
      <c r="AZ210" s="8">
        <v>543</v>
      </c>
      <c r="BA210" s="8">
        <v>660</v>
      </c>
      <c r="BB210" s="8">
        <v>767</v>
      </c>
      <c r="BC210" s="8">
        <v>630</v>
      </c>
      <c r="BD210" s="8">
        <v>671</v>
      </c>
      <c r="BE210" s="8">
        <v>762</v>
      </c>
      <c r="BF210" s="8">
        <v>775</v>
      </c>
      <c r="BG210" s="8">
        <v>889</v>
      </c>
      <c r="BH210" s="8">
        <v>991</v>
      </c>
      <c r="BI210" s="8">
        <v>1123</v>
      </c>
      <c r="BJ210" s="8">
        <v>1369</v>
      </c>
      <c r="BK210" s="8">
        <v>1338</v>
      </c>
      <c r="BL210" s="8">
        <v>1349</v>
      </c>
      <c r="BM210" s="8">
        <v>1348</v>
      </c>
      <c r="BN210" s="8">
        <v>1618</v>
      </c>
      <c r="BO210" s="8">
        <v>1577</v>
      </c>
      <c r="BP210" s="8">
        <v>1045</v>
      </c>
      <c r="BQ210" s="8">
        <v>599</v>
      </c>
      <c r="BR210" s="8">
        <v>322</v>
      </c>
      <c r="BT210" s="955">
        <v>88.292740046838404</v>
      </c>
      <c r="BV210" s="8">
        <v>3457</v>
      </c>
      <c r="BW210" s="8">
        <v>19981</v>
      </c>
      <c r="BX210" s="8">
        <v>14263</v>
      </c>
      <c r="BY210" s="8">
        <v>5334</v>
      </c>
      <c r="BZ210" s="8">
        <v>8929</v>
      </c>
      <c r="CB210" s="955">
        <v>9.1695180499191018</v>
      </c>
      <c r="CC210" s="955">
        <v>52.998594201745306</v>
      </c>
      <c r="CD210" s="955">
        <v>37.831887748335582</v>
      </c>
      <c r="CE210" s="955">
        <v>14.148165831145063</v>
      </c>
      <c r="CF210" s="955">
        <v>23.683721917190525</v>
      </c>
    </row>
    <row r="211" spans="1:84">
      <c r="A211" s="1">
        <v>28220</v>
      </c>
      <c r="B211" s="1">
        <v>2</v>
      </c>
      <c r="C211" s="1" t="s">
        <v>54</v>
      </c>
      <c r="D211" s="1" t="s">
        <v>150</v>
      </c>
      <c r="E211" s="1" t="s">
        <v>415</v>
      </c>
      <c r="F211" s="1076">
        <v>35072</v>
      </c>
      <c r="G211" s="8">
        <v>884</v>
      </c>
      <c r="H211" s="8">
        <v>1007</v>
      </c>
      <c r="I211" s="8">
        <v>1120</v>
      </c>
      <c r="J211" s="8">
        <v>1329</v>
      </c>
      <c r="K211" s="8">
        <v>1268</v>
      </c>
      <c r="L211" s="8">
        <v>1288</v>
      </c>
      <c r="M211" s="8">
        <v>1499</v>
      </c>
      <c r="N211" s="8">
        <v>1738</v>
      </c>
      <c r="O211" s="8">
        <v>1725</v>
      </c>
      <c r="P211" s="8">
        <v>1878</v>
      </c>
      <c r="Q211" s="8">
        <v>2135</v>
      </c>
      <c r="R211" s="8">
        <v>2326</v>
      </c>
      <c r="S211" s="8">
        <v>2895</v>
      </c>
      <c r="T211" s="8">
        <v>2608</v>
      </c>
      <c r="U211" s="8">
        <v>2528</v>
      </c>
      <c r="V211" s="8">
        <v>2459</v>
      </c>
      <c r="W211" s="8">
        <v>2613</v>
      </c>
      <c r="X211" s="8">
        <v>2268</v>
      </c>
      <c r="Y211" s="8">
        <v>1072</v>
      </c>
      <c r="Z211" s="8">
        <v>432</v>
      </c>
      <c r="AA211" s="8"/>
      <c r="AB211" s="8">
        <v>17622</v>
      </c>
      <c r="AC211" s="8">
        <v>453</v>
      </c>
      <c r="AD211" s="8">
        <v>520</v>
      </c>
      <c r="AE211" s="8">
        <v>576</v>
      </c>
      <c r="AF211" s="8">
        <v>708</v>
      </c>
      <c r="AG211" s="8">
        <v>632</v>
      </c>
      <c r="AH211" s="8">
        <v>722</v>
      </c>
      <c r="AI211" s="8">
        <v>875</v>
      </c>
      <c r="AJ211" s="8">
        <v>987</v>
      </c>
      <c r="AK211" s="8">
        <v>969</v>
      </c>
      <c r="AL211" s="8">
        <v>998</v>
      </c>
      <c r="AM211" s="8">
        <v>1158</v>
      </c>
      <c r="AN211" s="8">
        <v>1231</v>
      </c>
      <c r="AO211" s="8">
        <v>1535</v>
      </c>
      <c r="AP211" s="8">
        <v>1290</v>
      </c>
      <c r="AQ211" s="8">
        <v>1235</v>
      </c>
      <c r="AR211" s="8">
        <v>1175</v>
      </c>
      <c r="AS211" s="8">
        <v>1126</v>
      </c>
      <c r="AT211" s="8">
        <v>970</v>
      </c>
      <c r="AU211" s="8">
        <v>363</v>
      </c>
      <c r="AV211" s="8">
        <v>99</v>
      </c>
      <c r="AW211" s="8"/>
      <c r="AX211" s="8">
        <v>17450</v>
      </c>
      <c r="AY211" s="8">
        <v>431</v>
      </c>
      <c r="AZ211" s="8">
        <v>487</v>
      </c>
      <c r="BA211" s="8">
        <v>544</v>
      </c>
      <c r="BB211" s="8">
        <v>621</v>
      </c>
      <c r="BC211" s="8">
        <v>636</v>
      </c>
      <c r="BD211" s="8">
        <v>566</v>
      </c>
      <c r="BE211" s="8">
        <v>624</v>
      </c>
      <c r="BF211" s="8">
        <v>751</v>
      </c>
      <c r="BG211" s="8">
        <v>756</v>
      </c>
      <c r="BH211" s="8">
        <v>880</v>
      </c>
      <c r="BI211" s="8">
        <v>977</v>
      </c>
      <c r="BJ211" s="8">
        <v>1095</v>
      </c>
      <c r="BK211" s="8">
        <v>1360</v>
      </c>
      <c r="BL211" s="8">
        <v>1318</v>
      </c>
      <c r="BM211" s="8">
        <v>1293</v>
      </c>
      <c r="BN211" s="8">
        <v>1284</v>
      </c>
      <c r="BO211" s="8">
        <v>1487</v>
      </c>
      <c r="BP211" s="8">
        <v>1298</v>
      </c>
      <c r="BQ211" s="8">
        <v>709</v>
      </c>
      <c r="BR211" s="8">
        <v>333</v>
      </c>
      <c r="BT211" s="955">
        <v>82.135831381733027</v>
      </c>
      <c r="BV211" s="8">
        <v>3011</v>
      </c>
      <c r="BW211" s="8">
        <v>18081</v>
      </c>
      <c r="BX211" s="8">
        <v>13980</v>
      </c>
      <c r="BY211" s="8">
        <v>5136</v>
      </c>
      <c r="BZ211" s="8">
        <v>8844</v>
      </c>
      <c r="CB211" s="955">
        <v>8.5851961678832112</v>
      </c>
      <c r="CC211" s="955">
        <v>51.553946167883211</v>
      </c>
      <c r="CD211" s="955">
        <v>39.860857664233578</v>
      </c>
      <c r="CE211" s="955">
        <v>14.644160583941607</v>
      </c>
      <c r="CF211" s="955">
        <v>25.216697080291972</v>
      </c>
    </row>
    <row r="212" spans="1:84">
      <c r="A212" s="1">
        <v>28220</v>
      </c>
      <c r="B212" s="1">
        <v>2</v>
      </c>
      <c r="C212" s="1" t="s">
        <v>54</v>
      </c>
      <c r="D212" s="1" t="s">
        <v>150</v>
      </c>
      <c r="E212" s="1" t="s">
        <v>416</v>
      </c>
      <c r="F212" s="1076">
        <v>32308</v>
      </c>
      <c r="G212" s="8">
        <v>781</v>
      </c>
      <c r="H212" s="8">
        <v>920</v>
      </c>
      <c r="I212" s="8">
        <v>1005</v>
      </c>
      <c r="J212" s="8">
        <v>1086</v>
      </c>
      <c r="K212" s="8">
        <v>1083</v>
      </c>
      <c r="L212" s="8">
        <v>1233</v>
      </c>
      <c r="M212" s="8">
        <v>1213</v>
      </c>
      <c r="N212" s="8">
        <v>1470</v>
      </c>
      <c r="O212" s="8">
        <v>1720</v>
      </c>
      <c r="P212" s="8">
        <v>1715</v>
      </c>
      <c r="Q212" s="8">
        <v>1876</v>
      </c>
      <c r="R212" s="8">
        <v>2097</v>
      </c>
      <c r="S212" s="8">
        <v>2304</v>
      </c>
      <c r="T212" s="8">
        <v>2811</v>
      </c>
      <c r="U212" s="8">
        <v>2480</v>
      </c>
      <c r="V212" s="8">
        <v>2341</v>
      </c>
      <c r="W212" s="8">
        <v>2174</v>
      </c>
      <c r="X212" s="8">
        <v>2051</v>
      </c>
      <c r="Y212" s="8">
        <v>1430</v>
      </c>
      <c r="Z212" s="8">
        <v>518</v>
      </c>
      <c r="AA212" s="8"/>
      <c r="AB212" s="8">
        <v>16309</v>
      </c>
      <c r="AC212" s="8">
        <v>400</v>
      </c>
      <c r="AD212" s="8">
        <v>475</v>
      </c>
      <c r="AE212" s="8">
        <v>517</v>
      </c>
      <c r="AF212" s="8">
        <v>575</v>
      </c>
      <c r="AG212" s="8">
        <v>568</v>
      </c>
      <c r="AH212" s="8">
        <v>663</v>
      </c>
      <c r="AI212" s="8">
        <v>689</v>
      </c>
      <c r="AJ212" s="8">
        <v>856</v>
      </c>
      <c r="AK212" s="8">
        <v>986</v>
      </c>
      <c r="AL212" s="8">
        <v>966</v>
      </c>
      <c r="AM212" s="8">
        <v>1009</v>
      </c>
      <c r="AN212" s="8">
        <v>1145</v>
      </c>
      <c r="AO212" s="8">
        <v>1217</v>
      </c>
      <c r="AP212" s="8">
        <v>1470</v>
      </c>
      <c r="AQ212" s="8">
        <v>1215</v>
      </c>
      <c r="AR212" s="8">
        <v>1105</v>
      </c>
      <c r="AS212" s="8">
        <v>984</v>
      </c>
      <c r="AT212" s="8">
        <v>819</v>
      </c>
      <c r="AU212" s="8">
        <v>522</v>
      </c>
      <c r="AV212" s="8">
        <v>128</v>
      </c>
      <c r="AW212" s="8"/>
      <c r="AX212" s="8">
        <v>15999</v>
      </c>
      <c r="AY212" s="8">
        <v>381</v>
      </c>
      <c r="AZ212" s="8">
        <v>445</v>
      </c>
      <c r="BA212" s="8">
        <v>488</v>
      </c>
      <c r="BB212" s="8">
        <v>511</v>
      </c>
      <c r="BC212" s="8">
        <v>515</v>
      </c>
      <c r="BD212" s="8">
        <v>570</v>
      </c>
      <c r="BE212" s="8">
        <v>524</v>
      </c>
      <c r="BF212" s="8">
        <v>614</v>
      </c>
      <c r="BG212" s="8">
        <v>734</v>
      </c>
      <c r="BH212" s="8">
        <v>749</v>
      </c>
      <c r="BI212" s="8">
        <v>867</v>
      </c>
      <c r="BJ212" s="8">
        <v>952</v>
      </c>
      <c r="BK212" s="8">
        <v>1087</v>
      </c>
      <c r="BL212" s="8">
        <v>1341</v>
      </c>
      <c r="BM212" s="8">
        <v>1265</v>
      </c>
      <c r="BN212" s="8">
        <v>1236</v>
      </c>
      <c r="BO212" s="8">
        <v>1190</v>
      </c>
      <c r="BP212" s="8">
        <v>1232</v>
      </c>
      <c r="BQ212" s="8">
        <v>908</v>
      </c>
      <c r="BR212" s="8">
        <v>390</v>
      </c>
      <c r="BT212" s="955">
        <v>75.662763466042165</v>
      </c>
      <c r="BV212" s="8">
        <v>2706</v>
      </c>
      <c r="BW212" s="8">
        <v>15797</v>
      </c>
      <c r="BX212" s="8">
        <v>13805</v>
      </c>
      <c r="BY212" s="8">
        <v>5291</v>
      </c>
      <c r="BZ212" s="8">
        <v>8514</v>
      </c>
      <c r="CB212" s="955">
        <v>8.3756345177664979</v>
      </c>
      <c r="CC212" s="955">
        <v>48.895010523709296</v>
      </c>
      <c r="CD212" s="955">
        <v>42.729354958524205</v>
      </c>
      <c r="CE212" s="955">
        <v>16.376748792868639</v>
      </c>
      <c r="CF212" s="955">
        <v>26.352606165655569</v>
      </c>
    </row>
    <row r="213" spans="1:84">
      <c r="A213" s="1">
        <v>28220</v>
      </c>
      <c r="B213" s="1">
        <v>2</v>
      </c>
      <c r="C213" s="1" t="s">
        <v>54</v>
      </c>
      <c r="D213" s="1" t="s">
        <v>150</v>
      </c>
      <c r="E213" s="1" t="s">
        <v>417</v>
      </c>
      <c r="F213" s="1076">
        <v>29521</v>
      </c>
      <c r="G213" s="8">
        <v>671</v>
      </c>
      <c r="H213" s="8">
        <v>813</v>
      </c>
      <c r="I213" s="8">
        <v>918</v>
      </c>
      <c r="J213" s="8">
        <v>973</v>
      </c>
      <c r="K213" s="8">
        <v>884</v>
      </c>
      <c r="L213" s="8">
        <v>1056</v>
      </c>
      <c r="M213" s="8">
        <v>1158</v>
      </c>
      <c r="N213" s="8">
        <v>1188</v>
      </c>
      <c r="O213" s="8">
        <v>1453</v>
      </c>
      <c r="P213" s="8">
        <v>1710</v>
      </c>
      <c r="Q213" s="8">
        <v>1715</v>
      </c>
      <c r="R213" s="8">
        <v>1846</v>
      </c>
      <c r="S213" s="8">
        <v>2079</v>
      </c>
      <c r="T213" s="8">
        <v>2238</v>
      </c>
      <c r="U213" s="8">
        <v>2677</v>
      </c>
      <c r="V213" s="8">
        <v>2304</v>
      </c>
      <c r="W213" s="8">
        <v>2088</v>
      </c>
      <c r="X213" s="8">
        <v>1728</v>
      </c>
      <c r="Y213" s="8">
        <v>1317</v>
      </c>
      <c r="Z213" s="8">
        <v>705</v>
      </c>
      <c r="AA213" s="8"/>
      <c r="AB213" s="8">
        <v>15010</v>
      </c>
      <c r="AC213" s="8">
        <v>344</v>
      </c>
      <c r="AD213" s="8">
        <v>420</v>
      </c>
      <c r="AE213" s="8">
        <v>472</v>
      </c>
      <c r="AF213" s="8">
        <v>515</v>
      </c>
      <c r="AG213" s="8">
        <v>460</v>
      </c>
      <c r="AH213" s="8">
        <v>595</v>
      </c>
      <c r="AI213" s="8">
        <v>632</v>
      </c>
      <c r="AJ213" s="8">
        <v>674</v>
      </c>
      <c r="AK213" s="8">
        <v>854</v>
      </c>
      <c r="AL213" s="8">
        <v>983</v>
      </c>
      <c r="AM213" s="8">
        <v>977</v>
      </c>
      <c r="AN213" s="8">
        <v>1000</v>
      </c>
      <c r="AO213" s="8">
        <v>1133</v>
      </c>
      <c r="AP213" s="8">
        <v>1166</v>
      </c>
      <c r="AQ213" s="8">
        <v>1388</v>
      </c>
      <c r="AR213" s="8">
        <v>1092</v>
      </c>
      <c r="AS213" s="8">
        <v>935</v>
      </c>
      <c r="AT213" s="8">
        <v>730</v>
      </c>
      <c r="AU213" s="8">
        <v>446</v>
      </c>
      <c r="AV213" s="8">
        <v>194</v>
      </c>
      <c r="AW213" s="8"/>
      <c r="AX213" s="8">
        <v>14511</v>
      </c>
      <c r="AY213" s="8">
        <v>327</v>
      </c>
      <c r="AZ213" s="8">
        <v>393</v>
      </c>
      <c r="BA213" s="8">
        <v>446</v>
      </c>
      <c r="BB213" s="8">
        <v>458</v>
      </c>
      <c r="BC213" s="8">
        <v>424</v>
      </c>
      <c r="BD213" s="8">
        <v>461</v>
      </c>
      <c r="BE213" s="8">
        <v>526</v>
      </c>
      <c r="BF213" s="8">
        <v>514</v>
      </c>
      <c r="BG213" s="8">
        <v>599</v>
      </c>
      <c r="BH213" s="8">
        <v>727</v>
      </c>
      <c r="BI213" s="8">
        <v>738</v>
      </c>
      <c r="BJ213" s="8">
        <v>846</v>
      </c>
      <c r="BK213" s="8">
        <v>946</v>
      </c>
      <c r="BL213" s="8">
        <v>1072</v>
      </c>
      <c r="BM213" s="8">
        <v>1289</v>
      </c>
      <c r="BN213" s="8">
        <v>1212</v>
      </c>
      <c r="BO213" s="8">
        <v>1153</v>
      </c>
      <c r="BP213" s="8">
        <v>998</v>
      </c>
      <c r="BQ213" s="8">
        <v>871</v>
      </c>
      <c r="BR213" s="8">
        <v>511</v>
      </c>
      <c r="BT213" s="955">
        <v>69.135831381733027</v>
      </c>
      <c r="BV213" s="8">
        <v>2402</v>
      </c>
      <c r="BW213" s="8">
        <v>14062</v>
      </c>
      <c r="BX213" s="8">
        <v>13057</v>
      </c>
      <c r="BY213" s="8">
        <v>4915</v>
      </c>
      <c r="BZ213" s="8">
        <v>8142</v>
      </c>
      <c r="CB213" s="955">
        <v>8.1365807391348532</v>
      </c>
      <c r="CC213" s="955">
        <v>47.633887740930184</v>
      </c>
      <c r="CD213" s="955">
        <v>44.229531519934959</v>
      </c>
      <c r="CE213" s="955">
        <v>16.649165001185597</v>
      </c>
      <c r="CF213" s="955">
        <v>27.580366518749365</v>
      </c>
    </row>
    <row r="214" spans="1:84">
      <c r="A214" s="1">
        <v>28220</v>
      </c>
      <c r="B214" s="1">
        <v>2</v>
      </c>
      <c r="C214" s="1" t="s">
        <v>54</v>
      </c>
      <c r="D214" s="1" t="s">
        <v>150</v>
      </c>
      <c r="E214" s="1" t="s">
        <v>419</v>
      </c>
      <c r="F214" s="1076">
        <v>26829</v>
      </c>
      <c r="G214" s="8">
        <v>576</v>
      </c>
      <c r="H214" s="8">
        <v>698</v>
      </c>
      <c r="I214" s="8">
        <v>811</v>
      </c>
      <c r="J214" s="8">
        <v>887</v>
      </c>
      <c r="K214" s="8">
        <v>790</v>
      </c>
      <c r="L214" s="8">
        <v>859</v>
      </c>
      <c r="M214" s="8">
        <v>991</v>
      </c>
      <c r="N214" s="8">
        <v>1132</v>
      </c>
      <c r="O214" s="8">
        <v>1173</v>
      </c>
      <c r="P214" s="8">
        <v>1444</v>
      </c>
      <c r="Q214" s="8">
        <v>1712</v>
      </c>
      <c r="R214" s="8">
        <v>1688</v>
      </c>
      <c r="S214" s="8">
        <v>1832</v>
      </c>
      <c r="T214" s="8">
        <v>2022</v>
      </c>
      <c r="U214" s="8">
        <v>2135</v>
      </c>
      <c r="V214" s="8">
        <v>2491</v>
      </c>
      <c r="W214" s="8">
        <v>2067</v>
      </c>
      <c r="X214" s="8">
        <v>1683</v>
      </c>
      <c r="Y214" s="8">
        <v>1129</v>
      </c>
      <c r="Z214" s="8">
        <v>709</v>
      </c>
      <c r="AA214" s="8"/>
      <c r="AB214" s="8">
        <v>13767</v>
      </c>
      <c r="AC214" s="8">
        <v>295</v>
      </c>
      <c r="AD214" s="8">
        <v>360</v>
      </c>
      <c r="AE214" s="8">
        <v>417</v>
      </c>
      <c r="AF214" s="8">
        <v>469</v>
      </c>
      <c r="AG214" s="8">
        <v>411</v>
      </c>
      <c r="AH214" s="8">
        <v>481</v>
      </c>
      <c r="AI214" s="8">
        <v>567</v>
      </c>
      <c r="AJ214" s="8">
        <v>617</v>
      </c>
      <c r="AK214" s="8">
        <v>672</v>
      </c>
      <c r="AL214" s="8">
        <v>851</v>
      </c>
      <c r="AM214" s="8">
        <v>995</v>
      </c>
      <c r="AN214" s="8">
        <v>968</v>
      </c>
      <c r="AO214" s="8">
        <v>991</v>
      </c>
      <c r="AP214" s="8">
        <v>1088</v>
      </c>
      <c r="AQ214" s="8">
        <v>1104</v>
      </c>
      <c r="AR214" s="8">
        <v>1253</v>
      </c>
      <c r="AS214" s="8">
        <v>931</v>
      </c>
      <c r="AT214" s="8">
        <v>706</v>
      </c>
      <c r="AU214" s="8">
        <v>409</v>
      </c>
      <c r="AV214" s="8">
        <v>182</v>
      </c>
      <c r="AW214" s="8"/>
      <c r="AX214" s="8">
        <v>13062</v>
      </c>
      <c r="AY214" s="8">
        <v>281</v>
      </c>
      <c r="AZ214" s="8">
        <v>338</v>
      </c>
      <c r="BA214" s="8">
        <v>394</v>
      </c>
      <c r="BB214" s="8">
        <v>418</v>
      </c>
      <c r="BC214" s="8">
        <v>379</v>
      </c>
      <c r="BD214" s="8">
        <v>378</v>
      </c>
      <c r="BE214" s="8">
        <v>424</v>
      </c>
      <c r="BF214" s="8">
        <v>515</v>
      </c>
      <c r="BG214" s="8">
        <v>501</v>
      </c>
      <c r="BH214" s="8">
        <v>593</v>
      </c>
      <c r="BI214" s="8">
        <v>717</v>
      </c>
      <c r="BJ214" s="8">
        <v>720</v>
      </c>
      <c r="BK214" s="8">
        <v>841</v>
      </c>
      <c r="BL214" s="8">
        <v>934</v>
      </c>
      <c r="BM214" s="8">
        <v>1031</v>
      </c>
      <c r="BN214" s="8">
        <v>1238</v>
      </c>
      <c r="BO214" s="8">
        <v>1136</v>
      </c>
      <c r="BP214" s="8">
        <v>977</v>
      </c>
      <c r="BQ214" s="8">
        <v>720</v>
      </c>
      <c r="BR214" s="8">
        <v>527</v>
      </c>
      <c r="BT214" s="955">
        <v>62.831381733021075</v>
      </c>
      <c r="BV214" s="8">
        <v>2085</v>
      </c>
      <c r="BW214" s="8">
        <v>12508</v>
      </c>
      <c r="BX214" s="8">
        <v>12236</v>
      </c>
      <c r="BY214" s="8">
        <v>4157</v>
      </c>
      <c r="BZ214" s="8">
        <v>8079</v>
      </c>
      <c r="CB214" s="955">
        <v>7.7714413507771445</v>
      </c>
      <c r="CC214" s="955">
        <v>46.621193484662122</v>
      </c>
      <c r="CD214" s="955">
        <v>45.60736516456074</v>
      </c>
      <c r="CE214" s="955">
        <v>15.494427671549444</v>
      </c>
      <c r="CF214" s="955">
        <v>30.112937493011295</v>
      </c>
    </row>
    <row r="215" spans="1:84">
      <c r="A215" s="1">
        <v>28221</v>
      </c>
      <c r="B215" s="1">
        <v>2</v>
      </c>
      <c r="C215" s="1" t="s">
        <v>54</v>
      </c>
      <c r="D215" s="1" t="s">
        <v>985</v>
      </c>
      <c r="E215" s="1" t="s">
        <v>412</v>
      </c>
      <c r="F215" s="1076">
        <v>39611</v>
      </c>
      <c r="G215" s="8">
        <v>1302</v>
      </c>
      <c r="H215" s="8">
        <v>1587</v>
      </c>
      <c r="I215" s="8">
        <v>1657</v>
      </c>
      <c r="J215" s="8">
        <v>1570</v>
      </c>
      <c r="K215" s="8">
        <v>1360</v>
      </c>
      <c r="L215" s="8">
        <v>1526</v>
      </c>
      <c r="M215" s="8">
        <v>1720</v>
      </c>
      <c r="N215" s="8">
        <v>2049</v>
      </c>
      <c r="O215" s="8">
        <v>2248</v>
      </c>
      <c r="P215" s="8">
        <v>2602</v>
      </c>
      <c r="Q215" s="8">
        <v>2391</v>
      </c>
      <c r="R215" s="8">
        <v>2602</v>
      </c>
      <c r="S215" s="8">
        <v>2881</v>
      </c>
      <c r="T215" s="8">
        <v>3293</v>
      </c>
      <c r="U215" s="8">
        <v>3447</v>
      </c>
      <c r="V215" s="8">
        <v>2427</v>
      </c>
      <c r="W215" s="8">
        <v>2027</v>
      </c>
      <c r="X215" s="8">
        <v>1651</v>
      </c>
      <c r="Y215" s="8">
        <v>952</v>
      </c>
      <c r="Z215" s="8">
        <v>319</v>
      </c>
      <c r="AA215" s="8"/>
      <c r="AB215" s="8">
        <v>18811</v>
      </c>
      <c r="AC215" s="8">
        <v>656</v>
      </c>
      <c r="AD215" s="8">
        <v>818</v>
      </c>
      <c r="AE215" s="8">
        <v>857</v>
      </c>
      <c r="AF215" s="8">
        <v>788</v>
      </c>
      <c r="AG215" s="8">
        <v>635</v>
      </c>
      <c r="AH215" s="8">
        <v>707</v>
      </c>
      <c r="AI215" s="8">
        <v>867</v>
      </c>
      <c r="AJ215" s="8">
        <v>1022</v>
      </c>
      <c r="AK215" s="8">
        <v>1126</v>
      </c>
      <c r="AL215" s="8">
        <v>1329</v>
      </c>
      <c r="AM215" s="8">
        <v>1159</v>
      </c>
      <c r="AN215" s="8">
        <v>1220</v>
      </c>
      <c r="AO215" s="8">
        <v>1432</v>
      </c>
      <c r="AP215" s="8">
        <v>1646</v>
      </c>
      <c r="AQ215" s="8">
        <v>1718</v>
      </c>
      <c r="AR215" s="8">
        <v>1082</v>
      </c>
      <c r="AS215" s="8">
        <v>806</v>
      </c>
      <c r="AT215" s="8">
        <v>598</v>
      </c>
      <c r="AU215" s="8">
        <v>291</v>
      </c>
      <c r="AV215" s="8">
        <v>54</v>
      </c>
      <c r="AW215" s="8"/>
      <c r="AX215" s="8">
        <v>20800</v>
      </c>
      <c r="AY215" s="8">
        <v>646</v>
      </c>
      <c r="AZ215" s="8">
        <v>769</v>
      </c>
      <c r="BA215" s="8">
        <v>800</v>
      </c>
      <c r="BB215" s="8">
        <v>782</v>
      </c>
      <c r="BC215" s="8">
        <v>725</v>
      </c>
      <c r="BD215" s="8">
        <v>819</v>
      </c>
      <c r="BE215" s="8">
        <v>853</v>
      </c>
      <c r="BF215" s="8">
        <v>1027</v>
      </c>
      <c r="BG215" s="8">
        <v>1122</v>
      </c>
      <c r="BH215" s="8">
        <v>1273</v>
      </c>
      <c r="BI215" s="8">
        <v>1232</v>
      </c>
      <c r="BJ215" s="8">
        <v>1382</v>
      </c>
      <c r="BK215" s="8">
        <v>1449</v>
      </c>
      <c r="BL215" s="8">
        <v>1647</v>
      </c>
      <c r="BM215" s="8">
        <v>1729</v>
      </c>
      <c r="BN215" s="8">
        <v>1345</v>
      </c>
      <c r="BO215" s="8">
        <v>1221</v>
      </c>
      <c r="BP215" s="8">
        <v>1053</v>
      </c>
      <c r="BQ215" s="8">
        <v>661</v>
      </c>
      <c r="BR215" s="8">
        <v>265</v>
      </c>
      <c r="BT215" s="955">
        <v>100</v>
      </c>
      <c r="BV215" s="8">
        <v>4546</v>
      </c>
      <c r="BW215" s="8">
        <v>20949</v>
      </c>
      <c r="BX215" s="8">
        <v>14116</v>
      </c>
      <c r="BY215" s="8">
        <v>6740</v>
      </c>
      <c r="BZ215" s="8">
        <v>7376</v>
      </c>
      <c r="CB215" s="955">
        <v>11.476610032566711</v>
      </c>
      <c r="CC215" s="955">
        <v>52.886824366968774</v>
      </c>
      <c r="CD215" s="955">
        <v>35.636565600464515</v>
      </c>
      <c r="CE215" s="955">
        <v>17.015475499230011</v>
      </c>
      <c r="CF215" s="955">
        <v>18.621090101234504</v>
      </c>
    </row>
    <row r="216" spans="1:84">
      <c r="A216" s="1">
        <v>28221</v>
      </c>
      <c r="B216" s="1">
        <v>2</v>
      </c>
      <c r="C216" s="1" t="s">
        <v>54</v>
      </c>
      <c r="D216" s="1" t="s">
        <v>985</v>
      </c>
      <c r="E216" s="1" t="s">
        <v>413</v>
      </c>
      <c r="F216" s="1076">
        <v>37554</v>
      </c>
      <c r="G216" s="8">
        <v>1120</v>
      </c>
      <c r="H216" s="8">
        <v>1319</v>
      </c>
      <c r="I216" s="8">
        <v>1616</v>
      </c>
      <c r="J216" s="8">
        <v>1456</v>
      </c>
      <c r="K216" s="8">
        <v>1190</v>
      </c>
      <c r="L216" s="8">
        <v>1396</v>
      </c>
      <c r="M216" s="8">
        <v>1504</v>
      </c>
      <c r="N216" s="8">
        <v>1744</v>
      </c>
      <c r="O216" s="8">
        <v>2067</v>
      </c>
      <c r="P216" s="8">
        <v>2243</v>
      </c>
      <c r="Q216" s="8">
        <v>2631</v>
      </c>
      <c r="R216" s="8">
        <v>2428</v>
      </c>
      <c r="S216" s="8">
        <v>2638</v>
      </c>
      <c r="T216" s="8">
        <v>2876</v>
      </c>
      <c r="U216" s="8">
        <v>3137</v>
      </c>
      <c r="V216" s="8">
        <v>3165</v>
      </c>
      <c r="W216" s="8">
        <v>2105</v>
      </c>
      <c r="X216" s="8">
        <v>1550</v>
      </c>
      <c r="Y216" s="8">
        <v>962</v>
      </c>
      <c r="Z216" s="8">
        <v>407</v>
      </c>
      <c r="AA216" s="8"/>
      <c r="AB216" s="8">
        <v>17877</v>
      </c>
      <c r="AC216" s="8">
        <v>574</v>
      </c>
      <c r="AD216" s="8">
        <v>673</v>
      </c>
      <c r="AE216" s="8">
        <v>833</v>
      </c>
      <c r="AF216" s="8">
        <v>741</v>
      </c>
      <c r="AG216" s="8">
        <v>564</v>
      </c>
      <c r="AH216" s="8">
        <v>640</v>
      </c>
      <c r="AI216" s="8">
        <v>715</v>
      </c>
      <c r="AJ216" s="8">
        <v>883</v>
      </c>
      <c r="AK216" s="8">
        <v>1038</v>
      </c>
      <c r="AL216" s="8">
        <v>1124</v>
      </c>
      <c r="AM216" s="8">
        <v>1358</v>
      </c>
      <c r="AN216" s="8">
        <v>1177</v>
      </c>
      <c r="AO216" s="8">
        <v>1239</v>
      </c>
      <c r="AP216" s="8">
        <v>1424</v>
      </c>
      <c r="AQ216" s="8">
        <v>1552</v>
      </c>
      <c r="AR216" s="8">
        <v>1528</v>
      </c>
      <c r="AS216" s="8">
        <v>883</v>
      </c>
      <c r="AT216" s="8">
        <v>553</v>
      </c>
      <c r="AU216" s="8">
        <v>295</v>
      </c>
      <c r="AV216" s="8">
        <v>83</v>
      </c>
      <c r="AW216" s="8"/>
      <c r="AX216" s="8">
        <v>19677</v>
      </c>
      <c r="AY216" s="8">
        <v>546</v>
      </c>
      <c r="AZ216" s="8">
        <v>646</v>
      </c>
      <c r="BA216" s="8">
        <v>783</v>
      </c>
      <c r="BB216" s="8">
        <v>715</v>
      </c>
      <c r="BC216" s="8">
        <v>626</v>
      </c>
      <c r="BD216" s="8">
        <v>756</v>
      </c>
      <c r="BE216" s="8">
        <v>789</v>
      </c>
      <c r="BF216" s="8">
        <v>861</v>
      </c>
      <c r="BG216" s="8">
        <v>1029</v>
      </c>
      <c r="BH216" s="8">
        <v>1119</v>
      </c>
      <c r="BI216" s="8">
        <v>1273</v>
      </c>
      <c r="BJ216" s="8">
        <v>1251</v>
      </c>
      <c r="BK216" s="8">
        <v>1399</v>
      </c>
      <c r="BL216" s="8">
        <v>1452</v>
      </c>
      <c r="BM216" s="8">
        <v>1585</v>
      </c>
      <c r="BN216" s="8">
        <v>1637</v>
      </c>
      <c r="BO216" s="8">
        <v>1222</v>
      </c>
      <c r="BP216" s="8">
        <v>997</v>
      </c>
      <c r="BQ216" s="8">
        <v>667</v>
      </c>
      <c r="BR216" s="8">
        <v>324</v>
      </c>
      <c r="BT216" s="955">
        <v>94.806998056095523</v>
      </c>
      <c r="BV216" s="8">
        <v>4055</v>
      </c>
      <c r="BW216" s="8">
        <v>19297</v>
      </c>
      <c r="BX216" s="8">
        <v>14202</v>
      </c>
      <c r="BY216" s="8">
        <v>6013</v>
      </c>
      <c r="BZ216" s="8">
        <v>8189</v>
      </c>
      <c r="CB216" s="955">
        <v>10.797784523619322</v>
      </c>
      <c r="CC216" s="955">
        <v>51.384672737924056</v>
      </c>
      <c r="CD216" s="955">
        <v>37.817542738456623</v>
      </c>
      <c r="CE216" s="955">
        <v>16.011609948341054</v>
      </c>
      <c r="CF216" s="955">
        <v>21.805932790115566</v>
      </c>
    </row>
    <row r="217" spans="1:84">
      <c r="A217" s="1">
        <v>28221</v>
      </c>
      <c r="B217" s="1">
        <v>2</v>
      </c>
      <c r="C217" s="1" t="s">
        <v>54</v>
      </c>
      <c r="D217" s="1" t="s">
        <v>985</v>
      </c>
      <c r="E217" s="1" t="s">
        <v>414</v>
      </c>
      <c r="F217" s="1076">
        <v>35392</v>
      </c>
      <c r="G217" s="8">
        <v>1019</v>
      </c>
      <c r="H217" s="8">
        <v>1139</v>
      </c>
      <c r="I217" s="8">
        <v>1350</v>
      </c>
      <c r="J217" s="8">
        <v>1419</v>
      </c>
      <c r="K217" s="8">
        <v>1098</v>
      </c>
      <c r="L217" s="8">
        <v>1213</v>
      </c>
      <c r="M217" s="8">
        <v>1372</v>
      </c>
      <c r="N217" s="8">
        <v>1522</v>
      </c>
      <c r="O217" s="8">
        <v>1766</v>
      </c>
      <c r="P217" s="8">
        <v>2058</v>
      </c>
      <c r="Q217" s="8">
        <v>2263</v>
      </c>
      <c r="R217" s="8">
        <v>2668</v>
      </c>
      <c r="S217" s="8">
        <v>2465</v>
      </c>
      <c r="T217" s="8">
        <v>2638</v>
      </c>
      <c r="U217" s="8">
        <v>2749</v>
      </c>
      <c r="V217" s="8">
        <v>2889</v>
      </c>
      <c r="W217" s="8">
        <v>2750</v>
      </c>
      <c r="X217" s="8">
        <v>1625</v>
      </c>
      <c r="Y217" s="8">
        <v>935</v>
      </c>
      <c r="Z217" s="8">
        <v>454</v>
      </c>
      <c r="AA217" s="8"/>
      <c r="AB217" s="8">
        <v>16830</v>
      </c>
      <c r="AC217" s="8">
        <v>522</v>
      </c>
      <c r="AD217" s="8">
        <v>591</v>
      </c>
      <c r="AE217" s="8">
        <v>689</v>
      </c>
      <c r="AF217" s="8">
        <v>720</v>
      </c>
      <c r="AG217" s="8">
        <v>528</v>
      </c>
      <c r="AH217" s="8">
        <v>566</v>
      </c>
      <c r="AI217" s="8">
        <v>645</v>
      </c>
      <c r="AJ217" s="8">
        <v>726</v>
      </c>
      <c r="AK217" s="8">
        <v>902</v>
      </c>
      <c r="AL217" s="8">
        <v>1035</v>
      </c>
      <c r="AM217" s="8">
        <v>1147</v>
      </c>
      <c r="AN217" s="8">
        <v>1377</v>
      </c>
      <c r="AO217" s="8">
        <v>1197</v>
      </c>
      <c r="AP217" s="8">
        <v>1233</v>
      </c>
      <c r="AQ217" s="8">
        <v>1344</v>
      </c>
      <c r="AR217" s="8">
        <v>1388</v>
      </c>
      <c r="AS217" s="8">
        <v>1246</v>
      </c>
      <c r="AT217" s="8">
        <v>606</v>
      </c>
      <c r="AU217" s="8">
        <v>278</v>
      </c>
      <c r="AV217" s="8">
        <v>90</v>
      </c>
      <c r="AW217" s="8"/>
      <c r="AX217" s="8">
        <v>18562</v>
      </c>
      <c r="AY217" s="8">
        <v>497</v>
      </c>
      <c r="AZ217" s="8">
        <v>548</v>
      </c>
      <c r="BA217" s="8">
        <v>661</v>
      </c>
      <c r="BB217" s="8">
        <v>699</v>
      </c>
      <c r="BC217" s="8">
        <v>570</v>
      </c>
      <c r="BD217" s="8">
        <v>647</v>
      </c>
      <c r="BE217" s="8">
        <v>727</v>
      </c>
      <c r="BF217" s="8">
        <v>796</v>
      </c>
      <c r="BG217" s="8">
        <v>864</v>
      </c>
      <c r="BH217" s="8">
        <v>1023</v>
      </c>
      <c r="BI217" s="8">
        <v>1116</v>
      </c>
      <c r="BJ217" s="8">
        <v>1291</v>
      </c>
      <c r="BK217" s="8">
        <v>1268</v>
      </c>
      <c r="BL217" s="8">
        <v>1405</v>
      </c>
      <c r="BM217" s="8">
        <v>1405</v>
      </c>
      <c r="BN217" s="8">
        <v>1501</v>
      </c>
      <c r="BO217" s="8">
        <v>1504</v>
      </c>
      <c r="BP217" s="8">
        <v>1019</v>
      </c>
      <c r="BQ217" s="8">
        <v>657</v>
      </c>
      <c r="BR217" s="8">
        <v>364</v>
      </c>
      <c r="BT217" s="955">
        <v>89.348918229784658</v>
      </c>
      <c r="BV217" s="8">
        <v>3508</v>
      </c>
      <c r="BW217" s="8">
        <v>17844</v>
      </c>
      <c r="BX217" s="8">
        <v>14040</v>
      </c>
      <c r="BY217" s="8">
        <v>5387</v>
      </c>
      <c r="BZ217" s="8">
        <v>8653</v>
      </c>
      <c r="CB217" s="955">
        <v>9.9118444846292952</v>
      </c>
      <c r="CC217" s="955">
        <v>50.418173598553352</v>
      </c>
      <c r="CD217" s="955">
        <v>39.669981916817356</v>
      </c>
      <c r="CE217" s="955">
        <v>15.220953887884267</v>
      </c>
      <c r="CF217" s="955">
        <v>24.449028028933093</v>
      </c>
    </row>
    <row r="218" spans="1:84">
      <c r="A218" s="1">
        <v>28221</v>
      </c>
      <c r="B218" s="1">
        <v>2</v>
      </c>
      <c r="C218" s="1" t="s">
        <v>54</v>
      </c>
      <c r="D218" s="1" t="s">
        <v>985</v>
      </c>
      <c r="E218" s="1" t="s">
        <v>415</v>
      </c>
      <c r="F218" s="1076">
        <v>33196</v>
      </c>
      <c r="G218" s="8">
        <v>953</v>
      </c>
      <c r="H218" s="8">
        <v>1037</v>
      </c>
      <c r="I218" s="8">
        <v>1166</v>
      </c>
      <c r="J218" s="8">
        <v>1186</v>
      </c>
      <c r="K218" s="8">
        <v>1070</v>
      </c>
      <c r="L218" s="8">
        <v>1118</v>
      </c>
      <c r="M218" s="8">
        <v>1192</v>
      </c>
      <c r="N218" s="8">
        <v>1390</v>
      </c>
      <c r="O218" s="8">
        <v>1540</v>
      </c>
      <c r="P218" s="8">
        <v>1764</v>
      </c>
      <c r="Q218" s="8">
        <v>2074</v>
      </c>
      <c r="R218" s="8">
        <v>2292</v>
      </c>
      <c r="S218" s="8">
        <v>2709</v>
      </c>
      <c r="T218" s="8">
        <v>2471</v>
      </c>
      <c r="U218" s="8">
        <v>2536</v>
      </c>
      <c r="V218" s="8">
        <v>2545</v>
      </c>
      <c r="W218" s="8">
        <v>2522</v>
      </c>
      <c r="X218" s="8">
        <v>2157</v>
      </c>
      <c r="Y218" s="8">
        <v>1002</v>
      </c>
      <c r="Z218" s="8">
        <v>472</v>
      </c>
      <c r="AA218" s="8"/>
      <c r="AB218" s="8">
        <v>15751</v>
      </c>
      <c r="AC218" s="8">
        <v>488</v>
      </c>
      <c r="AD218" s="8">
        <v>538</v>
      </c>
      <c r="AE218" s="8">
        <v>605</v>
      </c>
      <c r="AF218" s="8">
        <v>596</v>
      </c>
      <c r="AG218" s="8">
        <v>513</v>
      </c>
      <c r="AH218" s="8">
        <v>530</v>
      </c>
      <c r="AI218" s="8">
        <v>571</v>
      </c>
      <c r="AJ218" s="8">
        <v>655</v>
      </c>
      <c r="AK218" s="8">
        <v>741</v>
      </c>
      <c r="AL218" s="8">
        <v>902</v>
      </c>
      <c r="AM218" s="8">
        <v>1054</v>
      </c>
      <c r="AN218" s="8">
        <v>1161</v>
      </c>
      <c r="AO218" s="8">
        <v>1400</v>
      </c>
      <c r="AP218" s="8">
        <v>1196</v>
      </c>
      <c r="AQ218" s="8">
        <v>1172</v>
      </c>
      <c r="AR218" s="8">
        <v>1210</v>
      </c>
      <c r="AS218" s="8">
        <v>1138</v>
      </c>
      <c r="AT218" s="8">
        <v>878</v>
      </c>
      <c r="AU218" s="8">
        <v>313</v>
      </c>
      <c r="AV218" s="8">
        <v>90</v>
      </c>
      <c r="AW218" s="8"/>
      <c r="AX218" s="8">
        <v>17445</v>
      </c>
      <c r="AY218" s="8">
        <v>465</v>
      </c>
      <c r="AZ218" s="8">
        <v>499</v>
      </c>
      <c r="BA218" s="8">
        <v>561</v>
      </c>
      <c r="BB218" s="8">
        <v>590</v>
      </c>
      <c r="BC218" s="8">
        <v>557</v>
      </c>
      <c r="BD218" s="8">
        <v>588</v>
      </c>
      <c r="BE218" s="8">
        <v>621</v>
      </c>
      <c r="BF218" s="8">
        <v>735</v>
      </c>
      <c r="BG218" s="8">
        <v>799</v>
      </c>
      <c r="BH218" s="8">
        <v>862</v>
      </c>
      <c r="BI218" s="8">
        <v>1020</v>
      </c>
      <c r="BJ218" s="8">
        <v>1131</v>
      </c>
      <c r="BK218" s="8">
        <v>1309</v>
      </c>
      <c r="BL218" s="8">
        <v>1275</v>
      </c>
      <c r="BM218" s="8">
        <v>1364</v>
      </c>
      <c r="BN218" s="8">
        <v>1335</v>
      </c>
      <c r="BO218" s="8">
        <v>1384</v>
      </c>
      <c r="BP218" s="8">
        <v>1279</v>
      </c>
      <c r="BQ218" s="8">
        <v>689</v>
      </c>
      <c r="BR218" s="8">
        <v>382</v>
      </c>
      <c r="BT218" s="955">
        <v>83.805003660599326</v>
      </c>
      <c r="BV218" s="8">
        <v>3156</v>
      </c>
      <c r="BW218" s="8">
        <v>16335</v>
      </c>
      <c r="BX218" s="8">
        <v>13705</v>
      </c>
      <c r="BY218" s="8">
        <v>5007</v>
      </c>
      <c r="BZ218" s="8">
        <v>8698</v>
      </c>
      <c r="CB218" s="955">
        <v>9.5071695384986139</v>
      </c>
      <c r="CC218" s="955">
        <v>49.207735871791783</v>
      </c>
      <c r="CD218" s="955">
        <v>41.285094589709601</v>
      </c>
      <c r="CE218" s="955">
        <v>15.083142547294855</v>
      </c>
      <c r="CF218" s="955">
        <v>26.201952042414749</v>
      </c>
    </row>
    <row r="219" spans="1:84">
      <c r="A219" s="1">
        <v>28221</v>
      </c>
      <c r="B219" s="1">
        <v>2</v>
      </c>
      <c r="C219" s="1" t="s">
        <v>54</v>
      </c>
      <c r="D219" s="1" t="s">
        <v>985</v>
      </c>
      <c r="E219" s="1" t="s">
        <v>416</v>
      </c>
      <c r="F219" s="1076">
        <v>30939</v>
      </c>
      <c r="G219" s="8">
        <v>856</v>
      </c>
      <c r="H219" s="8">
        <v>971</v>
      </c>
      <c r="I219" s="8">
        <v>1062</v>
      </c>
      <c r="J219" s="8">
        <v>1024</v>
      </c>
      <c r="K219" s="8">
        <v>897</v>
      </c>
      <c r="L219" s="8">
        <v>1089</v>
      </c>
      <c r="M219" s="8">
        <v>1098</v>
      </c>
      <c r="N219" s="8">
        <v>1207</v>
      </c>
      <c r="O219" s="8">
        <v>1406</v>
      </c>
      <c r="P219" s="8">
        <v>1539</v>
      </c>
      <c r="Q219" s="8">
        <v>1782</v>
      </c>
      <c r="R219" s="8">
        <v>2102</v>
      </c>
      <c r="S219" s="8">
        <v>2325</v>
      </c>
      <c r="T219" s="8">
        <v>2717</v>
      </c>
      <c r="U219" s="8">
        <v>2384</v>
      </c>
      <c r="V219" s="8">
        <v>2367</v>
      </c>
      <c r="W219" s="8">
        <v>2242</v>
      </c>
      <c r="X219" s="8">
        <v>1992</v>
      </c>
      <c r="Y219" s="8">
        <v>1362</v>
      </c>
      <c r="Z219" s="8">
        <v>517</v>
      </c>
      <c r="AA219" s="8"/>
      <c r="AB219" s="8">
        <v>14644</v>
      </c>
      <c r="AC219" s="8">
        <v>439</v>
      </c>
      <c r="AD219" s="8">
        <v>504</v>
      </c>
      <c r="AE219" s="8">
        <v>551</v>
      </c>
      <c r="AF219" s="8">
        <v>523</v>
      </c>
      <c r="AG219" s="8">
        <v>426</v>
      </c>
      <c r="AH219" s="8">
        <v>515</v>
      </c>
      <c r="AI219" s="8">
        <v>534</v>
      </c>
      <c r="AJ219" s="8">
        <v>580</v>
      </c>
      <c r="AK219" s="8">
        <v>668</v>
      </c>
      <c r="AL219" s="8">
        <v>741</v>
      </c>
      <c r="AM219" s="8">
        <v>922</v>
      </c>
      <c r="AN219" s="8">
        <v>1068</v>
      </c>
      <c r="AO219" s="8">
        <v>1179</v>
      </c>
      <c r="AP219" s="8">
        <v>1400</v>
      </c>
      <c r="AQ219" s="8">
        <v>1142</v>
      </c>
      <c r="AR219" s="8">
        <v>1065</v>
      </c>
      <c r="AS219" s="8">
        <v>1003</v>
      </c>
      <c r="AT219" s="8">
        <v>810</v>
      </c>
      <c r="AU219" s="8">
        <v>472</v>
      </c>
      <c r="AV219" s="8">
        <v>102</v>
      </c>
      <c r="AW219" s="8"/>
      <c r="AX219" s="8">
        <v>16295</v>
      </c>
      <c r="AY219" s="8">
        <v>417</v>
      </c>
      <c r="AZ219" s="8">
        <v>467</v>
      </c>
      <c r="BA219" s="8">
        <v>511</v>
      </c>
      <c r="BB219" s="8">
        <v>501</v>
      </c>
      <c r="BC219" s="8">
        <v>471</v>
      </c>
      <c r="BD219" s="8">
        <v>574</v>
      </c>
      <c r="BE219" s="8">
        <v>564</v>
      </c>
      <c r="BF219" s="8">
        <v>627</v>
      </c>
      <c r="BG219" s="8">
        <v>738</v>
      </c>
      <c r="BH219" s="8">
        <v>798</v>
      </c>
      <c r="BI219" s="8">
        <v>860</v>
      </c>
      <c r="BJ219" s="8">
        <v>1034</v>
      </c>
      <c r="BK219" s="8">
        <v>1146</v>
      </c>
      <c r="BL219" s="8">
        <v>1317</v>
      </c>
      <c r="BM219" s="8">
        <v>1242</v>
      </c>
      <c r="BN219" s="8">
        <v>1302</v>
      </c>
      <c r="BO219" s="8">
        <v>1239</v>
      </c>
      <c r="BP219" s="8">
        <v>1182</v>
      </c>
      <c r="BQ219" s="8">
        <v>890</v>
      </c>
      <c r="BR219" s="8">
        <v>415</v>
      </c>
      <c r="BT219" s="955">
        <v>78.107091464492186</v>
      </c>
      <c r="BV219" s="8">
        <v>2889</v>
      </c>
      <c r="BW219" s="8">
        <v>14469</v>
      </c>
      <c r="BX219" s="8">
        <v>13581</v>
      </c>
      <c r="BY219" s="8">
        <v>5101</v>
      </c>
      <c r="BZ219" s="8">
        <v>8480</v>
      </c>
      <c r="CB219" s="955">
        <v>9.337729079802191</v>
      </c>
      <c r="CC219" s="955">
        <v>46.766217395520215</v>
      </c>
      <c r="CD219" s="955">
        <v>43.89605352467759</v>
      </c>
      <c r="CE219" s="955">
        <v>16.487281424739002</v>
      </c>
      <c r="CF219" s="955">
        <v>27.408772099938588</v>
      </c>
    </row>
    <row r="220" spans="1:84">
      <c r="A220" s="1">
        <v>28221</v>
      </c>
      <c r="B220" s="1">
        <v>2</v>
      </c>
      <c r="C220" s="1" t="s">
        <v>54</v>
      </c>
      <c r="D220" s="1" t="s">
        <v>985</v>
      </c>
      <c r="E220" s="1" t="s">
        <v>417</v>
      </c>
      <c r="F220" s="1076">
        <v>28610</v>
      </c>
      <c r="G220" s="8">
        <v>763</v>
      </c>
      <c r="H220" s="8">
        <v>873</v>
      </c>
      <c r="I220" s="8">
        <v>994</v>
      </c>
      <c r="J220" s="8">
        <v>932</v>
      </c>
      <c r="K220" s="8">
        <v>771</v>
      </c>
      <c r="L220" s="8">
        <v>915</v>
      </c>
      <c r="M220" s="8">
        <v>1069</v>
      </c>
      <c r="N220" s="8">
        <v>1109</v>
      </c>
      <c r="O220" s="8">
        <v>1222</v>
      </c>
      <c r="P220" s="8">
        <v>1407</v>
      </c>
      <c r="Q220" s="8">
        <v>1556</v>
      </c>
      <c r="R220" s="8">
        <v>1809</v>
      </c>
      <c r="S220" s="8">
        <v>2135</v>
      </c>
      <c r="T220" s="8">
        <v>2332</v>
      </c>
      <c r="U220" s="8">
        <v>2623</v>
      </c>
      <c r="V220" s="8">
        <v>2234</v>
      </c>
      <c r="W220" s="8">
        <v>2110</v>
      </c>
      <c r="X220" s="8">
        <v>1797</v>
      </c>
      <c r="Y220" s="8">
        <v>1275</v>
      </c>
      <c r="Z220" s="8">
        <v>684</v>
      </c>
      <c r="AA220" s="8"/>
      <c r="AB220" s="8">
        <v>13516</v>
      </c>
      <c r="AC220" s="8">
        <v>391</v>
      </c>
      <c r="AD220" s="8">
        <v>453</v>
      </c>
      <c r="AE220" s="8">
        <v>516</v>
      </c>
      <c r="AF220" s="8">
        <v>476</v>
      </c>
      <c r="AG220" s="8">
        <v>372</v>
      </c>
      <c r="AH220" s="8">
        <v>429</v>
      </c>
      <c r="AI220" s="8">
        <v>519</v>
      </c>
      <c r="AJ220" s="8">
        <v>541</v>
      </c>
      <c r="AK220" s="8">
        <v>592</v>
      </c>
      <c r="AL220" s="8">
        <v>669</v>
      </c>
      <c r="AM220" s="8">
        <v>759</v>
      </c>
      <c r="AN220" s="8">
        <v>936</v>
      </c>
      <c r="AO220" s="8">
        <v>1087</v>
      </c>
      <c r="AP220" s="8">
        <v>1179</v>
      </c>
      <c r="AQ220" s="8">
        <v>1339</v>
      </c>
      <c r="AR220" s="8">
        <v>1044</v>
      </c>
      <c r="AS220" s="8">
        <v>893</v>
      </c>
      <c r="AT220" s="8">
        <v>726</v>
      </c>
      <c r="AU220" s="8">
        <v>442</v>
      </c>
      <c r="AV220" s="8">
        <v>153</v>
      </c>
      <c r="AW220" s="8"/>
      <c r="AX220" s="8">
        <v>15094</v>
      </c>
      <c r="AY220" s="8">
        <v>372</v>
      </c>
      <c r="AZ220" s="8">
        <v>420</v>
      </c>
      <c r="BA220" s="8">
        <v>478</v>
      </c>
      <c r="BB220" s="8">
        <v>456</v>
      </c>
      <c r="BC220" s="8">
        <v>399</v>
      </c>
      <c r="BD220" s="8">
        <v>486</v>
      </c>
      <c r="BE220" s="8">
        <v>550</v>
      </c>
      <c r="BF220" s="8">
        <v>568</v>
      </c>
      <c r="BG220" s="8">
        <v>630</v>
      </c>
      <c r="BH220" s="8">
        <v>738</v>
      </c>
      <c r="BI220" s="8">
        <v>797</v>
      </c>
      <c r="BJ220" s="8">
        <v>873</v>
      </c>
      <c r="BK220" s="8">
        <v>1048</v>
      </c>
      <c r="BL220" s="8">
        <v>1153</v>
      </c>
      <c r="BM220" s="8">
        <v>1284</v>
      </c>
      <c r="BN220" s="8">
        <v>1190</v>
      </c>
      <c r="BO220" s="8">
        <v>1217</v>
      </c>
      <c r="BP220" s="8">
        <v>1071</v>
      </c>
      <c r="BQ220" s="8">
        <v>833</v>
      </c>
      <c r="BR220" s="8">
        <v>531</v>
      </c>
      <c r="BT220" s="955">
        <v>72.227411577592079</v>
      </c>
      <c r="BV220" s="8">
        <v>2630</v>
      </c>
      <c r="BW220" s="8">
        <v>12925</v>
      </c>
      <c r="BX220" s="8">
        <v>13055</v>
      </c>
      <c r="BY220" s="8">
        <v>4955</v>
      </c>
      <c r="BZ220" s="8">
        <v>8100</v>
      </c>
      <c r="CB220" s="955">
        <v>9.1925900034952814</v>
      </c>
      <c r="CC220" s="955">
        <v>45.176511709192589</v>
      </c>
      <c r="CD220" s="955">
        <v>45.630898287312128</v>
      </c>
      <c r="CE220" s="955">
        <v>17.319119189094721</v>
      </c>
      <c r="CF220" s="955">
        <v>28.311779098217404</v>
      </c>
    </row>
    <row r="221" spans="1:84">
      <c r="A221" s="1">
        <v>28221</v>
      </c>
      <c r="B221" s="1">
        <v>2</v>
      </c>
      <c r="C221" s="1" t="s">
        <v>54</v>
      </c>
      <c r="D221" s="1" t="s">
        <v>985</v>
      </c>
      <c r="E221" s="1" t="s">
        <v>419</v>
      </c>
      <c r="F221" s="1076">
        <v>26326</v>
      </c>
      <c r="G221" s="8">
        <v>675</v>
      </c>
      <c r="H221" s="8">
        <v>778</v>
      </c>
      <c r="I221" s="8">
        <v>894</v>
      </c>
      <c r="J221" s="8">
        <v>872</v>
      </c>
      <c r="K221" s="8">
        <v>701</v>
      </c>
      <c r="L221" s="8">
        <v>786</v>
      </c>
      <c r="M221" s="8">
        <v>899</v>
      </c>
      <c r="N221" s="8">
        <v>1081</v>
      </c>
      <c r="O221" s="8">
        <v>1124</v>
      </c>
      <c r="P221" s="8">
        <v>1222</v>
      </c>
      <c r="Q221" s="8">
        <v>1422</v>
      </c>
      <c r="R221" s="8">
        <v>1580</v>
      </c>
      <c r="S221" s="8">
        <v>1839</v>
      </c>
      <c r="T221" s="8">
        <v>2144</v>
      </c>
      <c r="U221" s="8">
        <v>2254</v>
      </c>
      <c r="V221" s="8">
        <v>2460</v>
      </c>
      <c r="W221" s="8">
        <v>2000</v>
      </c>
      <c r="X221" s="8">
        <v>1723</v>
      </c>
      <c r="Y221" s="8">
        <v>1179</v>
      </c>
      <c r="Z221" s="8">
        <v>693</v>
      </c>
      <c r="AA221" s="8"/>
      <c r="AB221" s="8">
        <v>12435</v>
      </c>
      <c r="AC221" s="8">
        <v>346</v>
      </c>
      <c r="AD221" s="8">
        <v>404</v>
      </c>
      <c r="AE221" s="8">
        <v>464</v>
      </c>
      <c r="AF221" s="8">
        <v>445</v>
      </c>
      <c r="AG221" s="8">
        <v>338</v>
      </c>
      <c r="AH221" s="8">
        <v>375</v>
      </c>
      <c r="AI221" s="8">
        <v>433</v>
      </c>
      <c r="AJ221" s="8">
        <v>526</v>
      </c>
      <c r="AK221" s="8">
        <v>553</v>
      </c>
      <c r="AL221" s="8">
        <v>593</v>
      </c>
      <c r="AM221" s="8">
        <v>685</v>
      </c>
      <c r="AN221" s="8">
        <v>771</v>
      </c>
      <c r="AO221" s="8">
        <v>954</v>
      </c>
      <c r="AP221" s="8">
        <v>1089</v>
      </c>
      <c r="AQ221" s="8">
        <v>1129</v>
      </c>
      <c r="AR221" s="8">
        <v>1227</v>
      </c>
      <c r="AS221" s="8">
        <v>882</v>
      </c>
      <c r="AT221" s="8">
        <v>658</v>
      </c>
      <c r="AU221" s="8">
        <v>408</v>
      </c>
      <c r="AV221" s="8">
        <v>155</v>
      </c>
      <c r="AW221" s="8"/>
      <c r="AX221" s="8">
        <v>13891</v>
      </c>
      <c r="AY221" s="8">
        <v>329</v>
      </c>
      <c r="AZ221" s="8">
        <v>374</v>
      </c>
      <c r="BA221" s="8">
        <v>430</v>
      </c>
      <c r="BB221" s="8">
        <v>427</v>
      </c>
      <c r="BC221" s="8">
        <v>363</v>
      </c>
      <c r="BD221" s="8">
        <v>411</v>
      </c>
      <c r="BE221" s="8">
        <v>466</v>
      </c>
      <c r="BF221" s="8">
        <v>555</v>
      </c>
      <c r="BG221" s="8">
        <v>571</v>
      </c>
      <c r="BH221" s="8">
        <v>629</v>
      </c>
      <c r="BI221" s="8">
        <v>737</v>
      </c>
      <c r="BJ221" s="8">
        <v>809</v>
      </c>
      <c r="BK221" s="8">
        <v>885</v>
      </c>
      <c r="BL221" s="8">
        <v>1055</v>
      </c>
      <c r="BM221" s="8">
        <v>1125</v>
      </c>
      <c r="BN221" s="8">
        <v>1233</v>
      </c>
      <c r="BO221" s="8">
        <v>1118</v>
      </c>
      <c r="BP221" s="8">
        <v>1065</v>
      </c>
      <c r="BQ221" s="8">
        <v>771</v>
      </c>
      <c r="BR221" s="8">
        <v>538</v>
      </c>
      <c r="BT221" s="955">
        <v>66.461336497437586</v>
      </c>
      <c r="BV221" s="8">
        <v>2347</v>
      </c>
      <c r="BW221" s="8">
        <v>11526</v>
      </c>
      <c r="BX221" s="8">
        <v>12453</v>
      </c>
      <c r="BY221" s="8">
        <v>4398</v>
      </c>
      <c r="BZ221" s="8">
        <v>8055</v>
      </c>
      <c r="CB221" s="955">
        <v>8.9151409253209764</v>
      </c>
      <c r="CC221" s="955">
        <v>43.781812656689205</v>
      </c>
      <c r="CD221" s="955">
        <v>47.303046417989819</v>
      </c>
      <c r="CE221" s="955">
        <v>16.705918103775737</v>
      </c>
      <c r="CF221" s="955">
        <v>30.597128314214082</v>
      </c>
    </row>
    <row r="222" spans="1:84">
      <c r="A222" s="1">
        <v>28222</v>
      </c>
      <c r="B222" s="1">
        <v>2</v>
      </c>
      <c r="C222" s="1" t="s">
        <v>54</v>
      </c>
      <c r="D222" s="1" t="s">
        <v>986</v>
      </c>
      <c r="E222" s="1" t="s">
        <v>412</v>
      </c>
      <c r="F222" s="1076">
        <v>22129</v>
      </c>
      <c r="G222" s="8">
        <v>696</v>
      </c>
      <c r="H222" s="8">
        <v>841</v>
      </c>
      <c r="I222" s="8">
        <v>910</v>
      </c>
      <c r="J222" s="8">
        <v>858</v>
      </c>
      <c r="K222" s="8">
        <v>531</v>
      </c>
      <c r="L222" s="8">
        <v>673</v>
      </c>
      <c r="M222" s="8">
        <v>847</v>
      </c>
      <c r="N222" s="8">
        <v>1071</v>
      </c>
      <c r="O222" s="8">
        <v>1189</v>
      </c>
      <c r="P222" s="8">
        <v>1349</v>
      </c>
      <c r="Q222" s="8">
        <v>1267</v>
      </c>
      <c r="R222" s="8">
        <v>1430</v>
      </c>
      <c r="S222" s="8">
        <v>1711</v>
      </c>
      <c r="T222" s="8">
        <v>1905</v>
      </c>
      <c r="U222" s="8">
        <v>1991</v>
      </c>
      <c r="V222" s="8">
        <v>1592</v>
      </c>
      <c r="W222" s="8">
        <v>1257</v>
      </c>
      <c r="X222" s="8">
        <v>1128</v>
      </c>
      <c r="Y222" s="8">
        <v>644</v>
      </c>
      <c r="Z222" s="8">
        <v>239</v>
      </c>
      <c r="AA222" s="8"/>
      <c r="AB222" s="8">
        <v>10623</v>
      </c>
      <c r="AC222" s="8">
        <v>350</v>
      </c>
      <c r="AD222" s="8">
        <v>447</v>
      </c>
      <c r="AE222" s="8">
        <v>488</v>
      </c>
      <c r="AF222" s="8">
        <v>438</v>
      </c>
      <c r="AG222" s="8">
        <v>262</v>
      </c>
      <c r="AH222" s="8">
        <v>357</v>
      </c>
      <c r="AI222" s="8">
        <v>435</v>
      </c>
      <c r="AJ222" s="8">
        <v>534</v>
      </c>
      <c r="AK222" s="8">
        <v>609</v>
      </c>
      <c r="AL222" s="8">
        <v>696</v>
      </c>
      <c r="AM222" s="8">
        <v>635</v>
      </c>
      <c r="AN222" s="8">
        <v>685</v>
      </c>
      <c r="AO222" s="8">
        <v>860</v>
      </c>
      <c r="AP222" s="8">
        <v>933</v>
      </c>
      <c r="AQ222" s="8">
        <v>971</v>
      </c>
      <c r="AR222" s="8">
        <v>765</v>
      </c>
      <c r="AS222" s="8">
        <v>506</v>
      </c>
      <c r="AT222" s="8">
        <v>427</v>
      </c>
      <c r="AU222" s="8">
        <v>180</v>
      </c>
      <c r="AV222" s="8">
        <v>45</v>
      </c>
      <c r="AW222" s="8"/>
      <c r="AX222" s="8">
        <v>11506</v>
      </c>
      <c r="AY222" s="8">
        <v>346</v>
      </c>
      <c r="AZ222" s="8">
        <v>394</v>
      </c>
      <c r="BA222" s="8">
        <v>422</v>
      </c>
      <c r="BB222" s="8">
        <v>420</v>
      </c>
      <c r="BC222" s="8">
        <v>269</v>
      </c>
      <c r="BD222" s="8">
        <v>316</v>
      </c>
      <c r="BE222" s="8">
        <v>412</v>
      </c>
      <c r="BF222" s="8">
        <v>537</v>
      </c>
      <c r="BG222" s="8">
        <v>580</v>
      </c>
      <c r="BH222" s="8">
        <v>653</v>
      </c>
      <c r="BI222" s="8">
        <v>632</v>
      </c>
      <c r="BJ222" s="8">
        <v>745</v>
      </c>
      <c r="BK222" s="8">
        <v>851</v>
      </c>
      <c r="BL222" s="8">
        <v>972</v>
      </c>
      <c r="BM222" s="8">
        <v>1020</v>
      </c>
      <c r="BN222" s="8">
        <v>827</v>
      </c>
      <c r="BO222" s="8">
        <v>751</v>
      </c>
      <c r="BP222" s="8">
        <v>701</v>
      </c>
      <c r="BQ222" s="8">
        <v>464</v>
      </c>
      <c r="BR222" s="8">
        <v>194</v>
      </c>
      <c r="BT222" s="955">
        <v>100</v>
      </c>
      <c r="BV222" s="8">
        <v>2447</v>
      </c>
      <c r="BW222" s="8">
        <v>10926</v>
      </c>
      <c r="BX222" s="8">
        <v>8756</v>
      </c>
      <c r="BY222" s="8">
        <v>3896</v>
      </c>
      <c r="BZ222" s="8">
        <v>4860</v>
      </c>
      <c r="CB222" s="955">
        <v>11.057887839486646</v>
      </c>
      <c r="CC222" s="955">
        <v>49.374124452076465</v>
      </c>
      <c r="CD222" s="955">
        <v>39.567987708436888</v>
      </c>
      <c r="CE222" s="955">
        <v>17.605856568304034</v>
      </c>
      <c r="CF222" s="955">
        <v>21.962131140132858</v>
      </c>
    </row>
    <row r="223" spans="1:84">
      <c r="A223" s="1">
        <v>28222</v>
      </c>
      <c r="B223" s="1">
        <v>2</v>
      </c>
      <c r="C223" s="1" t="s">
        <v>54</v>
      </c>
      <c r="D223" s="1" t="s">
        <v>986</v>
      </c>
      <c r="E223" s="1" t="s">
        <v>413</v>
      </c>
      <c r="F223" s="1076">
        <v>19999</v>
      </c>
      <c r="G223" s="8">
        <v>538</v>
      </c>
      <c r="H223" s="8">
        <v>709</v>
      </c>
      <c r="I223" s="8">
        <v>833</v>
      </c>
      <c r="J223" s="8">
        <v>725</v>
      </c>
      <c r="K223" s="8">
        <v>437</v>
      </c>
      <c r="L223" s="8">
        <v>576</v>
      </c>
      <c r="M223" s="8">
        <v>664</v>
      </c>
      <c r="N223" s="8">
        <v>827</v>
      </c>
      <c r="O223" s="8">
        <v>1051</v>
      </c>
      <c r="P223" s="8">
        <v>1132</v>
      </c>
      <c r="Q223" s="8">
        <v>1333</v>
      </c>
      <c r="R223" s="8">
        <v>1249</v>
      </c>
      <c r="S223" s="8">
        <v>1390</v>
      </c>
      <c r="T223" s="8">
        <v>1647</v>
      </c>
      <c r="U223" s="8">
        <v>1829</v>
      </c>
      <c r="V223" s="8">
        <v>1831</v>
      </c>
      <c r="W223" s="8">
        <v>1332</v>
      </c>
      <c r="X223" s="8">
        <v>949</v>
      </c>
      <c r="Y223" s="8">
        <v>664</v>
      </c>
      <c r="Z223" s="8">
        <v>283</v>
      </c>
      <c r="AA223" s="8"/>
      <c r="AB223" s="8">
        <v>9541</v>
      </c>
      <c r="AC223" s="8">
        <v>276</v>
      </c>
      <c r="AD223" s="8">
        <v>351</v>
      </c>
      <c r="AE223" s="8">
        <v>448</v>
      </c>
      <c r="AF223" s="8">
        <v>380</v>
      </c>
      <c r="AG223" s="8">
        <v>218</v>
      </c>
      <c r="AH223" s="8">
        <v>306</v>
      </c>
      <c r="AI223" s="8">
        <v>341</v>
      </c>
      <c r="AJ223" s="8">
        <v>417</v>
      </c>
      <c r="AK223" s="8">
        <v>509</v>
      </c>
      <c r="AL223" s="8">
        <v>580</v>
      </c>
      <c r="AM223" s="8">
        <v>686</v>
      </c>
      <c r="AN223" s="8">
        <v>615</v>
      </c>
      <c r="AO223" s="8">
        <v>652</v>
      </c>
      <c r="AP223" s="8">
        <v>811</v>
      </c>
      <c r="AQ223" s="8">
        <v>881</v>
      </c>
      <c r="AR223" s="8">
        <v>864</v>
      </c>
      <c r="AS223" s="8">
        <v>610</v>
      </c>
      <c r="AT223" s="8">
        <v>345</v>
      </c>
      <c r="AU223" s="8">
        <v>202</v>
      </c>
      <c r="AV223" s="8">
        <v>49</v>
      </c>
      <c r="AW223" s="8"/>
      <c r="AX223" s="8">
        <v>10458</v>
      </c>
      <c r="AY223" s="8">
        <v>262</v>
      </c>
      <c r="AZ223" s="8">
        <v>358</v>
      </c>
      <c r="BA223" s="8">
        <v>385</v>
      </c>
      <c r="BB223" s="8">
        <v>345</v>
      </c>
      <c r="BC223" s="8">
        <v>219</v>
      </c>
      <c r="BD223" s="8">
        <v>270</v>
      </c>
      <c r="BE223" s="8">
        <v>323</v>
      </c>
      <c r="BF223" s="8">
        <v>410</v>
      </c>
      <c r="BG223" s="8">
        <v>542</v>
      </c>
      <c r="BH223" s="8">
        <v>552</v>
      </c>
      <c r="BI223" s="8">
        <v>647</v>
      </c>
      <c r="BJ223" s="8">
        <v>634</v>
      </c>
      <c r="BK223" s="8">
        <v>738</v>
      </c>
      <c r="BL223" s="8">
        <v>836</v>
      </c>
      <c r="BM223" s="8">
        <v>948</v>
      </c>
      <c r="BN223" s="8">
        <v>967</v>
      </c>
      <c r="BO223" s="8">
        <v>722</v>
      </c>
      <c r="BP223" s="8">
        <v>604</v>
      </c>
      <c r="BQ223" s="8">
        <v>462</v>
      </c>
      <c r="BR223" s="8">
        <v>234</v>
      </c>
      <c r="BT223" s="955">
        <v>90.374621537349171</v>
      </c>
      <c r="BV223" s="8">
        <v>2080</v>
      </c>
      <c r="BW223" s="8">
        <v>9384</v>
      </c>
      <c r="BX223" s="8">
        <v>8535</v>
      </c>
      <c r="BY223" s="8">
        <v>3476</v>
      </c>
      <c r="BZ223" s="8">
        <v>5059</v>
      </c>
      <c r="CB223" s="955">
        <v>10.400520026001301</v>
      </c>
      <c r="CC223" s="955">
        <v>46.922346117305864</v>
      </c>
      <c r="CD223" s="955">
        <v>42.677133856692834</v>
      </c>
      <c r="CE223" s="955">
        <v>17.380869043452172</v>
      </c>
      <c r="CF223" s="955">
        <v>25.296264813240661</v>
      </c>
    </row>
    <row r="224" spans="1:84">
      <c r="A224" s="1">
        <v>28222</v>
      </c>
      <c r="B224" s="1">
        <v>2</v>
      </c>
      <c r="C224" s="1" t="s">
        <v>54</v>
      </c>
      <c r="D224" s="1" t="s">
        <v>986</v>
      </c>
      <c r="E224" s="1" t="s">
        <v>414</v>
      </c>
      <c r="F224" s="1076">
        <v>18187</v>
      </c>
      <c r="G224" s="8">
        <v>456</v>
      </c>
      <c r="H224" s="8">
        <v>537</v>
      </c>
      <c r="I224" s="8">
        <v>708</v>
      </c>
      <c r="J224" s="8">
        <v>650</v>
      </c>
      <c r="K224" s="8">
        <v>419</v>
      </c>
      <c r="L224" s="8">
        <v>537</v>
      </c>
      <c r="M224" s="8">
        <v>588</v>
      </c>
      <c r="N224" s="8">
        <v>654</v>
      </c>
      <c r="O224" s="8">
        <v>821</v>
      </c>
      <c r="P224" s="8">
        <v>1022</v>
      </c>
      <c r="Q224" s="8">
        <v>1139</v>
      </c>
      <c r="R224" s="8">
        <v>1324</v>
      </c>
      <c r="S224" s="8">
        <v>1224</v>
      </c>
      <c r="T224" s="8">
        <v>1351</v>
      </c>
      <c r="U224" s="8">
        <v>1561</v>
      </c>
      <c r="V224" s="8">
        <v>1683</v>
      </c>
      <c r="W224" s="8">
        <v>1590</v>
      </c>
      <c r="X224" s="8">
        <v>1016</v>
      </c>
      <c r="Y224" s="8">
        <v>559</v>
      </c>
      <c r="Z224" s="8">
        <v>348</v>
      </c>
      <c r="AA224" s="8"/>
      <c r="AB224" s="8">
        <v>8677</v>
      </c>
      <c r="AC224" s="8">
        <v>234</v>
      </c>
      <c r="AD224" s="8">
        <v>279</v>
      </c>
      <c r="AE224" s="8">
        <v>352</v>
      </c>
      <c r="AF224" s="8">
        <v>343</v>
      </c>
      <c r="AG224" s="8">
        <v>214</v>
      </c>
      <c r="AH224" s="8">
        <v>284</v>
      </c>
      <c r="AI224" s="8">
        <v>315</v>
      </c>
      <c r="AJ224" s="8">
        <v>332</v>
      </c>
      <c r="AK224" s="8">
        <v>414</v>
      </c>
      <c r="AL224" s="8">
        <v>488</v>
      </c>
      <c r="AM224" s="8">
        <v>588</v>
      </c>
      <c r="AN224" s="8">
        <v>685</v>
      </c>
      <c r="AO224" s="8">
        <v>597</v>
      </c>
      <c r="AP224" s="8">
        <v>626</v>
      </c>
      <c r="AQ224" s="8">
        <v>751</v>
      </c>
      <c r="AR224" s="8">
        <v>786</v>
      </c>
      <c r="AS224" s="8">
        <v>718</v>
      </c>
      <c r="AT224" s="8">
        <v>427</v>
      </c>
      <c r="AU224" s="8">
        <v>168</v>
      </c>
      <c r="AV224" s="8">
        <v>76</v>
      </c>
      <c r="AW224" s="8"/>
      <c r="AX224" s="8">
        <v>9510</v>
      </c>
      <c r="AY224" s="8">
        <v>222</v>
      </c>
      <c r="AZ224" s="8">
        <v>258</v>
      </c>
      <c r="BA224" s="8">
        <v>356</v>
      </c>
      <c r="BB224" s="8">
        <v>307</v>
      </c>
      <c r="BC224" s="8">
        <v>205</v>
      </c>
      <c r="BD224" s="8">
        <v>253</v>
      </c>
      <c r="BE224" s="8">
        <v>273</v>
      </c>
      <c r="BF224" s="8">
        <v>322</v>
      </c>
      <c r="BG224" s="8">
        <v>407</v>
      </c>
      <c r="BH224" s="8">
        <v>534</v>
      </c>
      <c r="BI224" s="8">
        <v>551</v>
      </c>
      <c r="BJ224" s="8">
        <v>639</v>
      </c>
      <c r="BK224" s="8">
        <v>627</v>
      </c>
      <c r="BL224" s="8">
        <v>725</v>
      </c>
      <c r="BM224" s="8">
        <v>810</v>
      </c>
      <c r="BN224" s="8">
        <v>897</v>
      </c>
      <c r="BO224" s="8">
        <v>872</v>
      </c>
      <c r="BP224" s="8">
        <v>589</v>
      </c>
      <c r="BQ224" s="8">
        <v>391</v>
      </c>
      <c r="BR224" s="8">
        <v>272</v>
      </c>
      <c r="BT224" s="955">
        <v>82.186271408558909</v>
      </c>
      <c r="BV224" s="8">
        <v>1701</v>
      </c>
      <c r="BW224" s="8">
        <v>8378</v>
      </c>
      <c r="BX224" s="8">
        <v>8108</v>
      </c>
      <c r="BY224" s="8">
        <v>2912</v>
      </c>
      <c r="BZ224" s="8">
        <v>5196</v>
      </c>
      <c r="CB224" s="955">
        <v>9.3528344421839762</v>
      </c>
      <c r="CC224" s="955">
        <v>46.065871226700388</v>
      </c>
      <c r="CD224" s="955">
        <v>44.581294331115636</v>
      </c>
      <c r="CE224" s="955">
        <v>16.01143674052895</v>
      </c>
      <c r="CF224" s="955">
        <v>28.569857590586683</v>
      </c>
    </row>
    <row r="225" spans="1:84">
      <c r="A225" s="1">
        <v>28222</v>
      </c>
      <c r="B225" s="1">
        <v>2</v>
      </c>
      <c r="C225" s="1" t="s">
        <v>54</v>
      </c>
      <c r="D225" s="1" t="s">
        <v>986</v>
      </c>
      <c r="E225" s="1" t="s">
        <v>415</v>
      </c>
      <c r="F225" s="1076">
        <v>16441</v>
      </c>
      <c r="G225" s="8">
        <v>404</v>
      </c>
      <c r="H225" s="8">
        <v>456</v>
      </c>
      <c r="I225" s="8">
        <v>537</v>
      </c>
      <c r="J225" s="8">
        <v>552</v>
      </c>
      <c r="K225" s="8">
        <v>374</v>
      </c>
      <c r="L225" s="8">
        <v>516</v>
      </c>
      <c r="M225" s="8">
        <v>548</v>
      </c>
      <c r="N225" s="8">
        <v>579</v>
      </c>
      <c r="O225" s="8">
        <v>648</v>
      </c>
      <c r="P225" s="8">
        <v>798</v>
      </c>
      <c r="Q225" s="8">
        <v>1028</v>
      </c>
      <c r="R225" s="8">
        <v>1130</v>
      </c>
      <c r="S225" s="8">
        <v>1297</v>
      </c>
      <c r="T225" s="8">
        <v>1192</v>
      </c>
      <c r="U225" s="8">
        <v>1287</v>
      </c>
      <c r="V225" s="8">
        <v>1443</v>
      </c>
      <c r="W225" s="8">
        <v>1468</v>
      </c>
      <c r="X225" s="8">
        <v>1240</v>
      </c>
      <c r="Y225" s="8">
        <v>606</v>
      </c>
      <c r="Z225" s="8">
        <v>338</v>
      </c>
      <c r="AA225" s="8"/>
      <c r="AB225" s="8">
        <v>7830</v>
      </c>
      <c r="AC225" s="8">
        <v>207</v>
      </c>
      <c r="AD225" s="8">
        <v>237</v>
      </c>
      <c r="AE225" s="8">
        <v>280</v>
      </c>
      <c r="AF225" s="8">
        <v>269</v>
      </c>
      <c r="AG225" s="8">
        <v>193</v>
      </c>
      <c r="AH225" s="8">
        <v>279</v>
      </c>
      <c r="AI225" s="8">
        <v>293</v>
      </c>
      <c r="AJ225" s="8">
        <v>307</v>
      </c>
      <c r="AK225" s="8">
        <v>329</v>
      </c>
      <c r="AL225" s="8">
        <v>397</v>
      </c>
      <c r="AM225" s="8">
        <v>495</v>
      </c>
      <c r="AN225" s="8">
        <v>586</v>
      </c>
      <c r="AO225" s="8">
        <v>666</v>
      </c>
      <c r="AP225" s="8">
        <v>576</v>
      </c>
      <c r="AQ225" s="8">
        <v>582</v>
      </c>
      <c r="AR225" s="8">
        <v>674</v>
      </c>
      <c r="AS225" s="8">
        <v>655</v>
      </c>
      <c r="AT225" s="8">
        <v>516</v>
      </c>
      <c r="AU225" s="8">
        <v>214</v>
      </c>
      <c r="AV225" s="8">
        <v>75</v>
      </c>
      <c r="AW225" s="8"/>
      <c r="AX225" s="8">
        <v>8611</v>
      </c>
      <c r="AY225" s="8">
        <v>197</v>
      </c>
      <c r="AZ225" s="8">
        <v>219</v>
      </c>
      <c r="BA225" s="8">
        <v>257</v>
      </c>
      <c r="BB225" s="8">
        <v>283</v>
      </c>
      <c r="BC225" s="8">
        <v>181</v>
      </c>
      <c r="BD225" s="8">
        <v>237</v>
      </c>
      <c r="BE225" s="8">
        <v>255</v>
      </c>
      <c r="BF225" s="8">
        <v>272</v>
      </c>
      <c r="BG225" s="8">
        <v>319</v>
      </c>
      <c r="BH225" s="8">
        <v>401</v>
      </c>
      <c r="BI225" s="8">
        <v>533</v>
      </c>
      <c r="BJ225" s="8">
        <v>544</v>
      </c>
      <c r="BK225" s="8">
        <v>631</v>
      </c>
      <c r="BL225" s="8">
        <v>616</v>
      </c>
      <c r="BM225" s="8">
        <v>705</v>
      </c>
      <c r="BN225" s="8">
        <v>769</v>
      </c>
      <c r="BO225" s="8">
        <v>813</v>
      </c>
      <c r="BP225" s="8">
        <v>724</v>
      </c>
      <c r="BQ225" s="8">
        <v>392</v>
      </c>
      <c r="BR225" s="8">
        <v>263</v>
      </c>
      <c r="BT225" s="955">
        <v>74.296172443400067</v>
      </c>
      <c r="BV225" s="8">
        <v>1397</v>
      </c>
      <c r="BW225" s="8">
        <v>7470</v>
      </c>
      <c r="BX225" s="8">
        <v>7574</v>
      </c>
      <c r="BY225" s="8">
        <v>2479</v>
      </c>
      <c r="BZ225" s="8">
        <v>5095</v>
      </c>
      <c r="CB225" s="955">
        <v>8.4970500577823742</v>
      </c>
      <c r="CC225" s="955">
        <v>45.435192506538527</v>
      </c>
      <c r="CD225" s="955">
        <v>46.067757435679098</v>
      </c>
      <c r="CE225" s="955">
        <v>15.078158262879388</v>
      </c>
      <c r="CF225" s="955">
        <v>30.989599172799707</v>
      </c>
    </row>
    <row r="226" spans="1:84">
      <c r="A226" s="1">
        <v>28222</v>
      </c>
      <c r="B226" s="1">
        <v>2</v>
      </c>
      <c r="C226" s="1" t="s">
        <v>54</v>
      </c>
      <c r="D226" s="1" t="s">
        <v>986</v>
      </c>
      <c r="E226" s="1" t="s">
        <v>416</v>
      </c>
      <c r="F226" s="1076">
        <v>14762</v>
      </c>
      <c r="G226" s="8">
        <v>363</v>
      </c>
      <c r="H226" s="8">
        <v>404</v>
      </c>
      <c r="I226" s="8">
        <v>456</v>
      </c>
      <c r="J226" s="8">
        <v>418</v>
      </c>
      <c r="K226" s="8">
        <v>320</v>
      </c>
      <c r="L226" s="8">
        <v>461</v>
      </c>
      <c r="M226" s="8">
        <v>526</v>
      </c>
      <c r="N226" s="8">
        <v>538</v>
      </c>
      <c r="O226" s="8">
        <v>573</v>
      </c>
      <c r="P226" s="8">
        <v>629</v>
      </c>
      <c r="Q226" s="8">
        <v>804</v>
      </c>
      <c r="R226" s="8">
        <v>1020</v>
      </c>
      <c r="S226" s="8">
        <v>1108</v>
      </c>
      <c r="T226" s="8">
        <v>1264</v>
      </c>
      <c r="U226" s="8">
        <v>1138</v>
      </c>
      <c r="V226" s="8">
        <v>1197</v>
      </c>
      <c r="W226" s="8">
        <v>1269</v>
      </c>
      <c r="X226" s="8">
        <v>1156</v>
      </c>
      <c r="Y226" s="8">
        <v>760</v>
      </c>
      <c r="Z226" s="8">
        <v>358</v>
      </c>
      <c r="AA226" s="8"/>
      <c r="AB226" s="8">
        <v>7017</v>
      </c>
      <c r="AC226" s="8">
        <v>186</v>
      </c>
      <c r="AD226" s="8">
        <v>210</v>
      </c>
      <c r="AE226" s="8">
        <v>238</v>
      </c>
      <c r="AF226" s="8">
        <v>214</v>
      </c>
      <c r="AG226" s="8">
        <v>152</v>
      </c>
      <c r="AH226" s="8">
        <v>252</v>
      </c>
      <c r="AI226" s="8">
        <v>287</v>
      </c>
      <c r="AJ226" s="8">
        <v>284</v>
      </c>
      <c r="AK226" s="8">
        <v>304</v>
      </c>
      <c r="AL226" s="8">
        <v>315</v>
      </c>
      <c r="AM226" s="8">
        <v>404</v>
      </c>
      <c r="AN226" s="8">
        <v>494</v>
      </c>
      <c r="AO226" s="8">
        <v>570</v>
      </c>
      <c r="AP226" s="8">
        <v>643</v>
      </c>
      <c r="AQ226" s="8">
        <v>538</v>
      </c>
      <c r="AR226" s="8">
        <v>525</v>
      </c>
      <c r="AS226" s="8">
        <v>568</v>
      </c>
      <c r="AT226" s="8">
        <v>475</v>
      </c>
      <c r="AU226" s="8">
        <v>267</v>
      </c>
      <c r="AV226" s="8">
        <v>91</v>
      </c>
      <c r="AW226" s="8"/>
      <c r="AX226" s="8">
        <v>7745</v>
      </c>
      <c r="AY226" s="8">
        <v>177</v>
      </c>
      <c r="AZ226" s="8">
        <v>194</v>
      </c>
      <c r="BA226" s="8">
        <v>218</v>
      </c>
      <c r="BB226" s="8">
        <v>204</v>
      </c>
      <c r="BC226" s="8">
        <v>168</v>
      </c>
      <c r="BD226" s="8">
        <v>209</v>
      </c>
      <c r="BE226" s="8">
        <v>239</v>
      </c>
      <c r="BF226" s="8">
        <v>254</v>
      </c>
      <c r="BG226" s="8">
        <v>269</v>
      </c>
      <c r="BH226" s="8">
        <v>314</v>
      </c>
      <c r="BI226" s="8">
        <v>400</v>
      </c>
      <c r="BJ226" s="8">
        <v>526</v>
      </c>
      <c r="BK226" s="8">
        <v>538</v>
      </c>
      <c r="BL226" s="8">
        <v>621</v>
      </c>
      <c r="BM226" s="8">
        <v>600</v>
      </c>
      <c r="BN226" s="8">
        <v>672</v>
      </c>
      <c r="BO226" s="8">
        <v>701</v>
      </c>
      <c r="BP226" s="8">
        <v>681</v>
      </c>
      <c r="BQ226" s="8">
        <v>493</v>
      </c>
      <c r="BR226" s="8">
        <v>267</v>
      </c>
      <c r="BT226" s="955">
        <v>66.708843598897374</v>
      </c>
      <c r="BV226" s="8">
        <v>1223</v>
      </c>
      <c r="BW226" s="8">
        <v>6397</v>
      </c>
      <c r="BX226" s="8">
        <v>7142</v>
      </c>
      <c r="BY226" s="8">
        <v>2402</v>
      </c>
      <c r="BZ226" s="8">
        <v>4740</v>
      </c>
      <c r="CB226" s="955">
        <v>8.28478525944994</v>
      </c>
      <c r="CC226" s="955">
        <v>43.334236553312557</v>
      </c>
      <c r="CD226" s="955">
        <v>48.380978187237503</v>
      </c>
      <c r="CE226" s="955">
        <v>16.271507925755319</v>
      </c>
      <c r="CF226" s="955">
        <v>32.10947026148218</v>
      </c>
    </row>
    <row r="227" spans="1:84">
      <c r="A227" s="1">
        <v>28222</v>
      </c>
      <c r="B227" s="1">
        <v>2</v>
      </c>
      <c r="C227" s="1" t="s">
        <v>54</v>
      </c>
      <c r="D227" s="1" t="s">
        <v>986</v>
      </c>
      <c r="E227" s="1" t="s">
        <v>417</v>
      </c>
      <c r="F227" s="1076">
        <v>13191</v>
      </c>
      <c r="G227" s="8">
        <v>324</v>
      </c>
      <c r="H227" s="8">
        <v>362</v>
      </c>
      <c r="I227" s="8">
        <v>403</v>
      </c>
      <c r="J227" s="8">
        <v>355</v>
      </c>
      <c r="K227" s="8">
        <v>240</v>
      </c>
      <c r="L227" s="8">
        <v>391</v>
      </c>
      <c r="M227" s="8">
        <v>470</v>
      </c>
      <c r="N227" s="8">
        <v>517</v>
      </c>
      <c r="O227" s="8">
        <v>534</v>
      </c>
      <c r="P227" s="8">
        <v>558</v>
      </c>
      <c r="Q227" s="8">
        <v>634</v>
      </c>
      <c r="R227" s="8">
        <v>800</v>
      </c>
      <c r="S227" s="8">
        <v>1001</v>
      </c>
      <c r="T227" s="8">
        <v>1080</v>
      </c>
      <c r="U227" s="8">
        <v>1208</v>
      </c>
      <c r="V227" s="8">
        <v>1061</v>
      </c>
      <c r="W227" s="8">
        <v>1064</v>
      </c>
      <c r="X227" s="8">
        <v>1014</v>
      </c>
      <c r="Y227" s="8">
        <v>724</v>
      </c>
      <c r="Z227" s="8">
        <v>451</v>
      </c>
      <c r="AA227" s="8"/>
      <c r="AB227" s="8">
        <v>6264</v>
      </c>
      <c r="AC227" s="8">
        <v>166</v>
      </c>
      <c r="AD227" s="8">
        <v>188</v>
      </c>
      <c r="AE227" s="8">
        <v>210</v>
      </c>
      <c r="AF227" s="8">
        <v>182</v>
      </c>
      <c r="AG227" s="8">
        <v>120</v>
      </c>
      <c r="AH227" s="8">
        <v>198</v>
      </c>
      <c r="AI227" s="8">
        <v>259</v>
      </c>
      <c r="AJ227" s="8">
        <v>279</v>
      </c>
      <c r="AK227" s="8">
        <v>282</v>
      </c>
      <c r="AL227" s="8">
        <v>292</v>
      </c>
      <c r="AM227" s="8">
        <v>320</v>
      </c>
      <c r="AN227" s="8">
        <v>404</v>
      </c>
      <c r="AO227" s="8">
        <v>481</v>
      </c>
      <c r="AP227" s="8">
        <v>551</v>
      </c>
      <c r="AQ227" s="8">
        <v>602</v>
      </c>
      <c r="AR227" s="8">
        <v>488</v>
      </c>
      <c r="AS227" s="8">
        <v>448</v>
      </c>
      <c r="AT227" s="8">
        <v>420</v>
      </c>
      <c r="AU227" s="8">
        <v>252</v>
      </c>
      <c r="AV227" s="8">
        <v>122</v>
      </c>
      <c r="AW227" s="8"/>
      <c r="AX227" s="8">
        <v>6927</v>
      </c>
      <c r="AY227" s="8">
        <v>158</v>
      </c>
      <c r="AZ227" s="8">
        <v>174</v>
      </c>
      <c r="BA227" s="8">
        <v>193</v>
      </c>
      <c r="BB227" s="8">
        <v>173</v>
      </c>
      <c r="BC227" s="8">
        <v>120</v>
      </c>
      <c r="BD227" s="8">
        <v>193</v>
      </c>
      <c r="BE227" s="8">
        <v>211</v>
      </c>
      <c r="BF227" s="8">
        <v>238</v>
      </c>
      <c r="BG227" s="8">
        <v>252</v>
      </c>
      <c r="BH227" s="8">
        <v>266</v>
      </c>
      <c r="BI227" s="8">
        <v>314</v>
      </c>
      <c r="BJ227" s="8">
        <v>396</v>
      </c>
      <c r="BK227" s="8">
        <v>520</v>
      </c>
      <c r="BL227" s="8">
        <v>529</v>
      </c>
      <c r="BM227" s="8">
        <v>606</v>
      </c>
      <c r="BN227" s="8">
        <v>573</v>
      </c>
      <c r="BO227" s="8">
        <v>616</v>
      </c>
      <c r="BP227" s="8">
        <v>594</v>
      </c>
      <c r="BQ227" s="8">
        <v>472</v>
      </c>
      <c r="BR227" s="8">
        <v>329</v>
      </c>
      <c r="BT227" s="955">
        <v>59.609562113064307</v>
      </c>
      <c r="BV227" s="8">
        <v>1089</v>
      </c>
      <c r="BW227" s="8">
        <v>5500</v>
      </c>
      <c r="BX227" s="8">
        <v>6602</v>
      </c>
      <c r="BY227" s="8">
        <v>2288</v>
      </c>
      <c r="BZ227" s="8">
        <v>4314</v>
      </c>
      <c r="CB227" s="955">
        <v>8.2556288378439842</v>
      </c>
      <c r="CC227" s="955">
        <v>41.695095140626186</v>
      </c>
      <c r="CD227" s="955">
        <v>50.049276021529835</v>
      </c>
      <c r="CE227" s="955">
        <v>17.345159578500493</v>
      </c>
      <c r="CF227" s="955">
        <v>32.704116443029342</v>
      </c>
    </row>
    <row r="228" spans="1:84">
      <c r="A228" s="1">
        <v>28222</v>
      </c>
      <c r="B228" s="1">
        <v>2</v>
      </c>
      <c r="C228" s="1" t="s">
        <v>54</v>
      </c>
      <c r="D228" s="1" t="s">
        <v>986</v>
      </c>
      <c r="E228" s="1" t="s">
        <v>419</v>
      </c>
      <c r="F228" s="1076">
        <v>11694</v>
      </c>
      <c r="G228" s="8">
        <v>277</v>
      </c>
      <c r="H228" s="8">
        <v>324</v>
      </c>
      <c r="I228" s="8">
        <v>362</v>
      </c>
      <c r="J228" s="8">
        <v>314</v>
      </c>
      <c r="K228" s="8">
        <v>203</v>
      </c>
      <c r="L228" s="8">
        <v>295</v>
      </c>
      <c r="M228" s="8">
        <v>399</v>
      </c>
      <c r="N228" s="8">
        <v>460</v>
      </c>
      <c r="O228" s="8">
        <v>513</v>
      </c>
      <c r="P228" s="8">
        <v>518</v>
      </c>
      <c r="Q228" s="8">
        <v>561</v>
      </c>
      <c r="R228" s="8">
        <v>630</v>
      </c>
      <c r="S228" s="8">
        <v>786</v>
      </c>
      <c r="T228" s="8">
        <v>979</v>
      </c>
      <c r="U228" s="8">
        <v>1034</v>
      </c>
      <c r="V228" s="8">
        <v>1128</v>
      </c>
      <c r="W228" s="8">
        <v>947</v>
      </c>
      <c r="X228" s="8">
        <v>863</v>
      </c>
      <c r="Y228" s="8">
        <v>649</v>
      </c>
      <c r="Z228" s="8">
        <v>452</v>
      </c>
      <c r="AA228" s="8"/>
      <c r="AB228" s="8">
        <v>5566</v>
      </c>
      <c r="AC228" s="8">
        <v>142</v>
      </c>
      <c r="AD228" s="8">
        <v>168</v>
      </c>
      <c r="AE228" s="8">
        <v>189</v>
      </c>
      <c r="AF228" s="8">
        <v>161</v>
      </c>
      <c r="AG228" s="8">
        <v>102</v>
      </c>
      <c r="AH228" s="8">
        <v>157</v>
      </c>
      <c r="AI228" s="8">
        <v>204</v>
      </c>
      <c r="AJ228" s="8">
        <v>251</v>
      </c>
      <c r="AK228" s="8">
        <v>277</v>
      </c>
      <c r="AL228" s="8">
        <v>270</v>
      </c>
      <c r="AM228" s="8">
        <v>296</v>
      </c>
      <c r="AN228" s="8">
        <v>320</v>
      </c>
      <c r="AO228" s="8">
        <v>394</v>
      </c>
      <c r="AP228" s="8">
        <v>466</v>
      </c>
      <c r="AQ228" s="8">
        <v>517</v>
      </c>
      <c r="AR228" s="8">
        <v>548</v>
      </c>
      <c r="AS228" s="8">
        <v>419</v>
      </c>
      <c r="AT228" s="8">
        <v>336</v>
      </c>
      <c r="AU228" s="8">
        <v>229</v>
      </c>
      <c r="AV228" s="8">
        <v>120</v>
      </c>
      <c r="AW228" s="8"/>
      <c r="AX228" s="8">
        <v>6128</v>
      </c>
      <c r="AY228" s="8">
        <v>135</v>
      </c>
      <c r="AZ228" s="8">
        <v>156</v>
      </c>
      <c r="BA228" s="8">
        <v>173</v>
      </c>
      <c r="BB228" s="8">
        <v>153</v>
      </c>
      <c r="BC228" s="8">
        <v>101</v>
      </c>
      <c r="BD228" s="8">
        <v>138</v>
      </c>
      <c r="BE228" s="8">
        <v>195</v>
      </c>
      <c r="BF228" s="8">
        <v>209</v>
      </c>
      <c r="BG228" s="8">
        <v>236</v>
      </c>
      <c r="BH228" s="8">
        <v>248</v>
      </c>
      <c r="BI228" s="8">
        <v>265</v>
      </c>
      <c r="BJ228" s="8">
        <v>310</v>
      </c>
      <c r="BK228" s="8">
        <v>392</v>
      </c>
      <c r="BL228" s="8">
        <v>513</v>
      </c>
      <c r="BM228" s="8">
        <v>517</v>
      </c>
      <c r="BN228" s="8">
        <v>580</v>
      </c>
      <c r="BO228" s="8">
        <v>528</v>
      </c>
      <c r="BP228" s="8">
        <v>527</v>
      </c>
      <c r="BQ228" s="8">
        <v>420</v>
      </c>
      <c r="BR228" s="8">
        <v>332</v>
      </c>
      <c r="BT228" s="955">
        <v>52.844683447060412</v>
      </c>
      <c r="BV228" s="8">
        <v>963</v>
      </c>
      <c r="BW228" s="8">
        <v>4679</v>
      </c>
      <c r="BX228" s="8">
        <v>6052</v>
      </c>
      <c r="BY228" s="8">
        <v>2013</v>
      </c>
      <c r="BZ228" s="8">
        <v>4039</v>
      </c>
      <c r="CB228" s="955">
        <v>8.2349923037455106</v>
      </c>
      <c r="CC228" s="955">
        <v>40.01197195142808</v>
      </c>
      <c r="CD228" s="955">
        <v>51.753035744826406</v>
      </c>
      <c r="CE228" s="955">
        <v>17.213955874807592</v>
      </c>
      <c r="CF228" s="955">
        <v>34.53907987001881</v>
      </c>
    </row>
    <row r="229" spans="1:84">
      <c r="A229" s="1">
        <v>28223</v>
      </c>
      <c r="B229" s="1">
        <v>2</v>
      </c>
      <c r="C229" s="1" t="s">
        <v>54</v>
      </c>
      <c r="D229" s="1" t="s">
        <v>987</v>
      </c>
      <c r="E229" s="1" t="s">
        <v>412</v>
      </c>
      <c r="F229" s="1076">
        <v>61471</v>
      </c>
      <c r="G229" s="8">
        <v>2128</v>
      </c>
      <c r="H229" s="8">
        <v>2609</v>
      </c>
      <c r="I229" s="8">
        <v>2702</v>
      </c>
      <c r="J229" s="8">
        <v>2651</v>
      </c>
      <c r="K229" s="8">
        <v>2194</v>
      </c>
      <c r="L229" s="8">
        <v>2408</v>
      </c>
      <c r="M229" s="8">
        <v>2733</v>
      </c>
      <c r="N229" s="8">
        <v>3115</v>
      </c>
      <c r="O229" s="8">
        <v>3651</v>
      </c>
      <c r="P229" s="8">
        <v>4019</v>
      </c>
      <c r="Q229" s="8">
        <v>3638</v>
      </c>
      <c r="R229" s="8">
        <v>3762</v>
      </c>
      <c r="S229" s="8">
        <v>4282</v>
      </c>
      <c r="T229" s="8">
        <v>4785</v>
      </c>
      <c r="U229" s="8">
        <v>5213</v>
      </c>
      <c r="V229" s="8">
        <v>3889</v>
      </c>
      <c r="W229" s="8">
        <v>3096</v>
      </c>
      <c r="X229" s="8">
        <v>2632</v>
      </c>
      <c r="Y229" s="8">
        <v>1431</v>
      </c>
      <c r="Z229" s="8">
        <v>533</v>
      </c>
      <c r="AA229" s="8"/>
      <c r="AB229" s="8">
        <v>29464</v>
      </c>
      <c r="AC229" s="8">
        <v>1079</v>
      </c>
      <c r="AD229" s="8">
        <v>1323</v>
      </c>
      <c r="AE229" s="8">
        <v>1377</v>
      </c>
      <c r="AF229" s="8">
        <v>1350</v>
      </c>
      <c r="AG229" s="8">
        <v>1072</v>
      </c>
      <c r="AH229" s="8">
        <v>1303</v>
      </c>
      <c r="AI229" s="8">
        <v>1458</v>
      </c>
      <c r="AJ229" s="8">
        <v>1611</v>
      </c>
      <c r="AK229" s="8">
        <v>1876</v>
      </c>
      <c r="AL229" s="8">
        <v>1997</v>
      </c>
      <c r="AM229" s="8">
        <v>1758</v>
      </c>
      <c r="AN229" s="8">
        <v>1812</v>
      </c>
      <c r="AO229" s="8">
        <v>2075</v>
      </c>
      <c r="AP229" s="8">
        <v>2362</v>
      </c>
      <c r="AQ229" s="8">
        <v>2553</v>
      </c>
      <c r="AR229" s="8">
        <v>1766</v>
      </c>
      <c r="AS229" s="8">
        <v>1302</v>
      </c>
      <c r="AT229" s="8">
        <v>892</v>
      </c>
      <c r="AU229" s="8">
        <v>410</v>
      </c>
      <c r="AV229" s="8">
        <v>88</v>
      </c>
      <c r="AW229" s="8"/>
      <c r="AX229" s="8">
        <v>32007</v>
      </c>
      <c r="AY229" s="8">
        <v>1049</v>
      </c>
      <c r="AZ229" s="8">
        <v>1286</v>
      </c>
      <c r="BA229" s="8">
        <v>1325</v>
      </c>
      <c r="BB229" s="8">
        <v>1301</v>
      </c>
      <c r="BC229" s="8">
        <v>1122</v>
      </c>
      <c r="BD229" s="8">
        <v>1105</v>
      </c>
      <c r="BE229" s="8">
        <v>1275</v>
      </c>
      <c r="BF229" s="8">
        <v>1504</v>
      </c>
      <c r="BG229" s="8">
        <v>1775</v>
      </c>
      <c r="BH229" s="8">
        <v>2022</v>
      </c>
      <c r="BI229" s="8">
        <v>1880</v>
      </c>
      <c r="BJ229" s="8">
        <v>1950</v>
      </c>
      <c r="BK229" s="8">
        <v>2207</v>
      </c>
      <c r="BL229" s="8">
        <v>2423</v>
      </c>
      <c r="BM229" s="8">
        <v>2660</v>
      </c>
      <c r="BN229" s="8">
        <v>2123</v>
      </c>
      <c r="BO229" s="8">
        <v>1794</v>
      </c>
      <c r="BP229" s="8">
        <v>1740</v>
      </c>
      <c r="BQ229" s="8">
        <v>1021</v>
      </c>
      <c r="BR229" s="8">
        <v>445</v>
      </c>
      <c r="BT229" s="955">
        <v>100</v>
      </c>
      <c r="BV229" s="8">
        <v>7439</v>
      </c>
      <c r="BW229" s="8">
        <v>32453</v>
      </c>
      <c r="BX229" s="8">
        <v>21579</v>
      </c>
      <c r="BY229" s="8">
        <v>9998</v>
      </c>
      <c r="BZ229" s="8">
        <v>11581</v>
      </c>
      <c r="CB229" s="955">
        <v>12.101641424411511</v>
      </c>
      <c r="CC229" s="955">
        <v>52.79400042296367</v>
      </c>
      <c r="CD229" s="955">
        <v>35.104358152624812</v>
      </c>
      <c r="CE229" s="955">
        <v>16.264580045875292</v>
      </c>
      <c r="CF229" s="955">
        <v>18.839778106749524</v>
      </c>
    </row>
    <row r="230" spans="1:84">
      <c r="A230" s="1">
        <v>28223</v>
      </c>
      <c r="B230" s="1">
        <v>2</v>
      </c>
      <c r="C230" s="1" t="s">
        <v>54</v>
      </c>
      <c r="D230" s="1" t="s">
        <v>987</v>
      </c>
      <c r="E230" s="1" t="s">
        <v>413</v>
      </c>
      <c r="F230" s="1076">
        <v>58014</v>
      </c>
      <c r="G230" s="8">
        <v>1739</v>
      </c>
      <c r="H230" s="8">
        <v>2187</v>
      </c>
      <c r="I230" s="8">
        <v>2616</v>
      </c>
      <c r="J230" s="8">
        <v>2280</v>
      </c>
      <c r="K230" s="8">
        <v>1864</v>
      </c>
      <c r="L230" s="8">
        <v>2527</v>
      </c>
      <c r="M230" s="8">
        <v>2430</v>
      </c>
      <c r="N230" s="8">
        <v>2751</v>
      </c>
      <c r="O230" s="8">
        <v>3075</v>
      </c>
      <c r="P230" s="8">
        <v>3631</v>
      </c>
      <c r="Q230" s="8">
        <v>4014</v>
      </c>
      <c r="R230" s="8">
        <v>3655</v>
      </c>
      <c r="S230" s="8">
        <v>3753</v>
      </c>
      <c r="T230" s="8">
        <v>4176</v>
      </c>
      <c r="U230" s="8">
        <v>4542</v>
      </c>
      <c r="V230" s="8">
        <v>4835</v>
      </c>
      <c r="W230" s="8">
        <v>3394</v>
      </c>
      <c r="X230" s="8">
        <v>2359</v>
      </c>
      <c r="Y230" s="8">
        <v>1541</v>
      </c>
      <c r="Z230" s="8">
        <v>645</v>
      </c>
      <c r="AA230" s="8"/>
      <c r="AB230" s="8">
        <v>27942</v>
      </c>
      <c r="AC230" s="8">
        <v>891</v>
      </c>
      <c r="AD230" s="8">
        <v>1114</v>
      </c>
      <c r="AE230" s="8">
        <v>1329</v>
      </c>
      <c r="AF230" s="8">
        <v>1119</v>
      </c>
      <c r="AG230" s="8">
        <v>954</v>
      </c>
      <c r="AH230" s="8">
        <v>1328</v>
      </c>
      <c r="AI230" s="8">
        <v>1328</v>
      </c>
      <c r="AJ230" s="8">
        <v>1465</v>
      </c>
      <c r="AK230" s="8">
        <v>1585</v>
      </c>
      <c r="AL230" s="8">
        <v>1863</v>
      </c>
      <c r="AM230" s="8">
        <v>2001</v>
      </c>
      <c r="AN230" s="8">
        <v>1763</v>
      </c>
      <c r="AO230" s="8">
        <v>1794</v>
      </c>
      <c r="AP230" s="8">
        <v>2016</v>
      </c>
      <c r="AQ230" s="8">
        <v>2196</v>
      </c>
      <c r="AR230" s="8">
        <v>2287</v>
      </c>
      <c r="AS230" s="8">
        <v>1452</v>
      </c>
      <c r="AT230" s="8">
        <v>889</v>
      </c>
      <c r="AU230" s="8">
        <v>440</v>
      </c>
      <c r="AV230" s="8">
        <v>128</v>
      </c>
      <c r="AW230" s="8"/>
      <c r="AX230" s="8">
        <v>30072</v>
      </c>
      <c r="AY230" s="8">
        <v>848</v>
      </c>
      <c r="AZ230" s="8">
        <v>1073</v>
      </c>
      <c r="BA230" s="8">
        <v>1287</v>
      </c>
      <c r="BB230" s="8">
        <v>1161</v>
      </c>
      <c r="BC230" s="8">
        <v>910</v>
      </c>
      <c r="BD230" s="8">
        <v>1199</v>
      </c>
      <c r="BE230" s="8">
        <v>1102</v>
      </c>
      <c r="BF230" s="8">
        <v>1286</v>
      </c>
      <c r="BG230" s="8">
        <v>1490</v>
      </c>
      <c r="BH230" s="8">
        <v>1768</v>
      </c>
      <c r="BI230" s="8">
        <v>2013</v>
      </c>
      <c r="BJ230" s="8">
        <v>1892</v>
      </c>
      <c r="BK230" s="8">
        <v>1959</v>
      </c>
      <c r="BL230" s="8">
        <v>2160</v>
      </c>
      <c r="BM230" s="8">
        <v>2346</v>
      </c>
      <c r="BN230" s="8">
        <v>2548</v>
      </c>
      <c r="BO230" s="8">
        <v>1942</v>
      </c>
      <c r="BP230" s="8">
        <v>1470</v>
      </c>
      <c r="BQ230" s="8">
        <v>1101</v>
      </c>
      <c r="BR230" s="8">
        <v>517</v>
      </c>
      <c r="BT230" s="955">
        <v>94.376209920124936</v>
      </c>
      <c r="BV230" s="8">
        <v>6542</v>
      </c>
      <c r="BW230" s="8">
        <v>29980</v>
      </c>
      <c r="BX230" s="8">
        <v>21492</v>
      </c>
      <c r="BY230" s="8">
        <v>8718</v>
      </c>
      <c r="BZ230" s="8">
        <v>12774</v>
      </c>
      <c r="CB230" s="955">
        <v>11.276588409694211</v>
      </c>
      <c r="CC230" s="955">
        <v>51.677181370014139</v>
      </c>
      <c r="CD230" s="955">
        <v>37.046230220291655</v>
      </c>
      <c r="CE230" s="955">
        <v>15.027407177577826</v>
      </c>
      <c r="CF230" s="955">
        <v>22.018823042713827</v>
      </c>
    </row>
    <row r="231" spans="1:84">
      <c r="A231" s="1">
        <v>28223</v>
      </c>
      <c r="B231" s="1">
        <v>2</v>
      </c>
      <c r="C231" s="1" t="s">
        <v>54</v>
      </c>
      <c r="D231" s="1" t="s">
        <v>987</v>
      </c>
      <c r="E231" s="1" t="s">
        <v>414</v>
      </c>
      <c r="F231" s="1076">
        <v>54512</v>
      </c>
      <c r="G231" s="8">
        <v>1596</v>
      </c>
      <c r="H231" s="8">
        <v>1793</v>
      </c>
      <c r="I231" s="8">
        <v>2196</v>
      </c>
      <c r="J231" s="8">
        <v>2206</v>
      </c>
      <c r="K231" s="8">
        <v>1596</v>
      </c>
      <c r="L231" s="8">
        <v>2146</v>
      </c>
      <c r="M231" s="8">
        <v>2546</v>
      </c>
      <c r="N231" s="8">
        <v>2443</v>
      </c>
      <c r="O231" s="8">
        <v>2716</v>
      </c>
      <c r="P231" s="8">
        <v>3063</v>
      </c>
      <c r="Q231" s="8">
        <v>3614</v>
      </c>
      <c r="R231" s="8">
        <v>4030</v>
      </c>
      <c r="S231" s="8">
        <v>3650</v>
      </c>
      <c r="T231" s="8">
        <v>3679</v>
      </c>
      <c r="U231" s="8">
        <v>3986</v>
      </c>
      <c r="V231" s="8">
        <v>4207</v>
      </c>
      <c r="W231" s="8">
        <v>4253</v>
      </c>
      <c r="X231" s="8">
        <v>2622</v>
      </c>
      <c r="Y231" s="8">
        <v>1416</v>
      </c>
      <c r="Z231" s="8">
        <v>754</v>
      </c>
      <c r="AA231" s="8"/>
      <c r="AB231" s="8">
        <v>26335</v>
      </c>
      <c r="AC231" s="8">
        <v>818</v>
      </c>
      <c r="AD231" s="8">
        <v>923</v>
      </c>
      <c r="AE231" s="8">
        <v>1121</v>
      </c>
      <c r="AF231" s="8">
        <v>1080</v>
      </c>
      <c r="AG231" s="8">
        <v>788</v>
      </c>
      <c r="AH231" s="8">
        <v>1178</v>
      </c>
      <c r="AI231" s="8">
        <v>1352</v>
      </c>
      <c r="AJ231" s="8">
        <v>1332</v>
      </c>
      <c r="AK231" s="8">
        <v>1442</v>
      </c>
      <c r="AL231" s="8">
        <v>1578</v>
      </c>
      <c r="AM231" s="8">
        <v>1856</v>
      </c>
      <c r="AN231" s="8">
        <v>2004</v>
      </c>
      <c r="AO231" s="8">
        <v>1748</v>
      </c>
      <c r="AP231" s="8">
        <v>1755</v>
      </c>
      <c r="AQ231" s="8">
        <v>1888</v>
      </c>
      <c r="AR231" s="8">
        <v>1965</v>
      </c>
      <c r="AS231" s="8">
        <v>1896</v>
      </c>
      <c r="AT231" s="8">
        <v>1010</v>
      </c>
      <c r="AU231" s="8">
        <v>448</v>
      </c>
      <c r="AV231" s="8">
        <v>153</v>
      </c>
      <c r="AW231" s="8"/>
      <c r="AX231" s="8">
        <v>28177</v>
      </c>
      <c r="AY231" s="8">
        <v>778</v>
      </c>
      <c r="AZ231" s="8">
        <v>870</v>
      </c>
      <c r="BA231" s="8">
        <v>1075</v>
      </c>
      <c r="BB231" s="8">
        <v>1126</v>
      </c>
      <c r="BC231" s="8">
        <v>808</v>
      </c>
      <c r="BD231" s="8">
        <v>968</v>
      </c>
      <c r="BE231" s="8">
        <v>1194</v>
      </c>
      <c r="BF231" s="8">
        <v>1111</v>
      </c>
      <c r="BG231" s="8">
        <v>1274</v>
      </c>
      <c r="BH231" s="8">
        <v>1485</v>
      </c>
      <c r="BI231" s="8">
        <v>1758</v>
      </c>
      <c r="BJ231" s="8">
        <v>2026</v>
      </c>
      <c r="BK231" s="8">
        <v>1902</v>
      </c>
      <c r="BL231" s="8">
        <v>1924</v>
      </c>
      <c r="BM231" s="8">
        <v>2098</v>
      </c>
      <c r="BN231" s="8">
        <v>2242</v>
      </c>
      <c r="BO231" s="8">
        <v>2357</v>
      </c>
      <c r="BP231" s="8">
        <v>1612</v>
      </c>
      <c r="BQ231" s="8">
        <v>968</v>
      </c>
      <c r="BR231" s="8">
        <v>601</v>
      </c>
      <c r="BT231" s="955">
        <v>88.679214588993176</v>
      </c>
      <c r="BV231" s="8">
        <v>5585</v>
      </c>
      <c r="BW231" s="8">
        <v>28010</v>
      </c>
      <c r="BX231" s="8">
        <v>20917</v>
      </c>
      <c r="BY231" s="8">
        <v>7665</v>
      </c>
      <c r="BZ231" s="8">
        <v>13252</v>
      </c>
      <c r="CB231" s="955">
        <v>10.245450542999707</v>
      </c>
      <c r="CC231" s="955">
        <v>51.383181684766654</v>
      </c>
      <c r="CD231" s="955">
        <v>38.37136777223364</v>
      </c>
      <c r="CE231" s="955">
        <v>14.061124156149104</v>
      </c>
      <c r="CF231" s="955">
        <v>24.310243616084531</v>
      </c>
    </row>
    <row r="232" spans="1:84">
      <c r="A232" s="1">
        <v>28223</v>
      </c>
      <c r="B232" s="1">
        <v>2</v>
      </c>
      <c r="C232" s="1" t="s">
        <v>54</v>
      </c>
      <c r="D232" s="1" t="s">
        <v>987</v>
      </c>
      <c r="E232" s="1" t="s">
        <v>415</v>
      </c>
      <c r="F232" s="1076">
        <v>50976</v>
      </c>
      <c r="G232" s="8">
        <v>1495</v>
      </c>
      <c r="H232" s="8">
        <v>1646</v>
      </c>
      <c r="I232" s="8">
        <v>1801</v>
      </c>
      <c r="J232" s="8">
        <v>1852</v>
      </c>
      <c r="K232" s="8">
        <v>1542</v>
      </c>
      <c r="L232" s="8">
        <v>1829</v>
      </c>
      <c r="M232" s="8">
        <v>2162</v>
      </c>
      <c r="N232" s="8">
        <v>2563</v>
      </c>
      <c r="O232" s="8">
        <v>2412</v>
      </c>
      <c r="P232" s="8">
        <v>2707</v>
      </c>
      <c r="Q232" s="8">
        <v>3053</v>
      </c>
      <c r="R232" s="8">
        <v>3625</v>
      </c>
      <c r="S232" s="8">
        <v>4027</v>
      </c>
      <c r="T232" s="8">
        <v>3589</v>
      </c>
      <c r="U232" s="8">
        <v>3526</v>
      </c>
      <c r="V232" s="8">
        <v>3711</v>
      </c>
      <c r="W232" s="8">
        <v>3716</v>
      </c>
      <c r="X232" s="8">
        <v>3346</v>
      </c>
      <c r="Y232" s="8">
        <v>1613</v>
      </c>
      <c r="Z232" s="8">
        <v>761</v>
      </c>
      <c r="AA232" s="8"/>
      <c r="AB232" s="8">
        <v>24661</v>
      </c>
      <c r="AC232" s="8">
        <v>766</v>
      </c>
      <c r="AD232" s="8">
        <v>847</v>
      </c>
      <c r="AE232" s="8">
        <v>929</v>
      </c>
      <c r="AF232" s="8">
        <v>911</v>
      </c>
      <c r="AG232" s="8">
        <v>759</v>
      </c>
      <c r="AH232" s="8">
        <v>971</v>
      </c>
      <c r="AI232" s="8">
        <v>1199</v>
      </c>
      <c r="AJ232" s="8">
        <v>1357</v>
      </c>
      <c r="AK232" s="8">
        <v>1311</v>
      </c>
      <c r="AL232" s="8">
        <v>1437</v>
      </c>
      <c r="AM232" s="8">
        <v>1576</v>
      </c>
      <c r="AN232" s="8">
        <v>1857</v>
      </c>
      <c r="AO232" s="8">
        <v>1989</v>
      </c>
      <c r="AP232" s="8">
        <v>1717</v>
      </c>
      <c r="AQ232" s="8">
        <v>1651</v>
      </c>
      <c r="AR232" s="8">
        <v>1701</v>
      </c>
      <c r="AS232" s="8">
        <v>1638</v>
      </c>
      <c r="AT232" s="8">
        <v>1354</v>
      </c>
      <c r="AU232" s="8">
        <v>524</v>
      </c>
      <c r="AV232" s="8">
        <v>167</v>
      </c>
      <c r="AW232" s="8"/>
      <c r="AX232" s="8">
        <v>26315</v>
      </c>
      <c r="AY232" s="8">
        <v>729</v>
      </c>
      <c r="AZ232" s="8">
        <v>799</v>
      </c>
      <c r="BA232" s="8">
        <v>872</v>
      </c>
      <c r="BB232" s="8">
        <v>941</v>
      </c>
      <c r="BC232" s="8">
        <v>783</v>
      </c>
      <c r="BD232" s="8">
        <v>858</v>
      </c>
      <c r="BE232" s="8">
        <v>963</v>
      </c>
      <c r="BF232" s="8">
        <v>1206</v>
      </c>
      <c r="BG232" s="8">
        <v>1101</v>
      </c>
      <c r="BH232" s="8">
        <v>1270</v>
      </c>
      <c r="BI232" s="8">
        <v>1477</v>
      </c>
      <c r="BJ232" s="8">
        <v>1768</v>
      </c>
      <c r="BK232" s="8">
        <v>2038</v>
      </c>
      <c r="BL232" s="8">
        <v>1872</v>
      </c>
      <c r="BM232" s="8">
        <v>1875</v>
      </c>
      <c r="BN232" s="8">
        <v>2010</v>
      </c>
      <c r="BO232" s="8">
        <v>2078</v>
      </c>
      <c r="BP232" s="8">
        <v>1992</v>
      </c>
      <c r="BQ232" s="8">
        <v>1089</v>
      </c>
      <c r="BR232" s="8">
        <v>594</v>
      </c>
      <c r="BT232" s="955">
        <v>82.926908623578598</v>
      </c>
      <c r="BV232" s="8">
        <v>4942</v>
      </c>
      <c r="BW232" s="8">
        <v>25772</v>
      </c>
      <c r="BX232" s="8">
        <v>20262</v>
      </c>
      <c r="BY232" s="8">
        <v>7115</v>
      </c>
      <c r="BZ232" s="8">
        <v>13147</v>
      </c>
      <c r="CB232" s="955">
        <v>9.694758317639673</v>
      </c>
      <c r="CC232" s="955">
        <v>50.557124921531702</v>
      </c>
      <c r="CD232" s="955">
        <v>39.74811676082863</v>
      </c>
      <c r="CE232" s="955">
        <v>13.957548650345261</v>
      </c>
      <c r="CF232" s="955">
        <v>25.790568110483363</v>
      </c>
    </row>
    <row r="233" spans="1:84">
      <c r="A233" s="1">
        <v>28223</v>
      </c>
      <c r="B233" s="1">
        <v>2</v>
      </c>
      <c r="C233" s="1" t="s">
        <v>54</v>
      </c>
      <c r="D233" s="1" t="s">
        <v>987</v>
      </c>
      <c r="E233" s="1" t="s">
        <v>416</v>
      </c>
      <c r="F233" s="1076">
        <v>47426</v>
      </c>
      <c r="G233" s="8">
        <v>1366</v>
      </c>
      <c r="H233" s="8">
        <v>1543</v>
      </c>
      <c r="I233" s="8">
        <v>1654</v>
      </c>
      <c r="J233" s="8">
        <v>1518</v>
      </c>
      <c r="K233" s="8">
        <v>1297</v>
      </c>
      <c r="L233" s="8">
        <v>1765</v>
      </c>
      <c r="M233" s="8">
        <v>1839</v>
      </c>
      <c r="N233" s="8">
        <v>2175</v>
      </c>
      <c r="O233" s="8">
        <v>2533</v>
      </c>
      <c r="P233" s="8">
        <v>2406</v>
      </c>
      <c r="Q233" s="8">
        <v>2699</v>
      </c>
      <c r="R233" s="8">
        <v>3063</v>
      </c>
      <c r="S233" s="8">
        <v>3618</v>
      </c>
      <c r="T233" s="8">
        <v>3964</v>
      </c>
      <c r="U233" s="8">
        <v>3452</v>
      </c>
      <c r="V233" s="8">
        <v>3304</v>
      </c>
      <c r="W233" s="8">
        <v>3309</v>
      </c>
      <c r="X233" s="8">
        <v>2947</v>
      </c>
      <c r="Y233" s="8">
        <v>2116</v>
      </c>
      <c r="Z233" s="8">
        <v>858</v>
      </c>
      <c r="AA233" s="8"/>
      <c r="AB233" s="8">
        <v>22990</v>
      </c>
      <c r="AC233" s="8">
        <v>700</v>
      </c>
      <c r="AD233" s="8">
        <v>794</v>
      </c>
      <c r="AE233" s="8">
        <v>853</v>
      </c>
      <c r="AF233" s="8">
        <v>755</v>
      </c>
      <c r="AG233" s="8">
        <v>642</v>
      </c>
      <c r="AH233" s="8">
        <v>935</v>
      </c>
      <c r="AI233" s="8">
        <v>987</v>
      </c>
      <c r="AJ233" s="8">
        <v>1203</v>
      </c>
      <c r="AK233" s="8">
        <v>1337</v>
      </c>
      <c r="AL233" s="8">
        <v>1309</v>
      </c>
      <c r="AM233" s="8">
        <v>1436</v>
      </c>
      <c r="AN233" s="8">
        <v>1578</v>
      </c>
      <c r="AO233" s="8">
        <v>1841</v>
      </c>
      <c r="AP233" s="8">
        <v>1956</v>
      </c>
      <c r="AQ233" s="8">
        <v>1623</v>
      </c>
      <c r="AR233" s="8">
        <v>1498</v>
      </c>
      <c r="AS233" s="8">
        <v>1434</v>
      </c>
      <c r="AT233" s="8">
        <v>1181</v>
      </c>
      <c r="AU233" s="8">
        <v>730</v>
      </c>
      <c r="AV233" s="8">
        <v>198</v>
      </c>
      <c r="AW233" s="8"/>
      <c r="AX233" s="8">
        <v>24436</v>
      </c>
      <c r="AY233" s="8">
        <v>666</v>
      </c>
      <c r="AZ233" s="8">
        <v>749</v>
      </c>
      <c r="BA233" s="8">
        <v>801</v>
      </c>
      <c r="BB233" s="8">
        <v>763</v>
      </c>
      <c r="BC233" s="8">
        <v>655</v>
      </c>
      <c r="BD233" s="8">
        <v>830</v>
      </c>
      <c r="BE233" s="8">
        <v>852</v>
      </c>
      <c r="BF233" s="8">
        <v>972</v>
      </c>
      <c r="BG233" s="8">
        <v>1196</v>
      </c>
      <c r="BH233" s="8">
        <v>1097</v>
      </c>
      <c r="BI233" s="8">
        <v>1263</v>
      </c>
      <c r="BJ233" s="8">
        <v>1485</v>
      </c>
      <c r="BK233" s="8">
        <v>1777</v>
      </c>
      <c r="BL233" s="8">
        <v>2008</v>
      </c>
      <c r="BM233" s="8">
        <v>1829</v>
      </c>
      <c r="BN233" s="8">
        <v>1806</v>
      </c>
      <c r="BO233" s="8">
        <v>1875</v>
      </c>
      <c r="BP233" s="8">
        <v>1766</v>
      </c>
      <c r="BQ233" s="8">
        <v>1386</v>
      </c>
      <c r="BR233" s="8">
        <v>660</v>
      </c>
      <c r="BT233" s="955">
        <v>77.151827691106377</v>
      </c>
      <c r="BV233" s="8">
        <v>4563</v>
      </c>
      <c r="BW233" s="8">
        <v>22913</v>
      </c>
      <c r="BX233" s="8">
        <v>19950</v>
      </c>
      <c r="BY233" s="8">
        <v>7416</v>
      </c>
      <c r="BZ233" s="8">
        <v>12534</v>
      </c>
      <c r="CB233" s="955">
        <v>9.6213047695356977</v>
      </c>
      <c r="CC233" s="955">
        <v>48.313161556951883</v>
      </c>
      <c r="CD233" s="955">
        <v>42.065533673512419</v>
      </c>
      <c r="CE233" s="955">
        <v>15.636992367056045</v>
      </c>
      <c r="CF233" s="955">
        <v>26.428541306456378</v>
      </c>
    </row>
    <row r="234" spans="1:84">
      <c r="A234" s="1">
        <v>28223</v>
      </c>
      <c r="B234" s="1">
        <v>2</v>
      </c>
      <c r="C234" s="1" t="s">
        <v>54</v>
      </c>
      <c r="D234" s="1" t="s">
        <v>987</v>
      </c>
      <c r="E234" s="1" t="s">
        <v>417</v>
      </c>
      <c r="F234" s="1076">
        <v>43834</v>
      </c>
      <c r="G234" s="8">
        <v>1182</v>
      </c>
      <c r="H234" s="8">
        <v>1411</v>
      </c>
      <c r="I234" s="8">
        <v>1551</v>
      </c>
      <c r="J234" s="8">
        <v>1393</v>
      </c>
      <c r="K234" s="8">
        <v>1062</v>
      </c>
      <c r="L234" s="8">
        <v>1488</v>
      </c>
      <c r="M234" s="8">
        <v>1773</v>
      </c>
      <c r="N234" s="8">
        <v>1849</v>
      </c>
      <c r="O234" s="8">
        <v>2149</v>
      </c>
      <c r="P234" s="8">
        <v>2528</v>
      </c>
      <c r="Q234" s="8">
        <v>2404</v>
      </c>
      <c r="R234" s="8">
        <v>2711</v>
      </c>
      <c r="S234" s="8">
        <v>3060</v>
      </c>
      <c r="T234" s="8">
        <v>3562</v>
      </c>
      <c r="U234" s="8">
        <v>3815</v>
      </c>
      <c r="V234" s="8">
        <v>3247</v>
      </c>
      <c r="W234" s="8">
        <v>2973</v>
      </c>
      <c r="X234" s="8">
        <v>2664</v>
      </c>
      <c r="Y234" s="8">
        <v>1889</v>
      </c>
      <c r="Z234" s="8">
        <v>1123</v>
      </c>
      <c r="AA234" s="8"/>
      <c r="AB234" s="8">
        <v>21326</v>
      </c>
      <c r="AC234" s="8">
        <v>606</v>
      </c>
      <c r="AD234" s="8">
        <v>726</v>
      </c>
      <c r="AE234" s="8">
        <v>800</v>
      </c>
      <c r="AF234" s="8">
        <v>693</v>
      </c>
      <c r="AG234" s="8">
        <v>531</v>
      </c>
      <c r="AH234" s="8">
        <v>793</v>
      </c>
      <c r="AI234" s="8">
        <v>950</v>
      </c>
      <c r="AJ234" s="8">
        <v>990</v>
      </c>
      <c r="AK234" s="8">
        <v>1185</v>
      </c>
      <c r="AL234" s="8">
        <v>1335</v>
      </c>
      <c r="AM234" s="8">
        <v>1312</v>
      </c>
      <c r="AN234" s="8">
        <v>1440</v>
      </c>
      <c r="AO234" s="8">
        <v>1567</v>
      </c>
      <c r="AP234" s="8">
        <v>1811</v>
      </c>
      <c r="AQ234" s="8">
        <v>1852</v>
      </c>
      <c r="AR234" s="8">
        <v>1481</v>
      </c>
      <c r="AS234" s="8">
        <v>1276</v>
      </c>
      <c r="AT234" s="8">
        <v>1052</v>
      </c>
      <c r="AU234" s="8">
        <v>646</v>
      </c>
      <c r="AV234" s="8">
        <v>280</v>
      </c>
      <c r="AW234" s="8"/>
      <c r="AX234" s="8">
        <v>22508</v>
      </c>
      <c r="AY234" s="8">
        <v>576</v>
      </c>
      <c r="AZ234" s="8">
        <v>685</v>
      </c>
      <c r="BA234" s="8">
        <v>751</v>
      </c>
      <c r="BB234" s="8">
        <v>700</v>
      </c>
      <c r="BC234" s="8">
        <v>531</v>
      </c>
      <c r="BD234" s="8">
        <v>695</v>
      </c>
      <c r="BE234" s="8">
        <v>823</v>
      </c>
      <c r="BF234" s="8">
        <v>859</v>
      </c>
      <c r="BG234" s="8">
        <v>964</v>
      </c>
      <c r="BH234" s="8">
        <v>1193</v>
      </c>
      <c r="BI234" s="8">
        <v>1092</v>
      </c>
      <c r="BJ234" s="8">
        <v>1271</v>
      </c>
      <c r="BK234" s="8">
        <v>1493</v>
      </c>
      <c r="BL234" s="8">
        <v>1751</v>
      </c>
      <c r="BM234" s="8">
        <v>1963</v>
      </c>
      <c r="BN234" s="8">
        <v>1766</v>
      </c>
      <c r="BO234" s="8">
        <v>1697</v>
      </c>
      <c r="BP234" s="8">
        <v>1612</v>
      </c>
      <c r="BQ234" s="8">
        <v>1243</v>
      </c>
      <c r="BR234" s="8">
        <v>843</v>
      </c>
      <c r="BT234" s="955">
        <v>71.308421857461241</v>
      </c>
      <c r="BV234" s="8">
        <v>4144</v>
      </c>
      <c r="BW234" s="8">
        <v>20417</v>
      </c>
      <c r="BX234" s="8">
        <v>19273</v>
      </c>
      <c r="BY234" s="8">
        <v>7377</v>
      </c>
      <c r="BZ234" s="8">
        <v>11896</v>
      </c>
      <c r="CB234" s="955">
        <v>9.453848610667519</v>
      </c>
      <c r="CC234" s="955">
        <v>46.577998813706259</v>
      </c>
      <c r="CD234" s="955">
        <v>43.96815257562622</v>
      </c>
      <c r="CE234" s="955">
        <v>16.829401834192637</v>
      </c>
      <c r="CF234" s="955">
        <v>27.138750741433594</v>
      </c>
    </row>
    <row r="235" spans="1:84">
      <c r="A235" s="1">
        <v>28223</v>
      </c>
      <c r="B235" s="1">
        <v>2</v>
      </c>
      <c r="C235" s="1" t="s">
        <v>54</v>
      </c>
      <c r="D235" s="1" t="s">
        <v>987</v>
      </c>
      <c r="E235" s="1" t="s">
        <v>419</v>
      </c>
      <c r="F235" s="1076">
        <v>40338</v>
      </c>
      <c r="G235" s="8">
        <v>1029</v>
      </c>
      <c r="H235" s="8">
        <v>1220</v>
      </c>
      <c r="I235" s="8">
        <v>1417</v>
      </c>
      <c r="J235" s="8">
        <v>1305</v>
      </c>
      <c r="K235" s="8">
        <v>972</v>
      </c>
      <c r="L235" s="8">
        <v>1218</v>
      </c>
      <c r="M235" s="8">
        <v>1497</v>
      </c>
      <c r="N235" s="8">
        <v>1783</v>
      </c>
      <c r="O235" s="8">
        <v>1827</v>
      </c>
      <c r="P235" s="8">
        <v>2145</v>
      </c>
      <c r="Q235" s="8">
        <v>2527</v>
      </c>
      <c r="R235" s="8">
        <v>2417</v>
      </c>
      <c r="S235" s="8">
        <v>2713</v>
      </c>
      <c r="T235" s="8">
        <v>3016</v>
      </c>
      <c r="U235" s="8">
        <v>3430</v>
      </c>
      <c r="V235" s="8">
        <v>3594</v>
      </c>
      <c r="W235" s="8">
        <v>2941</v>
      </c>
      <c r="X235" s="8">
        <v>2429</v>
      </c>
      <c r="Y235" s="8">
        <v>1752</v>
      </c>
      <c r="Z235" s="8">
        <v>1106</v>
      </c>
      <c r="AA235" s="8"/>
      <c r="AB235" s="8">
        <v>19732</v>
      </c>
      <c r="AC235" s="8">
        <v>527</v>
      </c>
      <c r="AD235" s="8">
        <v>628</v>
      </c>
      <c r="AE235" s="8">
        <v>731</v>
      </c>
      <c r="AF235" s="8">
        <v>649</v>
      </c>
      <c r="AG235" s="8">
        <v>486</v>
      </c>
      <c r="AH235" s="8">
        <v>655</v>
      </c>
      <c r="AI235" s="8">
        <v>807</v>
      </c>
      <c r="AJ235" s="8">
        <v>953</v>
      </c>
      <c r="AK235" s="8">
        <v>976</v>
      </c>
      <c r="AL235" s="8">
        <v>1184</v>
      </c>
      <c r="AM235" s="8">
        <v>1339</v>
      </c>
      <c r="AN235" s="8">
        <v>1317</v>
      </c>
      <c r="AO235" s="8">
        <v>1433</v>
      </c>
      <c r="AP235" s="8">
        <v>1544</v>
      </c>
      <c r="AQ235" s="8">
        <v>1717</v>
      </c>
      <c r="AR235" s="8">
        <v>1695</v>
      </c>
      <c r="AS235" s="8">
        <v>1272</v>
      </c>
      <c r="AT235" s="8">
        <v>952</v>
      </c>
      <c r="AU235" s="8">
        <v>593</v>
      </c>
      <c r="AV235" s="8">
        <v>274</v>
      </c>
      <c r="AW235" s="8"/>
      <c r="AX235" s="8">
        <v>20606</v>
      </c>
      <c r="AY235" s="8">
        <v>502</v>
      </c>
      <c r="AZ235" s="8">
        <v>592</v>
      </c>
      <c r="BA235" s="8">
        <v>686</v>
      </c>
      <c r="BB235" s="8">
        <v>656</v>
      </c>
      <c r="BC235" s="8">
        <v>486</v>
      </c>
      <c r="BD235" s="8">
        <v>563</v>
      </c>
      <c r="BE235" s="8">
        <v>690</v>
      </c>
      <c r="BF235" s="8">
        <v>830</v>
      </c>
      <c r="BG235" s="8">
        <v>851</v>
      </c>
      <c r="BH235" s="8">
        <v>961</v>
      </c>
      <c r="BI235" s="8">
        <v>1188</v>
      </c>
      <c r="BJ235" s="8">
        <v>1100</v>
      </c>
      <c r="BK235" s="8">
        <v>1280</v>
      </c>
      <c r="BL235" s="8">
        <v>1472</v>
      </c>
      <c r="BM235" s="8">
        <v>1713</v>
      </c>
      <c r="BN235" s="8">
        <v>1899</v>
      </c>
      <c r="BO235" s="8">
        <v>1669</v>
      </c>
      <c r="BP235" s="8">
        <v>1477</v>
      </c>
      <c r="BQ235" s="8">
        <v>1159</v>
      </c>
      <c r="BR235" s="8">
        <v>832</v>
      </c>
      <c r="BT235" s="955">
        <v>65.621187226497042</v>
      </c>
      <c r="BV235" s="8">
        <v>3666</v>
      </c>
      <c r="BW235" s="8">
        <v>18404</v>
      </c>
      <c r="BX235" s="8">
        <v>18268</v>
      </c>
      <c r="BY235" s="8">
        <v>6446</v>
      </c>
      <c r="BZ235" s="8">
        <v>11822</v>
      </c>
      <c r="CB235" s="955">
        <v>9.0882046705339885</v>
      </c>
      <c r="CC235" s="955">
        <v>45.624473201447771</v>
      </c>
      <c r="CD235" s="955">
        <v>45.287322128018246</v>
      </c>
      <c r="CE235" s="955">
        <v>15.97996925975507</v>
      </c>
      <c r="CF235" s="955">
        <v>29.307352868263177</v>
      </c>
    </row>
    <row r="236" spans="1:84">
      <c r="A236" s="1">
        <v>28224</v>
      </c>
      <c r="B236" s="1">
        <v>2</v>
      </c>
      <c r="C236" s="1" t="s">
        <v>54</v>
      </c>
      <c r="D236" s="1" t="s">
        <v>988</v>
      </c>
      <c r="E236" s="1" t="s">
        <v>412</v>
      </c>
      <c r="F236" s="1076">
        <v>44137</v>
      </c>
      <c r="G236" s="8">
        <v>1509</v>
      </c>
      <c r="H236" s="8">
        <v>1793</v>
      </c>
      <c r="I236" s="8">
        <v>1920</v>
      </c>
      <c r="J236" s="8">
        <v>1743</v>
      </c>
      <c r="K236" s="8">
        <v>1309</v>
      </c>
      <c r="L236" s="8">
        <v>1445</v>
      </c>
      <c r="M236" s="8">
        <v>1834</v>
      </c>
      <c r="N236" s="8">
        <v>2278</v>
      </c>
      <c r="O236" s="8">
        <v>2522</v>
      </c>
      <c r="P236" s="8">
        <v>3064</v>
      </c>
      <c r="Q236" s="8">
        <v>2664</v>
      </c>
      <c r="R236" s="8">
        <v>2849</v>
      </c>
      <c r="S236" s="8">
        <v>3098</v>
      </c>
      <c r="T236" s="8">
        <v>3616</v>
      </c>
      <c r="U236" s="8">
        <v>4091</v>
      </c>
      <c r="V236" s="8">
        <v>2767</v>
      </c>
      <c r="W236" s="8">
        <v>2258</v>
      </c>
      <c r="X236" s="8">
        <v>1955</v>
      </c>
      <c r="Y236" s="8">
        <v>1055</v>
      </c>
      <c r="Z236" s="8">
        <v>367</v>
      </c>
      <c r="AA236" s="8"/>
      <c r="AB236" s="8">
        <v>21114</v>
      </c>
      <c r="AC236" s="8">
        <v>786</v>
      </c>
      <c r="AD236" s="8">
        <v>896</v>
      </c>
      <c r="AE236" s="8">
        <v>971</v>
      </c>
      <c r="AF236" s="8">
        <v>896</v>
      </c>
      <c r="AG236" s="8">
        <v>677</v>
      </c>
      <c r="AH236" s="8">
        <v>737</v>
      </c>
      <c r="AI236" s="8">
        <v>883</v>
      </c>
      <c r="AJ236" s="8">
        <v>1140</v>
      </c>
      <c r="AK236" s="8">
        <v>1291</v>
      </c>
      <c r="AL236" s="8">
        <v>1554</v>
      </c>
      <c r="AM236" s="8">
        <v>1324</v>
      </c>
      <c r="AN236" s="8">
        <v>1371</v>
      </c>
      <c r="AO236" s="8">
        <v>1520</v>
      </c>
      <c r="AP236" s="8">
        <v>1767</v>
      </c>
      <c r="AQ236" s="8">
        <v>1978</v>
      </c>
      <c r="AR236" s="8">
        <v>1266</v>
      </c>
      <c r="AS236" s="8">
        <v>926</v>
      </c>
      <c r="AT236" s="8">
        <v>733</v>
      </c>
      <c r="AU236" s="8">
        <v>335</v>
      </c>
      <c r="AV236" s="8">
        <v>63</v>
      </c>
      <c r="AW236" s="8"/>
      <c r="AX236" s="8">
        <v>23023</v>
      </c>
      <c r="AY236" s="8">
        <v>723</v>
      </c>
      <c r="AZ236" s="8">
        <v>897</v>
      </c>
      <c r="BA236" s="8">
        <v>949</v>
      </c>
      <c r="BB236" s="8">
        <v>847</v>
      </c>
      <c r="BC236" s="8">
        <v>632</v>
      </c>
      <c r="BD236" s="8">
        <v>708</v>
      </c>
      <c r="BE236" s="8">
        <v>951</v>
      </c>
      <c r="BF236" s="8">
        <v>1138</v>
      </c>
      <c r="BG236" s="8">
        <v>1231</v>
      </c>
      <c r="BH236" s="8">
        <v>1510</v>
      </c>
      <c r="BI236" s="8">
        <v>1340</v>
      </c>
      <c r="BJ236" s="8">
        <v>1478</v>
      </c>
      <c r="BK236" s="8">
        <v>1578</v>
      </c>
      <c r="BL236" s="8">
        <v>1849</v>
      </c>
      <c r="BM236" s="8">
        <v>2113</v>
      </c>
      <c r="BN236" s="8">
        <v>1501</v>
      </c>
      <c r="BO236" s="8">
        <v>1332</v>
      </c>
      <c r="BP236" s="8">
        <v>1222</v>
      </c>
      <c r="BQ236" s="8">
        <v>720</v>
      </c>
      <c r="BR236" s="8">
        <v>304</v>
      </c>
      <c r="BT236" s="955">
        <v>100</v>
      </c>
      <c r="BV236" s="8">
        <v>5222</v>
      </c>
      <c r="BW236" s="8">
        <v>22806</v>
      </c>
      <c r="BX236" s="8">
        <v>16109</v>
      </c>
      <c r="BY236" s="8">
        <v>7707</v>
      </c>
      <c r="BZ236" s="8">
        <v>8402</v>
      </c>
      <c r="CB236" s="955">
        <v>11.831343317398101</v>
      </c>
      <c r="CC236" s="955">
        <v>51.67093368375739</v>
      </c>
      <c r="CD236" s="955">
        <v>36.497722998844509</v>
      </c>
      <c r="CE236" s="955">
        <v>17.461540204363686</v>
      </c>
      <c r="CF236" s="955">
        <v>19.036182794480823</v>
      </c>
    </row>
    <row r="237" spans="1:84">
      <c r="A237" s="1">
        <v>28224</v>
      </c>
      <c r="B237" s="1">
        <v>2</v>
      </c>
      <c r="C237" s="1" t="s">
        <v>54</v>
      </c>
      <c r="D237" s="1" t="s">
        <v>988</v>
      </c>
      <c r="E237" s="1" t="s">
        <v>413</v>
      </c>
      <c r="F237" s="1076">
        <v>41142</v>
      </c>
      <c r="G237" s="8">
        <v>1178</v>
      </c>
      <c r="H237" s="8">
        <v>1553</v>
      </c>
      <c r="I237" s="8">
        <v>1842</v>
      </c>
      <c r="J237" s="8">
        <v>1562</v>
      </c>
      <c r="K237" s="8">
        <v>1182</v>
      </c>
      <c r="L237" s="8">
        <v>1226</v>
      </c>
      <c r="M237" s="8">
        <v>1461</v>
      </c>
      <c r="N237" s="8">
        <v>1875</v>
      </c>
      <c r="O237" s="8">
        <v>2272</v>
      </c>
      <c r="P237" s="8">
        <v>2495</v>
      </c>
      <c r="Q237" s="8">
        <v>3039</v>
      </c>
      <c r="R237" s="8">
        <v>2667</v>
      </c>
      <c r="S237" s="8">
        <v>2810</v>
      </c>
      <c r="T237" s="8">
        <v>3022</v>
      </c>
      <c r="U237" s="8">
        <v>3428</v>
      </c>
      <c r="V237" s="8">
        <v>3785</v>
      </c>
      <c r="W237" s="8">
        <v>2392</v>
      </c>
      <c r="X237" s="8">
        <v>1728</v>
      </c>
      <c r="Y237" s="8">
        <v>1134</v>
      </c>
      <c r="Z237" s="8">
        <v>491</v>
      </c>
      <c r="AA237" s="8"/>
      <c r="AB237" s="8">
        <v>19621</v>
      </c>
      <c r="AC237" s="8">
        <v>604</v>
      </c>
      <c r="AD237" s="8">
        <v>799</v>
      </c>
      <c r="AE237" s="8">
        <v>937</v>
      </c>
      <c r="AF237" s="8">
        <v>772</v>
      </c>
      <c r="AG237" s="8">
        <v>647</v>
      </c>
      <c r="AH237" s="8">
        <v>645</v>
      </c>
      <c r="AI237" s="8">
        <v>768</v>
      </c>
      <c r="AJ237" s="8">
        <v>911</v>
      </c>
      <c r="AK237" s="8">
        <v>1152</v>
      </c>
      <c r="AL237" s="8">
        <v>1268</v>
      </c>
      <c r="AM237" s="8">
        <v>1529</v>
      </c>
      <c r="AN237" s="8">
        <v>1309</v>
      </c>
      <c r="AO237" s="8">
        <v>1327</v>
      </c>
      <c r="AP237" s="8">
        <v>1469</v>
      </c>
      <c r="AQ237" s="8">
        <v>1622</v>
      </c>
      <c r="AR237" s="8">
        <v>1755</v>
      </c>
      <c r="AS237" s="8">
        <v>1028</v>
      </c>
      <c r="AT237" s="8">
        <v>613</v>
      </c>
      <c r="AU237" s="8">
        <v>357</v>
      </c>
      <c r="AV237" s="8">
        <v>109</v>
      </c>
      <c r="AW237" s="8"/>
      <c r="AX237" s="8">
        <v>21521</v>
      </c>
      <c r="AY237" s="8">
        <v>574</v>
      </c>
      <c r="AZ237" s="8">
        <v>754</v>
      </c>
      <c r="BA237" s="8">
        <v>905</v>
      </c>
      <c r="BB237" s="8">
        <v>790</v>
      </c>
      <c r="BC237" s="8">
        <v>535</v>
      </c>
      <c r="BD237" s="8">
        <v>581</v>
      </c>
      <c r="BE237" s="8">
        <v>693</v>
      </c>
      <c r="BF237" s="8">
        <v>964</v>
      </c>
      <c r="BG237" s="8">
        <v>1120</v>
      </c>
      <c r="BH237" s="8">
        <v>1227</v>
      </c>
      <c r="BI237" s="8">
        <v>1510</v>
      </c>
      <c r="BJ237" s="8">
        <v>1358</v>
      </c>
      <c r="BK237" s="8">
        <v>1483</v>
      </c>
      <c r="BL237" s="8">
        <v>1553</v>
      </c>
      <c r="BM237" s="8">
        <v>1806</v>
      </c>
      <c r="BN237" s="8">
        <v>2030</v>
      </c>
      <c r="BO237" s="8">
        <v>1364</v>
      </c>
      <c r="BP237" s="8">
        <v>1115</v>
      </c>
      <c r="BQ237" s="8">
        <v>777</v>
      </c>
      <c r="BR237" s="8">
        <v>382</v>
      </c>
      <c r="BT237" s="955">
        <v>93.214309989351335</v>
      </c>
      <c r="BV237" s="8">
        <v>4573</v>
      </c>
      <c r="BW237" s="8">
        <v>20589</v>
      </c>
      <c r="BX237" s="8">
        <v>15980</v>
      </c>
      <c r="BY237" s="8">
        <v>6450</v>
      </c>
      <c r="BZ237" s="8">
        <v>9530</v>
      </c>
      <c r="CB237" s="955">
        <v>11.115162121433086</v>
      </c>
      <c r="CC237" s="955">
        <v>50.043750911477325</v>
      </c>
      <c r="CD237" s="955">
        <v>38.841086967089595</v>
      </c>
      <c r="CE237" s="955">
        <v>15.677409946040544</v>
      </c>
      <c r="CF237" s="955">
        <v>23.16367702104905</v>
      </c>
    </row>
    <row r="238" spans="1:84">
      <c r="A238" s="1">
        <v>28224</v>
      </c>
      <c r="B238" s="1">
        <v>2</v>
      </c>
      <c r="C238" s="1" t="s">
        <v>54</v>
      </c>
      <c r="D238" s="1" t="s">
        <v>988</v>
      </c>
      <c r="E238" s="1" t="s">
        <v>414</v>
      </c>
      <c r="F238" s="1076">
        <v>38235</v>
      </c>
      <c r="G238" s="8">
        <v>1052</v>
      </c>
      <c r="H238" s="8">
        <v>1215</v>
      </c>
      <c r="I238" s="8">
        <v>1561</v>
      </c>
      <c r="J238" s="8">
        <v>1480</v>
      </c>
      <c r="K238" s="8">
        <v>1099</v>
      </c>
      <c r="L238" s="8">
        <v>1316</v>
      </c>
      <c r="M238" s="8">
        <v>1266</v>
      </c>
      <c r="N238" s="8">
        <v>1472</v>
      </c>
      <c r="O238" s="8">
        <v>1850</v>
      </c>
      <c r="P238" s="8">
        <v>2242</v>
      </c>
      <c r="Q238" s="8">
        <v>2451</v>
      </c>
      <c r="R238" s="8">
        <v>3034</v>
      </c>
      <c r="S238" s="8">
        <v>2650</v>
      </c>
      <c r="T238" s="8">
        <v>2739</v>
      </c>
      <c r="U238" s="8">
        <v>2893</v>
      </c>
      <c r="V238" s="8">
        <v>3156</v>
      </c>
      <c r="W238" s="8">
        <v>3296</v>
      </c>
      <c r="X238" s="8">
        <v>1867</v>
      </c>
      <c r="Y238" s="8">
        <v>1047</v>
      </c>
      <c r="Z238" s="8">
        <v>549</v>
      </c>
      <c r="AA238" s="8"/>
      <c r="AB238" s="8">
        <v>18253</v>
      </c>
      <c r="AC238" s="8">
        <v>539</v>
      </c>
      <c r="AD238" s="8">
        <v>625</v>
      </c>
      <c r="AE238" s="8">
        <v>805</v>
      </c>
      <c r="AF238" s="8">
        <v>752</v>
      </c>
      <c r="AG238" s="8">
        <v>539</v>
      </c>
      <c r="AH238" s="8">
        <v>732</v>
      </c>
      <c r="AI238" s="8">
        <v>664</v>
      </c>
      <c r="AJ238" s="8">
        <v>773</v>
      </c>
      <c r="AK238" s="8">
        <v>907</v>
      </c>
      <c r="AL238" s="8">
        <v>1138</v>
      </c>
      <c r="AM238" s="8">
        <v>1238</v>
      </c>
      <c r="AN238" s="8">
        <v>1519</v>
      </c>
      <c r="AO238" s="8">
        <v>1294</v>
      </c>
      <c r="AP238" s="8">
        <v>1284</v>
      </c>
      <c r="AQ238" s="8">
        <v>1376</v>
      </c>
      <c r="AR238" s="8">
        <v>1445</v>
      </c>
      <c r="AS238" s="8">
        <v>1462</v>
      </c>
      <c r="AT238" s="8">
        <v>720</v>
      </c>
      <c r="AU238" s="8">
        <v>316</v>
      </c>
      <c r="AV238" s="8">
        <v>125</v>
      </c>
      <c r="AW238" s="8"/>
      <c r="AX238" s="8">
        <v>19982</v>
      </c>
      <c r="AY238" s="8">
        <v>513</v>
      </c>
      <c r="AZ238" s="8">
        <v>590</v>
      </c>
      <c r="BA238" s="8">
        <v>756</v>
      </c>
      <c r="BB238" s="8">
        <v>728</v>
      </c>
      <c r="BC238" s="8">
        <v>560</v>
      </c>
      <c r="BD238" s="8">
        <v>584</v>
      </c>
      <c r="BE238" s="8">
        <v>602</v>
      </c>
      <c r="BF238" s="8">
        <v>699</v>
      </c>
      <c r="BG238" s="8">
        <v>943</v>
      </c>
      <c r="BH238" s="8">
        <v>1104</v>
      </c>
      <c r="BI238" s="8">
        <v>1213</v>
      </c>
      <c r="BJ238" s="8">
        <v>1515</v>
      </c>
      <c r="BK238" s="8">
        <v>1356</v>
      </c>
      <c r="BL238" s="8">
        <v>1455</v>
      </c>
      <c r="BM238" s="8">
        <v>1517</v>
      </c>
      <c r="BN238" s="8">
        <v>1711</v>
      </c>
      <c r="BO238" s="8">
        <v>1834</v>
      </c>
      <c r="BP238" s="8">
        <v>1147</v>
      </c>
      <c r="BQ238" s="8">
        <v>731</v>
      </c>
      <c r="BR238" s="8">
        <v>424</v>
      </c>
      <c r="BT238" s="955">
        <v>86.62799918435779</v>
      </c>
      <c r="BV238" s="8">
        <v>3828</v>
      </c>
      <c r="BW238" s="8">
        <v>18860</v>
      </c>
      <c r="BX238" s="8">
        <v>15547</v>
      </c>
      <c r="BY238" s="8">
        <v>5632</v>
      </c>
      <c r="BZ238" s="8">
        <v>9915</v>
      </c>
      <c r="CB238" s="955">
        <v>10.011769321302472</v>
      </c>
      <c r="CC238" s="955">
        <v>49.326533281025235</v>
      </c>
      <c r="CD238" s="955">
        <v>40.661697397672292</v>
      </c>
      <c r="CE238" s="955">
        <v>14.729959461226624</v>
      </c>
      <c r="CF238" s="955">
        <v>25.931737936445664</v>
      </c>
    </row>
    <row r="239" spans="1:84">
      <c r="A239" s="1">
        <v>28224</v>
      </c>
      <c r="B239" s="1">
        <v>2</v>
      </c>
      <c r="C239" s="1" t="s">
        <v>54</v>
      </c>
      <c r="D239" s="1" t="s">
        <v>988</v>
      </c>
      <c r="E239" s="1" t="s">
        <v>415</v>
      </c>
      <c r="F239" s="1076">
        <v>35336</v>
      </c>
      <c r="G239" s="8">
        <v>958</v>
      </c>
      <c r="H239" s="8">
        <v>1085</v>
      </c>
      <c r="I239" s="8">
        <v>1220</v>
      </c>
      <c r="J239" s="8">
        <v>1254</v>
      </c>
      <c r="K239" s="8">
        <v>1039</v>
      </c>
      <c r="L239" s="8">
        <v>1218</v>
      </c>
      <c r="M239" s="8">
        <v>1356</v>
      </c>
      <c r="N239" s="8">
        <v>1276</v>
      </c>
      <c r="O239" s="8">
        <v>1453</v>
      </c>
      <c r="P239" s="8">
        <v>1825</v>
      </c>
      <c r="Q239" s="8">
        <v>2204</v>
      </c>
      <c r="R239" s="8">
        <v>2447</v>
      </c>
      <c r="S239" s="8">
        <v>3017</v>
      </c>
      <c r="T239" s="8">
        <v>2588</v>
      </c>
      <c r="U239" s="8">
        <v>2632</v>
      </c>
      <c r="V239" s="8">
        <v>2677</v>
      </c>
      <c r="W239" s="8">
        <v>2764</v>
      </c>
      <c r="X239" s="8">
        <v>2618</v>
      </c>
      <c r="Y239" s="8">
        <v>1153</v>
      </c>
      <c r="Z239" s="8">
        <v>552</v>
      </c>
      <c r="AA239" s="8"/>
      <c r="AB239" s="8">
        <v>16852</v>
      </c>
      <c r="AC239" s="8">
        <v>491</v>
      </c>
      <c r="AD239" s="8">
        <v>558</v>
      </c>
      <c r="AE239" s="8">
        <v>629</v>
      </c>
      <c r="AF239" s="8">
        <v>646</v>
      </c>
      <c r="AG239" s="8">
        <v>524</v>
      </c>
      <c r="AH239" s="8">
        <v>608</v>
      </c>
      <c r="AI239" s="8">
        <v>752</v>
      </c>
      <c r="AJ239" s="8">
        <v>669</v>
      </c>
      <c r="AK239" s="8">
        <v>770</v>
      </c>
      <c r="AL239" s="8">
        <v>896</v>
      </c>
      <c r="AM239" s="8">
        <v>1112</v>
      </c>
      <c r="AN239" s="8">
        <v>1230</v>
      </c>
      <c r="AO239" s="8">
        <v>1504</v>
      </c>
      <c r="AP239" s="8">
        <v>1256</v>
      </c>
      <c r="AQ239" s="8">
        <v>1208</v>
      </c>
      <c r="AR239" s="8">
        <v>1234</v>
      </c>
      <c r="AS239" s="8">
        <v>1211</v>
      </c>
      <c r="AT239" s="8">
        <v>1050</v>
      </c>
      <c r="AU239" s="8">
        <v>382</v>
      </c>
      <c r="AV239" s="8">
        <v>122</v>
      </c>
      <c r="AW239" s="8"/>
      <c r="AX239" s="8">
        <v>18484</v>
      </c>
      <c r="AY239" s="8">
        <v>467</v>
      </c>
      <c r="AZ239" s="8">
        <v>527</v>
      </c>
      <c r="BA239" s="8">
        <v>591</v>
      </c>
      <c r="BB239" s="8">
        <v>608</v>
      </c>
      <c r="BC239" s="8">
        <v>515</v>
      </c>
      <c r="BD239" s="8">
        <v>610</v>
      </c>
      <c r="BE239" s="8">
        <v>604</v>
      </c>
      <c r="BF239" s="8">
        <v>607</v>
      </c>
      <c r="BG239" s="8">
        <v>683</v>
      </c>
      <c r="BH239" s="8">
        <v>929</v>
      </c>
      <c r="BI239" s="8">
        <v>1092</v>
      </c>
      <c r="BJ239" s="8">
        <v>1217</v>
      </c>
      <c r="BK239" s="8">
        <v>1513</v>
      </c>
      <c r="BL239" s="8">
        <v>1332</v>
      </c>
      <c r="BM239" s="8">
        <v>1424</v>
      </c>
      <c r="BN239" s="8">
        <v>1443</v>
      </c>
      <c r="BO239" s="8">
        <v>1553</v>
      </c>
      <c r="BP239" s="8">
        <v>1568</v>
      </c>
      <c r="BQ239" s="8">
        <v>771</v>
      </c>
      <c r="BR239" s="8">
        <v>430</v>
      </c>
      <c r="BT239" s="955">
        <v>80.059813761696546</v>
      </c>
      <c r="BV239" s="8">
        <v>3263</v>
      </c>
      <c r="BW239" s="8">
        <v>17089</v>
      </c>
      <c r="BX239" s="8">
        <v>14984</v>
      </c>
      <c r="BY239" s="8">
        <v>5220</v>
      </c>
      <c r="BZ239" s="8">
        <v>9764</v>
      </c>
      <c r="CB239" s="955">
        <v>9.2342087389630976</v>
      </c>
      <c r="CC239" s="955">
        <v>48.361444419289114</v>
      </c>
      <c r="CD239" s="955">
        <v>42.404346841747795</v>
      </c>
      <c r="CE239" s="955">
        <v>14.772470002263979</v>
      </c>
      <c r="CF239" s="955">
        <v>27.631876839483809</v>
      </c>
    </row>
    <row r="240" spans="1:84">
      <c r="A240" s="1">
        <v>28224</v>
      </c>
      <c r="B240" s="1">
        <v>2</v>
      </c>
      <c r="C240" s="1" t="s">
        <v>54</v>
      </c>
      <c r="D240" s="1" t="s">
        <v>988</v>
      </c>
      <c r="E240" s="1" t="s">
        <v>416</v>
      </c>
      <c r="F240" s="1076">
        <v>32480</v>
      </c>
      <c r="G240" s="8">
        <v>892</v>
      </c>
      <c r="H240" s="8">
        <v>988</v>
      </c>
      <c r="I240" s="8">
        <v>1090</v>
      </c>
      <c r="J240" s="8">
        <v>981</v>
      </c>
      <c r="K240" s="8">
        <v>883</v>
      </c>
      <c r="L240" s="8">
        <v>1153</v>
      </c>
      <c r="M240" s="8">
        <v>1254</v>
      </c>
      <c r="N240" s="8">
        <v>1367</v>
      </c>
      <c r="O240" s="8">
        <v>1262</v>
      </c>
      <c r="P240" s="8">
        <v>1435</v>
      </c>
      <c r="Q240" s="8">
        <v>1796</v>
      </c>
      <c r="R240" s="8">
        <v>2200</v>
      </c>
      <c r="S240" s="8">
        <v>2433</v>
      </c>
      <c r="T240" s="8">
        <v>2951</v>
      </c>
      <c r="U240" s="8">
        <v>2493</v>
      </c>
      <c r="V240" s="8">
        <v>2451</v>
      </c>
      <c r="W240" s="8">
        <v>2364</v>
      </c>
      <c r="X240" s="8">
        <v>2216</v>
      </c>
      <c r="Y240" s="8">
        <v>1665</v>
      </c>
      <c r="Z240" s="8">
        <v>606</v>
      </c>
      <c r="AA240" s="8"/>
      <c r="AB240" s="8">
        <v>15474</v>
      </c>
      <c r="AC240" s="8">
        <v>457</v>
      </c>
      <c r="AD240" s="8">
        <v>508</v>
      </c>
      <c r="AE240" s="8">
        <v>562</v>
      </c>
      <c r="AF240" s="8">
        <v>505</v>
      </c>
      <c r="AG240" s="8">
        <v>452</v>
      </c>
      <c r="AH240" s="8">
        <v>592</v>
      </c>
      <c r="AI240" s="8">
        <v>624</v>
      </c>
      <c r="AJ240" s="8">
        <v>758</v>
      </c>
      <c r="AK240" s="8">
        <v>667</v>
      </c>
      <c r="AL240" s="8">
        <v>761</v>
      </c>
      <c r="AM240" s="8">
        <v>877</v>
      </c>
      <c r="AN240" s="8">
        <v>1105</v>
      </c>
      <c r="AO240" s="8">
        <v>1218</v>
      </c>
      <c r="AP240" s="8">
        <v>1463</v>
      </c>
      <c r="AQ240" s="8">
        <v>1187</v>
      </c>
      <c r="AR240" s="8">
        <v>1090</v>
      </c>
      <c r="AS240" s="8">
        <v>1046</v>
      </c>
      <c r="AT240" s="8">
        <v>879</v>
      </c>
      <c r="AU240" s="8">
        <v>580</v>
      </c>
      <c r="AV240" s="8">
        <v>143</v>
      </c>
      <c r="AW240" s="8"/>
      <c r="AX240" s="8">
        <v>17006</v>
      </c>
      <c r="AY240" s="8">
        <v>435</v>
      </c>
      <c r="AZ240" s="8">
        <v>480</v>
      </c>
      <c r="BA240" s="8">
        <v>528</v>
      </c>
      <c r="BB240" s="8">
        <v>476</v>
      </c>
      <c r="BC240" s="8">
        <v>431</v>
      </c>
      <c r="BD240" s="8">
        <v>561</v>
      </c>
      <c r="BE240" s="8">
        <v>630</v>
      </c>
      <c r="BF240" s="8">
        <v>609</v>
      </c>
      <c r="BG240" s="8">
        <v>595</v>
      </c>
      <c r="BH240" s="8">
        <v>674</v>
      </c>
      <c r="BI240" s="8">
        <v>919</v>
      </c>
      <c r="BJ240" s="8">
        <v>1095</v>
      </c>
      <c r="BK240" s="8">
        <v>1215</v>
      </c>
      <c r="BL240" s="8">
        <v>1488</v>
      </c>
      <c r="BM240" s="8">
        <v>1306</v>
      </c>
      <c r="BN240" s="8">
        <v>1361</v>
      </c>
      <c r="BO240" s="8">
        <v>1318</v>
      </c>
      <c r="BP240" s="8">
        <v>1337</v>
      </c>
      <c r="BQ240" s="8">
        <v>1085</v>
      </c>
      <c r="BR240" s="8">
        <v>463</v>
      </c>
      <c r="BT240" s="955">
        <v>73.589052269071303</v>
      </c>
      <c r="BV240" s="8">
        <v>2970</v>
      </c>
      <c r="BW240" s="8">
        <v>14764</v>
      </c>
      <c r="BX240" s="8">
        <v>14746</v>
      </c>
      <c r="BY240" s="8">
        <v>5444</v>
      </c>
      <c r="BZ240" s="8">
        <v>9302</v>
      </c>
      <c r="CB240" s="955">
        <v>9.1440886699507402</v>
      </c>
      <c r="CC240" s="955">
        <v>45.455665024630541</v>
      </c>
      <c r="CD240" s="955">
        <v>45.400246305418719</v>
      </c>
      <c r="CE240" s="955">
        <v>16.761083743842363</v>
      </c>
      <c r="CF240" s="955">
        <v>28.639162561576352</v>
      </c>
    </row>
    <row r="241" spans="1:84">
      <c r="A241" s="1">
        <v>28224</v>
      </c>
      <c r="B241" s="1">
        <v>2</v>
      </c>
      <c r="C241" s="1" t="s">
        <v>54</v>
      </c>
      <c r="D241" s="1" t="s">
        <v>988</v>
      </c>
      <c r="E241" s="1" t="s">
        <v>417</v>
      </c>
      <c r="F241" s="1076">
        <v>29665</v>
      </c>
      <c r="G241" s="8">
        <v>831</v>
      </c>
      <c r="H241" s="8">
        <v>921</v>
      </c>
      <c r="I241" s="8">
        <v>993</v>
      </c>
      <c r="J241" s="8">
        <v>874</v>
      </c>
      <c r="K241" s="8">
        <v>689</v>
      </c>
      <c r="L241" s="8">
        <v>982</v>
      </c>
      <c r="M241" s="8">
        <v>1187</v>
      </c>
      <c r="N241" s="8">
        <v>1262</v>
      </c>
      <c r="O241" s="8">
        <v>1350</v>
      </c>
      <c r="P241" s="8">
        <v>1247</v>
      </c>
      <c r="Q241" s="8">
        <v>1411</v>
      </c>
      <c r="R241" s="8">
        <v>1796</v>
      </c>
      <c r="S241" s="8">
        <v>2191</v>
      </c>
      <c r="T241" s="8">
        <v>2380</v>
      </c>
      <c r="U241" s="8">
        <v>2846</v>
      </c>
      <c r="V241" s="8">
        <v>2327</v>
      </c>
      <c r="W241" s="8">
        <v>2183</v>
      </c>
      <c r="X241" s="8">
        <v>1921</v>
      </c>
      <c r="Y241" s="8">
        <v>1429</v>
      </c>
      <c r="Z241" s="8">
        <v>845</v>
      </c>
      <c r="AA241" s="8"/>
      <c r="AB241" s="8">
        <v>14152</v>
      </c>
      <c r="AC241" s="8">
        <v>426</v>
      </c>
      <c r="AD241" s="8">
        <v>474</v>
      </c>
      <c r="AE241" s="8">
        <v>512</v>
      </c>
      <c r="AF241" s="8">
        <v>450</v>
      </c>
      <c r="AG241" s="8">
        <v>352</v>
      </c>
      <c r="AH241" s="8">
        <v>512</v>
      </c>
      <c r="AI241" s="8">
        <v>608</v>
      </c>
      <c r="AJ241" s="8">
        <v>628</v>
      </c>
      <c r="AK241" s="8">
        <v>755</v>
      </c>
      <c r="AL241" s="8">
        <v>660</v>
      </c>
      <c r="AM241" s="8">
        <v>744</v>
      </c>
      <c r="AN241" s="8">
        <v>873</v>
      </c>
      <c r="AO241" s="8">
        <v>1096</v>
      </c>
      <c r="AP241" s="8">
        <v>1185</v>
      </c>
      <c r="AQ241" s="8">
        <v>1385</v>
      </c>
      <c r="AR241" s="8">
        <v>1076</v>
      </c>
      <c r="AS241" s="8">
        <v>933</v>
      </c>
      <c r="AT241" s="8">
        <v>773</v>
      </c>
      <c r="AU241" s="8">
        <v>492</v>
      </c>
      <c r="AV241" s="8">
        <v>218</v>
      </c>
      <c r="AW241" s="8"/>
      <c r="AX241" s="8">
        <v>15513</v>
      </c>
      <c r="AY241" s="8">
        <v>405</v>
      </c>
      <c r="AZ241" s="8">
        <v>447</v>
      </c>
      <c r="BA241" s="8">
        <v>481</v>
      </c>
      <c r="BB241" s="8">
        <v>424</v>
      </c>
      <c r="BC241" s="8">
        <v>337</v>
      </c>
      <c r="BD241" s="8">
        <v>470</v>
      </c>
      <c r="BE241" s="8">
        <v>579</v>
      </c>
      <c r="BF241" s="8">
        <v>634</v>
      </c>
      <c r="BG241" s="8">
        <v>595</v>
      </c>
      <c r="BH241" s="8">
        <v>587</v>
      </c>
      <c r="BI241" s="8">
        <v>667</v>
      </c>
      <c r="BJ241" s="8">
        <v>923</v>
      </c>
      <c r="BK241" s="8">
        <v>1095</v>
      </c>
      <c r="BL241" s="8">
        <v>1195</v>
      </c>
      <c r="BM241" s="8">
        <v>1461</v>
      </c>
      <c r="BN241" s="8">
        <v>1251</v>
      </c>
      <c r="BO241" s="8">
        <v>1250</v>
      </c>
      <c r="BP241" s="8">
        <v>1148</v>
      </c>
      <c r="BQ241" s="8">
        <v>937</v>
      </c>
      <c r="BR241" s="8">
        <v>627</v>
      </c>
      <c r="BT241" s="955">
        <v>67.211183360899014</v>
      </c>
      <c r="BV241" s="8">
        <v>2745</v>
      </c>
      <c r="BW241" s="8">
        <v>12989</v>
      </c>
      <c r="BX241" s="8">
        <v>13931</v>
      </c>
      <c r="BY241" s="8">
        <v>5226</v>
      </c>
      <c r="BZ241" s="8">
        <v>8705</v>
      </c>
      <c r="CB241" s="955">
        <v>9.2533288386988026</v>
      </c>
      <c r="CC241" s="955">
        <v>43.785605932917584</v>
      </c>
      <c r="CD241" s="955">
        <v>46.961065228383617</v>
      </c>
      <c r="CE241" s="955">
        <v>17.61672004045171</v>
      </c>
      <c r="CF241" s="955">
        <v>29.344345187931907</v>
      </c>
    </row>
    <row r="242" spans="1:84">
      <c r="A242" s="1">
        <v>28224</v>
      </c>
      <c r="B242" s="1">
        <v>2</v>
      </c>
      <c r="C242" s="1" t="s">
        <v>54</v>
      </c>
      <c r="D242" s="1" t="s">
        <v>988</v>
      </c>
      <c r="E242" s="1" t="s">
        <v>419</v>
      </c>
      <c r="F242" s="1076">
        <v>26986</v>
      </c>
      <c r="G242" s="8">
        <v>738</v>
      </c>
      <c r="H242" s="8">
        <v>857</v>
      </c>
      <c r="I242" s="8">
        <v>925</v>
      </c>
      <c r="J242" s="8">
        <v>796</v>
      </c>
      <c r="K242" s="8">
        <v>613</v>
      </c>
      <c r="L242" s="8">
        <v>765</v>
      </c>
      <c r="M242" s="8">
        <v>1011</v>
      </c>
      <c r="N242" s="8">
        <v>1193</v>
      </c>
      <c r="O242" s="8">
        <v>1246</v>
      </c>
      <c r="P242" s="8">
        <v>1334</v>
      </c>
      <c r="Q242" s="8">
        <v>1227</v>
      </c>
      <c r="R242" s="8">
        <v>1411</v>
      </c>
      <c r="S242" s="8">
        <v>1790</v>
      </c>
      <c r="T242" s="8">
        <v>2146</v>
      </c>
      <c r="U242" s="8">
        <v>2300</v>
      </c>
      <c r="V242" s="8">
        <v>2662</v>
      </c>
      <c r="W242" s="8">
        <v>2084</v>
      </c>
      <c r="X242" s="8">
        <v>1800</v>
      </c>
      <c r="Y242" s="8">
        <v>1267</v>
      </c>
      <c r="Z242" s="8">
        <v>821</v>
      </c>
      <c r="AA242" s="8"/>
      <c r="AB242" s="8">
        <v>12917</v>
      </c>
      <c r="AC242" s="8">
        <v>378</v>
      </c>
      <c r="AD242" s="8">
        <v>441</v>
      </c>
      <c r="AE242" s="8">
        <v>477</v>
      </c>
      <c r="AF242" s="8">
        <v>410</v>
      </c>
      <c r="AG242" s="8">
        <v>313</v>
      </c>
      <c r="AH242" s="8">
        <v>398</v>
      </c>
      <c r="AI242" s="8">
        <v>526</v>
      </c>
      <c r="AJ242" s="8">
        <v>611</v>
      </c>
      <c r="AK242" s="8">
        <v>626</v>
      </c>
      <c r="AL242" s="8">
        <v>747</v>
      </c>
      <c r="AM242" s="8">
        <v>646</v>
      </c>
      <c r="AN242" s="8">
        <v>741</v>
      </c>
      <c r="AO242" s="8">
        <v>867</v>
      </c>
      <c r="AP242" s="8">
        <v>1069</v>
      </c>
      <c r="AQ242" s="8">
        <v>1125</v>
      </c>
      <c r="AR242" s="8">
        <v>1260</v>
      </c>
      <c r="AS242" s="8">
        <v>929</v>
      </c>
      <c r="AT242" s="8">
        <v>700</v>
      </c>
      <c r="AU242" s="8">
        <v>445</v>
      </c>
      <c r="AV242" s="8">
        <v>208</v>
      </c>
      <c r="AW242" s="8"/>
      <c r="AX242" s="8">
        <v>14069</v>
      </c>
      <c r="AY242" s="8">
        <v>360</v>
      </c>
      <c r="AZ242" s="8">
        <v>416</v>
      </c>
      <c r="BA242" s="8">
        <v>448</v>
      </c>
      <c r="BB242" s="8">
        <v>386</v>
      </c>
      <c r="BC242" s="8">
        <v>300</v>
      </c>
      <c r="BD242" s="8">
        <v>367</v>
      </c>
      <c r="BE242" s="8">
        <v>485</v>
      </c>
      <c r="BF242" s="8">
        <v>582</v>
      </c>
      <c r="BG242" s="8">
        <v>620</v>
      </c>
      <c r="BH242" s="8">
        <v>587</v>
      </c>
      <c r="BI242" s="8">
        <v>581</v>
      </c>
      <c r="BJ242" s="8">
        <v>670</v>
      </c>
      <c r="BK242" s="8">
        <v>923</v>
      </c>
      <c r="BL242" s="8">
        <v>1077</v>
      </c>
      <c r="BM242" s="8">
        <v>1175</v>
      </c>
      <c r="BN242" s="8">
        <v>1402</v>
      </c>
      <c r="BO242" s="8">
        <v>1155</v>
      </c>
      <c r="BP242" s="8">
        <v>1100</v>
      </c>
      <c r="BQ242" s="8">
        <v>822</v>
      </c>
      <c r="BR242" s="8">
        <v>613</v>
      </c>
      <c r="BT242" s="955">
        <v>61.141445952375562</v>
      </c>
      <c r="BV242" s="8">
        <v>2520</v>
      </c>
      <c r="BW242" s="8">
        <v>11386</v>
      </c>
      <c r="BX242" s="8">
        <v>13080</v>
      </c>
      <c r="BY242" s="8">
        <v>4446</v>
      </c>
      <c r="BZ242" s="8">
        <v>8634</v>
      </c>
      <c r="CB242" s="955">
        <v>9.3381753501815759</v>
      </c>
      <c r="CC242" s="955">
        <v>42.192247832209297</v>
      </c>
      <c r="CD242" s="955">
        <v>48.469576817609131</v>
      </c>
      <c r="CE242" s="955">
        <v>16.475209367820352</v>
      </c>
      <c r="CF242" s="955">
        <v>31.994367449788779</v>
      </c>
    </row>
    <row r="243" spans="1:84">
      <c r="A243" s="1">
        <v>28225</v>
      </c>
      <c r="B243" s="1">
        <v>2</v>
      </c>
      <c r="C243" s="1" t="s">
        <v>54</v>
      </c>
      <c r="D243" s="1" t="s">
        <v>989</v>
      </c>
      <c r="E243" s="1" t="s">
        <v>412</v>
      </c>
      <c r="F243" s="1076">
        <v>28989</v>
      </c>
      <c r="G243" s="8">
        <v>1041</v>
      </c>
      <c r="H243" s="8">
        <v>1151</v>
      </c>
      <c r="I243" s="8">
        <v>1238</v>
      </c>
      <c r="J243" s="8">
        <v>1223</v>
      </c>
      <c r="K243" s="8">
        <v>842</v>
      </c>
      <c r="L243" s="8">
        <v>1004</v>
      </c>
      <c r="M243" s="8">
        <v>1229</v>
      </c>
      <c r="N243" s="8">
        <v>1460</v>
      </c>
      <c r="O243" s="8">
        <v>1674</v>
      </c>
      <c r="P243" s="8">
        <v>1951</v>
      </c>
      <c r="Q243" s="8">
        <v>1781</v>
      </c>
      <c r="R243" s="8">
        <v>1892</v>
      </c>
      <c r="S243" s="8">
        <v>2072</v>
      </c>
      <c r="T243" s="8">
        <v>2333</v>
      </c>
      <c r="U243" s="8">
        <v>2413</v>
      </c>
      <c r="V243" s="8">
        <v>1832</v>
      </c>
      <c r="W243" s="8">
        <v>1444</v>
      </c>
      <c r="X243" s="8">
        <v>1288</v>
      </c>
      <c r="Y243" s="8">
        <v>804</v>
      </c>
      <c r="Z243" s="8">
        <v>317</v>
      </c>
      <c r="AA243" s="8"/>
      <c r="AB243" s="8">
        <v>13893</v>
      </c>
      <c r="AC243" s="8">
        <v>526</v>
      </c>
      <c r="AD243" s="8">
        <v>587</v>
      </c>
      <c r="AE243" s="8">
        <v>646</v>
      </c>
      <c r="AF243" s="8">
        <v>656</v>
      </c>
      <c r="AG243" s="8">
        <v>410</v>
      </c>
      <c r="AH243" s="8">
        <v>512</v>
      </c>
      <c r="AI243" s="8">
        <v>625</v>
      </c>
      <c r="AJ243" s="8">
        <v>743</v>
      </c>
      <c r="AK243" s="8">
        <v>854</v>
      </c>
      <c r="AL243" s="8">
        <v>989</v>
      </c>
      <c r="AM243" s="8">
        <v>925</v>
      </c>
      <c r="AN243" s="8">
        <v>920</v>
      </c>
      <c r="AO243" s="8">
        <v>1025</v>
      </c>
      <c r="AP243" s="8">
        <v>1172</v>
      </c>
      <c r="AQ243" s="8">
        <v>1183</v>
      </c>
      <c r="AR243" s="8">
        <v>785</v>
      </c>
      <c r="AS243" s="8">
        <v>597</v>
      </c>
      <c r="AT243" s="8">
        <v>439</v>
      </c>
      <c r="AU243" s="8">
        <v>243</v>
      </c>
      <c r="AV243" s="8">
        <v>56</v>
      </c>
      <c r="AW243" s="8"/>
      <c r="AX243" s="8">
        <v>15096</v>
      </c>
      <c r="AY243" s="8">
        <v>515</v>
      </c>
      <c r="AZ243" s="8">
        <v>564</v>
      </c>
      <c r="BA243" s="8">
        <v>592</v>
      </c>
      <c r="BB243" s="8">
        <v>567</v>
      </c>
      <c r="BC243" s="8">
        <v>432</v>
      </c>
      <c r="BD243" s="8">
        <v>492</v>
      </c>
      <c r="BE243" s="8">
        <v>604</v>
      </c>
      <c r="BF243" s="8">
        <v>717</v>
      </c>
      <c r="BG243" s="8">
        <v>820</v>
      </c>
      <c r="BH243" s="8">
        <v>962</v>
      </c>
      <c r="BI243" s="8">
        <v>856</v>
      </c>
      <c r="BJ243" s="8">
        <v>972</v>
      </c>
      <c r="BK243" s="8">
        <v>1047</v>
      </c>
      <c r="BL243" s="8">
        <v>1161</v>
      </c>
      <c r="BM243" s="8">
        <v>1230</v>
      </c>
      <c r="BN243" s="8">
        <v>1047</v>
      </c>
      <c r="BO243" s="8">
        <v>847</v>
      </c>
      <c r="BP243" s="8">
        <v>849</v>
      </c>
      <c r="BQ243" s="8">
        <v>561</v>
      </c>
      <c r="BR243" s="8">
        <v>261</v>
      </c>
      <c r="BT243" s="955">
        <v>100</v>
      </c>
      <c r="BV243" s="8">
        <v>3430</v>
      </c>
      <c r="BW243" s="8">
        <v>15128</v>
      </c>
      <c r="BX243" s="8">
        <v>10431</v>
      </c>
      <c r="BY243" s="8">
        <v>4746</v>
      </c>
      <c r="BZ243" s="8">
        <v>5685</v>
      </c>
      <c r="CB243" s="955">
        <v>11.832074235054677</v>
      </c>
      <c r="CC243" s="955">
        <v>52.185311669943765</v>
      </c>
      <c r="CD243" s="955">
        <v>35.982614095001551</v>
      </c>
      <c r="CE243" s="955">
        <v>16.371727206871572</v>
      </c>
      <c r="CF243" s="955">
        <v>19.610886888129979</v>
      </c>
    </row>
    <row r="244" spans="1:84">
      <c r="A244" s="1">
        <v>28225</v>
      </c>
      <c r="B244" s="1">
        <v>2</v>
      </c>
      <c r="C244" s="1" t="s">
        <v>54</v>
      </c>
      <c r="D244" s="1" t="s">
        <v>989</v>
      </c>
      <c r="E244" s="1" t="s">
        <v>413</v>
      </c>
      <c r="F244" s="1076">
        <v>26646</v>
      </c>
      <c r="G244" s="8">
        <v>779</v>
      </c>
      <c r="H244" s="8">
        <v>1039</v>
      </c>
      <c r="I244" s="8">
        <v>1153</v>
      </c>
      <c r="J244" s="8">
        <v>994</v>
      </c>
      <c r="K244" s="8">
        <v>658</v>
      </c>
      <c r="L244" s="8">
        <v>919</v>
      </c>
      <c r="M244" s="8">
        <v>949</v>
      </c>
      <c r="N244" s="8">
        <v>1225</v>
      </c>
      <c r="O244" s="8">
        <v>1426</v>
      </c>
      <c r="P244" s="8">
        <v>1683</v>
      </c>
      <c r="Q244" s="8">
        <v>1934</v>
      </c>
      <c r="R244" s="8">
        <v>1747</v>
      </c>
      <c r="S244" s="8">
        <v>1860</v>
      </c>
      <c r="T244" s="8">
        <v>1998</v>
      </c>
      <c r="U244" s="8">
        <v>2208</v>
      </c>
      <c r="V244" s="8">
        <v>2205</v>
      </c>
      <c r="W244" s="8">
        <v>1580</v>
      </c>
      <c r="X244" s="8">
        <v>1092</v>
      </c>
      <c r="Y244" s="8">
        <v>794</v>
      </c>
      <c r="Z244" s="8">
        <v>403</v>
      </c>
      <c r="AA244" s="8"/>
      <c r="AB244" s="8">
        <v>12804</v>
      </c>
      <c r="AC244" s="8">
        <v>399</v>
      </c>
      <c r="AD244" s="8">
        <v>514</v>
      </c>
      <c r="AE244" s="8">
        <v>589</v>
      </c>
      <c r="AF244" s="8">
        <v>531</v>
      </c>
      <c r="AG244" s="8">
        <v>342</v>
      </c>
      <c r="AH244" s="8">
        <v>480</v>
      </c>
      <c r="AI244" s="8">
        <v>483</v>
      </c>
      <c r="AJ244" s="8">
        <v>639</v>
      </c>
      <c r="AK244" s="8">
        <v>719</v>
      </c>
      <c r="AL244" s="8">
        <v>858</v>
      </c>
      <c r="AM244" s="8">
        <v>1003</v>
      </c>
      <c r="AN244" s="8">
        <v>900</v>
      </c>
      <c r="AO244" s="8">
        <v>900</v>
      </c>
      <c r="AP244" s="8">
        <v>970</v>
      </c>
      <c r="AQ244" s="8">
        <v>1076</v>
      </c>
      <c r="AR244" s="8">
        <v>1053</v>
      </c>
      <c r="AS244" s="8">
        <v>644</v>
      </c>
      <c r="AT244" s="8">
        <v>404</v>
      </c>
      <c r="AU244" s="8">
        <v>222</v>
      </c>
      <c r="AV244" s="8">
        <v>78</v>
      </c>
      <c r="AW244" s="8"/>
      <c r="AX244" s="8">
        <v>13842</v>
      </c>
      <c r="AY244" s="8">
        <v>380</v>
      </c>
      <c r="AZ244" s="8">
        <v>525</v>
      </c>
      <c r="BA244" s="8">
        <v>564</v>
      </c>
      <c r="BB244" s="8">
        <v>463</v>
      </c>
      <c r="BC244" s="8">
        <v>316</v>
      </c>
      <c r="BD244" s="8">
        <v>439</v>
      </c>
      <c r="BE244" s="8">
        <v>466</v>
      </c>
      <c r="BF244" s="8">
        <v>586</v>
      </c>
      <c r="BG244" s="8">
        <v>707</v>
      </c>
      <c r="BH244" s="8">
        <v>825</v>
      </c>
      <c r="BI244" s="8">
        <v>931</v>
      </c>
      <c r="BJ244" s="8">
        <v>847</v>
      </c>
      <c r="BK244" s="8">
        <v>960</v>
      </c>
      <c r="BL244" s="8">
        <v>1028</v>
      </c>
      <c r="BM244" s="8">
        <v>1132</v>
      </c>
      <c r="BN244" s="8">
        <v>1152</v>
      </c>
      <c r="BO244" s="8">
        <v>936</v>
      </c>
      <c r="BP244" s="8">
        <v>688</v>
      </c>
      <c r="BQ244" s="8">
        <v>572</v>
      </c>
      <c r="BR244" s="8">
        <v>325</v>
      </c>
      <c r="BT244" s="955">
        <v>91.917623926316878</v>
      </c>
      <c r="BV244" s="8">
        <v>2971</v>
      </c>
      <c r="BW244" s="8">
        <v>13395</v>
      </c>
      <c r="BX244" s="8">
        <v>10280</v>
      </c>
      <c r="BY244" s="8">
        <v>4206</v>
      </c>
      <c r="BZ244" s="8">
        <v>6074</v>
      </c>
      <c r="CB244" s="955">
        <v>11.149891165653383</v>
      </c>
      <c r="CC244" s="955">
        <v>50.270209412294534</v>
      </c>
      <c r="CD244" s="955">
        <v>38.579899422052087</v>
      </c>
      <c r="CE244" s="955">
        <v>15.784733168205358</v>
      </c>
      <c r="CF244" s="955">
        <v>22.795166253846734</v>
      </c>
    </row>
    <row r="245" spans="1:84">
      <c r="A245" s="1">
        <v>28225</v>
      </c>
      <c r="B245" s="1">
        <v>2</v>
      </c>
      <c r="C245" s="1" t="s">
        <v>54</v>
      </c>
      <c r="D245" s="1" t="s">
        <v>989</v>
      </c>
      <c r="E245" s="1" t="s">
        <v>414</v>
      </c>
      <c r="F245" s="1076">
        <v>24733</v>
      </c>
      <c r="G245" s="8">
        <v>685</v>
      </c>
      <c r="H245" s="8">
        <v>770</v>
      </c>
      <c r="I245" s="8">
        <v>1047</v>
      </c>
      <c r="J245" s="8">
        <v>941</v>
      </c>
      <c r="K245" s="8">
        <v>618</v>
      </c>
      <c r="L245" s="8">
        <v>816</v>
      </c>
      <c r="M245" s="8">
        <v>934</v>
      </c>
      <c r="N245" s="8">
        <v>942</v>
      </c>
      <c r="O245" s="8">
        <v>1205</v>
      </c>
      <c r="P245" s="8">
        <v>1421</v>
      </c>
      <c r="Q245" s="8">
        <v>1689</v>
      </c>
      <c r="R245" s="8">
        <v>1947</v>
      </c>
      <c r="S245" s="8">
        <v>1744</v>
      </c>
      <c r="T245" s="8">
        <v>1814</v>
      </c>
      <c r="U245" s="8">
        <v>1897</v>
      </c>
      <c r="V245" s="8">
        <v>2032</v>
      </c>
      <c r="W245" s="8">
        <v>1913</v>
      </c>
      <c r="X245" s="8">
        <v>1215</v>
      </c>
      <c r="Y245" s="8">
        <v>674</v>
      </c>
      <c r="Z245" s="8">
        <v>429</v>
      </c>
      <c r="AA245" s="8"/>
      <c r="AB245" s="8">
        <v>11929</v>
      </c>
      <c r="AC245" s="8">
        <v>351</v>
      </c>
      <c r="AD245" s="8">
        <v>394</v>
      </c>
      <c r="AE245" s="8">
        <v>521</v>
      </c>
      <c r="AF245" s="8">
        <v>483</v>
      </c>
      <c r="AG245" s="8">
        <v>316</v>
      </c>
      <c r="AH245" s="8">
        <v>464</v>
      </c>
      <c r="AI245" s="8">
        <v>478</v>
      </c>
      <c r="AJ245" s="8">
        <v>484</v>
      </c>
      <c r="AK245" s="8">
        <v>619</v>
      </c>
      <c r="AL245" s="8">
        <v>717</v>
      </c>
      <c r="AM245" s="8">
        <v>860</v>
      </c>
      <c r="AN245" s="8">
        <v>1012</v>
      </c>
      <c r="AO245" s="8">
        <v>899</v>
      </c>
      <c r="AP245" s="8">
        <v>864</v>
      </c>
      <c r="AQ245" s="8">
        <v>902</v>
      </c>
      <c r="AR245" s="8">
        <v>958</v>
      </c>
      <c r="AS245" s="8">
        <v>870</v>
      </c>
      <c r="AT245" s="8">
        <v>444</v>
      </c>
      <c r="AU245" s="8">
        <v>206</v>
      </c>
      <c r="AV245" s="8">
        <v>87</v>
      </c>
      <c r="AW245" s="8"/>
      <c r="AX245" s="8">
        <v>12804</v>
      </c>
      <c r="AY245" s="8">
        <v>334</v>
      </c>
      <c r="AZ245" s="8">
        <v>376</v>
      </c>
      <c r="BA245" s="8">
        <v>526</v>
      </c>
      <c r="BB245" s="8">
        <v>458</v>
      </c>
      <c r="BC245" s="8">
        <v>302</v>
      </c>
      <c r="BD245" s="8">
        <v>352</v>
      </c>
      <c r="BE245" s="8">
        <v>456</v>
      </c>
      <c r="BF245" s="8">
        <v>458</v>
      </c>
      <c r="BG245" s="8">
        <v>586</v>
      </c>
      <c r="BH245" s="8">
        <v>704</v>
      </c>
      <c r="BI245" s="8">
        <v>829</v>
      </c>
      <c r="BJ245" s="8">
        <v>935</v>
      </c>
      <c r="BK245" s="8">
        <v>845</v>
      </c>
      <c r="BL245" s="8">
        <v>950</v>
      </c>
      <c r="BM245" s="8">
        <v>995</v>
      </c>
      <c r="BN245" s="8">
        <v>1074</v>
      </c>
      <c r="BO245" s="8">
        <v>1043</v>
      </c>
      <c r="BP245" s="8">
        <v>771</v>
      </c>
      <c r="BQ245" s="8">
        <v>468</v>
      </c>
      <c r="BR245" s="8">
        <v>342</v>
      </c>
      <c r="BT245" s="955">
        <v>85.318569112421955</v>
      </c>
      <c r="BV245" s="8">
        <v>2502</v>
      </c>
      <c r="BW245" s="8">
        <v>12257</v>
      </c>
      <c r="BX245" s="8">
        <v>9974</v>
      </c>
      <c r="BY245" s="8">
        <v>3711</v>
      </c>
      <c r="BZ245" s="8">
        <v>6263</v>
      </c>
      <c r="CB245" s="955">
        <v>10.11603929972102</v>
      </c>
      <c r="CC245" s="955">
        <v>49.557271661343144</v>
      </c>
      <c r="CD245" s="955">
        <v>40.326689038935839</v>
      </c>
      <c r="CE245" s="955">
        <v>15.004245340233696</v>
      </c>
      <c r="CF245" s="955">
        <v>25.322443698702141</v>
      </c>
    </row>
    <row r="246" spans="1:84">
      <c r="A246" s="1">
        <v>28225</v>
      </c>
      <c r="B246" s="1">
        <v>2</v>
      </c>
      <c r="C246" s="1" t="s">
        <v>54</v>
      </c>
      <c r="D246" s="1" t="s">
        <v>989</v>
      </c>
      <c r="E246" s="1" t="s">
        <v>415</v>
      </c>
      <c r="F246" s="1076">
        <v>22849</v>
      </c>
      <c r="G246" s="8">
        <v>618</v>
      </c>
      <c r="H246" s="8">
        <v>676</v>
      </c>
      <c r="I246" s="8">
        <v>776</v>
      </c>
      <c r="J246" s="8">
        <v>854</v>
      </c>
      <c r="K246" s="8">
        <v>585</v>
      </c>
      <c r="L246" s="8">
        <v>764</v>
      </c>
      <c r="M246" s="8">
        <v>826</v>
      </c>
      <c r="N246" s="8">
        <v>928</v>
      </c>
      <c r="O246" s="8">
        <v>928</v>
      </c>
      <c r="P246" s="8">
        <v>1201</v>
      </c>
      <c r="Q246" s="8">
        <v>1426</v>
      </c>
      <c r="R246" s="8">
        <v>1697</v>
      </c>
      <c r="S246" s="8">
        <v>1946</v>
      </c>
      <c r="T246" s="8">
        <v>1703</v>
      </c>
      <c r="U246" s="8">
        <v>1730</v>
      </c>
      <c r="V246" s="8">
        <v>1756</v>
      </c>
      <c r="W246" s="8">
        <v>1773</v>
      </c>
      <c r="X246" s="8">
        <v>1488</v>
      </c>
      <c r="Y246" s="8">
        <v>771</v>
      </c>
      <c r="Z246" s="8">
        <v>403</v>
      </c>
      <c r="AA246" s="8"/>
      <c r="AB246" s="8">
        <v>11044</v>
      </c>
      <c r="AC246" s="8">
        <v>317</v>
      </c>
      <c r="AD246" s="8">
        <v>346</v>
      </c>
      <c r="AE246" s="8">
        <v>399</v>
      </c>
      <c r="AF246" s="8">
        <v>427</v>
      </c>
      <c r="AG246" s="8">
        <v>287</v>
      </c>
      <c r="AH246" s="8">
        <v>428</v>
      </c>
      <c r="AI246" s="8">
        <v>461</v>
      </c>
      <c r="AJ246" s="8">
        <v>479</v>
      </c>
      <c r="AK246" s="8">
        <v>469</v>
      </c>
      <c r="AL246" s="8">
        <v>618</v>
      </c>
      <c r="AM246" s="8">
        <v>719</v>
      </c>
      <c r="AN246" s="8">
        <v>866</v>
      </c>
      <c r="AO246" s="8">
        <v>1012</v>
      </c>
      <c r="AP246" s="8">
        <v>866</v>
      </c>
      <c r="AQ246" s="8">
        <v>808</v>
      </c>
      <c r="AR246" s="8">
        <v>809</v>
      </c>
      <c r="AS246" s="8">
        <v>797</v>
      </c>
      <c r="AT246" s="8">
        <v>615</v>
      </c>
      <c r="AU246" s="8">
        <v>233</v>
      </c>
      <c r="AV246" s="8">
        <v>88</v>
      </c>
      <c r="AW246" s="8"/>
      <c r="AX246" s="8">
        <v>11805</v>
      </c>
      <c r="AY246" s="8">
        <v>301</v>
      </c>
      <c r="AZ246" s="8">
        <v>330</v>
      </c>
      <c r="BA246" s="8">
        <v>377</v>
      </c>
      <c r="BB246" s="8">
        <v>427</v>
      </c>
      <c r="BC246" s="8">
        <v>298</v>
      </c>
      <c r="BD246" s="8">
        <v>336</v>
      </c>
      <c r="BE246" s="8">
        <v>365</v>
      </c>
      <c r="BF246" s="8">
        <v>449</v>
      </c>
      <c r="BG246" s="8">
        <v>459</v>
      </c>
      <c r="BH246" s="8">
        <v>583</v>
      </c>
      <c r="BI246" s="8">
        <v>707</v>
      </c>
      <c r="BJ246" s="8">
        <v>831</v>
      </c>
      <c r="BK246" s="8">
        <v>934</v>
      </c>
      <c r="BL246" s="8">
        <v>837</v>
      </c>
      <c r="BM246" s="8">
        <v>922</v>
      </c>
      <c r="BN246" s="8">
        <v>947</v>
      </c>
      <c r="BO246" s="8">
        <v>976</v>
      </c>
      <c r="BP246" s="8">
        <v>873</v>
      </c>
      <c r="BQ246" s="8">
        <v>538</v>
      </c>
      <c r="BR246" s="8">
        <v>315</v>
      </c>
      <c r="BT246" s="955">
        <v>78.819552243954604</v>
      </c>
      <c r="BV246" s="8">
        <v>2070</v>
      </c>
      <c r="BW246" s="8">
        <v>11155</v>
      </c>
      <c r="BX246" s="8">
        <v>9624</v>
      </c>
      <c r="BY246" s="8">
        <v>3433</v>
      </c>
      <c r="BZ246" s="8">
        <v>6191</v>
      </c>
      <c r="CB246" s="955">
        <v>9.059477438837586</v>
      </c>
      <c r="CC246" s="955">
        <v>48.820517309291432</v>
      </c>
      <c r="CD246" s="955">
        <v>42.120005251870978</v>
      </c>
      <c r="CE246" s="955">
        <v>15.024727559192963</v>
      </c>
      <c r="CF246" s="955">
        <v>27.095277692678017</v>
      </c>
    </row>
    <row r="247" spans="1:84">
      <c r="A247" s="1">
        <v>28225</v>
      </c>
      <c r="B247" s="1">
        <v>2</v>
      </c>
      <c r="C247" s="1" t="s">
        <v>54</v>
      </c>
      <c r="D247" s="1" t="s">
        <v>989</v>
      </c>
      <c r="E247" s="1" t="s">
        <v>416</v>
      </c>
      <c r="F247" s="1076">
        <v>20990</v>
      </c>
      <c r="G247" s="8">
        <v>570</v>
      </c>
      <c r="H247" s="8">
        <v>611</v>
      </c>
      <c r="I247" s="8">
        <v>682</v>
      </c>
      <c r="J247" s="8">
        <v>633</v>
      </c>
      <c r="K247" s="8">
        <v>532</v>
      </c>
      <c r="L247" s="8">
        <v>718</v>
      </c>
      <c r="M247" s="8">
        <v>771</v>
      </c>
      <c r="N247" s="8">
        <v>820</v>
      </c>
      <c r="O247" s="8">
        <v>913</v>
      </c>
      <c r="P247" s="8">
        <v>924</v>
      </c>
      <c r="Q247" s="8">
        <v>1207</v>
      </c>
      <c r="R247" s="8">
        <v>1435</v>
      </c>
      <c r="S247" s="8">
        <v>1696</v>
      </c>
      <c r="T247" s="8">
        <v>1903</v>
      </c>
      <c r="U247" s="8">
        <v>1627</v>
      </c>
      <c r="V247" s="8">
        <v>1609</v>
      </c>
      <c r="W247" s="8">
        <v>1546</v>
      </c>
      <c r="X247" s="8">
        <v>1392</v>
      </c>
      <c r="Y247" s="8">
        <v>960</v>
      </c>
      <c r="Z247" s="8">
        <v>441</v>
      </c>
      <c r="AA247" s="8"/>
      <c r="AB247" s="8">
        <v>10153</v>
      </c>
      <c r="AC247" s="8">
        <v>292</v>
      </c>
      <c r="AD247" s="8">
        <v>313</v>
      </c>
      <c r="AE247" s="8">
        <v>351</v>
      </c>
      <c r="AF247" s="8">
        <v>327</v>
      </c>
      <c r="AG247" s="8">
        <v>254</v>
      </c>
      <c r="AH247" s="8">
        <v>388</v>
      </c>
      <c r="AI247" s="8">
        <v>424</v>
      </c>
      <c r="AJ247" s="8">
        <v>461</v>
      </c>
      <c r="AK247" s="8">
        <v>464</v>
      </c>
      <c r="AL247" s="8">
        <v>468</v>
      </c>
      <c r="AM247" s="8">
        <v>621</v>
      </c>
      <c r="AN247" s="8">
        <v>725</v>
      </c>
      <c r="AO247" s="8">
        <v>866</v>
      </c>
      <c r="AP247" s="8">
        <v>977</v>
      </c>
      <c r="AQ247" s="8">
        <v>813</v>
      </c>
      <c r="AR247" s="8">
        <v>729</v>
      </c>
      <c r="AS247" s="8">
        <v>680</v>
      </c>
      <c r="AT247" s="8">
        <v>568</v>
      </c>
      <c r="AU247" s="8">
        <v>333</v>
      </c>
      <c r="AV247" s="8">
        <v>99</v>
      </c>
      <c r="AW247" s="8"/>
      <c r="AX247" s="8">
        <v>10837</v>
      </c>
      <c r="AY247" s="8">
        <v>278</v>
      </c>
      <c r="AZ247" s="8">
        <v>298</v>
      </c>
      <c r="BA247" s="8">
        <v>331</v>
      </c>
      <c r="BB247" s="8">
        <v>306</v>
      </c>
      <c r="BC247" s="8">
        <v>278</v>
      </c>
      <c r="BD247" s="8">
        <v>330</v>
      </c>
      <c r="BE247" s="8">
        <v>347</v>
      </c>
      <c r="BF247" s="8">
        <v>359</v>
      </c>
      <c r="BG247" s="8">
        <v>449</v>
      </c>
      <c r="BH247" s="8">
        <v>456</v>
      </c>
      <c r="BI247" s="8">
        <v>586</v>
      </c>
      <c r="BJ247" s="8">
        <v>710</v>
      </c>
      <c r="BK247" s="8">
        <v>830</v>
      </c>
      <c r="BL247" s="8">
        <v>926</v>
      </c>
      <c r="BM247" s="8">
        <v>814</v>
      </c>
      <c r="BN247" s="8">
        <v>880</v>
      </c>
      <c r="BO247" s="8">
        <v>866</v>
      </c>
      <c r="BP247" s="8">
        <v>824</v>
      </c>
      <c r="BQ247" s="8">
        <v>627</v>
      </c>
      <c r="BR247" s="8">
        <v>342</v>
      </c>
      <c r="BT247" s="955">
        <v>72.406774983614469</v>
      </c>
      <c r="BV247" s="8">
        <v>1863</v>
      </c>
      <c r="BW247" s="8">
        <v>9649</v>
      </c>
      <c r="BX247" s="8">
        <v>9478</v>
      </c>
      <c r="BY247" s="8">
        <v>3530</v>
      </c>
      <c r="BZ247" s="8">
        <v>5948</v>
      </c>
      <c r="CB247" s="955">
        <v>8.8756550738446869</v>
      </c>
      <c r="CC247" s="955">
        <v>45.969509290138163</v>
      </c>
      <c r="CD247" s="955">
        <v>45.154835636017147</v>
      </c>
      <c r="CE247" s="955">
        <v>16.817532158170557</v>
      </c>
      <c r="CF247" s="955">
        <v>28.337303477846593</v>
      </c>
    </row>
    <row r="248" spans="1:84">
      <c r="A248" s="1">
        <v>28225</v>
      </c>
      <c r="B248" s="1">
        <v>2</v>
      </c>
      <c r="C248" s="1" t="s">
        <v>54</v>
      </c>
      <c r="D248" s="1" t="s">
        <v>989</v>
      </c>
      <c r="E248" s="1" t="s">
        <v>417</v>
      </c>
      <c r="F248" s="1076">
        <v>19187</v>
      </c>
      <c r="G248" s="8">
        <v>503</v>
      </c>
      <c r="H248" s="8">
        <v>563</v>
      </c>
      <c r="I248" s="8">
        <v>616</v>
      </c>
      <c r="J248" s="8">
        <v>556</v>
      </c>
      <c r="K248" s="8">
        <v>391</v>
      </c>
      <c r="L248" s="8">
        <v>651</v>
      </c>
      <c r="M248" s="8">
        <v>724</v>
      </c>
      <c r="N248" s="8">
        <v>765</v>
      </c>
      <c r="O248" s="8">
        <v>806</v>
      </c>
      <c r="P248" s="8">
        <v>911</v>
      </c>
      <c r="Q248" s="8">
        <v>929</v>
      </c>
      <c r="R248" s="8">
        <v>1215</v>
      </c>
      <c r="S248" s="8">
        <v>1433</v>
      </c>
      <c r="T248" s="8">
        <v>1659</v>
      </c>
      <c r="U248" s="8">
        <v>1822</v>
      </c>
      <c r="V248" s="8">
        <v>1517</v>
      </c>
      <c r="W248" s="8">
        <v>1428</v>
      </c>
      <c r="X248" s="8">
        <v>1233</v>
      </c>
      <c r="Y248" s="8">
        <v>913</v>
      </c>
      <c r="Z248" s="8">
        <v>552</v>
      </c>
      <c r="AA248" s="8"/>
      <c r="AB248" s="8">
        <v>9291</v>
      </c>
      <c r="AC248" s="8">
        <v>258</v>
      </c>
      <c r="AD248" s="8">
        <v>288</v>
      </c>
      <c r="AE248" s="8">
        <v>317</v>
      </c>
      <c r="AF248" s="8">
        <v>287</v>
      </c>
      <c r="AG248" s="8">
        <v>193</v>
      </c>
      <c r="AH248" s="8">
        <v>344</v>
      </c>
      <c r="AI248" s="8">
        <v>384</v>
      </c>
      <c r="AJ248" s="8">
        <v>424</v>
      </c>
      <c r="AK248" s="8">
        <v>447</v>
      </c>
      <c r="AL248" s="8">
        <v>464</v>
      </c>
      <c r="AM248" s="8">
        <v>470</v>
      </c>
      <c r="AN248" s="8">
        <v>627</v>
      </c>
      <c r="AO248" s="8">
        <v>725</v>
      </c>
      <c r="AP248" s="8">
        <v>836</v>
      </c>
      <c r="AQ248" s="8">
        <v>920</v>
      </c>
      <c r="AR248" s="8">
        <v>738</v>
      </c>
      <c r="AS248" s="8">
        <v>619</v>
      </c>
      <c r="AT248" s="8">
        <v>494</v>
      </c>
      <c r="AU248" s="8">
        <v>315</v>
      </c>
      <c r="AV248" s="8">
        <v>141</v>
      </c>
      <c r="AW248" s="8"/>
      <c r="AX248" s="8">
        <v>9896</v>
      </c>
      <c r="AY248" s="8">
        <v>245</v>
      </c>
      <c r="AZ248" s="8">
        <v>275</v>
      </c>
      <c r="BA248" s="8">
        <v>299</v>
      </c>
      <c r="BB248" s="8">
        <v>269</v>
      </c>
      <c r="BC248" s="8">
        <v>198</v>
      </c>
      <c r="BD248" s="8">
        <v>307</v>
      </c>
      <c r="BE248" s="8">
        <v>340</v>
      </c>
      <c r="BF248" s="8">
        <v>341</v>
      </c>
      <c r="BG248" s="8">
        <v>359</v>
      </c>
      <c r="BH248" s="8">
        <v>447</v>
      </c>
      <c r="BI248" s="8">
        <v>459</v>
      </c>
      <c r="BJ248" s="8">
        <v>588</v>
      </c>
      <c r="BK248" s="8">
        <v>708</v>
      </c>
      <c r="BL248" s="8">
        <v>823</v>
      </c>
      <c r="BM248" s="8">
        <v>902</v>
      </c>
      <c r="BN248" s="8">
        <v>779</v>
      </c>
      <c r="BO248" s="8">
        <v>809</v>
      </c>
      <c r="BP248" s="8">
        <v>739</v>
      </c>
      <c r="BQ248" s="8">
        <v>598</v>
      </c>
      <c r="BR248" s="8">
        <v>411</v>
      </c>
      <c r="BT248" s="955">
        <v>66.187174445479329</v>
      </c>
      <c r="BV248" s="8">
        <v>1682</v>
      </c>
      <c r="BW248" s="8">
        <v>8381</v>
      </c>
      <c r="BX248" s="8">
        <v>9124</v>
      </c>
      <c r="BY248" s="8">
        <v>3481</v>
      </c>
      <c r="BZ248" s="8">
        <v>5643</v>
      </c>
      <c r="CB248" s="955">
        <v>8.7663522176473645</v>
      </c>
      <c r="CC248" s="955">
        <v>43.680617084484282</v>
      </c>
      <c r="CD248" s="955">
        <v>47.553030697868351</v>
      </c>
      <c r="CE248" s="955">
        <v>18.142492312503258</v>
      </c>
      <c r="CF248" s="955">
        <v>29.410538385365093</v>
      </c>
    </row>
    <row r="249" spans="1:84">
      <c r="A249" s="1">
        <v>28225</v>
      </c>
      <c r="B249" s="1">
        <v>2</v>
      </c>
      <c r="C249" s="1" t="s">
        <v>54</v>
      </c>
      <c r="D249" s="1" t="s">
        <v>989</v>
      </c>
      <c r="E249" s="1" t="s">
        <v>419</v>
      </c>
      <c r="F249" s="1076">
        <v>17415</v>
      </c>
      <c r="G249" s="8">
        <v>443</v>
      </c>
      <c r="H249" s="8">
        <v>497</v>
      </c>
      <c r="I249" s="8">
        <v>568</v>
      </c>
      <c r="J249" s="8">
        <v>501</v>
      </c>
      <c r="K249" s="8">
        <v>342</v>
      </c>
      <c r="L249" s="8">
        <v>480</v>
      </c>
      <c r="M249" s="8">
        <v>656</v>
      </c>
      <c r="N249" s="8">
        <v>716</v>
      </c>
      <c r="O249" s="8">
        <v>751</v>
      </c>
      <c r="P249" s="8">
        <v>803</v>
      </c>
      <c r="Q249" s="8">
        <v>916</v>
      </c>
      <c r="R249" s="8">
        <v>936</v>
      </c>
      <c r="S249" s="8">
        <v>1217</v>
      </c>
      <c r="T249" s="8">
        <v>1405</v>
      </c>
      <c r="U249" s="8">
        <v>1591</v>
      </c>
      <c r="V249" s="8">
        <v>1702</v>
      </c>
      <c r="W249" s="8">
        <v>1351</v>
      </c>
      <c r="X249" s="8">
        <v>1155</v>
      </c>
      <c r="Y249" s="8">
        <v>829</v>
      </c>
      <c r="Z249" s="8">
        <v>556</v>
      </c>
      <c r="AA249" s="8"/>
      <c r="AB249" s="8">
        <v>8452</v>
      </c>
      <c r="AC249" s="8">
        <v>227</v>
      </c>
      <c r="AD249" s="8">
        <v>254</v>
      </c>
      <c r="AE249" s="8">
        <v>292</v>
      </c>
      <c r="AF249" s="8">
        <v>259</v>
      </c>
      <c r="AG249" s="8">
        <v>169</v>
      </c>
      <c r="AH249" s="8">
        <v>261</v>
      </c>
      <c r="AI249" s="8">
        <v>340</v>
      </c>
      <c r="AJ249" s="8">
        <v>383</v>
      </c>
      <c r="AK249" s="8">
        <v>410</v>
      </c>
      <c r="AL249" s="8">
        <v>446</v>
      </c>
      <c r="AM249" s="8">
        <v>466</v>
      </c>
      <c r="AN249" s="8">
        <v>475</v>
      </c>
      <c r="AO249" s="8">
        <v>629</v>
      </c>
      <c r="AP249" s="8">
        <v>702</v>
      </c>
      <c r="AQ249" s="8">
        <v>789</v>
      </c>
      <c r="AR249" s="8">
        <v>837</v>
      </c>
      <c r="AS249" s="8">
        <v>631</v>
      </c>
      <c r="AT249" s="8">
        <v>457</v>
      </c>
      <c r="AU249" s="8">
        <v>281</v>
      </c>
      <c r="AV249" s="8">
        <v>144</v>
      </c>
      <c r="AW249" s="8"/>
      <c r="AX249" s="8">
        <v>8963</v>
      </c>
      <c r="AY249" s="8">
        <v>216</v>
      </c>
      <c r="AZ249" s="8">
        <v>243</v>
      </c>
      <c r="BA249" s="8">
        <v>276</v>
      </c>
      <c r="BB249" s="8">
        <v>242</v>
      </c>
      <c r="BC249" s="8">
        <v>173</v>
      </c>
      <c r="BD249" s="8">
        <v>219</v>
      </c>
      <c r="BE249" s="8">
        <v>316</v>
      </c>
      <c r="BF249" s="8">
        <v>333</v>
      </c>
      <c r="BG249" s="8">
        <v>341</v>
      </c>
      <c r="BH249" s="8">
        <v>357</v>
      </c>
      <c r="BI249" s="8">
        <v>450</v>
      </c>
      <c r="BJ249" s="8">
        <v>461</v>
      </c>
      <c r="BK249" s="8">
        <v>588</v>
      </c>
      <c r="BL249" s="8">
        <v>703</v>
      </c>
      <c r="BM249" s="8">
        <v>802</v>
      </c>
      <c r="BN249" s="8">
        <v>865</v>
      </c>
      <c r="BO249" s="8">
        <v>720</v>
      </c>
      <c r="BP249" s="8">
        <v>698</v>
      </c>
      <c r="BQ249" s="8">
        <v>548</v>
      </c>
      <c r="BR249" s="8">
        <v>412</v>
      </c>
      <c r="BT249" s="955">
        <v>60.07451102142192</v>
      </c>
      <c r="BV249" s="8">
        <v>1508</v>
      </c>
      <c r="BW249" s="8">
        <v>7318</v>
      </c>
      <c r="BX249" s="8">
        <v>8589</v>
      </c>
      <c r="BY249" s="8">
        <v>2996</v>
      </c>
      <c r="BZ249" s="8">
        <v>5593</v>
      </c>
      <c r="CB249" s="955">
        <v>8.6592018374964113</v>
      </c>
      <c r="CC249" s="955">
        <v>42.021246052253801</v>
      </c>
      <c r="CD249" s="955">
        <v>49.319552110249788</v>
      </c>
      <c r="CE249" s="955">
        <v>17.203560149296585</v>
      </c>
      <c r="CF249" s="955">
        <v>32.115991960953203</v>
      </c>
    </row>
    <row r="250" spans="1:84">
      <c r="A250" s="1">
        <v>28226</v>
      </c>
      <c r="B250" s="1">
        <v>2</v>
      </c>
      <c r="C250" s="1" t="s">
        <v>54</v>
      </c>
      <c r="D250" s="1" t="s">
        <v>990</v>
      </c>
      <c r="E250" s="1" t="s">
        <v>412</v>
      </c>
      <c r="F250" s="1076">
        <v>41967</v>
      </c>
      <c r="G250" s="8">
        <v>1245</v>
      </c>
      <c r="H250" s="8">
        <v>1603</v>
      </c>
      <c r="I250" s="8">
        <v>1647</v>
      </c>
      <c r="J250" s="8">
        <v>1748</v>
      </c>
      <c r="K250" s="8">
        <v>1532</v>
      </c>
      <c r="L250" s="8">
        <v>1324</v>
      </c>
      <c r="M250" s="8">
        <v>1746</v>
      </c>
      <c r="N250" s="8">
        <v>1916</v>
      </c>
      <c r="O250" s="8">
        <v>2399</v>
      </c>
      <c r="P250" s="8">
        <v>2666</v>
      </c>
      <c r="Q250" s="8">
        <v>2435</v>
      </c>
      <c r="R250" s="8">
        <v>2497</v>
      </c>
      <c r="S250" s="8">
        <v>2869</v>
      </c>
      <c r="T250" s="8">
        <v>3496</v>
      </c>
      <c r="U250" s="8">
        <v>3877</v>
      </c>
      <c r="V250" s="8">
        <v>2855</v>
      </c>
      <c r="W250" s="8">
        <v>2368</v>
      </c>
      <c r="X250" s="8">
        <v>2011</v>
      </c>
      <c r="Y250" s="8">
        <v>1265</v>
      </c>
      <c r="Z250" s="8">
        <v>468</v>
      </c>
      <c r="AA250" s="8"/>
      <c r="AB250" s="8">
        <v>19872</v>
      </c>
      <c r="AC250" s="8">
        <v>589</v>
      </c>
      <c r="AD250" s="8">
        <v>806</v>
      </c>
      <c r="AE250" s="8">
        <v>847</v>
      </c>
      <c r="AF250" s="8">
        <v>896</v>
      </c>
      <c r="AG250" s="8">
        <v>727</v>
      </c>
      <c r="AH250" s="8">
        <v>712</v>
      </c>
      <c r="AI250" s="8">
        <v>879</v>
      </c>
      <c r="AJ250" s="8">
        <v>957</v>
      </c>
      <c r="AK250" s="8">
        <v>1168</v>
      </c>
      <c r="AL250" s="8">
        <v>1360</v>
      </c>
      <c r="AM250" s="8">
        <v>1197</v>
      </c>
      <c r="AN250" s="8">
        <v>1197</v>
      </c>
      <c r="AO250" s="8">
        <v>1401</v>
      </c>
      <c r="AP250" s="8">
        <v>1756</v>
      </c>
      <c r="AQ250" s="8">
        <v>1926</v>
      </c>
      <c r="AR250" s="8">
        <v>1276</v>
      </c>
      <c r="AS250" s="8">
        <v>1021</v>
      </c>
      <c r="AT250" s="8">
        <v>713</v>
      </c>
      <c r="AU250" s="8">
        <v>354</v>
      </c>
      <c r="AV250" s="8">
        <v>90</v>
      </c>
      <c r="AW250" s="8"/>
      <c r="AX250" s="8">
        <v>22095</v>
      </c>
      <c r="AY250" s="8">
        <v>656</v>
      </c>
      <c r="AZ250" s="8">
        <v>797</v>
      </c>
      <c r="BA250" s="8">
        <v>800</v>
      </c>
      <c r="BB250" s="8">
        <v>852</v>
      </c>
      <c r="BC250" s="8">
        <v>805</v>
      </c>
      <c r="BD250" s="8">
        <v>612</v>
      </c>
      <c r="BE250" s="8">
        <v>867</v>
      </c>
      <c r="BF250" s="8">
        <v>959</v>
      </c>
      <c r="BG250" s="8">
        <v>1231</v>
      </c>
      <c r="BH250" s="8">
        <v>1306</v>
      </c>
      <c r="BI250" s="8">
        <v>1238</v>
      </c>
      <c r="BJ250" s="8">
        <v>1300</v>
      </c>
      <c r="BK250" s="8">
        <v>1468</v>
      </c>
      <c r="BL250" s="8">
        <v>1740</v>
      </c>
      <c r="BM250" s="8">
        <v>1951</v>
      </c>
      <c r="BN250" s="8">
        <v>1579</v>
      </c>
      <c r="BO250" s="8">
        <v>1347</v>
      </c>
      <c r="BP250" s="8">
        <v>1298</v>
      </c>
      <c r="BQ250" s="8">
        <v>911</v>
      </c>
      <c r="BR250" s="8">
        <v>378</v>
      </c>
      <c r="BT250" s="955">
        <v>100</v>
      </c>
      <c r="BV250" s="8">
        <v>4495</v>
      </c>
      <c r="BW250" s="8">
        <v>21132</v>
      </c>
      <c r="BX250" s="8">
        <v>16340</v>
      </c>
      <c r="BY250" s="8">
        <v>7373</v>
      </c>
      <c r="BZ250" s="8">
        <v>8967</v>
      </c>
      <c r="CB250" s="955">
        <v>10.710796578263874</v>
      </c>
      <c r="CC250" s="955">
        <v>50.353849453141756</v>
      </c>
      <c r="CD250" s="955">
        <v>38.93535396859437</v>
      </c>
      <c r="CE250" s="955">
        <v>17.56856577787309</v>
      </c>
      <c r="CF250" s="955">
        <v>21.36678819072128</v>
      </c>
    </row>
    <row r="251" spans="1:84">
      <c r="A251" s="1">
        <v>28226</v>
      </c>
      <c r="B251" s="1">
        <v>2</v>
      </c>
      <c r="C251" s="1" t="s">
        <v>54</v>
      </c>
      <c r="D251" s="1" t="s">
        <v>990</v>
      </c>
      <c r="E251" s="1" t="s">
        <v>413</v>
      </c>
      <c r="F251" s="1076">
        <v>39878</v>
      </c>
      <c r="G251" s="8">
        <v>1052</v>
      </c>
      <c r="H251" s="8">
        <v>1399</v>
      </c>
      <c r="I251" s="8">
        <v>1653</v>
      </c>
      <c r="J251" s="8">
        <v>1568</v>
      </c>
      <c r="K251" s="8">
        <v>1472</v>
      </c>
      <c r="L251" s="8">
        <v>1358</v>
      </c>
      <c r="M251" s="8">
        <v>1360</v>
      </c>
      <c r="N251" s="8">
        <v>1814</v>
      </c>
      <c r="O251" s="8">
        <v>2041</v>
      </c>
      <c r="P251" s="8">
        <v>2447</v>
      </c>
      <c r="Q251" s="8">
        <v>2763</v>
      </c>
      <c r="R251" s="8">
        <v>2515</v>
      </c>
      <c r="S251" s="8">
        <v>2545</v>
      </c>
      <c r="T251" s="8">
        <v>2832</v>
      </c>
      <c r="U251" s="8">
        <v>3434</v>
      </c>
      <c r="V251" s="8">
        <v>3581</v>
      </c>
      <c r="W251" s="8">
        <v>2459</v>
      </c>
      <c r="X251" s="8">
        <v>1806</v>
      </c>
      <c r="Y251" s="8">
        <v>1221</v>
      </c>
      <c r="Z251" s="8">
        <v>558</v>
      </c>
      <c r="AA251" s="8"/>
      <c r="AB251" s="8">
        <v>18916</v>
      </c>
      <c r="AC251" s="8">
        <v>539</v>
      </c>
      <c r="AD251" s="8">
        <v>667</v>
      </c>
      <c r="AE251" s="8">
        <v>817</v>
      </c>
      <c r="AF251" s="8">
        <v>787</v>
      </c>
      <c r="AG251" s="8">
        <v>720</v>
      </c>
      <c r="AH251" s="8">
        <v>697</v>
      </c>
      <c r="AI251" s="8">
        <v>712</v>
      </c>
      <c r="AJ251" s="8">
        <v>899</v>
      </c>
      <c r="AK251" s="8">
        <v>1028</v>
      </c>
      <c r="AL251" s="8">
        <v>1185</v>
      </c>
      <c r="AM251" s="8">
        <v>1403</v>
      </c>
      <c r="AN251" s="8">
        <v>1241</v>
      </c>
      <c r="AO251" s="8">
        <v>1230</v>
      </c>
      <c r="AP251" s="8">
        <v>1383</v>
      </c>
      <c r="AQ251" s="8">
        <v>1703</v>
      </c>
      <c r="AR251" s="8">
        <v>1723</v>
      </c>
      <c r="AS251" s="8">
        <v>1034</v>
      </c>
      <c r="AT251" s="8">
        <v>703</v>
      </c>
      <c r="AU251" s="8">
        <v>345</v>
      </c>
      <c r="AV251" s="8">
        <v>100</v>
      </c>
      <c r="AW251" s="8"/>
      <c r="AX251" s="8">
        <v>20962</v>
      </c>
      <c r="AY251" s="8">
        <v>513</v>
      </c>
      <c r="AZ251" s="8">
        <v>732</v>
      </c>
      <c r="BA251" s="8">
        <v>836</v>
      </c>
      <c r="BB251" s="8">
        <v>781</v>
      </c>
      <c r="BC251" s="8">
        <v>752</v>
      </c>
      <c r="BD251" s="8">
        <v>661</v>
      </c>
      <c r="BE251" s="8">
        <v>648</v>
      </c>
      <c r="BF251" s="8">
        <v>915</v>
      </c>
      <c r="BG251" s="8">
        <v>1013</v>
      </c>
      <c r="BH251" s="8">
        <v>1262</v>
      </c>
      <c r="BI251" s="8">
        <v>1360</v>
      </c>
      <c r="BJ251" s="8">
        <v>1274</v>
      </c>
      <c r="BK251" s="8">
        <v>1315</v>
      </c>
      <c r="BL251" s="8">
        <v>1449</v>
      </c>
      <c r="BM251" s="8">
        <v>1731</v>
      </c>
      <c r="BN251" s="8">
        <v>1858</v>
      </c>
      <c r="BO251" s="8">
        <v>1425</v>
      </c>
      <c r="BP251" s="8">
        <v>1103</v>
      </c>
      <c r="BQ251" s="8">
        <v>876</v>
      </c>
      <c r="BR251" s="8">
        <v>458</v>
      </c>
      <c r="BT251" s="955">
        <v>95.022279410012629</v>
      </c>
      <c r="BV251" s="8">
        <v>4104</v>
      </c>
      <c r="BW251" s="8">
        <v>19883</v>
      </c>
      <c r="BX251" s="8">
        <v>15891</v>
      </c>
      <c r="BY251" s="8">
        <v>6266</v>
      </c>
      <c r="BZ251" s="8">
        <v>9625</v>
      </c>
      <c r="CB251" s="955">
        <v>10.291388735643714</v>
      </c>
      <c r="CC251" s="955">
        <v>49.859571693665686</v>
      </c>
      <c r="CD251" s="955">
        <v>39.849039570690607</v>
      </c>
      <c r="CE251" s="955">
        <v>15.712924419479412</v>
      </c>
      <c r="CF251" s="955">
        <v>24.136115151211193</v>
      </c>
    </row>
    <row r="252" spans="1:84">
      <c r="A252" s="1">
        <v>28226</v>
      </c>
      <c r="B252" s="1">
        <v>2</v>
      </c>
      <c r="C252" s="1" t="s">
        <v>54</v>
      </c>
      <c r="D252" s="1" t="s">
        <v>990</v>
      </c>
      <c r="E252" s="1" t="s">
        <v>414</v>
      </c>
      <c r="F252" s="1076">
        <v>37356</v>
      </c>
      <c r="G252" s="8">
        <v>970</v>
      </c>
      <c r="H252" s="8">
        <v>1096</v>
      </c>
      <c r="I252" s="8">
        <v>1410</v>
      </c>
      <c r="J252" s="8">
        <v>1513</v>
      </c>
      <c r="K252" s="8">
        <v>1268</v>
      </c>
      <c r="L252" s="8">
        <v>1416</v>
      </c>
      <c r="M252" s="8">
        <v>1361</v>
      </c>
      <c r="N252" s="8">
        <v>1382</v>
      </c>
      <c r="O252" s="8">
        <v>1824</v>
      </c>
      <c r="P252" s="8">
        <v>2022</v>
      </c>
      <c r="Q252" s="8">
        <v>2463</v>
      </c>
      <c r="R252" s="8">
        <v>2800</v>
      </c>
      <c r="S252" s="8">
        <v>2553</v>
      </c>
      <c r="T252" s="8">
        <v>2532</v>
      </c>
      <c r="U252" s="8">
        <v>2746</v>
      </c>
      <c r="V252" s="8">
        <v>3199</v>
      </c>
      <c r="W252" s="8">
        <v>3160</v>
      </c>
      <c r="X252" s="8">
        <v>1906</v>
      </c>
      <c r="Y252" s="8">
        <v>1115</v>
      </c>
      <c r="Z252" s="8">
        <v>620</v>
      </c>
      <c r="AA252" s="8"/>
      <c r="AB252" s="8">
        <v>17710</v>
      </c>
      <c r="AC252" s="8">
        <v>497</v>
      </c>
      <c r="AD252" s="8">
        <v>562</v>
      </c>
      <c r="AE252" s="8">
        <v>676</v>
      </c>
      <c r="AF252" s="8">
        <v>727</v>
      </c>
      <c r="AG252" s="8">
        <v>610</v>
      </c>
      <c r="AH252" s="8">
        <v>734</v>
      </c>
      <c r="AI252" s="8">
        <v>692</v>
      </c>
      <c r="AJ252" s="8">
        <v>719</v>
      </c>
      <c r="AK252" s="8">
        <v>908</v>
      </c>
      <c r="AL252" s="8">
        <v>1016</v>
      </c>
      <c r="AM252" s="8">
        <v>1188</v>
      </c>
      <c r="AN252" s="8">
        <v>1424</v>
      </c>
      <c r="AO252" s="8">
        <v>1257</v>
      </c>
      <c r="AP252" s="8">
        <v>1220</v>
      </c>
      <c r="AQ252" s="8">
        <v>1318</v>
      </c>
      <c r="AR252" s="8">
        <v>1535</v>
      </c>
      <c r="AS252" s="8">
        <v>1444</v>
      </c>
      <c r="AT252" s="8">
        <v>718</v>
      </c>
      <c r="AU252" s="8">
        <v>348</v>
      </c>
      <c r="AV252" s="8">
        <v>117</v>
      </c>
      <c r="AW252" s="8"/>
      <c r="AX252" s="8">
        <v>19646</v>
      </c>
      <c r="AY252" s="8">
        <v>473</v>
      </c>
      <c r="AZ252" s="8">
        <v>534</v>
      </c>
      <c r="BA252" s="8">
        <v>734</v>
      </c>
      <c r="BB252" s="8">
        <v>786</v>
      </c>
      <c r="BC252" s="8">
        <v>658</v>
      </c>
      <c r="BD252" s="8">
        <v>682</v>
      </c>
      <c r="BE252" s="8">
        <v>669</v>
      </c>
      <c r="BF252" s="8">
        <v>663</v>
      </c>
      <c r="BG252" s="8">
        <v>916</v>
      </c>
      <c r="BH252" s="8">
        <v>1006</v>
      </c>
      <c r="BI252" s="8">
        <v>1275</v>
      </c>
      <c r="BJ252" s="8">
        <v>1376</v>
      </c>
      <c r="BK252" s="8">
        <v>1296</v>
      </c>
      <c r="BL252" s="8">
        <v>1312</v>
      </c>
      <c r="BM252" s="8">
        <v>1428</v>
      </c>
      <c r="BN252" s="8">
        <v>1664</v>
      </c>
      <c r="BO252" s="8">
        <v>1716</v>
      </c>
      <c r="BP252" s="8">
        <v>1188</v>
      </c>
      <c r="BQ252" s="8">
        <v>767</v>
      </c>
      <c r="BR252" s="8">
        <v>503</v>
      </c>
      <c r="BT252" s="955">
        <v>89.012795768103516</v>
      </c>
      <c r="BV252" s="8">
        <v>3476</v>
      </c>
      <c r="BW252" s="8">
        <v>18602</v>
      </c>
      <c r="BX252" s="8">
        <v>15278</v>
      </c>
      <c r="BY252" s="8">
        <v>5278</v>
      </c>
      <c r="BZ252" s="8">
        <v>10000</v>
      </c>
      <c r="CB252" s="955">
        <v>9.3050647820965828</v>
      </c>
      <c r="CC252" s="955">
        <v>49.796552093371879</v>
      </c>
      <c r="CD252" s="955">
        <v>40.898383124531534</v>
      </c>
      <c r="CE252" s="955">
        <v>14.12892172609487</v>
      </c>
      <c r="CF252" s="955">
        <v>26.769461398436661</v>
      </c>
    </row>
    <row r="253" spans="1:84">
      <c r="A253" s="1">
        <v>28226</v>
      </c>
      <c r="B253" s="1">
        <v>2</v>
      </c>
      <c r="C253" s="1" t="s">
        <v>54</v>
      </c>
      <c r="D253" s="1" t="s">
        <v>990</v>
      </c>
      <c r="E253" s="1" t="s">
        <v>415</v>
      </c>
      <c r="F253" s="1076">
        <v>34909</v>
      </c>
      <c r="G253" s="8">
        <v>913</v>
      </c>
      <c r="H253" s="8">
        <v>1012</v>
      </c>
      <c r="I253" s="8">
        <v>1106</v>
      </c>
      <c r="J253" s="8">
        <v>1295</v>
      </c>
      <c r="K253" s="8">
        <v>1226</v>
      </c>
      <c r="L253" s="8">
        <v>1233</v>
      </c>
      <c r="M253" s="8">
        <v>1417</v>
      </c>
      <c r="N253" s="8">
        <v>1385</v>
      </c>
      <c r="O253" s="8">
        <v>1392</v>
      </c>
      <c r="P253" s="8">
        <v>1810</v>
      </c>
      <c r="Q253" s="8">
        <v>2042</v>
      </c>
      <c r="R253" s="8">
        <v>2494</v>
      </c>
      <c r="S253" s="8">
        <v>2844</v>
      </c>
      <c r="T253" s="8">
        <v>2549</v>
      </c>
      <c r="U253" s="8">
        <v>2467</v>
      </c>
      <c r="V253" s="8">
        <v>2578</v>
      </c>
      <c r="W253" s="8">
        <v>2834</v>
      </c>
      <c r="X253" s="8">
        <v>2487</v>
      </c>
      <c r="Y253" s="8">
        <v>1212</v>
      </c>
      <c r="Z253" s="8">
        <v>613</v>
      </c>
      <c r="AA253" s="8"/>
      <c r="AB253" s="8">
        <v>16507</v>
      </c>
      <c r="AC253" s="8">
        <v>468</v>
      </c>
      <c r="AD253" s="8">
        <v>519</v>
      </c>
      <c r="AE253" s="8">
        <v>569</v>
      </c>
      <c r="AF253" s="8">
        <v>603</v>
      </c>
      <c r="AG253" s="8">
        <v>564</v>
      </c>
      <c r="AH253" s="8">
        <v>625</v>
      </c>
      <c r="AI253" s="8">
        <v>728</v>
      </c>
      <c r="AJ253" s="8">
        <v>699</v>
      </c>
      <c r="AK253" s="8">
        <v>727</v>
      </c>
      <c r="AL253" s="8">
        <v>900</v>
      </c>
      <c r="AM253" s="8">
        <v>1022</v>
      </c>
      <c r="AN253" s="8">
        <v>1205</v>
      </c>
      <c r="AO253" s="8">
        <v>1443</v>
      </c>
      <c r="AP253" s="8">
        <v>1252</v>
      </c>
      <c r="AQ253" s="8">
        <v>1171</v>
      </c>
      <c r="AR253" s="8">
        <v>1199</v>
      </c>
      <c r="AS253" s="8">
        <v>1292</v>
      </c>
      <c r="AT253" s="8">
        <v>1031</v>
      </c>
      <c r="AU253" s="8">
        <v>365</v>
      </c>
      <c r="AV253" s="8">
        <v>125</v>
      </c>
      <c r="AW253" s="8"/>
      <c r="AX253" s="8">
        <v>18402</v>
      </c>
      <c r="AY253" s="8">
        <v>445</v>
      </c>
      <c r="AZ253" s="8">
        <v>493</v>
      </c>
      <c r="BA253" s="8">
        <v>537</v>
      </c>
      <c r="BB253" s="8">
        <v>692</v>
      </c>
      <c r="BC253" s="8">
        <v>662</v>
      </c>
      <c r="BD253" s="8">
        <v>608</v>
      </c>
      <c r="BE253" s="8">
        <v>689</v>
      </c>
      <c r="BF253" s="8">
        <v>686</v>
      </c>
      <c r="BG253" s="8">
        <v>665</v>
      </c>
      <c r="BH253" s="8">
        <v>910</v>
      </c>
      <c r="BI253" s="8">
        <v>1020</v>
      </c>
      <c r="BJ253" s="8">
        <v>1289</v>
      </c>
      <c r="BK253" s="8">
        <v>1401</v>
      </c>
      <c r="BL253" s="8">
        <v>1297</v>
      </c>
      <c r="BM253" s="8">
        <v>1296</v>
      </c>
      <c r="BN253" s="8">
        <v>1379</v>
      </c>
      <c r="BO253" s="8">
        <v>1542</v>
      </c>
      <c r="BP253" s="8">
        <v>1456</v>
      </c>
      <c r="BQ253" s="8">
        <v>847</v>
      </c>
      <c r="BR253" s="8">
        <v>488</v>
      </c>
      <c r="BT253" s="955">
        <v>83.182023971215486</v>
      </c>
      <c r="BV253" s="8">
        <v>3031</v>
      </c>
      <c r="BW253" s="8">
        <v>17138</v>
      </c>
      <c r="BX253" s="8">
        <v>14740</v>
      </c>
      <c r="BY253" s="8">
        <v>5016</v>
      </c>
      <c r="BZ253" s="8">
        <v>9724</v>
      </c>
      <c r="CB253" s="955">
        <v>8.6825746942049324</v>
      </c>
      <c r="CC253" s="955">
        <v>49.093357013950559</v>
      </c>
      <c r="CD253" s="955">
        <v>42.22406829184451</v>
      </c>
      <c r="CE253" s="955">
        <v>14.368787418717236</v>
      </c>
      <c r="CF253" s="955">
        <v>27.855280873127274</v>
      </c>
    </row>
    <row r="254" spans="1:84">
      <c r="A254" s="1">
        <v>28226</v>
      </c>
      <c r="B254" s="1">
        <v>2</v>
      </c>
      <c r="C254" s="1" t="s">
        <v>54</v>
      </c>
      <c r="D254" s="1" t="s">
        <v>990</v>
      </c>
      <c r="E254" s="1" t="s">
        <v>416</v>
      </c>
      <c r="F254" s="1076">
        <v>32506</v>
      </c>
      <c r="G254" s="8">
        <v>882</v>
      </c>
      <c r="H254" s="8">
        <v>954</v>
      </c>
      <c r="I254" s="8">
        <v>1022</v>
      </c>
      <c r="J254" s="8">
        <v>1015</v>
      </c>
      <c r="K254" s="8">
        <v>1055</v>
      </c>
      <c r="L254" s="8">
        <v>1190</v>
      </c>
      <c r="M254" s="8">
        <v>1234</v>
      </c>
      <c r="N254" s="8">
        <v>1442</v>
      </c>
      <c r="O254" s="8">
        <v>1395</v>
      </c>
      <c r="P254" s="8">
        <v>1383</v>
      </c>
      <c r="Q254" s="8">
        <v>1829</v>
      </c>
      <c r="R254" s="8">
        <v>2070</v>
      </c>
      <c r="S254" s="8">
        <v>2532</v>
      </c>
      <c r="T254" s="8">
        <v>2843</v>
      </c>
      <c r="U254" s="8">
        <v>2492</v>
      </c>
      <c r="V254" s="8">
        <v>2329</v>
      </c>
      <c r="W254" s="8">
        <v>2308</v>
      </c>
      <c r="X254" s="8">
        <v>2245</v>
      </c>
      <c r="Y254" s="8">
        <v>1620</v>
      </c>
      <c r="Z254" s="8">
        <v>666</v>
      </c>
      <c r="AA254" s="8"/>
      <c r="AB254" s="8">
        <v>15326</v>
      </c>
      <c r="AC254" s="8">
        <v>452</v>
      </c>
      <c r="AD254" s="8">
        <v>489</v>
      </c>
      <c r="AE254" s="8">
        <v>526</v>
      </c>
      <c r="AF254" s="8">
        <v>507</v>
      </c>
      <c r="AG254" s="8">
        <v>469</v>
      </c>
      <c r="AH254" s="8">
        <v>580</v>
      </c>
      <c r="AI254" s="8">
        <v>620</v>
      </c>
      <c r="AJ254" s="8">
        <v>736</v>
      </c>
      <c r="AK254" s="8">
        <v>707</v>
      </c>
      <c r="AL254" s="8">
        <v>721</v>
      </c>
      <c r="AM254" s="8">
        <v>906</v>
      </c>
      <c r="AN254" s="8">
        <v>1038</v>
      </c>
      <c r="AO254" s="8">
        <v>1220</v>
      </c>
      <c r="AP254" s="8">
        <v>1440</v>
      </c>
      <c r="AQ254" s="8">
        <v>1208</v>
      </c>
      <c r="AR254" s="8">
        <v>1073</v>
      </c>
      <c r="AS254" s="8">
        <v>1022</v>
      </c>
      <c r="AT254" s="8">
        <v>929</v>
      </c>
      <c r="AU254" s="8">
        <v>547</v>
      </c>
      <c r="AV254" s="8">
        <v>136</v>
      </c>
      <c r="AW254" s="8"/>
      <c r="AX254" s="8">
        <v>17180</v>
      </c>
      <c r="AY254" s="8">
        <v>430</v>
      </c>
      <c r="AZ254" s="8">
        <v>465</v>
      </c>
      <c r="BA254" s="8">
        <v>496</v>
      </c>
      <c r="BB254" s="8">
        <v>508</v>
      </c>
      <c r="BC254" s="8">
        <v>586</v>
      </c>
      <c r="BD254" s="8">
        <v>610</v>
      </c>
      <c r="BE254" s="8">
        <v>614</v>
      </c>
      <c r="BF254" s="8">
        <v>706</v>
      </c>
      <c r="BG254" s="8">
        <v>688</v>
      </c>
      <c r="BH254" s="8">
        <v>662</v>
      </c>
      <c r="BI254" s="8">
        <v>923</v>
      </c>
      <c r="BJ254" s="8">
        <v>1032</v>
      </c>
      <c r="BK254" s="8">
        <v>1312</v>
      </c>
      <c r="BL254" s="8">
        <v>1403</v>
      </c>
      <c r="BM254" s="8">
        <v>1284</v>
      </c>
      <c r="BN254" s="8">
        <v>1256</v>
      </c>
      <c r="BO254" s="8">
        <v>1286</v>
      </c>
      <c r="BP254" s="8">
        <v>1316</v>
      </c>
      <c r="BQ254" s="8">
        <v>1073</v>
      </c>
      <c r="BR254" s="8">
        <v>530</v>
      </c>
      <c r="BT254" s="955">
        <v>77.456096456739814</v>
      </c>
      <c r="BV254" s="8">
        <v>2858</v>
      </c>
      <c r="BW254" s="8">
        <v>15145</v>
      </c>
      <c r="BX254" s="8">
        <v>14503</v>
      </c>
      <c r="BY254" s="8">
        <v>5335</v>
      </c>
      <c r="BZ254" s="8">
        <v>9168</v>
      </c>
      <c r="CB254" s="955">
        <v>8.7922229742201452</v>
      </c>
      <c r="CC254" s="955">
        <v>46.591398511044112</v>
      </c>
      <c r="CD254" s="955">
        <v>44.616378514735736</v>
      </c>
      <c r="CE254" s="955">
        <v>16.412354642219899</v>
      </c>
      <c r="CF254" s="955">
        <v>28.204023872515844</v>
      </c>
    </row>
    <row r="255" spans="1:84">
      <c r="A255" s="1">
        <v>28226</v>
      </c>
      <c r="B255" s="1">
        <v>2</v>
      </c>
      <c r="C255" s="1" t="s">
        <v>54</v>
      </c>
      <c r="D255" s="1" t="s">
        <v>990</v>
      </c>
      <c r="E255" s="1" t="s">
        <v>417</v>
      </c>
      <c r="F255" s="1076">
        <v>30104</v>
      </c>
      <c r="G255" s="8">
        <v>810</v>
      </c>
      <c r="H255" s="8">
        <v>921</v>
      </c>
      <c r="I255" s="8">
        <v>963</v>
      </c>
      <c r="J255" s="8">
        <v>936</v>
      </c>
      <c r="K255" s="8">
        <v>823</v>
      </c>
      <c r="L255" s="8">
        <v>1027</v>
      </c>
      <c r="M255" s="8">
        <v>1193</v>
      </c>
      <c r="N255" s="8">
        <v>1256</v>
      </c>
      <c r="O255" s="8">
        <v>1452</v>
      </c>
      <c r="P255" s="8">
        <v>1387</v>
      </c>
      <c r="Q255" s="8">
        <v>1398</v>
      </c>
      <c r="R255" s="8">
        <v>1857</v>
      </c>
      <c r="S255" s="8">
        <v>2103</v>
      </c>
      <c r="T255" s="8">
        <v>2531</v>
      </c>
      <c r="U255" s="8">
        <v>2782</v>
      </c>
      <c r="V255" s="8">
        <v>2361</v>
      </c>
      <c r="W255" s="8">
        <v>2101</v>
      </c>
      <c r="X255" s="8">
        <v>1859</v>
      </c>
      <c r="Y255" s="8">
        <v>1473</v>
      </c>
      <c r="Z255" s="8">
        <v>871</v>
      </c>
      <c r="AA255" s="8"/>
      <c r="AB255" s="8">
        <v>14169</v>
      </c>
      <c r="AC255" s="8">
        <v>415</v>
      </c>
      <c r="AD255" s="8">
        <v>472</v>
      </c>
      <c r="AE255" s="8">
        <v>496</v>
      </c>
      <c r="AF255" s="8">
        <v>468</v>
      </c>
      <c r="AG255" s="8">
        <v>394</v>
      </c>
      <c r="AH255" s="8">
        <v>484</v>
      </c>
      <c r="AI255" s="8">
        <v>576</v>
      </c>
      <c r="AJ255" s="8">
        <v>627</v>
      </c>
      <c r="AK255" s="8">
        <v>744</v>
      </c>
      <c r="AL255" s="8">
        <v>701</v>
      </c>
      <c r="AM255" s="8">
        <v>726</v>
      </c>
      <c r="AN255" s="8">
        <v>922</v>
      </c>
      <c r="AO255" s="8">
        <v>1052</v>
      </c>
      <c r="AP255" s="8">
        <v>1217</v>
      </c>
      <c r="AQ255" s="8">
        <v>1391</v>
      </c>
      <c r="AR255" s="8">
        <v>1113</v>
      </c>
      <c r="AS255" s="8">
        <v>923</v>
      </c>
      <c r="AT255" s="8">
        <v>748</v>
      </c>
      <c r="AU255" s="8">
        <v>498</v>
      </c>
      <c r="AV255" s="8">
        <v>202</v>
      </c>
      <c r="AW255" s="8"/>
      <c r="AX255" s="8">
        <v>15935</v>
      </c>
      <c r="AY255" s="8">
        <v>395</v>
      </c>
      <c r="AZ255" s="8">
        <v>449</v>
      </c>
      <c r="BA255" s="8">
        <v>467</v>
      </c>
      <c r="BB255" s="8">
        <v>468</v>
      </c>
      <c r="BC255" s="8">
        <v>429</v>
      </c>
      <c r="BD255" s="8">
        <v>543</v>
      </c>
      <c r="BE255" s="8">
        <v>617</v>
      </c>
      <c r="BF255" s="8">
        <v>629</v>
      </c>
      <c r="BG255" s="8">
        <v>708</v>
      </c>
      <c r="BH255" s="8">
        <v>686</v>
      </c>
      <c r="BI255" s="8">
        <v>672</v>
      </c>
      <c r="BJ255" s="8">
        <v>935</v>
      </c>
      <c r="BK255" s="8">
        <v>1051</v>
      </c>
      <c r="BL255" s="8">
        <v>1314</v>
      </c>
      <c r="BM255" s="8">
        <v>1391</v>
      </c>
      <c r="BN255" s="8">
        <v>1248</v>
      </c>
      <c r="BO255" s="8">
        <v>1178</v>
      </c>
      <c r="BP255" s="8">
        <v>1111</v>
      </c>
      <c r="BQ255" s="8">
        <v>975</v>
      </c>
      <c r="BR255" s="8">
        <v>669</v>
      </c>
      <c r="BT255" s="955">
        <v>71.732551766864432</v>
      </c>
      <c r="BV255" s="8">
        <v>2694</v>
      </c>
      <c r="BW255" s="8">
        <v>13432</v>
      </c>
      <c r="BX255" s="8">
        <v>13978</v>
      </c>
      <c r="BY255" s="8">
        <v>5313</v>
      </c>
      <c r="BZ255" s="8">
        <v>8665</v>
      </c>
      <c r="CB255" s="955">
        <v>8.9489768801488179</v>
      </c>
      <c r="CC255" s="955">
        <v>44.618655328195587</v>
      </c>
      <c r="CD255" s="955">
        <v>46.432367791655594</v>
      </c>
      <c r="CE255" s="955">
        <v>17.648817432899282</v>
      </c>
      <c r="CF255" s="955">
        <v>28.783550358756312</v>
      </c>
    </row>
    <row r="256" spans="1:84">
      <c r="A256" s="1">
        <v>28226</v>
      </c>
      <c r="B256" s="1">
        <v>2</v>
      </c>
      <c r="C256" s="1" t="s">
        <v>54</v>
      </c>
      <c r="D256" s="1" t="s">
        <v>990</v>
      </c>
      <c r="E256" s="1" t="s">
        <v>419</v>
      </c>
      <c r="F256" s="1076">
        <v>27809</v>
      </c>
      <c r="G256" s="8">
        <v>712</v>
      </c>
      <c r="H256" s="8">
        <v>846</v>
      </c>
      <c r="I256" s="8">
        <v>930</v>
      </c>
      <c r="J256" s="8">
        <v>882</v>
      </c>
      <c r="K256" s="8">
        <v>758</v>
      </c>
      <c r="L256" s="8">
        <v>805</v>
      </c>
      <c r="M256" s="8">
        <v>1032</v>
      </c>
      <c r="N256" s="8">
        <v>1215</v>
      </c>
      <c r="O256" s="8">
        <v>1266</v>
      </c>
      <c r="P256" s="8">
        <v>1443</v>
      </c>
      <c r="Q256" s="8">
        <v>1404</v>
      </c>
      <c r="R256" s="8">
        <v>1421</v>
      </c>
      <c r="S256" s="8">
        <v>1890</v>
      </c>
      <c r="T256" s="8">
        <v>2105</v>
      </c>
      <c r="U256" s="8">
        <v>2479</v>
      </c>
      <c r="V256" s="8">
        <v>2639</v>
      </c>
      <c r="W256" s="8">
        <v>2145</v>
      </c>
      <c r="X256" s="8">
        <v>1718</v>
      </c>
      <c r="Y256" s="8">
        <v>1255</v>
      </c>
      <c r="Z256" s="8">
        <v>864</v>
      </c>
      <c r="AA256" s="8"/>
      <c r="AB256" s="8">
        <v>13091</v>
      </c>
      <c r="AC256" s="8">
        <v>365</v>
      </c>
      <c r="AD256" s="8">
        <v>434</v>
      </c>
      <c r="AE256" s="8">
        <v>479</v>
      </c>
      <c r="AF256" s="8">
        <v>441</v>
      </c>
      <c r="AG256" s="8">
        <v>363</v>
      </c>
      <c r="AH256" s="8">
        <v>407</v>
      </c>
      <c r="AI256" s="8">
        <v>482</v>
      </c>
      <c r="AJ256" s="8">
        <v>583</v>
      </c>
      <c r="AK256" s="8">
        <v>635</v>
      </c>
      <c r="AL256" s="8">
        <v>738</v>
      </c>
      <c r="AM256" s="8">
        <v>707</v>
      </c>
      <c r="AN256" s="8">
        <v>740</v>
      </c>
      <c r="AO256" s="8">
        <v>937</v>
      </c>
      <c r="AP256" s="8">
        <v>1052</v>
      </c>
      <c r="AQ256" s="8">
        <v>1176</v>
      </c>
      <c r="AR256" s="8">
        <v>1285</v>
      </c>
      <c r="AS256" s="8">
        <v>967</v>
      </c>
      <c r="AT256" s="8">
        <v>688</v>
      </c>
      <c r="AU256" s="8">
        <v>413</v>
      </c>
      <c r="AV256" s="8">
        <v>199</v>
      </c>
      <c r="AW256" s="8"/>
      <c r="AX256" s="8">
        <v>14718</v>
      </c>
      <c r="AY256" s="8">
        <v>347</v>
      </c>
      <c r="AZ256" s="8">
        <v>412</v>
      </c>
      <c r="BA256" s="8">
        <v>451</v>
      </c>
      <c r="BB256" s="8">
        <v>441</v>
      </c>
      <c r="BC256" s="8">
        <v>395</v>
      </c>
      <c r="BD256" s="8">
        <v>398</v>
      </c>
      <c r="BE256" s="8">
        <v>550</v>
      </c>
      <c r="BF256" s="8">
        <v>632</v>
      </c>
      <c r="BG256" s="8">
        <v>631</v>
      </c>
      <c r="BH256" s="8">
        <v>705</v>
      </c>
      <c r="BI256" s="8">
        <v>697</v>
      </c>
      <c r="BJ256" s="8">
        <v>681</v>
      </c>
      <c r="BK256" s="8">
        <v>953</v>
      </c>
      <c r="BL256" s="8">
        <v>1053</v>
      </c>
      <c r="BM256" s="8">
        <v>1303</v>
      </c>
      <c r="BN256" s="8">
        <v>1354</v>
      </c>
      <c r="BO256" s="8">
        <v>1178</v>
      </c>
      <c r="BP256" s="8">
        <v>1030</v>
      </c>
      <c r="BQ256" s="8">
        <v>842</v>
      </c>
      <c r="BR256" s="8">
        <v>665</v>
      </c>
      <c r="BT256" s="955">
        <v>66.263969309219149</v>
      </c>
      <c r="BV256" s="8">
        <v>2488</v>
      </c>
      <c r="BW256" s="8">
        <v>12116</v>
      </c>
      <c r="BX256" s="8">
        <v>13205</v>
      </c>
      <c r="BY256" s="8">
        <v>4584</v>
      </c>
      <c r="BZ256" s="8">
        <v>8621</v>
      </c>
      <c r="CB256" s="955">
        <v>8.9467438599014706</v>
      </c>
      <c r="CC256" s="955">
        <v>43.568628861160057</v>
      </c>
      <c r="CD256" s="955">
        <v>47.484627278938476</v>
      </c>
      <c r="CE256" s="955">
        <v>16.483872127728432</v>
      </c>
      <c r="CF256" s="955">
        <v>31.00075515121004</v>
      </c>
    </row>
    <row r="257" spans="1:84">
      <c r="A257" s="1">
        <v>28227</v>
      </c>
      <c r="B257" s="1">
        <v>2</v>
      </c>
      <c r="C257" s="1" t="s">
        <v>54</v>
      </c>
      <c r="D257" s="1" t="s">
        <v>991</v>
      </c>
      <c r="E257" s="1" t="s">
        <v>412</v>
      </c>
      <c r="F257" s="1076">
        <v>34819</v>
      </c>
      <c r="G257" s="8">
        <v>1010</v>
      </c>
      <c r="H257" s="8">
        <v>1376</v>
      </c>
      <c r="I257" s="8">
        <v>1614</v>
      </c>
      <c r="J257" s="8">
        <v>1439</v>
      </c>
      <c r="K257" s="8">
        <v>977</v>
      </c>
      <c r="L257" s="8">
        <v>1144</v>
      </c>
      <c r="M257" s="8">
        <v>1475</v>
      </c>
      <c r="N257" s="8">
        <v>1747</v>
      </c>
      <c r="O257" s="8">
        <v>1999</v>
      </c>
      <c r="P257" s="8">
        <v>2399</v>
      </c>
      <c r="Q257" s="8">
        <v>2056</v>
      </c>
      <c r="R257" s="8">
        <v>2282</v>
      </c>
      <c r="S257" s="8">
        <v>2648</v>
      </c>
      <c r="T257" s="8">
        <v>3066</v>
      </c>
      <c r="U257" s="8">
        <v>3136</v>
      </c>
      <c r="V257" s="8">
        <v>2193</v>
      </c>
      <c r="W257" s="8">
        <v>1775</v>
      </c>
      <c r="X257" s="8">
        <v>1487</v>
      </c>
      <c r="Y257" s="8">
        <v>753</v>
      </c>
      <c r="Z257" s="8">
        <v>243</v>
      </c>
      <c r="AA257" s="8"/>
      <c r="AB257" s="8">
        <v>16635</v>
      </c>
      <c r="AC257" s="8">
        <v>529</v>
      </c>
      <c r="AD257" s="8">
        <v>736</v>
      </c>
      <c r="AE257" s="8">
        <v>819</v>
      </c>
      <c r="AF257" s="8">
        <v>740</v>
      </c>
      <c r="AG257" s="8">
        <v>468</v>
      </c>
      <c r="AH257" s="8">
        <v>615</v>
      </c>
      <c r="AI257" s="8">
        <v>735</v>
      </c>
      <c r="AJ257" s="8">
        <v>908</v>
      </c>
      <c r="AK257" s="8">
        <v>1023</v>
      </c>
      <c r="AL257" s="8">
        <v>1229</v>
      </c>
      <c r="AM257" s="8">
        <v>986</v>
      </c>
      <c r="AN257" s="8">
        <v>1096</v>
      </c>
      <c r="AO257" s="8">
        <v>1287</v>
      </c>
      <c r="AP257" s="8">
        <v>1514</v>
      </c>
      <c r="AQ257" s="8">
        <v>1505</v>
      </c>
      <c r="AR257" s="8">
        <v>958</v>
      </c>
      <c r="AS257" s="8">
        <v>698</v>
      </c>
      <c r="AT257" s="8">
        <v>532</v>
      </c>
      <c r="AU257" s="8">
        <v>222</v>
      </c>
      <c r="AV257" s="8">
        <v>35</v>
      </c>
      <c r="AW257" s="8"/>
      <c r="AX257" s="8">
        <v>18184</v>
      </c>
      <c r="AY257" s="8">
        <v>481</v>
      </c>
      <c r="AZ257" s="8">
        <v>640</v>
      </c>
      <c r="BA257" s="8">
        <v>795</v>
      </c>
      <c r="BB257" s="8">
        <v>699</v>
      </c>
      <c r="BC257" s="8">
        <v>509</v>
      </c>
      <c r="BD257" s="8">
        <v>529</v>
      </c>
      <c r="BE257" s="8">
        <v>740</v>
      </c>
      <c r="BF257" s="8">
        <v>839</v>
      </c>
      <c r="BG257" s="8">
        <v>976</v>
      </c>
      <c r="BH257" s="8">
        <v>1170</v>
      </c>
      <c r="BI257" s="8">
        <v>1070</v>
      </c>
      <c r="BJ257" s="8">
        <v>1186</v>
      </c>
      <c r="BK257" s="8">
        <v>1361</v>
      </c>
      <c r="BL257" s="8">
        <v>1552</v>
      </c>
      <c r="BM257" s="8">
        <v>1631</v>
      </c>
      <c r="BN257" s="8">
        <v>1235</v>
      </c>
      <c r="BO257" s="8">
        <v>1077</v>
      </c>
      <c r="BP257" s="8">
        <v>955</v>
      </c>
      <c r="BQ257" s="8">
        <v>531</v>
      </c>
      <c r="BR257" s="8">
        <v>208</v>
      </c>
      <c r="BT257" s="955">
        <v>100</v>
      </c>
      <c r="BV257" s="8">
        <v>4000</v>
      </c>
      <c r="BW257" s="8">
        <v>18166</v>
      </c>
      <c r="BX257" s="8">
        <v>12653</v>
      </c>
      <c r="BY257" s="8">
        <v>6202</v>
      </c>
      <c r="BZ257" s="8">
        <v>6451</v>
      </c>
      <c r="CB257" s="955">
        <v>11.487980700192423</v>
      </c>
      <c r="CC257" s="955">
        <v>52.172664349923892</v>
      </c>
      <c r="CD257" s="955">
        <v>36.339354949883685</v>
      </c>
      <c r="CE257" s="955">
        <v>17.812114075648353</v>
      </c>
      <c r="CF257" s="955">
        <v>18.527240874235332</v>
      </c>
    </row>
    <row r="258" spans="1:84">
      <c r="A258" s="1">
        <v>28227</v>
      </c>
      <c r="B258" s="1">
        <v>2</v>
      </c>
      <c r="C258" s="1" t="s">
        <v>54</v>
      </c>
      <c r="D258" s="1" t="s">
        <v>991</v>
      </c>
      <c r="E258" s="1" t="s">
        <v>413</v>
      </c>
      <c r="F258" s="1076">
        <v>31628</v>
      </c>
      <c r="G258" s="8">
        <v>753</v>
      </c>
      <c r="H258" s="8">
        <v>1046</v>
      </c>
      <c r="I258" s="8">
        <v>1359</v>
      </c>
      <c r="J258" s="8">
        <v>1257</v>
      </c>
      <c r="K258" s="8">
        <v>816</v>
      </c>
      <c r="L258" s="8">
        <v>963</v>
      </c>
      <c r="M258" s="8">
        <v>1098</v>
      </c>
      <c r="N258" s="8">
        <v>1452</v>
      </c>
      <c r="O258" s="8">
        <v>1693</v>
      </c>
      <c r="P258" s="8">
        <v>1915</v>
      </c>
      <c r="Q258" s="8">
        <v>2310</v>
      </c>
      <c r="R258" s="8">
        <v>2057</v>
      </c>
      <c r="S258" s="8">
        <v>2259</v>
      </c>
      <c r="T258" s="8">
        <v>2593</v>
      </c>
      <c r="U258" s="8">
        <v>2938</v>
      </c>
      <c r="V258" s="8">
        <v>2824</v>
      </c>
      <c r="W258" s="8">
        <v>1850</v>
      </c>
      <c r="X258" s="8">
        <v>1297</v>
      </c>
      <c r="Y258" s="8">
        <v>835</v>
      </c>
      <c r="Z258" s="8">
        <v>313</v>
      </c>
      <c r="AA258" s="8"/>
      <c r="AB258" s="8">
        <v>15166</v>
      </c>
      <c r="AC258" s="8">
        <v>386</v>
      </c>
      <c r="AD258" s="8">
        <v>551</v>
      </c>
      <c r="AE258" s="8">
        <v>737</v>
      </c>
      <c r="AF258" s="8">
        <v>651</v>
      </c>
      <c r="AG258" s="8">
        <v>399</v>
      </c>
      <c r="AH258" s="8">
        <v>471</v>
      </c>
      <c r="AI258" s="8">
        <v>593</v>
      </c>
      <c r="AJ258" s="8">
        <v>718</v>
      </c>
      <c r="AK258" s="8">
        <v>864</v>
      </c>
      <c r="AL258" s="8">
        <v>992</v>
      </c>
      <c r="AM258" s="8">
        <v>1202</v>
      </c>
      <c r="AN258" s="8">
        <v>987</v>
      </c>
      <c r="AO258" s="8">
        <v>1077</v>
      </c>
      <c r="AP258" s="8">
        <v>1259</v>
      </c>
      <c r="AQ258" s="8">
        <v>1421</v>
      </c>
      <c r="AR258" s="8">
        <v>1334</v>
      </c>
      <c r="AS258" s="8">
        <v>758</v>
      </c>
      <c r="AT258" s="8">
        <v>443</v>
      </c>
      <c r="AU258" s="8">
        <v>255</v>
      </c>
      <c r="AV258" s="8">
        <v>68</v>
      </c>
      <c r="AW258" s="8"/>
      <c r="AX258" s="8">
        <v>16462</v>
      </c>
      <c r="AY258" s="8">
        <v>367</v>
      </c>
      <c r="AZ258" s="8">
        <v>495</v>
      </c>
      <c r="BA258" s="8">
        <v>622</v>
      </c>
      <c r="BB258" s="8">
        <v>606</v>
      </c>
      <c r="BC258" s="8">
        <v>417</v>
      </c>
      <c r="BD258" s="8">
        <v>492</v>
      </c>
      <c r="BE258" s="8">
        <v>505</v>
      </c>
      <c r="BF258" s="8">
        <v>734</v>
      </c>
      <c r="BG258" s="8">
        <v>829</v>
      </c>
      <c r="BH258" s="8">
        <v>923</v>
      </c>
      <c r="BI258" s="8">
        <v>1108</v>
      </c>
      <c r="BJ258" s="8">
        <v>1070</v>
      </c>
      <c r="BK258" s="8">
        <v>1182</v>
      </c>
      <c r="BL258" s="8">
        <v>1334</v>
      </c>
      <c r="BM258" s="8">
        <v>1517</v>
      </c>
      <c r="BN258" s="8">
        <v>1490</v>
      </c>
      <c r="BO258" s="8">
        <v>1092</v>
      </c>
      <c r="BP258" s="8">
        <v>854</v>
      </c>
      <c r="BQ258" s="8">
        <v>580</v>
      </c>
      <c r="BR258" s="8">
        <v>245</v>
      </c>
      <c r="BT258" s="955">
        <v>90.835463396421488</v>
      </c>
      <c r="BV258" s="8">
        <v>3158</v>
      </c>
      <c r="BW258" s="8">
        <v>15820</v>
      </c>
      <c r="BX258" s="8">
        <v>12650</v>
      </c>
      <c r="BY258" s="8">
        <v>5531</v>
      </c>
      <c r="BZ258" s="8">
        <v>7119</v>
      </c>
      <c r="CB258" s="955">
        <v>9.9848235740483116</v>
      </c>
      <c r="CC258" s="955">
        <v>50.01897053243961</v>
      </c>
      <c r="CD258" s="955">
        <v>39.996205893512077</v>
      </c>
      <c r="CE258" s="955">
        <v>17.487669153914254</v>
      </c>
      <c r="CF258" s="955">
        <v>22.508536739597826</v>
      </c>
    </row>
    <row r="259" spans="1:84">
      <c r="A259" s="1">
        <v>28227</v>
      </c>
      <c r="B259" s="1">
        <v>2</v>
      </c>
      <c r="C259" s="1" t="s">
        <v>54</v>
      </c>
      <c r="D259" s="1" t="s">
        <v>991</v>
      </c>
      <c r="E259" s="1" t="s">
        <v>414</v>
      </c>
      <c r="F259" s="1076">
        <v>28763</v>
      </c>
      <c r="G259" s="8">
        <v>660</v>
      </c>
      <c r="H259" s="8">
        <v>785</v>
      </c>
      <c r="I259" s="8">
        <v>1035</v>
      </c>
      <c r="J259" s="8">
        <v>1039</v>
      </c>
      <c r="K259" s="8">
        <v>802</v>
      </c>
      <c r="L259" s="8">
        <v>907</v>
      </c>
      <c r="M259" s="8">
        <v>940</v>
      </c>
      <c r="N259" s="8">
        <v>1086</v>
      </c>
      <c r="O259" s="8">
        <v>1405</v>
      </c>
      <c r="P259" s="8">
        <v>1653</v>
      </c>
      <c r="Q259" s="8">
        <v>1885</v>
      </c>
      <c r="R259" s="8">
        <v>2292</v>
      </c>
      <c r="S259" s="8">
        <v>2028</v>
      </c>
      <c r="T259" s="8">
        <v>2197</v>
      </c>
      <c r="U259" s="8">
        <v>2461</v>
      </c>
      <c r="V259" s="8">
        <v>2682</v>
      </c>
      <c r="W259" s="8">
        <v>2393</v>
      </c>
      <c r="X259" s="8">
        <v>1387</v>
      </c>
      <c r="Y259" s="8">
        <v>743</v>
      </c>
      <c r="Z259" s="8">
        <v>383</v>
      </c>
      <c r="AA259" s="8"/>
      <c r="AB259" s="8">
        <v>13763</v>
      </c>
      <c r="AC259" s="8">
        <v>338</v>
      </c>
      <c r="AD259" s="8">
        <v>401</v>
      </c>
      <c r="AE259" s="8">
        <v>549</v>
      </c>
      <c r="AF259" s="8">
        <v>560</v>
      </c>
      <c r="AG259" s="8">
        <v>409</v>
      </c>
      <c r="AH259" s="8">
        <v>445</v>
      </c>
      <c r="AI259" s="8">
        <v>461</v>
      </c>
      <c r="AJ259" s="8">
        <v>589</v>
      </c>
      <c r="AK259" s="8">
        <v>694</v>
      </c>
      <c r="AL259" s="8">
        <v>846</v>
      </c>
      <c r="AM259" s="8">
        <v>979</v>
      </c>
      <c r="AN259" s="8">
        <v>1197</v>
      </c>
      <c r="AO259" s="8">
        <v>972</v>
      </c>
      <c r="AP259" s="8">
        <v>1039</v>
      </c>
      <c r="AQ259" s="8">
        <v>1172</v>
      </c>
      <c r="AR259" s="8">
        <v>1254</v>
      </c>
      <c r="AS259" s="8">
        <v>1067</v>
      </c>
      <c r="AT259" s="8">
        <v>500</v>
      </c>
      <c r="AU259" s="8">
        <v>203</v>
      </c>
      <c r="AV259" s="8">
        <v>88</v>
      </c>
      <c r="AW259" s="8"/>
      <c r="AX259" s="8">
        <v>15000</v>
      </c>
      <c r="AY259" s="8">
        <v>322</v>
      </c>
      <c r="AZ259" s="8">
        <v>384</v>
      </c>
      <c r="BA259" s="8">
        <v>486</v>
      </c>
      <c r="BB259" s="8">
        <v>479</v>
      </c>
      <c r="BC259" s="8">
        <v>393</v>
      </c>
      <c r="BD259" s="8">
        <v>462</v>
      </c>
      <c r="BE259" s="8">
        <v>479</v>
      </c>
      <c r="BF259" s="8">
        <v>497</v>
      </c>
      <c r="BG259" s="8">
        <v>711</v>
      </c>
      <c r="BH259" s="8">
        <v>807</v>
      </c>
      <c r="BI259" s="8">
        <v>906</v>
      </c>
      <c r="BJ259" s="8">
        <v>1095</v>
      </c>
      <c r="BK259" s="8">
        <v>1056</v>
      </c>
      <c r="BL259" s="8">
        <v>1158</v>
      </c>
      <c r="BM259" s="8">
        <v>1289</v>
      </c>
      <c r="BN259" s="8">
        <v>1428</v>
      </c>
      <c r="BO259" s="8">
        <v>1326</v>
      </c>
      <c r="BP259" s="8">
        <v>887</v>
      </c>
      <c r="BQ259" s="8">
        <v>540</v>
      </c>
      <c r="BR259" s="8">
        <v>295</v>
      </c>
      <c r="BT259" s="955">
        <v>82.60719721990867</v>
      </c>
      <c r="BV259" s="8">
        <v>2480</v>
      </c>
      <c r="BW259" s="8">
        <v>14037</v>
      </c>
      <c r="BX259" s="8">
        <v>12246</v>
      </c>
      <c r="BY259" s="8">
        <v>4658</v>
      </c>
      <c r="BZ259" s="8">
        <v>7588</v>
      </c>
      <c r="CB259" s="955">
        <v>8.6221882279317175</v>
      </c>
      <c r="CC259" s="955">
        <v>48.802280707853839</v>
      </c>
      <c r="CD259" s="955">
        <v>42.575531064214445</v>
      </c>
      <c r="CE259" s="955">
        <v>16.194416437784653</v>
      </c>
      <c r="CF259" s="955">
        <v>26.381114626429785</v>
      </c>
    </row>
    <row r="260" spans="1:84">
      <c r="A260" s="1">
        <v>28227</v>
      </c>
      <c r="B260" s="1">
        <v>2</v>
      </c>
      <c r="C260" s="1" t="s">
        <v>54</v>
      </c>
      <c r="D260" s="1" t="s">
        <v>991</v>
      </c>
      <c r="E260" s="1" t="s">
        <v>415</v>
      </c>
      <c r="F260" s="1076">
        <v>25999</v>
      </c>
      <c r="G260" s="8">
        <v>569</v>
      </c>
      <c r="H260" s="8">
        <v>687</v>
      </c>
      <c r="I260" s="8">
        <v>777</v>
      </c>
      <c r="J260" s="8">
        <v>792</v>
      </c>
      <c r="K260" s="8">
        <v>661</v>
      </c>
      <c r="L260" s="8">
        <v>888</v>
      </c>
      <c r="M260" s="8">
        <v>882</v>
      </c>
      <c r="N260" s="8">
        <v>931</v>
      </c>
      <c r="O260" s="8">
        <v>1051</v>
      </c>
      <c r="P260" s="8">
        <v>1373</v>
      </c>
      <c r="Q260" s="8">
        <v>1629</v>
      </c>
      <c r="R260" s="8">
        <v>1870</v>
      </c>
      <c r="S260" s="8">
        <v>2263</v>
      </c>
      <c r="T260" s="8">
        <v>1977</v>
      </c>
      <c r="U260" s="8">
        <v>2094</v>
      </c>
      <c r="V260" s="8">
        <v>2260</v>
      </c>
      <c r="W260" s="8">
        <v>2287</v>
      </c>
      <c r="X260" s="8">
        <v>1813</v>
      </c>
      <c r="Y260" s="8">
        <v>811</v>
      </c>
      <c r="Z260" s="8">
        <v>384</v>
      </c>
      <c r="AA260" s="8"/>
      <c r="AB260" s="8">
        <v>12402</v>
      </c>
      <c r="AC260" s="8">
        <v>292</v>
      </c>
      <c r="AD260" s="8">
        <v>351</v>
      </c>
      <c r="AE260" s="8">
        <v>400</v>
      </c>
      <c r="AF260" s="8">
        <v>418</v>
      </c>
      <c r="AG260" s="8">
        <v>351</v>
      </c>
      <c r="AH260" s="8">
        <v>455</v>
      </c>
      <c r="AI260" s="8">
        <v>434</v>
      </c>
      <c r="AJ260" s="8">
        <v>458</v>
      </c>
      <c r="AK260" s="8">
        <v>569</v>
      </c>
      <c r="AL260" s="8">
        <v>680</v>
      </c>
      <c r="AM260" s="8">
        <v>837</v>
      </c>
      <c r="AN260" s="8">
        <v>975</v>
      </c>
      <c r="AO260" s="8">
        <v>1181</v>
      </c>
      <c r="AP260" s="8">
        <v>940</v>
      </c>
      <c r="AQ260" s="8">
        <v>972</v>
      </c>
      <c r="AR260" s="8">
        <v>1042</v>
      </c>
      <c r="AS260" s="8">
        <v>1011</v>
      </c>
      <c r="AT260" s="8">
        <v>719</v>
      </c>
      <c r="AU260" s="8">
        <v>236</v>
      </c>
      <c r="AV260" s="8">
        <v>81</v>
      </c>
      <c r="AW260" s="8"/>
      <c r="AX260" s="8">
        <v>13597</v>
      </c>
      <c r="AY260" s="8">
        <v>277</v>
      </c>
      <c r="AZ260" s="8">
        <v>336</v>
      </c>
      <c r="BA260" s="8">
        <v>377</v>
      </c>
      <c r="BB260" s="8">
        <v>374</v>
      </c>
      <c r="BC260" s="8">
        <v>310</v>
      </c>
      <c r="BD260" s="8">
        <v>433</v>
      </c>
      <c r="BE260" s="8">
        <v>448</v>
      </c>
      <c r="BF260" s="8">
        <v>473</v>
      </c>
      <c r="BG260" s="8">
        <v>482</v>
      </c>
      <c r="BH260" s="8">
        <v>693</v>
      </c>
      <c r="BI260" s="8">
        <v>792</v>
      </c>
      <c r="BJ260" s="8">
        <v>895</v>
      </c>
      <c r="BK260" s="8">
        <v>1082</v>
      </c>
      <c r="BL260" s="8">
        <v>1037</v>
      </c>
      <c r="BM260" s="8">
        <v>1122</v>
      </c>
      <c r="BN260" s="8">
        <v>1218</v>
      </c>
      <c r="BO260" s="8">
        <v>1276</v>
      </c>
      <c r="BP260" s="8">
        <v>1094</v>
      </c>
      <c r="BQ260" s="8">
        <v>575</v>
      </c>
      <c r="BR260" s="8">
        <v>303</v>
      </c>
      <c r="BT260" s="955">
        <v>74.669002556075696</v>
      </c>
      <c r="BV260" s="8">
        <v>2033</v>
      </c>
      <c r="BW260" s="8">
        <v>12340</v>
      </c>
      <c r="BX260" s="8">
        <v>11626</v>
      </c>
      <c r="BY260" s="8">
        <v>4071</v>
      </c>
      <c r="BZ260" s="8">
        <v>7555</v>
      </c>
      <c r="CB260" s="955">
        <v>7.8195315204430944</v>
      </c>
      <c r="CC260" s="955">
        <v>47.463363975537519</v>
      </c>
      <c r="CD260" s="955">
        <v>44.717104504019382</v>
      </c>
      <c r="CE260" s="955">
        <v>15.658294549790378</v>
      </c>
      <c r="CF260" s="955">
        <v>29.058809954229009</v>
      </c>
    </row>
    <row r="261" spans="1:84">
      <c r="A261" s="1">
        <v>28227</v>
      </c>
      <c r="B261" s="1">
        <v>2</v>
      </c>
      <c r="C261" s="1" t="s">
        <v>54</v>
      </c>
      <c r="D261" s="1" t="s">
        <v>991</v>
      </c>
      <c r="E261" s="1" t="s">
        <v>416</v>
      </c>
      <c r="F261" s="1076">
        <v>23317</v>
      </c>
      <c r="G261" s="8">
        <v>503</v>
      </c>
      <c r="H261" s="8">
        <v>593</v>
      </c>
      <c r="I261" s="8">
        <v>680</v>
      </c>
      <c r="J261" s="8">
        <v>594</v>
      </c>
      <c r="K261" s="8">
        <v>505</v>
      </c>
      <c r="L261" s="8">
        <v>732</v>
      </c>
      <c r="M261" s="8">
        <v>862</v>
      </c>
      <c r="N261" s="8">
        <v>873</v>
      </c>
      <c r="O261" s="8">
        <v>902</v>
      </c>
      <c r="P261" s="8">
        <v>1027</v>
      </c>
      <c r="Q261" s="8">
        <v>1353</v>
      </c>
      <c r="R261" s="8">
        <v>1617</v>
      </c>
      <c r="S261" s="8">
        <v>1846</v>
      </c>
      <c r="T261" s="8">
        <v>2207</v>
      </c>
      <c r="U261" s="8">
        <v>1889</v>
      </c>
      <c r="V261" s="8">
        <v>1937</v>
      </c>
      <c r="W261" s="8">
        <v>1944</v>
      </c>
      <c r="X261" s="8">
        <v>1754</v>
      </c>
      <c r="Y261" s="8">
        <v>1079</v>
      </c>
      <c r="Z261" s="8">
        <v>420</v>
      </c>
      <c r="AA261" s="8"/>
      <c r="AB261" s="8">
        <v>11092</v>
      </c>
      <c r="AC261" s="8">
        <v>258</v>
      </c>
      <c r="AD261" s="8">
        <v>303</v>
      </c>
      <c r="AE261" s="8">
        <v>350</v>
      </c>
      <c r="AF261" s="8">
        <v>304</v>
      </c>
      <c r="AG261" s="8">
        <v>262</v>
      </c>
      <c r="AH261" s="8">
        <v>391</v>
      </c>
      <c r="AI261" s="8">
        <v>443</v>
      </c>
      <c r="AJ261" s="8">
        <v>431</v>
      </c>
      <c r="AK261" s="8">
        <v>443</v>
      </c>
      <c r="AL261" s="8">
        <v>558</v>
      </c>
      <c r="AM261" s="8">
        <v>673</v>
      </c>
      <c r="AN261" s="8">
        <v>834</v>
      </c>
      <c r="AO261" s="8">
        <v>962</v>
      </c>
      <c r="AP261" s="8">
        <v>1144</v>
      </c>
      <c r="AQ261" s="8">
        <v>883</v>
      </c>
      <c r="AR261" s="8">
        <v>872</v>
      </c>
      <c r="AS261" s="8">
        <v>848</v>
      </c>
      <c r="AT261" s="8">
        <v>691</v>
      </c>
      <c r="AU261" s="8">
        <v>351</v>
      </c>
      <c r="AV261" s="8">
        <v>91</v>
      </c>
      <c r="AW261" s="8"/>
      <c r="AX261" s="8">
        <v>12225</v>
      </c>
      <c r="AY261" s="8">
        <v>245</v>
      </c>
      <c r="AZ261" s="8">
        <v>290</v>
      </c>
      <c r="BA261" s="8">
        <v>330</v>
      </c>
      <c r="BB261" s="8">
        <v>290</v>
      </c>
      <c r="BC261" s="8">
        <v>243</v>
      </c>
      <c r="BD261" s="8">
        <v>341</v>
      </c>
      <c r="BE261" s="8">
        <v>419</v>
      </c>
      <c r="BF261" s="8">
        <v>442</v>
      </c>
      <c r="BG261" s="8">
        <v>459</v>
      </c>
      <c r="BH261" s="8">
        <v>469</v>
      </c>
      <c r="BI261" s="8">
        <v>680</v>
      </c>
      <c r="BJ261" s="8">
        <v>783</v>
      </c>
      <c r="BK261" s="8">
        <v>884</v>
      </c>
      <c r="BL261" s="8">
        <v>1063</v>
      </c>
      <c r="BM261" s="8">
        <v>1006</v>
      </c>
      <c r="BN261" s="8">
        <v>1065</v>
      </c>
      <c r="BO261" s="8">
        <v>1096</v>
      </c>
      <c r="BP261" s="8">
        <v>1063</v>
      </c>
      <c r="BQ261" s="8">
        <v>728</v>
      </c>
      <c r="BR261" s="8">
        <v>329</v>
      </c>
      <c r="BT261" s="955">
        <v>66.966311496596688</v>
      </c>
      <c r="BV261" s="8">
        <v>1776</v>
      </c>
      <c r="BW261" s="8">
        <v>10311</v>
      </c>
      <c r="BX261" s="8">
        <v>11230</v>
      </c>
      <c r="BY261" s="8">
        <v>4096</v>
      </c>
      <c r="BZ261" s="8">
        <v>7134</v>
      </c>
      <c r="CB261" s="955">
        <v>7.6167603036411204</v>
      </c>
      <c r="CC261" s="955">
        <v>44.220954668267787</v>
      </c>
      <c r="CD261" s="955">
        <v>48.162285028091091</v>
      </c>
      <c r="CE261" s="955">
        <v>17.566582321911053</v>
      </c>
      <c r="CF261" s="955">
        <v>30.595702706180038</v>
      </c>
    </row>
    <row r="262" spans="1:84">
      <c r="A262" s="1">
        <v>28227</v>
      </c>
      <c r="B262" s="1">
        <v>2</v>
      </c>
      <c r="C262" s="1" t="s">
        <v>54</v>
      </c>
      <c r="D262" s="1" t="s">
        <v>991</v>
      </c>
      <c r="E262" s="1" t="s">
        <v>417</v>
      </c>
      <c r="F262" s="1076">
        <v>20720</v>
      </c>
      <c r="G262" s="8">
        <v>432</v>
      </c>
      <c r="H262" s="8">
        <v>524</v>
      </c>
      <c r="I262" s="8">
        <v>587</v>
      </c>
      <c r="J262" s="8">
        <v>520</v>
      </c>
      <c r="K262" s="8">
        <v>378</v>
      </c>
      <c r="L262" s="8">
        <v>557</v>
      </c>
      <c r="M262" s="8">
        <v>709</v>
      </c>
      <c r="N262" s="8">
        <v>851</v>
      </c>
      <c r="O262" s="8">
        <v>845</v>
      </c>
      <c r="P262" s="8">
        <v>881</v>
      </c>
      <c r="Q262" s="8">
        <v>1013</v>
      </c>
      <c r="R262" s="8">
        <v>1345</v>
      </c>
      <c r="S262" s="8">
        <v>1598</v>
      </c>
      <c r="T262" s="8">
        <v>1802</v>
      </c>
      <c r="U262" s="8">
        <v>2111</v>
      </c>
      <c r="V262" s="8">
        <v>1753</v>
      </c>
      <c r="W262" s="8">
        <v>1681</v>
      </c>
      <c r="X262" s="8">
        <v>1512</v>
      </c>
      <c r="Y262" s="8">
        <v>1063</v>
      </c>
      <c r="Z262" s="8">
        <v>558</v>
      </c>
      <c r="AA262" s="8"/>
      <c r="AB262" s="8">
        <v>9850</v>
      </c>
      <c r="AC262" s="8">
        <v>221</v>
      </c>
      <c r="AD262" s="8">
        <v>268</v>
      </c>
      <c r="AE262" s="8">
        <v>302</v>
      </c>
      <c r="AF262" s="8">
        <v>266</v>
      </c>
      <c r="AG262" s="8">
        <v>190</v>
      </c>
      <c r="AH262" s="8">
        <v>291</v>
      </c>
      <c r="AI262" s="8">
        <v>380</v>
      </c>
      <c r="AJ262" s="8">
        <v>439</v>
      </c>
      <c r="AK262" s="8">
        <v>416</v>
      </c>
      <c r="AL262" s="8">
        <v>434</v>
      </c>
      <c r="AM262" s="8">
        <v>552</v>
      </c>
      <c r="AN262" s="8">
        <v>672</v>
      </c>
      <c r="AO262" s="8">
        <v>824</v>
      </c>
      <c r="AP262" s="8">
        <v>933</v>
      </c>
      <c r="AQ262" s="8">
        <v>1078</v>
      </c>
      <c r="AR262" s="8">
        <v>796</v>
      </c>
      <c r="AS262" s="8">
        <v>717</v>
      </c>
      <c r="AT262" s="8">
        <v>590</v>
      </c>
      <c r="AU262" s="8">
        <v>345</v>
      </c>
      <c r="AV262" s="8">
        <v>136</v>
      </c>
      <c r="AW262" s="8"/>
      <c r="AX262" s="8">
        <v>10870</v>
      </c>
      <c r="AY262" s="8">
        <v>211</v>
      </c>
      <c r="AZ262" s="8">
        <v>256</v>
      </c>
      <c r="BA262" s="8">
        <v>285</v>
      </c>
      <c r="BB262" s="8">
        <v>254</v>
      </c>
      <c r="BC262" s="8">
        <v>188</v>
      </c>
      <c r="BD262" s="8">
        <v>266</v>
      </c>
      <c r="BE262" s="8">
        <v>329</v>
      </c>
      <c r="BF262" s="8">
        <v>412</v>
      </c>
      <c r="BG262" s="8">
        <v>429</v>
      </c>
      <c r="BH262" s="8">
        <v>447</v>
      </c>
      <c r="BI262" s="8">
        <v>461</v>
      </c>
      <c r="BJ262" s="8">
        <v>673</v>
      </c>
      <c r="BK262" s="8">
        <v>774</v>
      </c>
      <c r="BL262" s="8">
        <v>869</v>
      </c>
      <c r="BM262" s="8">
        <v>1033</v>
      </c>
      <c r="BN262" s="8">
        <v>957</v>
      </c>
      <c r="BO262" s="8">
        <v>964</v>
      </c>
      <c r="BP262" s="8">
        <v>922</v>
      </c>
      <c r="BQ262" s="8">
        <v>718</v>
      </c>
      <c r="BR262" s="8">
        <v>422</v>
      </c>
      <c r="BT262" s="955">
        <v>59.507740026996757</v>
      </c>
      <c r="BV262" s="8">
        <v>1543</v>
      </c>
      <c r="BW262" s="8">
        <v>8697</v>
      </c>
      <c r="BX262" s="8">
        <v>10480</v>
      </c>
      <c r="BY262" s="8">
        <v>3913</v>
      </c>
      <c r="BZ262" s="8">
        <v>6567</v>
      </c>
      <c r="CB262" s="955">
        <v>7.4469111969111976</v>
      </c>
      <c r="CC262" s="955">
        <v>41.973938223938219</v>
      </c>
      <c r="CD262" s="955">
        <v>50.579150579150578</v>
      </c>
      <c r="CE262" s="955">
        <v>18.885135135135133</v>
      </c>
      <c r="CF262" s="955">
        <v>31.694015444015445</v>
      </c>
    </row>
    <row r="263" spans="1:84">
      <c r="A263" s="1">
        <v>28227</v>
      </c>
      <c r="B263" s="1">
        <v>2</v>
      </c>
      <c r="C263" s="1" t="s">
        <v>54</v>
      </c>
      <c r="D263" s="1" t="s">
        <v>991</v>
      </c>
      <c r="E263" s="1" t="s">
        <v>419</v>
      </c>
      <c r="F263" s="1076">
        <v>18235</v>
      </c>
      <c r="G263" s="8">
        <v>353</v>
      </c>
      <c r="H263" s="8">
        <v>450</v>
      </c>
      <c r="I263" s="8">
        <v>519</v>
      </c>
      <c r="J263" s="8">
        <v>449</v>
      </c>
      <c r="K263" s="8">
        <v>331</v>
      </c>
      <c r="L263" s="8">
        <v>416</v>
      </c>
      <c r="M263" s="8">
        <v>540</v>
      </c>
      <c r="N263" s="8">
        <v>701</v>
      </c>
      <c r="O263" s="8">
        <v>824</v>
      </c>
      <c r="P263" s="8">
        <v>827</v>
      </c>
      <c r="Q263" s="8">
        <v>870</v>
      </c>
      <c r="R263" s="8">
        <v>1008</v>
      </c>
      <c r="S263" s="8">
        <v>1330</v>
      </c>
      <c r="T263" s="8">
        <v>1562</v>
      </c>
      <c r="U263" s="8">
        <v>1726</v>
      </c>
      <c r="V263" s="8">
        <v>1960</v>
      </c>
      <c r="W263" s="8">
        <v>1530</v>
      </c>
      <c r="X263" s="8">
        <v>1325</v>
      </c>
      <c r="Y263" s="8">
        <v>938</v>
      </c>
      <c r="Z263" s="8">
        <v>576</v>
      </c>
      <c r="AA263" s="8"/>
      <c r="AB263" s="8">
        <v>8694</v>
      </c>
      <c r="AC263" s="8">
        <v>181</v>
      </c>
      <c r="AD263" s="8">
        <v>230</v>
      </c>
      <c r="AE263" s="8">
        <v>267</v>
      </c>
      <c r="AF263" s="8">
        <v>230</v>
      </c>
      <c r="AG263" s="8">
        <v>167</v>
      </c>
      <c r="AH263" s="8">
        <v>211</v>
      </c>
      <c r="AI263" s="8">
        <v>283</v>
      </c>
      <c r="AJ263" s="8">
        <v>377</v>
      </c>
      <c r="AK263" s="8">
        <v>425</v>
      </c>
      <c r="AL263" s="8">
        <v>409</v>
      </c>
      <c r="AM263" s="8">
        <v>431</v>
      </c>
      <c r="AN263" s="8">
        <v>552</v>
      </c>
      <c r="AO263" s="8">
        <v>665</v>
      </c>
      <c r="AP263" s="8">
        <v>801</v>
      </c>
      <c r="AQ263" s="8">
        <v>881</v>
      </c>
      <c r="AR263" s="8">
        <v>975</v>
      </c>
      <c r="AS263" s="8">
        <v>660</v>
      </c>
      <c r="AT263" s="8">
        <v>506</v>
      </c>
      <c r="AU263" s="8">
        <v>302</v>
      </c>
      <c r="AV263" s="8">
        <v>141</v>
      </c>
      <c r="AW263" s="8"/>
      <c r="AX263" s="8">
        <v>9541</v>
      </c>
      <c r="AY263" s="8">
        <v>172</v>
      </c>
      <c r="AZ263" s="8">
        <v>220</v>
      </c>
      <c r="BA263" s="8">
        <v>252</v>
      </c>
      <c r="BB263" s="8">
        <v>219</v>
      </c>
      <c r="BC263" s="8">
        <v>164</v>
      </c>
      <c r="BD263" s="8">
        <v>205</v>
      </c>
      <c r="BE263" s="8">
        <v>257</v>
      </c>
      <c r="BF263" s="8">
        <v>324</v>
      </c>
      <c r="BG263" s="8">
        <v>399</v>
      </c>
      <c r="BH263" s="8">
        <v>418</v>
      </c>
      <c r="BI263" s="8">
        <v>439</v>
      </c>
      <c r="BJ263" s="8">
        <v>456</v>
      </c>
      <c r="BK263" s="8">
        <v>665</v>
      </c>
      <c r="BL263" s="8">
        <v>761</v>
      </c>
      <c r="BM263" s="8">
        <v>845</v>
      </c>
      <c r="BN263" s="8">
        <v>985</v>
      </c>
      <c r="BO263" s="8">
        <v>870</v>
      </c>
      <c r="BP263" s="8">
        <v>819</v>
      </c>
      <c r="BQ263" s="8">
        <v>636</v>
      </c>
      <c r="BR263" s="8">
        <v>435</v>
      </c>
      <c r="BT263" s="955">
        <v>52.370832017002215</v>
      </c>
      <c r="BV263" s="8">
        <v>1322</v>
      </c>
      <c r="BW263" s="8">
        <v>7296</v>
      </c>
      <c r="BX263" s="8">
        <v>9617</v>
      </c>
      <c r="BY263" s="8">
        <v>3288</v>
      </c>
      <c r="BZ263" s="8">
        <v>6329</v>
      </c>
      <c r="CB263" s="955">
        <v>7.2497943515217989</v>
      </c>
      <c r="CC263" s="955">
        <v>40.010967918837395</v>
      </c>
      <c r="CD263" s="955">
        <v>52.739237729640799</v>
      </c>
      <c r="CE263" s="955">
        <v>18.031258568686592</v>
      </c>
      <c r="CF263" s="955">
        <v>34.70797916095421</v>
      </c>
    </row>
    <row r="264" spans="1:84">
      <c r="A264" s="1">
        <v>28228</v>
      </c>
      <c r="B264" s="1">
        <v>2</v>
      </c>
      <c r="C264" s="1" t="s">
        <v>54</v>
      </c>
      <c r="D264" s="1" t="s">
        <v>992</v>
      </c>
      <c r="E264" s="1" t="s">
        <v>412</v>
      </c>
      <c r="F264" s="1076">
        <v>40645</v>
      </c>
      <c r="G264" s="8">
        <v>1618</v>
      </c>
      <c r="H264" s="8">
        <v>1693</v>
      </c>
      <c r="I264" s="8">
        <v>1822</v>
      </c>
      <c r="J264" s="8">
        <v>2004</v>
      </c>
      <c r="K264" s="8">
        <v>2314</v>
      </c>
      <c r="L264" s="8">
        <v>2399</v>
      </c>
      <c r="M264" s="8">
        <v>2298</v>
      </c>
      <c r="N264" s="8">
        <v>2409</v>
      </c>
      <c r="O264" s="8">
        <v>2597</v>
      </c>
      <c r="P264" s="8">
        <v>3064</v>
      </c>
      <c r="Q264" s="8">
        <v>2652</v>
      </c>
      <c r="R264" s="8">
        <v>2521</v>
      </c>
      <c r="S264" s="8">
        <v>2398</v>
      </c>
      <c r="T264" s="8">
        <v>2602</v>
      </c>
      <c r="U264" s="8">
        <v>2683</v>
      </c>
      <c r="V264" s="8">
        <v>1960</v>
      </c>
      <c r="W264" s="8">
        <v>1565</v>
      </c>
      <c r="X264" s="8">
        <v>1213</v>
      </c>
      <c r="Y264" s="8">
        <v>648</v>
      </c>
      <c r="Z264" s="8">
        <v>185</v>
      </c>
      <c r="AA264" s="8"/>
      <c r="AB264" s="8">
        <v>19956</v>
      </c>
      <c r="AC264" s="8">
        <v>827</v>
      </c>
      <c r="AD264" s="8">
        <v>838</v>
      </c>
      <c r="AE264" s="8">
        <v>911</v>
      </c>
      <c r="AF264" s="8">
        <v>1012</v>
      </c>
      <c r="AG264" s="8">
        <v>1040</v>
      </c>
      <c r="AH264" s="8">
        <v>1280</v>
      </c>
      <c r="AI264" s="8">
        <v>1205</v>
      </c>
      <c r="AJ264" s="8">
        <v>1268</v>
      </c>
      <c r="AK264" s="8">
        <v>1331</v>
      </c>
      <c r="AL264" s="8">
        <v>1591</v>
      </c>
      <c r="AM264" s="8">
        <v>1334</v>
      </c>
      <c r="AN264" s="8">
        <v>1301</v>
      </c>
      <c r="AO264" s="8">
        <v>1196</v>
      </c>
      <c r="AP264" s="8">
        <v>1269</v>
      </c>
      <c r="AQ264" s="8">
        <v>1323</v>
      </c>
      <c r="AR264" s="8">
        <v>921</v>
      </c>
      <c r="AS264" s="8">
        <v>650</v>
      </c>
      <c r="AT264" s="8">
        <v>434</v>
      </c>
      <c r="AU264" s="8">
        <v>188</v>
      </c>
      <c r="AV264" s="8">
        <v>37</v>
      </c>
      <c r="AW264" s="8"/>
      <c r="AX264" s="8">
        <v>20689</v>
      </c>
      <c r="AY264" s="8">
        <v>791</v>
      </c>
      <c r="AZ264" s="8">
        <v>855</v>
      </c>
      <c r="BA264" s="8">
        <v>911</v>
      </c>
      <c r="BB264" s="8">
        <v>992</v>
      </c>
      <c r="BC264" s="8">
        <v>1274</v>
      </c>
      <c r="BD264" s="8">
        <v>1119</v>
      </c>
      <c r="BE264" s="8">
        <v>1093</v>
      </c>
      <c r="BF264" s="8">
        <v>1141</v>
      </c>
      <c r="BG264" s="8">
        <v>1266</v>
      </c>
      <c r="BH264" s="8">
        <v>1473</v>
      </c>
      <c r="BI264" s="8">
        <v>1318</v>
      </c>
      <c r="BJ264" s="8">
        <v>1220</v>
      </c>
      <c r="BK264" s="8">
        <v>1202</v>
      </c>
      <c r="BL264" s="8">
        <v>1333</v>
      </c>
      <c r="BM264" s="8">
        <v>1360</v>
      </c>
      <c r="BN264" s="8">
        <v>1039</v>
      </c>
      <c r="BO264" s="8">
        <v>915</v>
      </c>
      <c r="BP264" s="8">
        <v>779</v>
      </c>
      <c r="BQ264" s="8">
        <v>460</v>
      </c>
      <c r="BR264" s="8">
        <v>148</v>
      </c>
      <c r="BT264" s="955">
        <v>100</v>
      </c>
      <c r="BV264" s="8">
        <v>5133</v>
      </c>
      <c r="BW264" s="8">
        <v>24656</v>
      </c>
      <c r="BX264" s="8">
        <v>10856</v>
      </c>
      <c r="BY264" s="8">
        <v>5285</v>
      </c>
      <c r="BZ264" s="8">
        <v>5571</v>
      </c>
      <c r="CB264" s="955">
        <v>12.6288596383319</v>
      </c>
      <c r="CC264" s="955">
        <v>60.661828023127072</v>
      </c>
      <c r="CD264" s="955">
        <v>26.709312338541025</v>
      </c>
      <c r="CE264" s="955">
        <v>13.002829376307048</v>
      </c>
      <c r="CF264" s="955">
        <v>13.706482962233975</v>
      </c>
    </row>
    <row r="265" spans="1:84">
      <c r="A265" s="1">
        <v>28228</v>
      </c>
      <c r="B265" s="1">
        <v>2</v>
      </c>
      <c r="C265" s="1" t="s">
        <v>54</v>
      </c>
      <c r="D265" s="1" t="s">
        <v>992</v>
      </c>
      <c r="E265" s="1" t="s">
        <v>413</v>
      </c>
      <c r="F265" s="1076">
        <v>40048</v>
      </c>
      <c r="G265" s="8">
        <v>1360</v>
      </c>
      <c r="H265" s="8">
        <v>1532</v>
      </c>
      <c r="I265" s="8">
        <v>1679</v>
      </c>
      <c r="J265" s="8">
        <v>1861</v>
      </c>
      <c r="K265" s="8">
        <v>2226</v>
      </c>
      <c r="L265" s="8">
        <v>2407</v>
      </c>
      <c r="M265" s="8">
        <v>2354</v>
      </c>
      <c r="N265" s="8">
        <v>2278</v>
      </c>
      <c r="O265" s="8">
        <v>2370</v>
      </c>
      <c r="P265" s="8">
        <v>2622</v>
      </c>
      <c r="Q265" s="8">
        <v>3083</v>
      </c>
      <c r="R265" s="8">
        <v>2669</v>
      </c>
      <c r="S265" s="8">
        <v>2474</v>
      </c>
      <c r="T265" s="8">
        <v>2331</v>
      </c>
      <c r="U265" s="8">
        <v>2471</v>
      </c>
      <c r="V265" s="8">
        <v>2462</v>
      </c>
      <c r="W265" s="8">
        <v>1664</v>
      </c>
      <c r="X265" s="8">
        <v>1194</v>
      </c>
      <c r="Y265" s="8">
        <v>718</v>
      </c>
      <c r="Z265" s="8">
        <v>293</v>
      </c>
      <c r="AA265" s="8"/>
      <c r="AB265" s="8">
        <v>19709</v>
      </c>
      <c r="AC265" s="8">
        <v>697</v>
      </c>
      <c r="AD265" s="8">
        <v>778</v>
      </c>
      <c r="AE265" s="8">
        <v>833</v>
      </c>
      <c r="AF265" s="8">
        <v>919</v>
      </c>
      <c r="AG265" s="8">
        <v>1027</v>
      </c>
      <c r="AH265" s="8">
        <v>1202</v>
      </c>
      <c r="AI265" s="8">
        <v>1275</v>
      </c>
      <c r="AJ265" s="8">
        <v>1208</v>
      </c>
      <c r="AK265" s="8">
        <v>1230</v>
      </c>
      <c r="AL265" s="8">
        <v>1343</v>
      </c>
      <c r="AM265" s="8">
        <v>1623</v>
      </c>
      <c r="AN265" s="8">
        <v>1346</v>
      </c>
      <c r="AO265" s="8">
        <v>1258</v>
      </c>
      <c r="AP265" s="8">
        <v>1145</v>
      </c>
      <c r="AQ265" s="8">
        <v>1180</v>
      </c>
      <c r="AR265" s="8">
        <v>1174</v>
      </c>
      <c r="AS265" s="8">
        <v>739</v>
      </c>
      <c r="AT265" s="8">
        <v>453</v>
      </c>
      <c r="AU265" s="8">
        <v>215</v>
      </c>
      <c r="AV265" s="8">
        <v>64</v>
      </c>
      <c r="AW265" s="8"/>
      <c r="AX265" s="8">
        <v>20339</v>
      </c>
      <c r="AY265" s="8">
        <v>663</v>
      </c>
      <c r="AZ265" s="8">
        <v>754</v>
      </c>
      <c r="BA265" s="8">
        <v>846</v>
      </c>
      <c r="BB265" s="8">
        <v>942</v>
      </c>
      <c r="BC265" s="8">
        <v>1199</v>
      </c>
      <c r="BD265" s="8">
        <v>1205</v>
      </c>
      <c r="BE265" s="8">
        <v>1079</v>
      </c>
      <c r="BF265" s="8">
        <v>1070</v>
      </c>
      <c r="BG265" s="8">
        <v>1140</v>
      </c>
      <c r="BH265" s="8">
        <v>1279</v>
      </c>
      <c r="BI265" s="8">
        <v>1460</v>
      </c>
      <c r="BJ265" s="8">
        <v>1323</v>
      </c>
      <c r="BK265" s="8">
        <v>1216</v>
      </c>
      <c r="BL265" s="8">
        <v>1186</v>
      </c>
      <c r="BM265" s="8">
        <v>1291</v>
      </c>
      <c r="BN265" s="8">
        <v>1288</v>
      </c>
      <c r="BO265" s="8">
        <v>925</v>
      </c>
      <c r="BP265" s="8">
        <v>741</v>
      </c>
      <c r="BQ265" s="8">
        <v>503</v>
      </c>
      <c r="BR265" s="8">
        <v>229</v>
      </c>
      <c r="BT265" s="955">
        <v>98.531184647558121</v>
      </c>
      <c r="BV265" s="8">
        <v>4571</v>
      </c>
      <c r="BW265" s="8">
        <v>24344</v>
      </c>
      <c r="BX265" s="8">
        <v>11133</v>
      </c>
      <c r="BY265" s="8">
        <v>4802</v>
      </c>
      <c r="BZ265" s="8">
        <v>6331</v>
      </c>
      <c r="CB265" s="955">
        <v>11.413803435876947</v>
      </c>
      <c r="CC265" s="955">
        <v>60.787055533359968</v>
      </c>
      <c r="CD265" s="955">
        <v>27.799141030763085</v>
      </c>
      <c r="CE265" s="955">
        <v>11.990611266480224</v>
      </c>
      <c r="CF265" s="955">
        <v>15.808529764282861</v>
      </c>
    </row>
    <row r="266" spans="1:84">
      <c r="A266" s="1">
        <v>28228</v>
      </c>
      <c r="B266" s="1">
        <v>2</v>
      </c>
      <c r="C266" s="1" t="s">
        <v>54</v>
      </c>
      <c r="D266" s="1" t="s">
        <v>992</v>
      </c>
      <c r="E266" s="1" t="s">
        <v>414</v>
      </c>
      <c r="F266" s="1076">
        <v>39158</v>
      </c>
      <c r="G266" s="8">
        <v>1346</v>
      </c>
      <c r="H266" s="8">
        <v>1297</v>
      </c>
      <c r="I266" s="8">
        <v>1521</v>
      </c>
      <c r="J266" s="8">
        <v>1709</v>
      </c>
      <c r="K266" s="8">
        <v>2056</v>
      </c>
      <c r="L266" s="8">
        <v>2288</v>
      </c>
      <c r="M266" s="8">
        <v>2354</v>
      </c>
      <c r="N266" s="8">
        <v>2289</v>
      </c>
      <c r="O266" s="8">
        <v>2223</v>
      </c>
      <c r="P266" s="8">
        <v>2383</v>
      </c>
      <c r="Q266" s="8">
        <v>2628</v>
      </c>
      <c r="R266" s="8">
        <v>3092</v>
      </c>
      <c r="S266" s="8">
        <v>2620</v>
      </c>
      <c r="T266" s="8">
        <v>2398</v>
      </c>
      <c r="U266" s="8">
        <v>2211</v>
      </c>
      <c r="V266" s="8">
        <v>2267</v>
      </c>
      <c r="W266" s="8">
        <v>2118</v>
      </c>
      <c r="X266" s="8">
        <v>1295</v>
      </c>
      <c r="Y266" s="8">
        <v>706</v>
      </c>
      <c r="Z266" s="8">
        <v>357</v>
      </c>
      <c r="AA266" s="8"/>
      <c r="AB266" s="8">
        <v>19311</v>
      </c>
      <c r="AC266" s="8">
        <v>690</v>
      </c>
      <c r="AD266" s="8">
        <v>661</v>
      </c>
      <c r="AE266" s="8">
        <v>774</v>
      </c>
      <c r="AF266" s="8">
        <v>837</v>
      </c>
      <c r="AG266" s="8">
        <v>931</v>
      </c>
      <c r="AH266" s="8">
        <v>1165</v>
      </c>
      <c r="AI266" s="8">
        <v>1218</v>
      </c>
      <c r="AJ266" s="8">
        <v>1244</v>
      </c>
      <c r="AK266" s="8">
        <v>1163</v>
      </c>
      <c r="AL266" s="8">
        <v>1236</v>
      </c>
      <c r="AM266" s="8">
        <v>1365</v>
      </c>
      <c r="AN266" s="8">
        <v>1627</v>
      </c>
      <c r="AO266" s="8">
        <v>1302</v>
      </c>
      <c r="AP266" s="8">
        <v>1197</v>
      </c>
      <c r="AQ266" s="8">
        <v>1064</v>
      </c>
      <c r="AR266" s="8">
        <v>1045</v>
      </c>
      <c r="AS266" s="8">
        <v>959</v>
      </c>
      <c r="AT266" s="8">
        <v>522</v>
      </c>
      <c r="AU266" s="8">
        <v>227</v>
      </c>
      <c r="AV266" s="8">
        <v>84</v>
      </c>
      <c r="AW266" s="8"/>
      <c r="AX266" s="8">
        <v>19847</v>
      </c>
      <c r="AY266" s="8">
        <v>656</v>
      </c>
      <c r="AZ266" s="8">
        <v>636</v>
      </c>
      <c r="BA266" s="8">
        <v>747</v>
      </c>
      <c r="BB266" s="8">
        <v>872</v>
      </c>
      <c r="BC266" s="8">
        <v>1125</v>
      </c>
      <c r="BD266" s="8">
        <v>1123</v>
      </c>
      <c r="BE266" s="8">
        <v>1136</v>
      </c>
      <c r="BF266" s="8">
        <v>1045</v>
      </c>
      <c r="BG266" s="8">
        <v>1060</v>
      </c>
      <c r="BH266" s="8">
        <v>1147</v>
      </c>
      <c r="BI266" s="8">
        <v>1263</v>
      </c>
      <c r="BJ266" s="8">
        <v>1465</v>
      </c>
      <c r="BK266" s="8">
        <v>1318</v>
      </c>
      <c r="BL266" s="8">
        <v>1201</v>
      </c>
      <c r="BM266" s="8">
        <v>1147</v>
      </c>
      <c r="BN266" s="8">
        <v>1222</v>
      </c>
      <c r="BO266" s="8">
        <v>1159</v>
      </c>
      <c r="BP266" s="8">
        <v>773</v>
      </c>
      <c r="BQ266" s="8">
        <v>479</v>
      </c>
      <c r="BR266" s="8">
        <v>273</v>
      </c>
      <c r="BT266" s="955">
        <v>96.34149341862468</v>
      </c>
      <c r="BV266" s="8">
        <v>4164</v>
      </c>
      <c r="BW266" s="8">
        <v>23642</v>
      </c>
      <c r="BX266" s="8">
        <v>11352</v>
      </c>
      <c r="BY266" s="8">
        <v>4609</v>
      </c>
      <c r="BZ266" s="8">
        <v>6743</v>
      </c>
      <c r="CB266" s="955">
        <v>10.633842382144135</v>
      </c>
      <c r="CC266" s="955">
        <v>60.3759129679759</v>
      </c>
      <c r="CD266" s="955">
        <v>28.990244649879976</v>
      </c>
      <c r="CE266" s="955">
        <v>11.770264058429952</v>
      </c>
      <c r="CF266" s="955">
        <v>17.219980591450025</v>
      </c>
    </row>
    <row r="267" spans="1:84">
      <c r="A267" s="1">
        <v>28228</v>
      </c>
      <c r="B267" s="1">
        <v>2</v>
      </c>
      <c r="C267" s="1" t="s">
        <v>54</v>
      </c>
      <c r="D267" s="1" t="s">
        <v>992</v>
      </c>
      <c r="E267" s="1" t="s">
        <v>415</v>
      </c>
      <c r="F267" s="1076">
        <v>38145</v>
      </c>
      <c r="G267" s="8">
        <v>1323</v>
      </c>
      <c r="H267" s="8">
        <v>1281</v>
      </c>
      <c r="I267" s="8">
        <v>1289</v>
      </c>
      <c r="J267" s="8">
        <v>1546</v>
      </c>
      <c r="K267" s="8">
        <v>1881</v>
      </c>
      <c r="L267" s="8">
        <v>2114</v>
      </c>
      <c r="M267" s="8">
        <v>2241</v>
      </c>
      <c r="N267" s="8">
        <v>2299</v>
      </c>
      <c r="O267" s="8">
        <v>2216</v>
      </c>
      <c r="P267" s="8">
        <v>2227</v>
      </c>
      <c r="Q267" s="8">
        <v>2384</v>
      </c>
      <c r="R267" s="8">
        <v>2633</v>
      </c>
      <c r="S267" s="8">
        <v>3035</v>
      </c>
      <c r="T267" s="8">
        <v>2549</v>
      </c>
      <c r="U267" s="8">
        <v>2283</v>
      </c>
      <c r="V267" s="8">
        <v>2037</v>
      </c>
      <c r="W267" s="8">
        <v>1959</v>
      </c>
      <c r="X267" s="8">
        <v>1686</v>
      </c>
      <c r="Y267" s="8">
        <v>781</v>
      </c>
      <c r="Z267" s="8">
        <v>381</v>
      </c>
      <c r="AA267" s="8"/>
      <c r="AB267" s="8">
        <v>18822</v>
      </c>
      <c r="AC267" s="8">
        <v>678</v>
      </c>
      <c r="AD267" s="8">
        <v>652</v>
      </c>
      <c r="AE267" s="8">
        <v>658</v>
      </c>
      <c r="AF267" s="8">
        <v>777</v>
      </c>
      <c r="AG267" s="8">
        <v>843</v>
      </c>
      <c r="AH267" s="8">
        <v>1062</v>
      </c>
      <c r="AI267" s="8">
        <v>1175</v>
      </c>
      <c r="AJ267" s="8">
        <v>1205</v>
      </c>
      <c r="AK267" s="8">
        <v>1185</v>
      </c>
      <c r="AL267" s="8">
        <v>1164</v>
      </c>
      <c r="AM267" s="8">
        <v>1252</v>
      </c>
      <c r="AN267" s="8">
        <v>1368</v>
      </c>
      <c r="AO267" s="8">
        <v>1574</v>
      </c>
      <c r="AP267" s="8">
        <v>1245</v>
      </c>
      <c r="AQ267" s="8">
        <v>1118</v>
      </c>
      <c r="AR267" s="8">
        <v>948</v>
      </c>
      <c r="AS267" s="8">
        <v>857</v>
      </c>
      <c r="AT267" s="8">
        <v>698</v>
      </c>
      <c r="AU267" s="8">
        <v>268</v>
      </c>
      <c r="AV267" s="8">
        <v>95</v>
      </c>
      <c r="AW267" s="8"/>
      <c r="AX267" s="8">
        <v>19323</v>
      </c>
      <c r="AY267" s="8">
        <v>645</v>
      </c>
      <c r="AZ267" s="8">
        <v>629</v>
      </c>
      <c r="BA267" s="8">
        <v>631</v>
      </c>
      <c r="BB267" s="8">
        <v>769</v>
      </c>
      <c r="BC267" s="8">
        <v>1038</v>
      </c>
      <c r="BD267" s="8">
        <v>1052</v>
      </c>
      <c r="BE267" s="8">
        <v>1066</v>
      </c>
      <c r="BF267" s="8">
        <v>1094</v>
      </c>
      <c r="BG267" s="8">
        <v>1031</v>
      </c>
      <c r="BH267" s="8">
        <v>1063</v>
      </c>
      <c r="BI267" s="8">
        <v>1132</v>
      </c>
      <c r="BJ267" s="8">
        <v>1265</v>
      </c>
      <c r="BK267" s="8">
        <v>1461</v>
      </c>
      <c r="BL267" s="8">
        <v>1304</v>
      </c>
      <c r="BM267" s="8">
        <v>1165</v>
      </c>
      <c r="BN267" s="8">
        <v>1089</v>
      </c>
      <c r="BO267" s="8">
        <v>1102</v>
      </c>
      <c r="BP267" s="8">
        <v>988</v>
      </c>
      <c r="BQ267" s="8">
        <v>513</v>
      </c>
      <c r="BR267" s="8">
        <v>286</v>
      </c>
      <c r="BT267" s="955">
        <v>93.849181941198182</v>
      </c>
      <c r="BV267" s="8">
        <v>3893</v>
      </c>
      <c r="BW267" s="8">
        <v>22576</v>
      </c>
      <c r="BX267" s="8">
        <v>11676</v>
      </c>
      <c r="BY267" s="8">
        <v>4832</v>
      </c>
      <c r="BZ267" s="8">
        <v>6844</v>
      </c>
      <c r="CB267" s="955">
        <v>10.205793682002884</v>
      </c>
      <c r="CC267" s="955">
        <v>59.184689998689208</v>
      </c>
      <c r="CD267" s="955">
        <v>30.609516319307907</v>
      </c>
      <c r="CE267" s="955">
        <v>12.66745313933674</v>
      </c>
      <c r="CF267" s="955">
        <v>17.942063179971164</v>
      </c>
    </row>
    <row r="268" spans="1:84">
      <c r="A268" s="1">
        <v>28228</v>
      </c>
      <c r="B268" s="1">
        <v>2</v>
      </c>
      <c r="C268" s="1" t="s">
        <v>54</v>
      </c>
      <c r="D268" s="1" t="s">
        <v>992</v>
      </c>
      <c r="E268" s="1" t="s">
        <v>416</v>
      </c>
      <c r="F268" s="1076">
        <v>36960</v>
      </c>
      <c r="G268" s="8">
        <v>1247</v>
      </c>
      <c r="H268" s="8">
        <v>1261</v>
      </c>
      <c r="I268" s="8">
        <v>1274</v>
      </c>
      <c r="J268" s="8">
        <v>1307</v>
      </c>
      <c r="K268" s="8">
        <v>1700</v>
      </c>
      <c r="L268" s="8">
        <v>1929</v>
      </c>
      <c r="M268" s="8">
        <v>2092</v>
      </c>
      <c r="N268" s="8">
        <v>2189</v>
      </c>
      <c r="O268" s="8">
        <v>2234</v>
      </c>
      <c r="P268" s="8">
        <v>2210</v>
      </c>
      <c r="Q268" s="8">
        <v>2223</v>
      </c>
      <c r="R268" s="8">
        <v>2385</v>
      </c>
      <c r="S268" s="8">
        <v>2584</v>
      </c>
      <c r="T268" s="8">
        <v>2952</v>
      </c>
      <c r="U268" s="8">
        <v>2436</v>
      </c>
      <c r="V268" s="8">
        <v>2112</v>
      </c>
      <c r="W268" s="8">
        <v>1772</v>
      </c>
      <c r="X268" s="8">
        <v>1570</v>
      </c>
      <c r="Y268" s="8">
        <v>1055</v>
      </c>
      <c r="Z268" s="8">
        <v>428</v>
      </c>
      <c r="AA268" s="8"/>
      <c r="AB268" s="8">
        <v>18245</v>
      </c>
      <c r="AC268" s="8">
        <v>639</v>
      </c>
      <c r="AD268" s="8">
        <v>642</v>
      </c>
      <c r="AE268" s="8">
        <v>650</v>
      </c>
      <c r="AF268" s="8">
        <v>658</v>
      </c>
      <c r="AG268" s="8">
        <v>785</v>
      </c>
      <c r="AH268" s="8">
        <v>961</v>
      </c>
      <c r="AI268" s="8">
        <v>1086</v>
      </c>
      <c r="AJ268" s="8">
        <v>1160</v>
      </c>
      <c r="AK268" s="8">
        <v>1157</v>
      </c>
      <c r="AL268" s="8">
        <v>1178</v>
      </c>
      <c r="AM268" s="8">
        <v>1176</v>
      </c>
      <c r="AN268" s="8">
        <v>1252</v>
      </c>
      <c r="AO268" s="8">
        <v>1323</v>
      </c>
      <c r="AP268" s="8">
        <v>1505</v>
      </c>
      <c r="AQ268" s="8">
        <v>1169</v>
      </c>
      <c r="AR268" s="8">
        <v>1002</v>
      </c>
      <c r="AS268" s="8">
        <v>785</v>
      </c>
      <c r="AT268" s="8">
        <v>627</v>
      </c>
      <c r="AU268" s="8">
        <v>376</v>
      </c>
      <c r="AV268" s="8">
        <v>114</v>
      </c>
      <c r="AW268" s="8"/>
      <c r="AX268" s="8">
        <v>18715</v>
      </c>
      <c r="AY268" s="8">
        <v>608</v>
      </c>
      <c r="AZ268" s="8">
        <v>619</v>
      </c>
      <c r="BA268" s="8">
        <v>624</v>
      </c>
      <c r="BB268" s="8">
        <v>649</v>
      </c>
      <c r="BC268" s="8">
        <v>915</v>
      </c>
      <c r="BD268" s="8">
        <v>968</v>
      </c>
      <c r="BE268" s="8">
        <v>1006</v>
      </c>
      <c r="BF268" s="8">
        <v>1029</v>
      </c>
      <c r="BG268" s="8">
        <v>1077</v>
      </c>
      <c r="BH268" s="8">
        <v>1032</v>
      </c>
      <c r="BI268" s="8">
        <v>1047</v>
      </c>
      <c r="BJ268" s="8">
        <v>1133</v>
      </c>
      <c r="BK268" s="8">
        <v>1261</v>
      </c>
      <c r="BL268" s="8">
        <v>1447</v>
      </c>
      <c r="BM268" s="8">
        <v>1267</v>
      </c>
      <c r="BN268" s="8">
        <v>1110</v>
      </c>
      <c r="BO268" s="8">
        <v>987</v>
      </c>
      <c r="BP268" s="8">
        <v>943</v>
      </c>
      <c r="BQ268" s="8">
        <v>679</v>
      </c>
      <c r="BR268" s="8">
        <v>314</v>
      </c>
      <c r="BT268" s="955">
        <v>90.933694181326118</v>
      </c>
      <c r="BV268" s="8">
        <v>3782</v>
      </c>
      <c r="BW268" s="8">
        <v>20853</v>
      </c>
      <c r="BX268" s="8">
        <v>12325</v>
      </c>
      <c r="BY268" s="8">
        <v>5388</v>
      </c>
      <c r="BZ268" s="8">
        <v>6937</v>
      </c>
      <c r="CB268" s="955">
        <v>10.232683982683982</v>
      </c>
      <c r="CC268" s="955">
        <v>56.420454545454547</v>
      </c>
      <c r="CD268" s="955">
        <v>33.346861471861473</v>
      </c>
      <c r="CE268" s="955">
        <v>14.577922077922079</v>
      </c>
      <c r="CF268" s="955">
        <v>18.768939393939394</v>
      </c>
    </row>
    <row r="269" spans="1:84">
      <c r="A269" s="1">
        <v>28228</v>
      </c>
      <c r="B269" s="1">
        <v>2</v>
      </c>
      <c r="C269" s="1" t="s">
        <v>54</v>
      </c>
      <c r="D269" s="1" t="s">
        <v>992</v>
      </c>
      <c r="E269" s="1" t="s">
        <v>417</v>
      </c>
      <c r="F269" s="1076">
        <v>35596</v>
      </c>
      <c r="G269" s="8">
        <v>1139</v>
      </c>
      <c r="H269" s="8">
        <v>1190</v>
      </c>
      <c r="I269" s="8">
        <v>1252</v>
      </c>
      <c r="J269" s="8">
        <v>1287</v>
      </c>
      <c r="K269" s="8">
        <v>1425</v>
      </c>
      <c r="L269" s="8">
        <v>1744</v>
      </c>
      <c r="M269" s="8">
        <v>1916</v>
      </c>
      <c r="N269" s="8">
        <v>2056</v>
      </c>
      <c r="O269" s="8">
        <v>2128</v>
      </c>
      <c r="P269" s="8">
        <v>2233</v>
      </c>
      <c r="Q269" s="8">
        <v>2199</v>
      </c>
      <c r="R269" s="8">
        <v>2221</v>
      </c>
      <c r="S269" s="8">
        <v>2341</v>
      </c>
      <c r="T269" s="8">
        <v>2516</v>
      </c>
      <c r="U269" s="8">
        <v>2823</v>
      </c>
      <c r="V269" s="8">
        <v>2266</v>
      </c>
      <c r="W269" s="8">
        <v>1851</v>
      </c>
      <c r="X269" s="8">
        <v>1440</v>
      </c>
      <c r="Y269" s="8">
        <v>991</v>
      </c>
      <c r="Z269" s="8">
        <v>578</v>
      </c>
      <c r="AA269" s="8"/>
      <c r="AB269" s="8">
        <v>17596</v>
      </c>
      <c r="AC269" s="8">
        <v>584</v>
      </c>
      <c r="AD269" s="8">
        <v>607</v>
      </c>
      <c r="AE269" s="8">
        <v>639</v>
      </c>
      <c r="AF269" s="8">
        <v>647</v>
      </c>
      <c r="AG269" s="8">
        <v>658</v>
      </c>
      <c r="AH269" s="8">
        <v>894</v>
      </c>
      <c r="AI269" s="8">
        <v>986</v>
      </c>
      <c r="AJ269" s="8">
        <v>1081</v>
      </c>
      <c r="AK269" s="8">
        <v>1113</v>
      </c>
      <c r="AL269" s="8">
        <v>1156</v>
      </c>
      <c r="AM269" s="8">
        <v>1183</v>
      </c>
      <c r="AN269" s="8">
        <v>1174</v>
      </c>
      <c r="AO269" s="8">
        <v>1211</v>
      </c>
      <c r="AP269" s="8">
        <v>1267</v>
      </c>
      <c r="AQ269" s="8">
        <v>1414</v>
      </c>
      <c r="AR269" s="8">
        <v>1055</v>
      </c>
      <c r="AS269" s="8">
        <v>838</v>
      </c>
      <c r="AT269" s="8">
        <v>585</v>
      </c>
      <c r="AU269" s="8">
        <v>339</v>
      </c>
      <c r="AV269" s="8">
        <v>165</v>
      </c>
      <c r="AW269" s="8"/>
      <c r="AX269" s="8">
        <v>18000</v>
      </c>
      <c r="AY269" s="8">
        <v>555</v>
      </c>
      <c r="AZ269" s="8">
        <v>583</v>
      </c>
      <c r="BA269" s="8">
        <v>613</v>
      </c>
      <c r="BB269" s="8">
        <v>640</v>
      </c>
      <c r="BC269" s="8">
        <v>767</v>
      </c>
      <c r="BD269" s="8">
        <v>850</v>
      </c>
      <c r="BE269" s="8">
        <v>930</v>
      </c>
      <c r="BF269" s="8">
        <v>975</v>
      </c>
      <c r="BG269" s="8">
        <v>1015</v>
      </c>
      <c r="BH269" s="8">
        <v>1077</v>
      </c>
      <c r="BI269" s="8">
        <v>1016</v>
      </c>
      <c r="BJ269" s="8">
        <v>1047</v>
      </c>
      <c r="BK269" s="8">
        <v>1130</v>
      </c>
      <c r="BL269" s="8">
        <v>1249</v>
      </c>
      <c r="BM269" s="8">
        <v>1409</v>
      </c>
      <c r="BN269" s="8">
        <v>1211</v>
      </c>
      <c r="BO269" s="8">
        <v>1013</v>
      </c>
      <c r="BP269" s="8">
        <v>855</v>
      </c>
      <c r="BQ269" s="8">
        <v>652</v>
      </c>
      <c r="BR269" s="8">
        <v>413</v>
      </c>
      <c r="BT269" s="955">
        <v>87.57780784844384</v>
      </c>
      <c r="BV269" s="8">
        <v>3581</v>
      </c>
      <c r="BW269" s="8">
        <v>19550</v>
      </c>
      <c r="BX269" s="8">
        <v>12465</v>
      </c>
      <c r="BY269" s="8">
        <v>5339</v>
      </c>
      <c r="BZ269" s="8">
        <v>7126</v>
      </c>
      <c r="CB269" s="955">
        <v>10.060119114507247</v>
      </c>
      <c r="CC269" s="955">
        <v>54.92190133722891</v>
      </c>
      <c r="CD269" s="955">
        <v>35.017979548263853</v>
      </c>
      <c r="CE269" s="955">
        <v>14.998876278233508</v>
      </c>
      <c r="CF269" s="955">
        <v>20.019103270030342</v>
      </c>
    </row>
    <row r="270" spans="1:84">
      <c r="A270" s="1">
        <v>28228</v>
      </c>
      <c r="B270" s="1">
        <v>2</v>
      </c>
      <c r="C270" s="1" t="s">
        <v>54</v>
      </c>
      <c r="D270" s="1" t="s">
        <v>992</v>
      </c>
      <c r="E270" s="1" t="s">
        <v>419</v>
      </c>
      <c r="F270" s="1076">
        <v>34121</v>
      </c>
      <c r="G270" s="8">
        <v>1027</v>
      </c>
      <c r="H270" s="8">
        <v>1087</v>
      </c>
      <c r="I270" s="8">
        <v>1181</v>
      </c>
      <c r="J270" s="8">
        <v>1262</v>
      </c>
      <c r="K270" s="8">
        <v>1394</v>
      </c>
      <c r="L270" s="8">
        <v>1455</v>
      </c>
      <c r="M270" s="8">
        <v>1732</v>
      </c>
      <c r="N270" s="8">
        <v>1898</v>
      </c>
      <c r="O270" s="8">
        <v>2004</v>
      </c>
      <c r="P270" s="8">
        <v>2128</v>
      </c>
      <c r="Q270" s="8">
        <v>2224</v>
      </c>
      <c r="R270" s="8">
        <v>2194</v>
      </c>
      <c r="S270" s="8">
        <v>2180</v>
      </c>
      <c r="T270" s="8">
        <v>2279</v>
      </c>
      <c r="U270" s="8">
        <v>2407</v>
      </c>
      <c r="V270" s="8">
        <v>2625</v>
      </c>
      <c r="W270" s="8">
        <v>2001</v>
      </c>
      <c r="X270" s="8">
        <v>1523</v>
      </c>
      <c r="Y270" s="8">
        <v>931</v>
      </c>
      <c r="Z270" s="8">
        <v>589</v>
      </c>
      <c r="AA270" s="8"/>
      <c r="AB270" s="8">
        <v>16892</v>
      </c>
      <c r="AC270" s="8">
        <v>526</v>
      </c>
      <c r="AD270" s="8">
        <v>554</v>
      </c>
      <c r="AE270" s="8">
        <v>604</v>
      </c>
      <c r="AF270" s="8">
        <v>635</v>
      </c>
      <c r="AG270" s="8">
        <v>643</v>
      </c>
      <c r="AH270" s="8">
        <v>745</v>
      </c>
      <c r="AI270" s="8">
        <v>917</v>
      </c>
      <c r="AJ270" s="8">
        <v>991</v>
      </c>
      <c r="AK270" s="8">
        <v>1041</v>
      </c>
      <c r="AL270" s="8">
        <v>1112</v>
      </c>
      <c r="AM270" s="8">
        <v>1166</v>
      </c>
      <c r="AN270" s="8">
        <v>1178</v>
      </c>
      <c r="AO270" s="8">
        <v>1136</v>
      </c>
      <c r="AP270" s="8">
        <v>1160</v>
      </c>
      <c r="AQ270" s="8">
        <v>1192</v>
      </c>
      <c r="AR270" s="8">
        <v>1277</v>
      </c>
      <c r="AS270" s="8">
        <v>891</v>
      </c>
      <c r="AT270" s="8">
        <v>635</v>
      </c>
      <c r="AU270" s="8">
        <v>326</v>
      </c>
      <c r="AV270" s="8">
        <v>163</v>
      </c>
      <c r="AW270" s="8"/>
      <c r="AX270" s="8">
        <v>17229</v>
      </c>
      <c r="AY270" s="8">
        <v>501</v>
      </c>
      <c r="AZ270" s="8">
        <v>533</v>
      </c>
      <c r="BA270" s="8">
        <v>577</v>
      </c>
      <c r="BB270" s="8">
        <v>627</v>
      </c>
      <c r="BC270" s="8">
        <v>751</v>
      </c>
      <c r="BD270" s="8">
        <v>710</v>
      </c>
      <c r="BE270" s="8">
        <v>815</v>
      </c>
      <c r="BF270" s="8">
        <v>907</v>
      </c>
      <c r="BG270" s="8">
        <v>963</v>
      </c>
      <c r="BH270" s="8">
        <v>1016</v>
      </c>
      <c r="BI270" s="8">
        <v>1058</v>
      </c>
      <c r="BJ270" s="8">
        <v>1016</v>
      </c>
      <c r="BK270" s="8">
        <v>1044</v>
      </c>
      <c r="BL270" s="8">
        <v>1119</v>
      </c>
      <c r="BM270" s="8">
        <v>1215</v>
      </c>
      <c r="BN270" s="8">
        <v>1348</v>
      </c>
      <c r="BO270" s="8">
        <v>1110</v>
      </c>
      <c r="BP270" s="8">
        <v>888</v>
      </c>
      <c r="BQ270" s="8">
        <v>605</v>
      </c>
      <c r="BR270" s="8">
        <v>426</v>
      </c>
      <c r="BT270" s="955">
        <v>83.948825193750764</v>
      </c>
      <c r="BV270" s="8">
        <v>3295</v>
      </c>
      <c r="BW270" s="8">
        <v>18471</v>
      </c>
      <c r="BX270" s="8">
        <v>12355</v>
      </c>
      <c r="BY270" s="8">
        <v>4686</v>
      </c>
      <c r="BZ270" s="8">
        <v>7669</v>
      </c>
      <c r="CB270" s="955">
        <v>9.6568095894024211</v>
      </c>
      <c r="CC270" s="955">
        <v>54.133817883414906</v>
      </c>
      <c r="CD270" s="955">
        <v>36.209372527182673</v>
      </c>
      <c r="CE270" s="955">
        <v>13.733477916825414</v>
      </c>
      <c r="CF270" s="955">
        <v>22.475894610357258</v>
      </c>
    </row>
    <row r="271" spans="1:84">
      <c r="A271" s="1">
        <v>28229</v>
      </c>
      <c r="B271" s="1">
        <v>2</v>
      </c>
      <c r="C271" s="1" t="s">
        <v>54</v>
      </c>
      <c r="D271" s="1" t="s">
        <v>993</v>
      </c>
      <c r="E271" s="1" t="s">
        <v>412</v>
      </c>
      <c r="F271" s="1076">
        <v>74316</v>
      </c>
      <c r="G271" s="8">
        <v>2574</v>
      </c>
      <c r="H271" s="8">
        <v>3255</v>
      </c>
      <c r="I271" s="8">
        <v>3387</v>
      </c>
      <c r="J271" s="8">
        <v>3603</v>
      </c>
      <c r="K271" s="8">
        <v>3309</v>
      </c>
      <c r="L271" s="8">
        <v>2778</v>
      </c>
      <c r="M271" s="8">
        <v>3425</v>
      </c>
      <c r="N271" s="8">
        <v>4120</v>
      </c>
      <c r="O271" s="8">
        <v>4745</v>
      </c>
      <c r="P271" s="8">
        <v>5671</v>
      </c>
      <c r="Q271" s="8">
        <v>4788</v>
      </c>
      <c r="R271" s="8">
        <v>4604</v>
      </c>
      <c r="S271" s="8">
        <v>4688</v>
      </c>
      <c r="T271" s="8">
        <v>5528</v>
      </c>
      <c r="U271" s="8">
        <v>6291</v>
      </c>
      <c r="V271" s="8">
        <v>4794</v>
      </c>
      <c r="W271" s="8">
        <v>3197</v>
      </c>
      <c r="X271" s="8">
        <v>2192</v>
      </c>
      <c r="Y271" s="8">
        <v>1037</v>
      </c>
      <c r="Z271" s="8">
        <v>330</v>
      </c>
      <c r="AA271" s="8"/>
      <c r="AB271" s="8">
        <v>35918</v>
      </c>
      <c r="AC271" s="8">
        <v>1316</v>
      </c>
      <c r="AD271" s="8">
        <v>1707</v>
      </c>
      <c r="AE271" s="8">
        <v>1769</v>
      </c>
      <c r="AF271" s="8">
        <v>1802</v>
      </c>
      <c r="AG271" s="8">
        <v>1699</v>
      </c>
      <c r="AH271" s="8">
        <v>1465</v>
      </c>
      <c r="AI271" s="8">
        <v>1780</v>
      </c>
      <c r="AJ271" s="8">
        <v>2118</v>
      </c>
      <c r="AK271" s="8">
        <v>2427</v>
      </c>
      <c r="AL271" s="8">
        <v>2846</v>
      </c>
      <c r="AM271" s="8">
        <v>2299</v>
      </c>
      <c r="AN271" s="8">
        <v>2283</v>
      </c>
      <c r="AO271" s="8">
        <v>2260</v>
      </c>
      <c r="AP271" s="8">
        <v>2642</v>
      </c>
      <c r="AQ271" s="8">
        <v>2969</v>
      </c>
      <c r="AR271" s="8">
        <v>2195</v>
      </c>
      <c r="AS271" s="8">
        <v>1305</v>
      </c>
      <c r="AT271" s="8">
        <v>720</v>
      </c>
      <c r="AU271" s="8">
        <v>272</v>
      </c>
      <c r="AV271" s="8">
        <v>44</v>
      </c>
      <c r="AW271" s="8"/>
      <c r="AX271" s="8">
        <v>38398</v>
      </c>
      <c r="AY271" s="8">
        <v>1258</v>
      </c>
      <c r="AZ271" s="8">
        <v>1548</v>
      </c>
      <c r="BA271" s="8">
        <v>1618</v>
      </c>
      <c r="BB271" s="8">
        <v>1801</v>
      </c>
      <c r="BC271" s="8">
        <v>1610</v>
      </c>
      <c r="BD271" s="8">
        <v>1313</v>
      </c>
      <c r="BE271" s="8">
        <v>1645</v>
      </c>
      <c r="BF271" s="8">
        <v>2002</v>
      </c>
      <c r="BG271" s="8">
        <v>2318</v>
      </c>
      <c r="BH271" s="8">
        <v>2825</v>
      </c>
      <c r="BI271" s="8">
        <v>2489</v>
      </c>
      <c r="BJ271" s="8">
        <v>2321</v>
      </c>
      <c r="BK271" s="8">
        <v>2428</v>
      </c>
      <c r="BL271" s="8">
        <v>2886</v>
      </c>
      <c r="BM271" s="8">
        <v>3322</v>
      </c>
      <c r="BN271" s="8">
        <v>2599</v>
      </c>
      <c r="BO271" s="8">
        <v>1892</v>
      </c>
      <c r="BP271" s="8">
        <v>1472</v>
      </c>
      <c r="BQ271" s="8">
        <v>765</v>
      </c>
      <c r="BR271" s="8">
        <v>286</v>
      </c>
      <c r="BT271" s="955">
        <v>100</v>
      </c>
      <c r="BV271" s="8">
        <v>9216</v>
      </c>
      <c r="BW271" s="8">
        <v>41731</v>
      </c>
      <c r="BX271" s="8">
        <v>23369</v>
      </c>
      <c r="BY271" s="8">
        <v>11819</v>
      </c>
      <c r="BZ271" s="8">
        <v>11550</v>
      </c>
      <c r="CB271" s="955">
        <v>12.401098013886646</v>
      </c>
      <c r="CC271" s="955">
        <v>56.153452823079817</v>
      </c>
      <c r="CD271" s="955">
        <v>31.445449163033533</v>
      </c>
      <c r="CE271" s="955">
        <v>15.903708488077935</v>
      </c>
      <c r="CF271" s="955">
        <v>15.541740674955594</v>
      </c>
    </row>
    <row r="272" spans="1:84">
      <c r="A272" s="1">
        <v>28229</v>
      </c>
      <c r="B272" s="1">
        <v>2</v>
      </c>
      <c r="C272" s="1" t="s">
        <v>54</v>
      </c>
      <c r="D272" s="1" t="s">
        <v>993</v>
      </c>
      <c r="E272" s="1" t="s">
        <v>413</v>
      </c>
      <c r="F272" s="1076">
        <v>70414</v>
      </c>
      <c r="G272" s="8">
        <v>2082</v>
      </c>
      <c r="H272" s="8">
        <v>2723</v>
      </c>
      <c r="I272" s="8">
        <v>3268</v>
      </c>
      <c r="J272" s="8">
        <v>3216</v>
      </c>
      <c r="K272" s="8">
        <v>2990</v>
      </c>
      <c r="L272" s="8">
        <v>2613</v>
      </c>
      <c r="M272" s="8">
        <v>2637</v>
      </c>
      <c r="N272" s="8">
        <v>3429</v>
      </c>
      <c r="O272" s="8">
        <v>4087</v>
      </c>
      <c r="P272" s="8">
        <v>4705</v>
      </c>
      <c r="Q272" s="8">
        <v>5627</v>
      </c>
      <c r="R272" s="8">
        <v>4804</v>
      </c>
      <c r="S272" s="8">
        <v>4608</v>
      </c>
      <c r="T272" s="8">
        <v>4552</v>
      </c>
      <c r="U272" s="8">
        <v>5354</v>
      </c>
      <c r="V272" s="8">
        <v>5794</v>
      </c>
      <c r="W272" s="8">
        <v>4046</v>
      </c>
      <c r="X272" s="8">
        <v>2289</v>
      </c>
      <c r="Y272" s="8">
        <v>1185</v>
      </c>
      <c r="Z272" s="8">
        <v>405</v>
      </c>
      <c r="AA272" s="8"/>
      <c r="AB272" s="8">
        <v>34080</v>
      </c>
      <c r="AC272" s="8">
        <v>1067</v>
      </c>
      <c r="AD272" s="8">
        <v>1386</v>
      </c>
      <c r="AE272" s="8">
        <v>1727</v>
      </c>
      <c r="AF272" s="8">
        <v>1666</v>
      </c>
      <c r="AG272" s="8">
        <v>1551</v>
      </c>
      <c r="AH272" s="8">
        <v>1296</v>
      </c>
      <c r="AI272" s="8">
        <v>1413</v>
      </c>
      <c r="AJ272" s="8">
        <v>1772</v>
      </c>
      <c r="AK272" s="8">
        <v>2107</v>
      </c>
      <c r="AL272" s="8">
        <v>2402</v>
      </c>
      <c r="AM272" s="8">
        <v>2801</v>
      </c>
      <c r="AN272" s="8">
        <v>2343</v>
      </c>
      <c r="AO272" s="8">
        <v>2274</v>
      </c>
      <c r="AP272" s="8">
        <v>2161</v>
      </c>
      <c r="AQ272" s="8">
        <v>2498</v>
      </c>
      <c r="AR272" s="8">
        <v>2630</v>
      </c>
      <c r="AS272" s="8">
        <v>1781</v>
      </c>
      <c r="AT272" s="8">
        <v>802</v>
      </c>
      <c r="AU272" s="8">
        <v>331</v>
      </c>
      <c r="AV272" s="8">
        <v>72</v>
      </c>
      <c r="AW272" s="8"/>
      <c r="AX272" s="8">
        <v>36334</v>
      </c>
      <c r="AY272" s="8">
        <v>1015</v>
      </c>
      <c r="AZ272" s="8">
        <v>1337</v>
      </c>
      <c r="BA272" s="8">
        <v>1541</v>
      </c>
      <c r="BB272" s="8">
        <v>1550</v>
      </c>
      <c r="BC272" s="8">
        <v>1439</v>
      </c>
      <c r="BD272" s="8">
        <v>1317</v>
      </c>
      <c r="BE272" s="8">
        <v>1224</v>
      </c>
      <c r="BF272" s="8">
        <v>1657</v>
      </c>
      <c r="BG272" s="8">
        <v>1980</v>
      </c>
      <c r="BH272" s="8">
        <v>2303</v>
      </c>
      <c r="BI272" s="8">
        <v>2826</v>
      </c>
      <c r="BJ272" s="8">
        <v>2461</v>
      </c>
      <c r="BK272" s="8">
        <v>2334</v>
      </c>
      <c r="BL272" s="8">
        <v>2391</v>
      </c>
      <c r="BM272" s="8">
        <v>2856</v>
      </c>
      <c r="BN272" s="8">
        <v>3164</v>
      </c>
      <c r="BO272" s="8">
        <v>2265</v>
      </c>
      <c r="BP272" s="8">
        <v>1487</v>
      </c>
      <c r="BQ272" s="8">
        <v>854</v>
      </c>
      <c r="BR272" s="8">
        <v>333</v>
      </c>
      <c r="BT272" s="955">
        <v>94.749448301846172</v>
      </c>
      <c r="BV272" s="8">
        <v>8073</v>
      </c>
      <c r="BW272" s="8">
        <v>38716</v>
      </c>
      <c r="BX272" s="8">
        <v>23625</v>
      </c>
      <c r="BY272" s="8">
        <v>9906</v>
      </c>
      <c r="BZ272" s="8">
        <v>13719</v>
      </c>
      <c r="CB272" s="955">
        <v>11.465049564007156</v>
      </c>
      <c r="CC272" s="955">
        <v>54.983383986139124</v>
      </c>
      <c r="CD272" s="955">
        <v>33.551566449853723</v>
      </c>
      <c r="CE272" s="955">
        <v>14.068225068878348</v>
      </c>
      <c r="CF272" s="955">
        <v>19.483341380975375</v>
      </c>
    </row>
    <row r="273" spans="1:84">
      <c r="A273" s="1">
        <v>28229</v>
      </c>
      <c r="B273" s="1">
        <v>2</v>
      </c>
      <c r="C273" s="1" t="s">
        <v>54</v>
      </c>
      <c r="D273" s="1" t="s">
        <v>993</v>
      </c>
      <c r="E273" s="1" t="s">
        <v>414</v>
      </c>
      <c r="F273" s="1076">
        <v>66902</v>
      </c>
      <c r="G273" s="8">
        <v>1912</v>
      </c>
      <c r="H273" s="8">
        <v>2182</v>
      </c>
      <c r="I273" s="8">
        <v>2749</v>
      </c>
      <c r="J273" s="8">
        <v>3138</v>
      </c>
      <c r="K273" s="8">
        <v>2740</v>
      </c>
      <c r="L273" s="8">
        <v>2821</v>
      </c>
      <c r="M273" s="8">
        <v>2599</v>
      </c>
      <c r="N273" s="8">
        <v>2662</v>
      </c>
      <c r="O273" s="8">
        <v>3409</v>
      </c>
      <c r="P273" s="8">
        <v>4053</v>
      </c>
      <c r="Q273" s="8">
        <v>4628</v>
      </c>
      <c r="R273" s="8">
        <v>5633</v>
      </c>
      <c r="S273" s="8">
        <v>4780</v>
      </c>
      <c r="T273" s="8">
        <v>4477</v>
      </c>
      <c r="U273" s="8">
        <v>4342</v>
      </c>
      <c r="V273" s="8">
        <v>4906</v>
      </c>
      <c r="W273" s="8">
        <v>4983</v>
      </c>
      <c r="X273" s="8">
        <v>3032</v>
      </c>
      <c r="Y273" s="8">
        <v>1341</v>
      </c>
      <c r="Z273" s="8">
        <v>515</v>
      </c>
      <c r="AA273" s="8"/>
      <c r="AB273" s="8">
        <v>32317</v>
      </c>
      <c r="AC273" s="8">
        <v>980</v>
      </c>
      <c r="AD273" s="8">
        <v>1114</v>
      </c>
      <c r="AE273" s="8">
        <v>1396</v>
      </c>
      <c r="AF273" s="8">
        <v>1658</v>
      </c>
      <c r="AG273" s="8">
        <v>1435</v>
      </c>
      <c r="AH273" s="8">
        <v>1467</v>
      </c>
      <c r="AI273" s="8">
        <v>1315</v>
      </c>
      <c r="AJ273" s="8">
        <v>1427</v>
      </c>
      <c r="AK273" s="8">
        <v>1768</v>
      </c>
      <c r="AL273" s="8">
        <v>2085</v>
      </c>
      <c r="AM273" s="8">
        <v>2354</v>
      </c>
      <c r="AN273" s="8">
        <v>2809</v>
      </c>
      <c r="AO273" s="8">
        <v>2321</v>
      </c>
      <c r="AP273" s="8">
        <v>2180</v>
      </c>
      <c r="AQ273" s="8">
        <v>2020</v>
      </c>
      <c r="AR273" s="8">
        <v>2201</v>
      </c>
      <c r="AS273" s="8">
        <v>2124</v>
      </c>
      <c r="AT273" s="8">
        <v>1172</v>
      </c>
      <c r="AU273" s="8">
        <v>390</v>
      </c>
      <c r="AV273" s="8">
        <v>101</v>
      </c>
      <c r="AW273" s="8"/>
      <c r="AX273" s="8">
        <v>34585</v>
      </c>
      <c r="AY273" s="8">
        <v>932</v>
      </c>
      <c r="AZ273" s="8">
        <v>1068</v>
      </c>
      <c r="BA273" s="8">
        <v>1353</v>
      </c>
      <c r="BB273" s="8">
        <v>1480</v>
      </c>
      <c r="BC273" s="8">
        <v>1305</v>
      </c>
      <c r="BD273" s="8">
        <v>1354</v>
      </c>
      <c r="BE273" s="8">
        <v>1284</v>
      </c>
      <c r="BF273" s="8">
        <v>1235</v>
      </c>
      <c r="BG273" s="8">
        <v>1641</v>
      </c>
      <c r="BH273" s="8">
        <v>1968</v>
      </c>
      <c r="BI273" s="8">
        <v>2274</v>
      </c>
      <c r="BJ273" s="8">
        <v>2824</v>
      </c>
      <c r="BK273" s="8">
        <v>2459</v>
      </c>
      <c r="BL273" s="8">
        <v>2297</v>
      </c>
      <c r="BM273" s="8">
        <v>2322</v>
      </c>
      <c r="BN273" s="8">
        <v>2705</v>
      </c>
      <c r="BO273" s="8">
        <v>2859</v>
      </c>
      <c r="BP273" s="8">
        <v>1860</v>
      </c>
      <c r="BQ273" s="8">
        <v>951</v>
      </c>
      <c r="BR273" s="8">
        <v>414</v>
      </c>
      <c r="BT273" s="955">
        <v>90.023682652457069</v>
      </c>
      <c r="BV273" s="8">
        <v>6843</v>
      </c>
      <c r="BW273" s="8">
        <v>36463</v>
      </c>
      <c r="BX273" s="8">
        <v>23596</v>
      </c>
      <c r="BY273" s="8">
        <v>8819</v>
      </c>
      <c r="BZ273" s="8">
        <v>14777</v>
      </c>
      <c r="CB273" s="955">
        <v>10.228393769991929</v>
      </c>
      <c r="CC273" s="955">
        <v>54.502107560312098</v>
      </c>
      <c r="CD273" s="955">
        <v>35.269498669695977</v>
      </c>
      <c r="CE273" s="955">
        <v>13.181967654180744</v>
      </c>
      <c r="CF273" s="955">
        <v>22.087531015515228</v>
      </c>
    </row>
    <row r="274" spans="1:84">
      <c r="A274" s="1">
        <v>28229</v>
      </c>
      <c r="B274" s="1">
        <v>2</v>
      </c>
      <c r="C274" s="1" t="s">
        <v>54</v>
      </c>
      <c r="D274" s="1" t="s">
        <v>993</v>
      </c>
      <c r="E274" s="1" t="s">
        <v>415</v>
      </c>
      <c r="F274" s="1076">
        <v>62988</v>
      </c>
      <c r="G274" s="8">
        <v>1803</v>
      </c>
      <c r="H274" s="8">
        <v>2004</v>
      </c>
      <c r="I274" s="8">
        <v>2203</v>
      </c>
      <c r="J274" s="8">
        <v>2639</v>
      </c>
      <c r="K274" s="8">
        <v>2661</v>
      </c>
      <c r="L274" s="8">
        <v>2572</v>
      </c>
      <c r="M274" s="8">
        <v>2791</v>
      </c>
      <c r="N274" s="8">
        <v>2632</v>
      </c>
      <c r="O274" s="8">
        <v>2647</v>
      </c>
      <c r="P274" s="8">
        <v>3383</v>
      </c>
      <c r="Q274" s="8">
        <v>3990</v>
      </c>
      <c r="R274" s="8">
        <v>4631</v>
      </c>
      <c r="S274" s="8">
        <v>5616</v>
      </c>
      <c r="T274" s="8">
        <v>4658</v>
      </c>
      <c r="U274" s="8">
        <v>4283</v>
      </c>
      <c r="V274" s="8">
        <v>3999</v>
      </c>
      <c r="W274" s="8">
        <v>4240</v>
      </c>
      <c r="X274" s="8">
        <v>3821</v>
      </c>
      <c r="Y274" s="8">
        <v>1804</v>
      </c>
      <c r="Z274" s="8">
        <v>611</v>
      </c>
      <c r="AA274" s="8"/>
      <c r="AB274" s="8">
        <v>30369</v>
      </c>
      <c r="AC274" s="8">
        <v>924</v>
      </c>
      <c r="AD274" s="8">
        <v>1023</v>
      </c>
      <c r="AE274" s="8">
        <v>1122</v>
      </c>
      <c r="AF274" s="8">
        <v>1340</v>
      </c>
      <c r="AG274" s="8">
        <v>1419</v>
      </c>
      <c r="AH274" s="8">
        <v>1353</v>
      </c>
      <c r="AI274" s="8">
        <v>1476</v>
      </c>
      <c r="AJ274" s="8">
        <v>1332</v>
      </c>
      <c r="AK274" s="8">
        <v>1425</v>
      </c>
      <c r="AL274" s="8">
        <v>1752</v>
      </c>
      <c r="AM274" s="8">
        <v>2046</v>
      </c>
      <c r="AN274" s="8">
        <v>2360</v>
      </c>
      <c r="AO274" s="8">
        <v>2790</v>
      </c>
      <c r="AP274" s="8">
        <v>2233</v>
      </c>
      <c r="AQ274" s="8">
        <v>2047</v>
      </c>
      <c r="AR274" s="8">
        <v>1791</v>
      </c>
      <c r="AS274" s="8">
        <v>1789</v>
      </c>
      <c r="AT274" s="8">
        <v>1437</v>
      </c>
      <c r="AU274" s="8">
        <v>584</v>
      </c>
      <c r="AV274" s="8">
        <v>126</v>
      </c>
      <c r="AW274" s="8"/>
      <c r="AX274" s="8">
        <v>32619</v>
      </c>
      <c r="AY274" s="8">
        <v>879</v>
      </c>
      <c r="AZ274" s="8">
        <v>981</v>
      </c>
      <c r="BA274" s="8">
        <v>1081</v>
      </c>
      <c r="BB274" s="8">
        <v>1299</v>
      </c>
      <c r="BC274" s="8">
        <v>1242</v>
      </c>
      <c r="BD274" s="8">
        <v>1219</v>
      </c>
      <c r="BE274" s="8">
        <v>1315</v>
      </c>
      <c r="BF274" s="8">
        <v>1300</v>
      </c>
      <c r="BG274" s="8">
        <v>1222</v>
      </c>
      <c r="BH274" s="8">
        <v>1631</v>
      </c>
      <c r="BI274" s="8">
        <v>1944</v>
      </c>
      <c r="BJ274" s="8">
        <v>2271</v>
      </c>
      <c r="BK274" s="8">
        <v>2826</v>
      </c>
      <c r="BL274" s="8">
        <v>2425</v>
      </c>
      <c r="BM274" s="8">
        <v>2236</v>
      </c>
      <c r="BN274" s="8">
        <v>2208</v>
      </c>
      <c r="BO274" s="8">
        <v>2451</v>
      </c>
      <c r="BP274" s="8">
        <v>2384</v>
      </c>
      <c r="BQ274" s="8">
        <v>1220</v>
      </c>
      <c r="BR274" s="8">
        <v>485</v>
      </c>
      <c r="BT274" s="955">
        <v>84.756983691264338</v>
      </c>
      <c r="BV274" s="8">
        <v>6010</v>
      </c>
      <c r="BW274" s="8">
        <v>33562</v>
      </c>
      <c r="BX274" s="8">
        <v>23416</v>
      </c>
      <c r="BY274" s="8">
        <v>8941</v>
      </c>
      <c r="BZ274" s="8">
        <v>14475</v>
      </c>
      <c r="CB274" s="955">
        <v>9.5414999682479191</v>
      </c>
      <c r="CC274" s="955">
        <v>53.283165047310597</v>
      </c>
      <c r="CD274" s="955">
        <v>37.175334984441484</v>
      </c>
      <c r="CE274" s="955">
        <v>14.19476725725535</v>
      </c>
      <c r="CF274" s="955">
        <v>22.980567727186131</v>
      </c>
    </row>
    <row r="275" spans="1:84">
      <c r="A275" s="1">
        <v>28229</v>
      </c>
      <c r="B275" s="1">
        <v>2</v>
      </c>
      <c r="C275" s="1" t="s">
        <v>54</v>
      </c>
      <c r="D275" s="1" t="s">
        <v>993</v>
      </c>
      <c r="E275" s="1" t="s">
        <v>416</v>
      </c>
      <c r="F275" s="1076">
        <v>58871</v>
      </c>
      <c r="G275" s="8">
        <v>1723</v>
      </c>
      <c r="H275" s="8">
        <v>1890</v>
      </c>
      <c r="I275" s="8">
        <v>2023</v>
      </c>
      <c r="J275" s="8">
        <v>2114</v>
      </c>
      <c r="K275" s="8">
        <v>2236</v>
      </c>
      <c r="L275" s="8">
        <v>2494</v>
      </c>
      <c r="M275" s="8">
        <v>2534</v>
      </c>
      <c r="N275" s="8">
        <v>2817</v>
      </c>
      <c r="O275" s="8">
        <v>2622</v>
      </c>
      <c r="P275" s="8">
        <v>2627</v>
      </c>
      <c r="Q275" s="8">
        <v>3336</v>
      </c>
      <c r="R275" s="8">
        <v>3995</v>
      </c>
      <c r="S275" s="8">
        <v>4613</v>
      </c>
      <c r="T275" s="8">
        <v>5481</v>
      </c>
      <c r="U275" s="8">
        <v>4470</v>
      </c>
      <c r="V275" s="8">
        <v>3960</v>
      </c>
      <c r="W275" s="8">
        <v>3491</v>
      </c>
      <c r="X275" s="8">
        <v>3272</v>
      </c>
      <c r="Y275" s="8">
        <v>2361</v>
      </c>
      <c r="Z275" s="8">
        <v>812</v>
      </c>
      <c r="AA275" s="8"/>
      <c r="AB275" s="8">
        <v>28403</v>
      </c>
      <c r="AC275" s="8">
        <v>883</v>
      </c>
      <c r="AD275" s="8">
        <v>965</v>
      </c>
      <c r="AE275" s="8">
        <v>1030</v>
      </c>
      <c r="AF275" s="8">
        <v>1076</v>
      </c>
      <c r="AG275" s="8">
        <v>1146</v>
      </c>
      <c r="AH275" s="8">
        <v>1336</v>
      </c>
      <c r="AI275" s="8">
        <v>1358</v>
      </c>
      <c r="AJ275" s="8">
        <v>1490</v>
      </c>
      <c r="AK275" s="8">
        <v>1333</v>
      </c>
      <c r="AL275" s="8">
        <v>1413</v>
      </c>
      <c r="AM275" s="8">
        <v>1725</v>
      </c>
      <c r="AN275" s="8">
        <v>2054</v>
      </c>
      <c r="AO275" s="8">
        <v>2343</v>
      </c>
      <c r="AP275" s="8">
        <v>2691</v>
      </c>
      <c r="AQ275" s="8">
        <v>2106</v>
      </c>
      <c r="AR275" s="8">
        <v>1827</v>
      </c>
      <c r="AS275" s="8">
        <v>1473</v>
      </c>
      <c r="AT275" s="8">
        <v>1221</v>
      </c>
      <c r="AU275" s="8">
        <v>747</v>
      </c>
      <c r="AV275" s="8">
        <v>186</v>
      </c>
      <c r="AW275" s="8"/>
      <c r="AX275" s="8">
        <v>30468</v>
      </c>
      <c r="AY275" s="8">
        <v>840</v>
      </c>
      <c r="AZ275" s="8">
        <v>925</v>
      </c>
      <c r="BA275" s="8">
        <v>993</v>
      </c>
      <c r="BB275" s="8">
        <v>1038</v>
      </c>
      <c r="BC275" s="8">
        <v>1090</v>
      </c>
      <c r="BD275" s="8">
        <v>1158</v>
      </c>
      <c r="BE275" s="8">
        <v>1176</v>
      </c>
      <c r="BF275" s="8">
        <v>1327</v>
      </c>
      <c r="BG275" s="8">
        <v>1289</v>
      </c>
      <c r="BH275" s="8">
        <v>1214</v>
      </c>
      <c r="BI275" s="8">
        <v>1611</v>
      </c>
      <c r="BJ275" s="8">
        <v>1941</v>
      </c>
      <c r="BK275" s="8">
        <v>2270</v>
      </c>
      <c r="BL275" s="8">
        <v>2790</v>
      </c>
      <c r="BM275" s="8">
        <v>2364</v>
      </c>
      <c r="BN275" s="8">
        <v>2133</v>
      </c>
      <c r="BO275" s="8">
        <v>2018</v>
      </c>
      <c r="BP275" s="8">
        <v>2051</v>
      </c>
      <c r="BQ275" s="8">
        <v>1614</v>
      </c>
      <c r="BR275" s="8">
        <v>626</v>
      </c>
      <c r="BT275" s="955">
        <v>79.217126863663282</v>
      </c>
      <c r="BV275" s="8">
        <v>5636</v>
      </c>
      <c r="BW275" s="8">
        <v>29388</v>
      </c>
      <c r="BX275" s="8">
        <v>23847</v>
      </c>
      <c r="BY275" s="8">
        <v>9951</v>
      </c>
      <c r="BZ275" s="8">
        <v>13896</v>
      </c>
      <c r="CB275" s="955">
        <v>9.5734742063155043</v>
      </c>
      <c r="CC275" s="955">
        <v>49.919315112704048</v>
      </c>
      <c r="CD275" s="955">
        <v>40.50721068098045</v>
      </c>
      <c r="CE275" s="955">
        <v>16.90305923120042</v>
      </c>
      <c r="CF275" s="955">
        <v>23.604151449780026</v>
      </c>
    </row>
    <row r="276" spans="1:84">
      <c r="A276" s="1">
        <v>28229</v>
      </c>
      <c r="B276" s="1">
        <v>2</v>
      </c>
      <c r="C276" s="1" t="s">
        <v>54</v>
      </c>
      <c r="D276" s="1" t="s">
        <v>993</v>
      </c>
      <c r="E276" s="1" t="s">
        <v>417</v>
      </c>
      <c r="F276" s="1076">
        <v>54744</v>
      </c>
      <c r="G276" s="8">
        <v>1577</v>
      </c>
      <c r="H276" s="8">
        <v>1806</v>
      </c>
      <c r="I276" s="8">
        <v>1908</v>
      </c>
      <c r="J276" s="8">
        <v>1937</v>
      </c>
      <c r="K276" s="8">
        <v>1785</v>
      </c>
      <c r="L276" s="8">
        <v>2089</v>
      </c>
      <c r="M276" s="8">
        <v>2453</v>
      </c>
      <c r="N276" s="8">
        <v>2550</v>
      </c>
      <c r="O276" s="8">
        <v>2802</v>
      </c>
      <c r="P276" s="8">
        <v>2605</v>
      </c>
      <c r="Q276" s="8">
        <v>2591</v>
      </c>
      <c r="R276" s="8">
        <v>3345</v>
      </c>
      <c r="S276" s="8">
        <v>3984</v>
      </c>
      <c r="T276" s="8">
        <v>4502</v>
      </c>
      <c r="U276" s="8">
        <v>5269</v>
      </c>
      <c r="V276" s="8">
        <v>4150</v>
      </c>
      <c r="W276" s="8">
        <v>3483</v>
      </c>
      <c r="X276" s="8">
        <v>2741</v>
      </c>
      <c r="Y276" s="8">
        <v>2038</v>
      </c>
      <c r="Z276" s="8">
        <v>1129</v>
      </c>
      <c r="AA276" s="8"/>
      <c r="AB276" s="8">
        <v>26509</v>
      </c>
      <c r="AC276" s="8">
        <v>808</v>
      </c>
      <c r="AD276" s="8">
        <v>922</v>
      </c>
      <c r="AE276" s="8">
        <v>972</v>
      </c>
      <c r="AF276" s="8">
        <v>986</v>
      </c>
      <c r="AG276" s="8">
        <v>917</v>
      </c>
      <c r="AH276" s="8">
        <v>1076</v>
      </c>
      <c r="AI276" s="8">
        <v>1338</v>
      </c>
      <c r="AJ276" s="8">
        <v>1368</v>
      </c>
      <c r="AK276" s="8">
        <v>1487</v>
      </c>
      <c r="AL276" s="8">
        <v>1323</v>
      </c>
      <c r="AM276" s="8">
        <v>1392</v>
      </c>
      <c r="AN276" s="8">
        <v>1735</v>
      </c>
      <c r="AO276" s="8">
        <v>2042</v>
      </c>
      <c r="AP276" s="8">
        <v>2261</v>
      </c>
      <c r="AQ276" s="8">
        <v>2545</v>
      </c>
      <c r="AR276" s="8">
        <v>1889</v>
      </c>
      <c r="AS276" s="8">
        <v>1518</v>
      </c>
      <c r="AT276" s="8">
        <v>1027</v>
      </c>
      <c r="AU276" s="8">
        <v>643</v>
      </c>
      <c r="AV276" s="8">
        <v>260</v>
      </c>
      <c r="AW276" s="8"/>
      <c r="AX276" s="8">
        <v>28235</v>
      </c>
      <c r="AY276" s="8">
        <v>769</v>
      </c>
      <c r="AZ276" s="8">
        <v>884</v>
      </c>
      <c r="BA276" s="8">
        <v>936</v>
      </c>
      <c r="BB276" s="8">
        <v>951</v>
      </c>
      <c r="BC276" s="8">
        <v>868</v>
      </c>
      <c r="BD276" s="8">
        <v>1013</v>
      </c>
      <c r="BE276" s="8">
        <v>1115</v>
      </c>
      <c r="BF276" s="8">
        <v>1182</v>
      </c>
      <c r="BG276" s="8">
        <v>1315</v>
      </c>
      <c r="BH276" s="8">
        <v>1282</v>
      </c>
      <c r="BI276" s="8">
        <v>1199</v>
      </c>
      <c r="BJ276" s="8">
        <v>1610</v>
      </c>
      <c r="BK276" s="8">
        <v>1942</v>
      </c>
      <c r="BL276" s="8">
        <v>2241</v>
      </c>
      <c r="BM276" s="8">
        <v>2724</v>
      </c>
      <c r="BN276" s="8">
        <v>2261</v>
      </c>
      <c r="BO276" s="8">
        <v>1965</v>
      </c>
      <c r="BP276" s="8">
        <v>1714</v>
      </c>
      <c r="BQ276" s="8">
        <v>1395</v>
      </c>
      <c r="BR276" s="8">
        <v>869</v>
      </c>
      <c r="BT276" s="955">
        <v>73.663813983529792</v>
      </c>
      <c r="BV276" s="8">
        <v>5291</v>
      </c>
      <c r="BW276" s="8">
        <v>26141</v>
      </c>
      <c r="BX276" s="8">
        <v>23312</v>
      </c>
      <c r="BY276" s="8">
        <v>9771</v>
      </c>
      <c r="BZ276" s="8">
        <v>13541</v>
      </c>
      <c r="CB276" s="955">
        <v>9.6649861172000584</v>
      </c>
      <c r="CC276" s="955">
        <v>47.7513517463101</v>
      </c>
      <c r="CD276" s="955">
        <v>42.583662136489842</v>
      </c>
      <c r="CE276" s="955">
        <v>17.84853134590092</v>
      </c>
      <c r="CF276" s="955">
        <v>24.735130790588922</v>
      </c>
    </row>
    <row r="277" spans="1:84">
      <c r="A277" s="1">
        <v>28229</v>
      </c>
      <c r="B277" s="1">
        <v>2</v>
      </c>
      <c r="C277" s="1" t="s">
        <v>54</v>
      </c>
      <c r="D277" s="1" t="s">
        <v>993</v>
      </c>
      <c r="E277" s="1" t="s">
        <v>419</v>
      </c>
      <c r="F277" s="1076">
        <v>50721</v>
      </c>
      <c r="G277" s="8">
        <v>1376</v>
      </c>
      <c r="H277" s="8">
        <v>1651</v>
      </c>
      <c r="I277" s="8">
        <v>1822</v>
      </c>
      <c r="J277" s="8">
        <v>1825</v>
      </c>
      <c r="K277" s="8">
        <v>1629</v>
      </c>
      <c r="L277" s="8">
        <v>1664</v>
      </c>
      <c r="M277" s="8">
        <v>2047</v>
      </c>
      <c r="N277" s="8">
        <v>2466</v>
      </c>
      <c r="O277" s="8">
        <v>2534</v>
      </c>
      <c r="P277" s="8">
        <v>2781</v>
      </c>
      <c r="Q277" s="8">
        <v>2573</v>
      </c>
      <c r="R277" s="8">
        <v>2601</v>
      </c>
      <c r="S277" s="8">
        <v>3339</v>
      </c>
      <c r="T277" s="8">
        <v>3892</v>
      </c>
      <c r="U277" s="8">
        <v>4331</v>
      </c>
      <c r="V277" s="8">
        <v>4902</v>
      </c>
      <c r="W277" s="8">
        <v>3677</v>
      </c>
      <c r="X277" s="8">
        <v>2769</v>
      </c>
      <c r="Y277" s="8">
        <v>1752</v>
      </c>
      <c r="Z277" s="8">
        <v>1090</v>
      </c>
      <c r="AA277" s="8"/>
      <c r="AB277" s="8">
        <v>24664</v>
      </c>
      <c r="AC277" s="8">
        <v>705</v>
      </c>
      <c r="AD277" s="8">
        <v>843</v>
      </c>
      <c r="AE277" s="8">
        <v>928</v>
      </c>
      <c r="AF277" s="8">
        <v>929</v>
      </c>
      <c r="AG277" s="8">
        <v>836</v>
      </c>
      <c r="AH277" s="8">
        <v>860</v>
      </c>
      <c r="AI277" s="8">
        <v>1075</v>
      </c>
      <c r="AJ277" s="8">
        <v>1346</v>
      </c>
      <c r="AK277" s="8">
        <v>1365</v>
      </c>
      <c r="AL277" s="8">
        <v>1474</v>
      </c>
      <c r="AM277" s="8">
        <v>1305</v>
      </c>
      <c r="AN277" s="8">
        <v>1402</v>
      </c>
      <c r="AO277" s="8">
        <v>1728</v>
      </c>
      <c r="AP277" s="8">
        <v>1974</v>
      </c>
      <c r="AQ277" s="8">
        <v>2142</v>
      </c>
      <c r="AR277" s="8">
        <v>2291</v>
      </c>
      <c r="AS277" s="8">
        <v>1583</v>
      </c>
      <c r="AT277" s="8">
        <v>1077</v>
      </c>
      <c r="AU277" s="8">
        <v>557</v>
      </c>
      <c r="AV277" s="8">
        <v>244</v>
      </c>
      <c r="AW277" s="8"/>
      <c r="AX277" s="8">
        <v>26057</v>
      </c>
      <c r="AY277" s="8">
        <v>671</v>
      </c>
      <c r="AZ277" s="8">
        <v>808</v>
      </c>
      <c r="BA277" s="8">
        <v>894</v>
      </c>
      <c r="BB277" s="8">
        <v>896</v>
      </c>
      <c r="BC277" s="8">
        <v>793</v>
      </c>
      <c r="BD277" s="8">
        <v>804</v>
      </c>
      <c r="BE277" s="8">
        <v>972</v>
      </c>
      <c r="BF277" s="8">
        <v>1120</v>
      </c>
      <c r="BG277" s="8">
        <v>1169</v>
      </c>
      <c r="BH277" s="8">
        <v>1307</v>
      </c>
      <c r="BI277" s="8">
        <v>1268</v>
      </c>
      <c r="BJ277" s="8">
        <v>1199</v>
      </c>
      <c r="BK277" s="8">
        <v>1611</v>
      </c>
      <c r="BL277" s="8">
        <v>1918</v>
      </c>
      <c r="BM277" s="8">
        <v>2189</v>
      </c>
      <c r="BN277" s="8">
        <v>2611</v>
      </c>
      <c r="BO277" s="8">
        <v>2094</v>
      </c>
      <c r="BP277" s="8">
        <v>1692</v>
      </c>
      <c r="BQ277" s="8">
        <v>1195</v>
      </c>
      <c r="BR277" s="8">
        <v>846</v>
      </c>
      <c r="BT277" s="955">
        <v>68.250444049733574</v>
      </c>
      <c r="BV277" s="8">
        <v>4849</v>
      </c>
      <c r="BW277" s="8">
        <v>23459</v>
      </c>
      <c r="BX277" s="8">
        <v>22413</v>
      </c>
      <c r="BY277" s="8">
        <v>8223</v>
      </c>
      <c r="BZ277" s="8">
        <v>14190</v>
      </c>
      <c r="CB277" s="955">
        <v>9.5601427416651887</v>
      </c>
      <c r="CC277" s="955">
        <v>46.251059718854123</v>
      </c>
      <c r="CD277" s="955">
        <v>44.188797539480689</v>
      </c>
      <c r="CE277" s="955">
        <v>16.212219790619269</v>
      </c>
      <c r="CF277" s="955">
        <v>27.97657774886142</v>
      </c>
    </row>
    <row r="278" spans="1:84">
      <c r="A278" s="1">
        <v>28301</v>
      </c>
      <c r="B278" s="1">
        <v>3</v>
      </c>
      <c r="C278" s="1" t="s">
        <v>54</v>
      </c>
      <c r="D278" s="1" t="s">
        <v>122</v>
      </c>
      <c r="E278" s="1" t="s">
        <v>412</v>
      </c>
      <c r="F278" s="1076">
        <v>29680</v>
      </c>
      <c r="G278" s="8">
        <v>829</v>
      </c>
      <c r="H278" s="8">
        <v>1310</v>
      </c>
      <c r="I278" s="8">
        <v>1701</v>
      </c>
      <c r="J278" s="8">
        <v>1761</v>
      </c>
      <c r="K278" s="8">
        <v>1141</v>
      </c>
      <c r="L278" s="8">
        <v>755</v>
      </c>
      <c r="M278" s="8">
        <v>976</v>
      </c>
      <c r="N278" s="8">
        <v>1366</v>
      </c>
      <c r="O278" s="8">
        <v>1897</v>
      </c>
      <c r="P278" s="8">
        <v>2366</v>
      </c>
      <c r="Q278" s="8">
        <v>2149</v>
      </c>
      <c r="R278" s="8">
        <v>1966</v>
      </c>
      <c r="S278" s="8">
        <v>2047</v>
      </c>
      <c r="T278" s="8">
        <v>2415</v>
      </c>
      <c r="U278" s="8">
        <v>2478</v>
      </c>
      <c r="V278" s="8">
        <v>1862</v>
      </c>
      <c r="W278" s="8">
        <v>1180</v>
      </c>
      <c r="X278" s="8">
        <v>828</v>
      </c>
      <c r="Y278" s="8">
        <v>492</v>
      </c>
      <c r="Z278" s="8">
        <v>161</v>
      </c>
      <c r="AA278" s="8"/>
      <c r="AB278" s="8">
        <v>13975</v>
      </c>
      <c r="AC278" s="8">
        <v>425</v>
      </c>
      <c r="AD278" s="8">
        <v>657</v>
      </c>
      <c r="AE278" s="8">
        <v>873</v>
      </c>
      <c r="AF278" s="8">
        <v>903</v>
      </c>
      <c r="AG278" s="8">
        <v>552</v>
      </c>
      <c r="AH278" s="8">
        <v>344</v>
      </c>
      <c r="AI278" s="8">
        <v>459</v>
      </c>
      <c r="AJ278" s="8">
        <v>627</v>
      </c>
      <c r="AK278" s="8">
        <v>882</v>
      </c>
      <c r="AL278" s="8">
        <v>1123</v>
      </c>
      <c r="AM278" s="8">
        <v>1028</v>
      </c>
      <c r="AN278" s="8">
        <v>907</v>
      </c>
      <c r="AO278" s="8">
        <v>945</v>
      </c>
      <c r="AP278" s="8">
        <v>1190</v>
      </c>
      <c r="AQ278" s="8">
        <v>1178</v>
      </c>
      <c r="AR278" s="8">
        <v>915</v>
      </c>
      <c r="AS278" s="8">
        <v>529</v>
      </c>
      <c r="AT278" s="8">
        <v>302</v>
      </c>
      <c r="AU278" s="8">
        <v>114</v>
      </c>
      <c r="AV278" s="8">
        <v>22</v>
      </c>
      <c r="AW278" s="8"/>
      <c r="AX278" s="8">
        <v>15705</v>
      </c>
      <c r="AY278" s="8">
        <v>404</v>
      </c>
      <c r="AZ278" s="8">
        <v>653</v>
      </c>
      <c r="BA278" s="8">
        <v>828</v>
      </c>
      <c r="BB278" s="8">
        <v>858</v>
      </c>
      <c r="BC278" s="8">
        <v>589</v>
      </c>
      <c r="BD278" s="8">
        <v>411</v>
      </c>
      <c r="BE278" s="8">
        <v>517</v>
      </c>
      <c r="BF278" s="8">
        <v>739</v>
      </c>
      <c r="BG278" s="8">
        <v>1015</v>
      </c>
      <c r="BH278" s="8">
        <v>1243</v>
      </c>
      <c r="BI278" s="8">
        <v>1121</v>
      </c>
      <c r="BJ278" s="8">
        <v>1059</v>
      </c>
      <c r="BK278" s="8">
        <v>1102</v>
      </c>
      <c r="BL278" s="8">
        <v>1225</v>
      </c>
      <c r="BM278" s="8">
        <v>1300</v>
      </c>
      <c r="BN278" s="8">
        <v>947</v>
      </c>
      <c r="BO278" s="8">
        <v>651</v>
      </c>
      <c r="BP278" s="8">
        <v>526</v>
      </c>
      <c r="BQ278" s="8">
        <v>378</v>
      </c>
      <c r="BR278" s="8">
        <v>139</v>
      </c>
      <c r="BT278" s="955">
        <v>100</v>
      </c>
      <c r="BV278" s="8">
        <v>3840</v>
      </c>
      <c r="BW278" s="8">
        <v>16424</v>
      </c>
      <c r="BX278" s="8">
        <v>9416</v>
      </c>
      <c r="BY278" s="8">
        <v>4893</v>
      </c>
      <c r="BZ278" s="8">
        <v>4523</v>
      </c>
      <c r="CB278" s="955">
        <v>12.938005390835579</v>
      </c>
      <c r="CC278" s="955">
        <v>55.336927223719677</v>
      </c>
      <c r="CD278" s="955">
        <v>31.725067385444746</v>
      </c>
      <c r="CE278" s="955">
        <v>16.485849056603776</v>
      </c>
      <c r="CF278" s="955">
        <v>15.23921832884097</v>
      </c>
    </row>
    <row r="279" spans="1:84">
      <c r="A279" s="1">
        <v>28301</v>
      </c>
      <c r="B279" s="1">
        <v>3</v>
      </c>
      <c r="C279" s="1" t="s">
        <v>54</v>
      </c>
      <c r="D279" s="1" t="s">
        <v>122</v>
      </c>
      <c r="E279" s="1" t="s">
        <v>413</v>
      </c>
      <c r="F279" s="1076">
        <v>28669</v>
      </c>
      <c r="G279" s="8">
        <v>697</v>
      </c>
      <c r="H279" s="8">
        <v>1091</v>
      </c>
      <c r="I279" s="8">
        <v>1376</v>
      </c>
      <c r="J279" s="8">
        <v>1552</v>
      </c>
      <c r="K279" s="8">
        <v>1258</v>
      </c>
      <c r="L279" s="8">
        <v>879</v>
      </c>
      <c r="M279" s="8">
        <v>826</v>
      </c>
      <c r="N279" s="8">
        <v>1154</v>
      </c>
      <c r="O279" s="8">
        <v>1443</v>
      </c>
      <c r="P279" s="8">
        <v>1879</v>
      </c>
      <c r="Q279" s="8">
        <v>2325</v>
      </c>
      <c r="R279" s="8">
        <v>2151</v>
      </c>
      <c r="S279" s="8">
        <v>1970</v>
      </c>
      <c r="T279" s="8">
        <v>2028</v>
      </c>
      <c r="U279" s="8">
        <v>2323</v>
      </c>
      <c r="V279" s="8">
        <v>2318</v>
      </c>
      <c r="W279" s="8">
        <v>1629</v>
      </c>
      <c r="X279" s="8">
        <v>983</v>
      </c>
      <c r="Y279" s="8">
        <v>545</v>
      </c>
      <c r="Z279" s="8">
        <v>242</v>
      </c>
      <c r="AA279" s="8"/>
      <c r="AB279" s="8">
        <v>13425</v>
      </c>
      <c r="AC279" s="8">
        <v>357</v>
      </c>
      <c r="AD279" s="8">
        <v>565</v>
      </c>
      <c r="AE279" s="8">
        <v>687</v>
      </c>
      <c r="AF279" s="8">
        <v>794</v>
      </c>
      <c r="AG279" s="8">
        <v>604</v>
      </c>
      <c r="AH279" s="8">
        <v>417</v>
      </c>
      <c r="AI279" s="8">
        <v>375</v>
      </c>
      <c r="AJ279" s="8">
        <v>550</v>
      </c>
      <c r="AK279" s="8">
        <v>672</v>
      </c>
      <c r="AL279" s="8">
        <v>881</v>
      </c>
      <c r="AM279" s="8">
        <v>1092</v>
      </c>
      <c r="AN279" s="8">
        <v>1033</v>
      </c>
      <c r="AO279" s="8">
        <v>912</v>
      </c>
      <c r="AP279" s="8">
        <v>929</v>
      </c>
      <c r="AQ279" s="8">
        <v>1126</v>
      </c>
      <c r="AR279" s="8">
        <v>1073</v>
      </c>
      <c r="AS279" s="8">
        <v>760</v>
      </c>
      <c r="AT279" s="8">
        <v>400</v>
      </c>
      <c r="AU279" s="8">
        <v>161</v>
      </c>
      <c r="AV279" s="8">
        <v>37</v>
      </c>
      <c r="AW279" s="8"/>
      <c r="AX279" s="8">
        <v>15244</v>
      </c>
      <c r="AY279" s="8">
        <v>340</v>
      </c>
      <c r="AZ279" s="8">
        <v>526</v>
      </c>
      <c r="BA279" s="8">
        <v>689</v>
      </c>
      <c r="BB279" s="8">
        <v>758</v>
      </c>
      <c r="BC279" s="8">
        <v>654</v>
      </c>
      <c r="BD279" s="8">
        <v>462</v>
      </c>
      <c r="BE279" s="8">
        <v>451</v>
      </c>
      <c r="BF279" s="8">
        <v>604</v>
      </c>
      <c r="BG279" s="8">
        <v>771</v>
      </c>
      <c r="BH279" s="8">
        <v>998</v>
      </c>
      <c r="BI279" s="8">
        <v>1233</v>
      </c>
      <c r="BJ279" s="8">
        <v>1118</v>
      </c>
      <c r="BK279" s="8">
        <v>1058</v>
      </c>
      <c r="BL279" s="8">
        <v>1099</v>
      </c>
      <c r="BM279" s="8">
        <v>1197</v>
      </c>
      <c r="BN279" s="8">
        <v>1245</v>
      </c>
      <c r="BO279" s="8">
        <v>869</v>
      </c>
      <c r="BP279" s="8">
        <v>583</v>
      </c>
      <c r="BQ279" s="8">
        <v>384</v>
      </c>
      <c r="BR279" s="8">
        <v>205</v>
      </c>
      <c r="BT279" s="955">
        <v>96.593665768194072</v>
      </c>
      <c r="BV279" s="8">
        <v>3164</v>
      </c>
      <c r="BW279" s="8">
        <v>15437</v>
      </c>
      <c r="BX279" s="8">
        <v>10068</v>
      </c>
      <c r="BY279" s="8">
        <v>4351</v>
      </c>
      <c r="BZ279" s="8">
        <v>5717</v>
      </c>
      <c r="CB279" s="955">
        <v>11.036310997942028</v>
      </c>
      <c r="CC279" s="955">
        <v>53.845617217203248</v>
      </c>
      <c r="CD279" s="955">
        <v>35.11807178485472</v>
      </c>
      <c r="CE279" s="955">
        <v>15.176671666259722</v>
      </c>
      <c r="CF279" s="955">
        <v>19.941400118594999</v>
      </c>
    </row>
    <row r="280" spans="1:84">
      <c r="A280" s="1">
        <v>28301</v>
      </c>
      <c r="B280" s="1">
        <v>3</v>
      </c>
      <c r="C280" s="1" t="s">
        <v>54</v>
      </c>
      <c r="D280" s="1" t="s">
        <v>122</v>
      </c>
      <c r="E280" s="1" t="s">
        <v>414</v>
      </c>
      <c r="F280" s="1076">
        <v>27465</v>
      </c>
      <c r="G280" s="8">
        <v>669</v>
      </c>
      <c r="H280" s="8">
        <v>928</v>
      </c>
      <c r="I280" s="8">
        <v>1154</v>
      </c>
      <c r="J280" s="8">
        <v>1255</v>
      </c>
      <c r="K280" s="8">
        <v>1112</v>
      </c>
      <c r="L280" s="8">
        <v>949</v>
      </c>
      <c r="M280" s="8">
        <v>967</v>
      </c>
      <c r="N280" s="8">
        <v>973</v>
      </c>
      <c r="O280" s="8">
        <v>1219</v>
      </c>
      <c r="P280" s="8">
        <v>1429</v>
      </c>
      <c r="Q280" s="8">
        <v>1840</v>
      </c>
      <c r="R280" s="8">
        <v>2323</v>
      </c>
      <c r="S280" s="8">
        <v>2163</v>
      </c>
      <c r="T280" s="8">
        <v>1967</v>
      </c>
      <c r="U280" s="8">
        <v>1955</v>
      </c>
      <c r="V280" s="8">
        <v>2154</v>
      </c>
      <c r="W280" s="8">
        <v>2047</v>
      </c>
      <c r="X280" s="8">
        <v>1335</v>
      </c>
      <c r="Y280" s="8">
        <v>682</v>
      </c>
      <c r="Z280" s="8">
        <v>344</v>
      </c>
      <c r="AA280" s="8"/>
      <c r="AB280" s="8">
        <v>12728</v>
      </c>
      <c r="AC280" s="8">
        <v>343</v>
      </c>
      <c r="AD280" s="8">
        <v>480</v>
      </c>
      <c r="AE280" s="8">
        <v>595</v>
      </c>
      <c r="AF280" s="8">
        <v>625</v>
      </c>
      <c r="AG280" s="8">
        <v>532</v>
      </c>
      <c r="AH280" s="8">
        <v>443</v>
      </c>
      <c r="AI280" s="8">
        <v>457</v>
      </c>
      <c r="AJ280" s="8">
        <v>446</v>
      </c>
      <c r="AK280" s="8">
        <v>590</v>
      </c>
      <c r="AL280" s="8">
        <v>672</v>
      </c>
      <c r="AM280" s="8">
        <v>853</v>
      </c>
      <c r="AN280" s="8">
        <v>1095</v>
      </c>
      <c r="AO280" s="8">
        <v>1042</v>
      </c>
      <c r="AP280" s="8">
        <v>906</v>
      </c>
      <c r="AQ280" s="8">
        <v>883</v>
      </c>
      <c r="AR280" s="8">
        <v>1017</v>
      </c>
      <c r="AS280" s="8">
        <v>907</v>
      </c>
      <c r="AT280" s="8">
        <v>555</v>
      </c>
      <c r="AU280" s="8">
        <v>223</v>
      </c>
      <c r="AV280" s="8">
        <v>64</v>
      </c>
      <c r="AW280" s="8"/>
      <c r="AX280" s="8">
        <v>14737</v>
      </c>
      <c r="AY280" s="8">
        <v>326</v>
      </c>
      <c r="AZ280" s="8">
        <v>448</v>
      </c>
      <c r="BA280" s="8">
        <v>559</v>
      </c>
      <c r="BB280" s="8">
        <v>630</v>
      </c>
      <c r="BC280" s="8">
        <v>580</v>
      </c>
      <c r="BD280" s="8">
        <v>506</v>
      </c>
      <c r="BE280" s="8">
        <v>510</v>
      </c>
      <c r="BF280" s="8">
        <v>527</v>
      </c>
      <c r="BG280" s="8">
        <v>629</v>
      </c>
      <c r="BH280" s="8">
        <v>757</v>
      </c>
      <c r="BI280" s="8">
        <v>987</v>
      </c>
      <c r="BJ280" s="8">
        <v>1228</v>
      </c>
      <c r="BK280" s="8">
        <v>1121</v>
      </c>
      <c r="BL280" s="8">
        <v>1061</v>
      </c>
      <c r="BM280" s="8">
        <v>1072</v>
      </c>
      <c r="BN280" s="8">
        <v>1137</v>
      </c>
      <c r="BO280" s="8">
        <v>1140</v>
      </c>
      <c r="BP280" s="8">
        <v>780</v>
      </c>
      <c r="BQ280" s="8">
        <v>459</v>
      </c>
      <c r="BR280" s="8">
        <v>280</v>
      </c>
      <c r="BT280" s="955">
        <v>92.537061994609161</v>
      </c>
      <c r="BV280" s="8">
        <v>2751</v>
      </c>
      <c r="BW280" s="8">
        <v>14230</v>
      </c>
      <c r="BX280" s="8">
        <v>10484</v>
      </c>
      <c r="BY280" s="8">
        <v>3922</v>
      </c>
      <c r="BZ280" s="8">
        <v>6562</v>
      </c>
      <c r="CB280" s="955">
        <v>10.016384489350081</v>
      </c>
      <c r="CC280" s="955">
        <v>51.811396322592394</v>
      </c>
      <c r="CD280" s="955">
        <v>38.172219188057525</v>
      </c>
      <c r="CE280" s="955">
        <v>14.279992718004733</v>
      </c>
      <c r="CF280" s="955">
        <v>23.892226470052794</v>
      </c>
    </row>
    <row r="281" spans="1:84">
      <c r="A281" s="1">
        <v>28301</v>
      </c>
      <c r="B281" s="1">
        <v>3</v>
      </c>
      <c r="C281" s="1" t="s">
        <v>54</v>
      </c>
      <c r="D281" s="1" t="s">
        <v>122</v>
      </c>
      <c r="E281" s="1" t="s">
        <v>415</v>
      </c>
      <c r="F281" s="1076">
        <v>26228</v>
      </c>
      <c r="G281" s="8">
        <v>657</v>
      </c>
      <c r="H281" s="8">
        <v>895</v>
      </c>
      <c r="I281" s="8">
        <v>981</v>
      </c>
      <c r="J281" s="8">
        <v>1053</v>
      </c>
      <c r="K281" s="8">
        <v>904</v>
      </c>
      <c r="L281" s="8">
        <v>851</v>
      </c>
      <c r="M281" s="8">
        <v>1047</v>
      </c>
      <c r="N281" s="8">
        <v>1147</v>
      </c>
      <c r="O281" s="8">
        <v>1028</v>
      </c>
      <c r="P281" s="8">
        <v>1208</v>
      </c>
      <c r="Q281" s="8">
        <v>1399</v>
      </c>
      <c r="R281" s="8">
        <v>1833</v>
      </c>
      <c r="S281" s="8">
        <v>2336</v>
      </c>
      <c r="T281" s="8">
        <v>2173</v>
      </c>
      <c r="U281" s="8">
        <v>1913</v>
      </c>
      <c r="V281" s="8">
        <v>1827</v>
      </c>
      <c r="W281" s="8">
        <v>1878</v>
      </c>
      <c r="X281" s="8">
        <v>1724</v>
      </c>
      <c r="Y281" s="8">
        <v>924</v>
      </c>
      <c r="Z281" s="8">
        <v>450</v>
      </c>
      <c r="AA281" s="8"/>
      <c r="AB281" s="8">
        <v>12034</v>
      </c>
      <c r="AC281" s="8">
        <v>337</v>
      </c>
      <c r="AD281" s="8">
        <v>463</v>
      </c>
      <c r="AE281" s="8">
        <v>505</v>
      </c>
      <c r="AF281" s="8">
        <v>541</v>
      </c>
      <c r="AG281" s="8">
        <v>421</v>
      </c>
      <c r="AH281" s="8">
        <v>398</v>
      </c>
      <c r="AI281" s="8">
        <v>487</v>
      </c>
      <c r="AJ281" s="8">
        <v>546</v>
      </c>
      <c r="AK281" s="8">
        <v>478</v>
      </c>
      <c r="AL281" s="8">
        <v>590</v>
      </c>
      <c r="AM281" s="8">
        <v>651</v>
      </c>
      <c r="AN281" s="8">
        <v>853</v>
      </c>
      <c r="AO281" s="8">
        <v>1104</v>
      </c>
      <c r="AP281" s="8">
        <v>1042</v>
      </c>
      <c r="AQ281" s="8">
        <v>869</v>
      </c>
      <c r="AR281" s="8">
        <v>807</v>
      </c>
      <c r="AS281" s="8">
        <v>851</v>
      </c>
      <c r="AT281" s="8">
        <v>691</v>
      </c>
      <c r="AU281" s="8">
        <v>307</v>
      </c>
      <c r="AV281" s="8">
        <v>93</v>
      </c>
      <c r="AW281" s="8"/>
      <c r="AX281" s="8">
        <v>14194</v>
      </c>
      <c r="AY281" s="8">
        <v>320</v>
      </c>
      <c r="AZ281" s="8">
        <v>432</v>
      </c>
      <c r="BA281" s="8">
        <v>476</v>
      </c>
      <c r="BB281" s="8">
        <v>512</v>
      </c>
      <c r="BC281" s="8">
        <v>483</v>
      </c>
      <c r="BD281" s="8">
        <v>453</v>
      </c>
      <c r="BE281" s="8">
        <v>560</v>
      </c>
      <c r="BF281" s="8">
        <v>601</v>
      </c>
      <c r="BG281" s="8">
        <v>550</v>
      </c>
      <c r="BH281" s="8">
        <v>618</v>
      </c>
      <c r="BI281" s="8">
        <v>748</v>
      </c>
      <c r="BJ281" s="8">
        <v>980</v>
      </c>
      <c r="BK281" s="8">
        <v>1232</v>
      </c>
      <c r="BL281" s="8">
        <v>1131</v>
      </c>
      <c r="BM281" s="8">
        <v>1044</v>
      </c>
      <c r="BN281" s="8">
        <v>1020</v>
      </c>
      <c r="BO281" s="8">
        <v>1027</v>
      </c>
      <c r="BP281" s="8">
        <v>1033</v>
      </c>
      <c r="BQ281" s="8">
        <v>617</v>
      </c>
      <c r="BR281" s="8">
        <v>357</v>
      </c>
      <c r="BT281" s="955">
        <v>88.369272237196768</v>
      </c>
      <c r="BV281" s="8">
        <v>2533</v>
      </c>
      <c r="BW281" s="8">
        <v>12806</v>
      </c>
      <c r="BX281" s="8">
        <v>10889</v>
      </c>
      <c r="BY281" s="8">
        <v>4086</v>
      </c>
      <c r="BZ281" s="8">
        <v>6803</v>
      </c>
      <c r="CB281" s="955">
        <v>9.6576178130242489</v>
      </c>
      <c r="CC281" s="955">
        <v>48.825682476742408</v>
      </c>
      <c r="CD281" s="955">
        <v>41.51669971023334</v>
      </c>
      <c r="CE281" s="955">
        <v>15.578770779319811</v>
      </c>
      <c r="CF281" s="955">
        <v>25.937928930913529</v>
      </c>
    </row>
    <row r="282" spans="1:84">
      <c r="A282" s="1">
        <v>28301</v>
      </c>
      <c r="B282" s="1">
        <v>3</v>
      </c>
      <c r="C282" s="1" t="s">
        <v>54</v>
      </c>
      <c r="D282" s="1" t="s">
        <v>122</v>
      </c>
      <c r="E282" s="1" t="s">
        <v>416</v>
      </c>
      <c r="F282" s="1076">
        <v>24928</v>
      </c>
      <c r="G282" s="8">
        <v>634</v>
      </c>
      <c r="H282" s="8">
        <v>884</v>
      </c>
      <c r="I282" s="8">
        <v>948</v>
      </c>
      <c r="J282" s="8">
        <v>895</v>
      </c>
      <c r="K282" s="8">
        <v>758</v>
      </c>
      <c r="L282" s="8">
        <v>696</v>
      </c>
      <c r="M282" s="8">
        <v>937</v>
      </c>
      <c r="N282" s="8">
        <v>1246</v>
      </c>
      <c r="O282" s="8">
        <v>1217</v>
      </c>
      <c r="P282" s="8">
        <v>1019</v>
      </c>
      <c r="Q282" s="8">
        <v>1183</v>
      </c>
      <c r="R282" s="8">
        <v>1393</v>
      </c>
      <c r="S282" s="8">
        <v>1837</v>
      </c>
      <c r="T282" s="8">
        <v>2347</v>
      </c>
      <c r="U282" s="8">
        <v>2126</v>
      </c>
      <c r="V282" s="8">
        <v>1806</v>
      </c>
      <c r="W282" s="8">
        <v>1615</v>
      </c>
      <c r="X282" s="8">
        <v>1536</v>
      </c>
      <c r="Y282" s="8">
        <v>1254</v>
      </c>
      <c r="Z282" s="8">
        <v>597</v>
      </c>
      <c r="AA282" s="8"/>
      <c r="AB282" s="8">
        <v>11346</v>
      </c>
      <c r="AC282" s="8">
        <v>325</v>
      </c>
      <c r="AD282" s="8">
        <v>457</v>
      </c>
      <c r="AE282" s="8">
        <v>488</v>
      </c>
      <c r="AF282" s="8">
        <v>459</v>
      </c>
      <c r="AG282" s="8">
        <v>365</v>
      </c>
      <c r="AH282" s="8">
        <v>319</v>
      </c>
      <c r="AI282" s="8">
        <v>437</v>
      </c>
      <c r="AJ282" s="8">
        <v>585</v>
      </c>
      <c r="AK282" s="8">
        <v>588</v>
      </c>
      <c r="AL282" s="8">
        <v>478</v>
      </c>
      <c r="AM282" s="8">
        <v>572</v>
      </c>
      <c r="AN282" s="8">
        <v>651</v>
      </c>
      <c r="AO282" s="8">
        <v>856</v>
      </c>
      <c r="AP282" s="8">
        <v>1104</v>
      </c>
      <c r="AQ282" s="8">
        <v>1006</v>
      </c>
      <c r="AR282" s="8">
        <v>803</v>
      </c>
      <c r="AS282" s="8">
        <v>688</v>
      </c>
      <c r="AT282" s="8">
        <v>632</v>
      </c>
      <c r="AU282" s="8">
        <v>406</v>
      </c>
      <c r="AV282" s="8">
        <v>127</v>
      </c>
      <c r="AW282" s="8"/>
      <c r="AX282" s="8">
        <v>13582</v>
      </c>
      <c r="AY282" s="8">
        <v>309</v>
      </c>
      <c r="AZ282" s="8">
        <v>427</v>
      </c>
      <c r="BA282" s="8">
        <v>460</v>
      </c>
      <c r="BB282" s="8">
        <v>436</v>
      </c>
      <c r="BC282" s="8">
        <v>393</v>
      </c>
      <c r="BD282" s="8">
        <v>377</v>
      </c>
      <c r="BE282" s="8">
        <v>500</v>
      </c>
      <c r="BF282" s="8">
        <v>661</v>
      </c>
      <c r="BG282" s="8">
        <v>629</v>
      </c>
      <c r="BH282" s="8">
        <v>541</v>
      </c>
      <c r="BI282" s="8">
        <v>611</v>
      </c>
      <c r="BJ282" s="8">
        <v>742</v>
      </c>
      <c r="BK282" s="8">
        <v>981</v>
      </c>
      <c r="BL282" s="8">
        <v>1243</v>
      </c>
      <c r="BM282" s="8">
        <v>1120</v>
      </c>
      <c r="BN282" s="8">
        <v>1003</v>
      </c>
      <c r="BO282" s="8">
        <v>927</v>
      </c>
      <c r="BP282" s="8">
        <v>904</v>
      </c>
      <c r="BQ282" s="8">
        <v>848</v>
      </c>
      <c r="BR282" s="8">
        <v>470</v>
      </c>
      <c r="BT282" s="955">
        <v>83.989218328840977</v>
      </c>
      <c r="BV282" s="8">
        <v>2466</v>
      </c>
      <c r="BW282" s="8">
        <v>11181</v>
      </c>
      <c r="BX282" s="8">
        <v>11281</v>
      </c>
      <c r="BY282" s="8">
        <v>4473</v>
      </c>
      <c r="BZ282" s="8">
        <v>6808</v>
      </c>
      <c r="CB282" s="955">
        <v>9.8924903722721425</v>
      </c>
      <c r="CC282" s="955">
        <v>44.85317715019255</v>
      </c>
      <c r="CD282" s="955">
        <v>45.2543324775353</v>
      </c>
      <c r="CE282" s="955">
        <v>17.943677792041079</v>
      </c>
      <c r="CF282" s="955">
        <v>27.310654685494224</v>
      </c>
    </row>
    <row r="283" spans="1:84">
      <c r="A283" s="1">
        <v>28301</v>
      </c>
      <c r="B283" s="1">
        <v>3</v>
      </c>
      <c r="C283" s="1" t="s">
        <v>54</v>
      </c>
      <c r="D283" s="1" t="s">
        <v>122</v>
      </c>
      <c r="E283" s="1" t="s">
        <v>417</v>
      </c>
      <c r="F283" s="1076">
        <v>23530</v>
      </c>
      <c r="G283" s="8">
        <v>583</v>
      </c>
      <c r="H283" s="8">
        <v>855</v>
      </c>
      <c r="I283" s="8">
        <v>938</v>
      </c>
      <c r="J283" s="8">
        <v>865</v>
      </c>
      <c r="K283" s="8">
        <v>645</v>
      </c>
      <c r="L283" s="8">
        <v>585</v>
      </c>
      <c r="M283" s="8">
        <v>766</v>
      </c>
      <c r="N283" s="8">
        <v>1114</v>
      </c>
      <c r="O283" s="8">
        <v>1324</v>
      </c>
      <c r="P283" s="8">
        <v>1209</v>
      </c>
      <c r="Q283" s="8">
        <v>999</v>
      </c>
      <c r="R283" s="8">
        <v>1180</v>
      </c>
      <c r="S283" s="8">
        <v>1397</v>
      </c>
      <c r="T283" s="8">
        <v>1841</v>
      </c>
      <c r="U283" s="8">
        <v>2300</v>
      </c>
      <c r="V283" s="8">
        <v>2022</v>
      </c>
      <c r="W283" s="8">
        <v>1625</v>
      </c>
      <c r="X283" s="8">
        <v>1355</v>
      </c>
      <c r="Y283" s="8">
        <v>1064</v>
      </c>
      <c r="Z283" s="8">
        <v>863</v>
      </c>
      <c r="AA283" s="8"/>
      <c r="AB283" s="8">
        <v>10673</v>
      </c>
      <c r="AC283" s="8">
        <v>299</v>
      </c>
      <c r="AD283" s="8">
        <v>442</v>
      </c>
      <c r="AE283" s="8">
        <v>483</v>
      </c>
      <c r="AF283" s="8">
        <v>444</v>
      </c>
      <c r="AG283" s="8">
        <v>310</v>
      </c>
      <c r="AH283" s="8">
        <v>278</v>
      </c>
      <c r="AI283" s="8">
        <v>351</v>
      </c>
      <c r="AJ283" s="8">
        <v>525</v>
      </c>
      <c r="AK283" s="8">
        <v>631</v>
      </c>
      <c r="AL283" s="8">
        <v>589</v>
      </c>
      <c r="AM283" s="8">
        <v>463</v>
      </c>
      <c r="AN283" s="8">
        <v>573</v>
      </c>
      <c r="AO283" s="8">
        <v>655</v>
      </c>
      <c r="AP283" s="8">
        <v>854</v>
      </c>
      <c r="AQ283" s="8">
        <v>1067</v>
      </c>
      <c r="AR283" s="8">
        <v>938</v>
      </c>
      <c r="AS283" s="8">
        <v>698</v>
      </c>
      <c r="AT283" s="8">
        <v>528</v>
      </c>
      <c r="AU283" s="8">
        <v>361</v>
      </c>
      <c r="AV283" s="8">
        <v>184</v>
      </c>
      <c r="AW283" s="8"/>
      <c r="AX283" s="8">
        <v>12857</v>
      </c>
      <c r="AY283" s="8">
        <v>284</v>
      </c>
      <c r="AZ283" s="8">
        <v>413</v>
      </c>
      <c r="BA283" s="8">
        <v>455</v>
      </c>
      <c r="BB283" s="8">
        <v>421</v>
      </c>
      <c r="BC283" s="8">
        <v>335</v>
      </c>
      <c r="BD283" s="8">
        <v>307</v>
      </c>
      <c r="BE283" s="8">
        <v>415</v>
      </c>
      <c r="BF283" s="8">
        <v>589</v>
      </c>
      <c r="BG283" s="8">
        <v>693</v>
      </c>
      <c r="BH283" s="8">
        <v>620</v>
      </c>
      <c r="BI283" s="8">
        <v>536</v>
      </c>
      <c r="BJ283" s="8">
        <v>607</v>
      </c>
      <c r="BK283" s="8">
        <v>742</v>
      </c>
      <c r="BL283" s="8">
        <v>987</v>
      </c>
      <c r="BM283" s="8">
        <v>1233</v>
      </c>
      <c r="BN283" s="8">
        <v>1084</v>
      </c>
      <c r="BO283" s="8">
        <v>927</v>
      </c>
      <c r="BP283" s="8">
        <v>827</v>
      </c>
      <c r="BQ283" s="8">
        <v>703</v>
      </c>
      <c r="BR283" s="8">
        <v>679</v>
      </c>
      <c r="BT283" s="955">
        <v>79.27897574123989</v>
      </c>
      <c r="BV283" s="8">
        <v>2376</v>
      </c>
      <c r="BW283" s="8">
        <v>10084</v>
      </c>
      <c r="BX283" s="8">
        <v>11070</v>
      </c>
      <c r="BY283" s="8">
        <v>4141</v>
      </c>
      <c r="BZ283" s="8">
        <v>6929</v>
      </c>
      <c r="CB283" s="955">
        <v>10.097747556311091</v>
      </c>
      <c r="CC283" s="955">
        <v>42.855928601784953</v>
      </c>
      <c r="CD283" s="955">
        <v>47.046323841903956</v>
      </c>
      <c r="CE283" s="955">
        <v>17.598810029749256</v>
      </c>
      <c r="CF283" s="955">
        <v>29.447513812154696</v>
      </c>
    </row>
    <row r="284" spans="1:84">
      <c r="A284" s="1">
        <v>28301</v>
      </c>
      <c r="B284" s="1">
        <v>3</v>
      </c>
      <c r="C284" s="1" t="s">
        <v>54</v>
      </c>
      <c r="D284" s="1" t="s">
        <v>122</v>
      </c>
      <c r="E284" s="1" t="s">
        <v>419</v>
      </c>
      <c r="F284" s="1076">
        <v>22046</v>
      </c>
      <c r="G284" s="8">
        <v>499</v>
      </c>
      <c r="H284" s="8">
        <v>787</v>
      </c>
      <c r="I284" s="8">
        <v>907</v>
      </c>
      <c r="J284" s="8">
        <v>855</v>
      </c>
      <c r="K284" s="8">
        <v>622</v>
      </c>
      <c r="L284" s="8">
        <v>496</v>
      </c>
      <c r="M284" s="8">
        <v>648</v>
      </c>
      <c r="N284" s="8">
        <v>911</v>
      </c>
      <c r="O284" s="8">
        <v>1184</v>
      </c>
      <c r="P284" s="8">
        <v>1316</v>
      </c>
      <c r="Q284" s="8">
        <v>1186</v>
      </c>
      <c r="R284" s="8">
        <v>997</v>
      </c>
      <c r="S284" s="8">
        <v>1186</v>
      </c>
      <c r="T284" s="8">
        <v>1402</v>
      </c>
      <c r="U284" s="8">
        <v>1804</v>
      </c>
      <c r="V284" s="8">
        <v>2190</v>
      </c>
      <c r="W284" s="8">
        <v>1836</v>
      </c>
      <c r="X284" s="8">
        <v>1408</v>
      </c>
      <c r="Y284" s="8">
        <v>980</v>
      </c>
      <c r="Z284" s="8">
        <v>832</v>
      </c>
      <c r="AA284" s="8"/>
      <c r="AB284" s="8">
        <v>9992</v>
      </c>
      <c r="AC284" s="8">
        <v>256</v>
      </c>
      <c r="AD284" s="8">
        <v>407</v>
      </c>
      <c r="AE284" s="8">
        <v>467</v>
      </c>
      <c r="AF284" s="8">
        <v>439</v>
      </c>
      <c r="AG284" s="8">
        <v>299</v>
      </c>
      <c r="AH284" s="8">
        <v>235</v>
      </c>
      <c r="AI284" s="8">
        <v>308</v>
      </c>
      <c r="AJ284" s="8">
        <v>422</v>
      </c>
      <c r="AK284" s="8">
        <v>567</v>
      </c>
      <c r="AL284" s="8">
        <v>633</v>
      </c>
      <c r="AM284" s="8">
        <v>572</v>
      </c>
      <c r="AN284" s="8">
        <v>464</v>
      </c>
      <c r="AO284" s="8">
        <v>578</v>
      </c>
      <c r="AP284" s="8">
        <v>655</v>
      </c>
      <c r="AQ284" s="8">
        <v>825</v>
      </c>
      <c r="AR284" s="8">
        <v>995</v>
      </c>
      <c r="AS284" s="8">
        <v>822</v>
      </c>
      <c r="AT284" s="8">
        <v>556</v>
      </c>
      <c r="AU284" s="8">
        <v>317</v>
      </c>
      <c r="AV284" s="8">
        <v>175</v>
      </c>
      <c r="AW284" s="8"/>
      <c r="AX284" s="8">
        <v>12054</v>
      </c>
      <c r="AY284" s="8">
        <v>243</v>
      </c>
      <c r="AZ284" s="8">
        <v>380</v>
      </c>
      <c r="BA284" s="8">
        <v>440</v>
      </c>
      <c r="BB284" s="8">
        <v>416</v>
      </c>
      <c r="BC284" s="8">
        <v>323</v>
      </c>
      <c r="BD284" s="8">
        <v>261</v>
      </c>
      <c r="BE284" s="8">
        <v>340</v>
      </c>
      <c r="BF284" s="8">
        <v>489</v>
      </c>
      <c r="BG284" s="8">
        <v>617</v>
      </c>
      <c r="BH284" s="8">
        <v>683</v>
      </c>
      <c r="BI284" s="8">
        <v>614</v>
      </c>
      <c r="BJ284" s="8">
        <v>533</v>
      </c>
      <c r="BK284" s="8">
        <v>608</v>
      </c>
      <c r="BL284" s="8">
        <v>747</v>
      </c>
      <c r="BM284" s="8">
        <v>979</v>
      </c>
      <c r="BN284" s="8">
        <v>1195</v>
      </c>
      <c r="BO284" s="8">
        <v>1014</v>
      </c>
      <c r="BP284" s="8">
        <v>852</v>
      </c>
      <c r="BQ284" s="8">
        <v>663</v>
      </c>
      <c r="BR284" s="8">
        <v>657</v>
      </c>
      <c r="BT284" s="955">
        <v>74.27897574123989</v>
      </c>
      <c r="BV284" s="8">
        <v>2193</v>
      </c>
      <c r="BW284" s="8">
        <v>9401</v>
      </c>
      <c r="BX284" s="8">
        <v>10452</v>
      </c>
      <c r="BY284" s="8">
        <v>3206</v>
      </c>
      <c r="BZ284" s="8">
        <v>7246</v>
      </c>
      <c r="CB284" s="955">
        <v>9.9473827451691914</v>
      </c>
      <c r="CC284" s="955">
        <v>42.642656264174903</v>
      </c>
      <c r="CD284" s="955">
        <v>47.409960990655904</v>
      </c>
      <c r="CE284" s="955">
        <v>14.542320602376849</v>
      </c>
      <c r="CF284" s="955">
        <v>32.86764038827905</v>
      </c>
    </row>
    <row r="285" spans="1:84">
      <c r="A285" s="1">
        <v>28365</v>
      </c>
      <c r="B285" s="1">
        <v>3</v>
      </c>
      <c r="C285" s="1" t="s">
        <v>54</v>
      </c>
      <c r="D285" s="1" t="s">
        <v>996</v>
      </c>
      <c r="E285" s="1" t="s">
        <v>412</v>
      </c>
      <c r="F285" s="1076">
        <v>19261</v>
      </c>
      <c r="G285" s="8">
        <v>451</v>
      </c>
      <c r="H285" s="8">
        <v>703</v>
      </c>
      <c r="I285" s="8">
        <v>828</v>
      </c>
      <c r="J285" s="8">
        <v>850</v>
      </c>
      <c r="K285" s="8">
        <v>659</v>
      </c>
      <c r="L285" s="8">
        <v>614</v>
      </c>
      <c r="M285" s="8">
        <v>684</v>
      </c>
      <c r="N285" s="8">
        <v>846</v>
      </c>
      <c r="O285" s="8">
        <v>986</v>
      </c>
      <c r="P285" s="8">
        <v>1325</v>
      </c>
      <c r="Q285" s="8">
        <v>1229</v>
      </c>
      <c r="R285" s="8">
        <v>1324</v>
      </c>
      <c r="S285" s="8">
        <v>1388</v>
      </c>
      <c r="T285" s="8">
        <v>1526</v>
      </c>
      <c r="U285" s="8">
        <v>1732</v>
      </c>
      <c r="V285" s="8">
        <v>1405</v>
      </c>
      <c r="W285" s="8">
        <v>1160</v>
      </c>
      <c r="X285" s="8">
        <v>859</v>
      </c>
      <c r="Y285" s="8">
        <v>480</v>
      </c>
      <c r="Z285" s="8">
        <v>212</v>
      </c>
      <c r="AA285" s="8"/>
      <c r="AB285" s="8">
        <v>9311</v>
      </c>
      <c r="AC285" s="8">
        <v>246</v>
      </c>
      <c r="AD285" s="8">
        <v>358</v>
      </c>
      <c r="AE285" s="8">
        <v>418</v>
      </c>
      <c r="AF285" s="8">
        <v>454</v>
      </c>
      <c r="AG285" s="8">
        <v>363</v>
      </c>
      <c r="AH285" s="8">
        <v>330</v>
      </c>
      <c r="AI285" s="8">
        <v>381</v>
      </c>
      <c r="AJ285" s="8">
        <v>422</v>
      </c>
      <c r="AK285" s="8">
        <v>507</v>
      </c>
      <c r="AL285" s="8">
        <v>652</v>
      </c>
      <c r="AM285" s="8">
        <v>622</v>
      </c>
      <c r="AN285" s="8">
        <v>634</v>
      </c>
      <c r="AO285" s="8">
        <v>683</v>
      </c>
      <c r="AP285" s="8">
        <v>749</v>
      </c>
      <c r="AQ285" s="8">
        <v>843</v>
      </c>
      <c r="AR285" s="8">
        <v>657</v>
      </c>
      <c r="AS285" s="8">
        <v>471</v>
      </c>
      <c r="AT285" s="8">
        <v>341</v>
      </c>
      <c r="AU285" s="8">
        <v>143</v>
      </c>
      <c r="AV285" s="8">
        <v>37</v>
      </c>
      <c r="AW285" s="8"/>
      <c r="AX285" s="8">
        <v>9950</v>
      </c>
      <c r="AY285" s="8">
        <v>205</v>
      </c>
      <c r="AZ285" s="8">
        <v>345</v>
      </c>
      <c r="BA285" s="8">
        <v>410</v>
      </c>
      <c r="BB285" s="8">
        <v>396</v>
      </c>
      <c r="BC285" s="8">
        <v>296</v>
      </c>
      <c r="BD285" s="8">
        <v>284</v>
      </c>
      <c r="BE285" s="8">
        <v>303</v>
      </c>
      <c r="BF285" s="8">
        <v>424</v>
      </c>
      <c r="BG285" s="8">
        <v>479</v>
      </c>
      <c r="BH285" s="8">
        <v>673</v>
      </c>
      <c r="BI285" s="8">
        <v>607</v>
      </c>
      <c r="BJ285" s="8">
        <v>690</v>
      </c>
      <c r="BK285" s="8">
        <v>705</v>
      </c>
      <c r="BL285" s="8">
        <v>777</v>
      </c>
      <c r="BM285" s="8">
        <v>889</v>
      </c>
      <c r="BN285" s="8">
        <v>748</v>
      </c>
      <c r="BO285" s="8">
        <v>689</v>
      </c>
      <c r="BP285" s="8">
        <v>518</v>
      </c>
      <c r="BQ285" s="8">
        <v>337</v>
      </c>
      <c r="BR285" s="8">
        <v>175</v>
      </c>
      <c r="BT285" s="955">
        <v>100</v>
      </c>
      <c r="BV285" s="8">
        <v>1982</v>
      </c>
      <c r="BW285" s="8">
        <v>9905</v>
      </c>
      <c r="BX285" s="8">
        <v>7374</v>
      </c>
      <c r="BY285" s="8">
        <v>3258</v>
      </c>
      <c r="BZ285" s="8">
        <v>4116</v>
      </c>
      <c r="CB285" s="955">
        <v>10.290223768236332</v>
      </c>
      <c r="CC285" s="955">
        <v>51.425159649031727</v>
      </c>
      <c r="CD285" s="955">
        <v>38.284616582731942</v>
      </c>
      <c r="CE285" s="955">
        <v>16.915009604901098</v>
      </c>
      <c r="CF285" s="955">
        <v>21.369606977830848</v>
      </c>
    </row>
    <row r="286" spans="1:84">
      <c r="A286" s="1">
        <v>28365</v>
      </c>
      <c r="B286" s="1">
        <v>3</v>
      </c>
      <c r="C286" s="1" t="s">
        <v>54</v>
      </c>
      <c r="D286" s="1" t="s">
        <v>996</v>
      </c>
      <c r="E286" s="1" t="s">
        <v>413</v>
      </c>
      <c r="F286" s="1076">
        <v>17085</v>
      </c>
      <c r="G286" s="8">
        <v>296</v>
      </c>
      <c r="H286" s="8">
        <v>481</v>
      </c>
      <c r="I286" s="8">
        <v>726</v>
      </c>
      <c r="J286" s="8">
        <v>644</v>
      </c>
      <c r="K286" s="8">
        <v>490</v>
      </c>
      <c r="L286" s="8">
        <v>521</v>
      </c>
      <c r="M286" s="8">
        <v>488</v>
      </c>
      <c r="N286" s="8">
        <v>658</v>
      </c>
      <c r="O286" s="8">
        <v>802</v>
      </c>
      <c r="P286" s="8">
        <v>930</v>
      </c>
      <c r="Q286" s="8">
        <v>1295</v>
      </c>
      <c r="R286" s="8">
        <v>1169</v>
      </c>
      <c r="S286" s="8">
        <v>1328</v>
      </c>
      <c r="T286" s="8">
        <v>1328</v>
      </c>
      <c r="U286" s="8">
        <v>1445</v>
      </c>
      <c r="V286" s="8">
        <v>1619</v>
      </c>
      <c r="W286" s="8">
        <v>1250</v>
      </c>
      <c r="X286" s="8">
        <v>849</v>
      </c>
      <c r="Y286" s="8">
        <v>507</v>
      </c>
      <c r="Z286" s="8">
        <v>259</v>
      </c>
      <c r="AA286" s="8"/>
      <c r="AB286" s="8">
        <v>8233</v>
      </c>
      <c r="AC286" s="8">
        <v>152</v>
      </c>
      <c r="AD286" s="8">
        <v>260</v>
      </c>
      <c r="AE286" s="8">
        <v>371</v>
      </c>
      <c r="AF286" s="8">
        <v>313</v>
      </c>
      <c r="AG286" s="8">
        <v>260</v>
      </c>
      <c r="AH286" s="8">
        <v>298</v>
      </c>
      <c r="AI286" s="8">
        <v>254</v>
      </c>
      <c r="AJ286" s="8">
        <v>358</v>
      </c>
      <c r="AK286" s="8">
        <v>409</v>
      </c>
      <c r="AL286" s="8">
        <v>478</v>
      </c>
      <c r="AM286" s="8">
        <v>649</v>
      </c>
      <c r="AN286" s="8">
        <v>592</v>
      </c>
      <c r="AO286" s="8">
        <v>636</v>
      </c>
      <c r="AP286" s="8">
        <v>642</v>
      </c>
      <c r="AQ286" s="8">
        <v>711</v>
      </c>
      <c r="AR286" s="8">
        <v>769</v>
      </c>
      <c r="AS286" s="8">
        <v>533</v>
      </c>
      <c r="AT286" s="8">
        <v>321</v>
      </c>
      <c r="AU286" s="8">
        <v>176</v>
      </c>
      <c r="AV286" s="8">
        <v>51</v>
      </c>
      <c r="AW286" s="8"/>
      <c r="AX286" s="8">
        <v>8852</v>
      </c>
      <c r="AY286" s="8">
        <v>144</v>
      </c>
      <c r="AZ286" s="8">
        <v>221</v>
      </c>
      <c r="BA286" s="8">
        <v>355</v>
      </c>
      <c r="BB286" s="8">
        <v>331</v>
      </c>
      <c r="BC286" s="8">
        <v>230</v>
      </c>
      <c r="BD286" s="8">
        <v>223</v>
      </c>
      <c r="BE286" s="8">
        <v>234</v>
      </c>
      <c r="BF286" s="8">
        <v>300</v>
      </c>
      <c r="BG286" s="8">
        <v>393</v>
      </c>
      <c r="BH286" s="8">
        <v>452</v>
      </c>
      <c r="BI286" s="8">
        <v>646</v>
      </c>
      <c r="BJ286" s="8">
        <v>577</v>
      </c>
      <c r="BK286" s="8">
        <v>692</v>
      </c>
      <c r="BL286" s="8">
        <v>686</v>
      </c>
      <c r="BM286" s="8">
        <v>734</v>
      </c>
      <c r="BN286" s="8">
        <v>850</v>
      </c>
      <c r="BO286" s="8">
        <v>717</v>
      </c>
      <c r="BP286" s="8">
        <v>528</v>
      </c>
      <c r="BQ286" s="8">
        <v>331</v>
      </c>
      <c r="BR286" s="8">
        <v>208</v>
      </c>
      <c r="BT286" s="955">
        <v>88.70255957634599</v>
      </c>
      <c r="BV286" s="8">
        <v>1503</v>
      </c>
      <c r="BW286" s="8">
        <v>8325</v>
      </c>
      <c r="BX286" s="8">
        <v>7257</v>
      </c>
      <c r="BY286" s="8">
        <v>2773</v>
      </c>
      <c r="BZ286" s="8">
        <v>4484</v>
      </c>
      <c r="CB286" s="955">
        <v>8.7971905179982439</v>
      </c>
      <c r="CC286" s="955">
        <v>48.726953467954345</v>
      </c>
      <c r="CD286" s="955">
        <v>42.475856014047409</v>
      </c>
      <c r="CE286" s="955">
        <v>16.230611647644132</v>
      </c>
      <c r="CF286" s="955">
        <v>26.245244366403277</v>
      </c>
    </row>
    <row r="287" spans="1:84">
      <c r="A287" s="1">
        <v>28365</v>
      </c>
      <c r="B287" s="1">
        <v>3</v>
      </c>
      <c r="C287" s="1" t="s">
        <v>54</v>
      </c>
      <c r="D287" s="1" t="s">
        <v>996</v>
      </c>
      <c r="E287" s="1" t="s">
        <v>414</v>
      </c>
      <c r="F287" s="1076">
        <v>15357</v>
      </c>
      <c r="G287" s="8">
        <v>254</v>
      </c>
      <c r="H287" s="8">
        <v>318</v>
      </c>
      <c r="I287" s="8">
        <v>487</v>
      </c>
      <c r="J287" s="8">
        <v>579</v>
      </c>
      <c r="K287" s="8">
        <v>425</v>
      </c>
      <c r="L287" s="8">
        <v>454</v>
      </c>
      <c r="M287" s="8">
        <v>476</v>
      </c>
      <c r="N287" s="8">
        <v>481</v>
      </c>
      <c r="O287" s="8">
        <v>651</v>
      </c>
      <c r="P287" s="8">
        <v>776</v>
      </c>
      <c r="Q287" s="8">
        <v>912</v>
      </c>
      <c r="R287" s="8">
        <v>1277</v>
      </c>
      <c r="S287" s="8">
        <v>1159</v>
      </c>
      <c r="T287" s="8">
        <v>1286</v>
      </c>
      <c r="U287" s="8">
        <v>1269</v>
      </c>
      <c r="V287" s="8">
        <v>1358</v>
      </c>
      <c r="W287" s="8">
        <v>1433</v>
      </c>
      <c r="X287" s="8">
        <v>984</v>
      </c>
      <c r="Y287" s="8">
        <v>516</v>
      </c>
      <c r="Z287" s="8">
        <v>262</v>
      </c>
      <c r="AA287" s="8"/>
      <c r="AB287" s="8">
        <v>7375</v>
      </c>
      <c r="AC287" s="8">
        <v>130</v>
      </c>
      <c r="AD287" s="8">
        <v>163</v>
      </c>
      <c r="AE287" s="8">
        <v>265</v>
      </c>
      <c r="AF287" s="8">
        <v>294</v>
      </c>
      <c r="AG287" s="8">
        <v>210</v>
      </c>
      <c r="AH287" s="8">
        <v>249</v>
      </c>
      <c r="AI287" s="8">
        <v>272</v>
      </c>
      <c r="AJ287" s="8">
        <v>248</v>
      </c>
      <c r="AK287" s="8">
        <v>353</v>
      </c>
      <c r="AL287" s="8">
        <v>394</v>
      </c>
      <c r="AM287" s="8">
        <v>470</v>
      </c>
      <c r="AN287" s="8">
        <v>640</v>
      </c>
      <c r="AO287" s="8">
        <v>582</v>
      </c>
      <c r="AP287" s="8">
        <v>616</v>
      </c>
      <c r="AQ287" s="8">
        <v>598</v>
      </c>
      <c r="AR287" s="8">
        <v>652</v>
      </c>
      <c r="AS287" s="8">
        <v>641</v>
      </c>
      <c r="AT287" s="8">
        <v>375</v>
      </c>
      <c r="AU287" s="8">
        <v>164</v>
      </c>
      <c r="AV287" s="8">
        <v>59</v>
      </c>
      <c r="AW287" s="8"/>
      <c r="AX287" s="8">
        <v>7982</v>
      </c>
      <c r="AY287" s="8">
        <v>124</v>
      </c>
      <c r="AZ287" s="8">
        <v>155</v>
      </c>
      <c r="BA287" s="8">
        <v>222</v>
      </c>
      <c r="BB287" s="8">
        <v>285</v>
      </c>
      <c r="BC287" s="8">
        <v>215</v>
      </c>
      <c r="BD287" s="8">
        <v>205</v>
      </c>
      <c r="BE287" s="8">
        <v>204</v>
      </c>
      <c r="BF287" s="8">
        <v>233</v>
      </c>
      <c r="BG287" s="8">
        <v>298</v>
      </c>
      <c r="BH287" s="8">
        <v>382</v>
      </c>
      <c r="BI287" s="8">
        <v>442</v>
      </c>
      <c r="BJ287" s="8">
        <v>637</v>
      </c>
      <c r="BK287" s="8">
        <v>577</v>
      </c>
      <c r="BL287" s="8">
        <v>670</v>
      </c>
      <c r="BM287" s="8">
        <v>671</v>
      </c>
      <c r="BN287" s="8">
        <v>706</v>
      </c>
      <c r="BO287" s="8">
        <v>792</v>
      </c>
      <c r="BP287" s="8">
        <v>609</v>
      </c>
      <c r="BQ287" s="8">
        <v>352</v>
      </c>
      <c r="BR287" s="8">
        <v>203</v>
      </c>
      <c r="BT287" s="955">
        <v>79.731062769326627</v>
      </c>
      <c r="BV287" s="8">
        <v>1059</v>
      </c>
      <c r="BW287" s="8">
        <v>7190</v>
      </c>
      <c r="BX287" s="8">
        <v>7108</v>
      </c>
      <c r="BY287" s="8">
        <v>2555</v>
      </c>
      <c r="BZ287" s="8">
        <v>4553</v>
      </c>
      <c r="CB287" s="955">
        <v>6.8958781011916397</v>
      </c>
      <c r="CC287" s="955">
        <v>46.819040177117927</v>
      </c>
      <c r="CD287" s="955">
        <v>46.285081721690432</v>
      </c>
      <c r="CE287" s="955">
        <v>16.637364068502965</v>
      </c>
      <c r="CF287" s="955">
        <v>29.64771765318747</v>
      </c>
    </row>
    <row r="288" spans="1:84">
      <c r="A288" s="1">
        <v>28365</v>
      </c>
      <c r="B288" s="1">
        <v>3</v>
      </c>
      <c r="C288" s="1" t="s">
        <v>54</v>
      </c>
      <c r="D288" s="1" t="s">
        <v>996</v>
      </c>
      <c r="E288" s="1" t="s">
        <v>415</v>
      </c>
      <c r="F288" s="1076">
        <v>13696</v>
      </c>
      <c r="G288" s="8">
        <v>224</v>
      </c>
      <c r="H288" s="8">
        <v>273</v>
      </c>
      <c r="I288" s="8">
        <v>323</v>
      </c>
      <c r="J288" s="8">
        <v>389</v>
      </c>
      <c r="K288" s="8">
        <v>382</v>
      </c>
      <c r="L288" s="8">
        <v>392</v>
      </c>
      <c r="M288" s="8">
        <v>414</v>
      </c>
      <c r="N288" s="8">
        <v>470</v>
      </c>
      <c r="O288" s="8">
        <v>476</v>
      </c>
      <c r="P288" s="8">
        <v>631</v>
      </c>
      <c r="Q288" s="8">
        <v>762</v>
      </c>
      <c r="R288" s="8">
        <v>899</v>
      </c>
      <c r="S288" s="8">
        <v>1266</v>
      </c>
      <c r="T288" s="8">
        <v>1123</v>
      </c>
      <c r="U288" s="8">
        <v>1233</v>
      </c>
      <c r="V288" s="8">
        <v>1198</v>
      </c>
      <c r="W288" s="8">
        <v>1206</v>
      </c>
      <c r="X288" s="8">
        <v>1150</v>
      </c>
      <c r="Y288" s="8">
        <v>613</v>
      </c>
      <c r="Z288" s="8">
        <v>272</v>
      </c>
      <c r="AA288" s="8"/>
      <c r="AB288" s="8">
        <v>6547</v>
      </c>
      <c r="AC288" s="8">
        <v>115</v>
      </c>
      <c r="AD288" s="8">
        <v>140</v>
      </c>
      <c r="AE288" s="8">
        <v>167</v>
      </c>
      <c r="AF288" s="8">
        <v>210</v>
      </c>
      <c r="AG288" s="8">
        <v>197</v>
      </c>
      <c r="AH288" s="8">
        <v>201</v>
      </c>
      <c r="AI288" s="8">
        <v>227</v>
      </c>
      <c r="AJ288" s="8">
        <v>266</v>
      </c>
      <c r="AK288" s="8">
        <v>244</v>
      </c>
      <c r="AL288" s="8">
        <v>341</v>
      </c>
      <c r="AM288" s="8">
        <v>388</v>
      </c>
      <c r="AN288" s="8">
        <v>463</v>
      </c>
      <c r="AO288" s="8">
        <v>630</v>
      </c>
      <c r="AP288" s="8">
        <v>564</v>
      </c>
      <c r="AQ288" s="8">
        <v>576</v>
      </c>
      <c r="AR288" s="8">
        <v>551</v>
      </c>
      <c r="AS288" s="8">
        <v>546</v>
      </c>
      <c r="AT288" s="8">
        <v>464</v>
      </c>
      <c r="AU288" s="8">
        <v>197</v>
      </c>
      <c r="AV288" s="8">
        <v>60</v>
      </c>
      <c r="AW288" s="8"/>
      <c r="AX288" s="8">
        <v>7149</v>
      </c>
      <c r="AY288" s="8">
        <v>109</v>
      </c>
      <c r="AZ288" s="8">
        <v>133</v>
      </c>
      <c r="BA288" s="8">
        <v>156</v>
      </c>
      <c r="BB288" s="8">
        <v>179</v>
      </c>
      <c r="BC288" s="8">
        <v>185</v>
      </c>
      <c r="BD288" s="8">
        <v>191</v>
      </c>
      <c r="BE288" s="8">
        <v>187</v>
      </c>
      <c r="BF288" s="8">
        <v>204</v>
      </c>
      <c r="BG288" s="8">
        <v>232</v>
      </c>
      <c r="BH288" s="8">
        <v>290</v>
      </c>
      <c r="BI288" s="8">
        <v>374</v>
      </c>
      <c r="BJ288" s="8">
        <v>436</v>
      </c>
      <c r="BK288" s="8">
        <v>636</v>
      </c>
      <c r="BL288" s="8">
        <v>559</v>
      </c>
      <c r="BM288" s="8">
        <v>657</v>
      </c>
      <c r="BN288" s="8">
        <v>647</v>
      </c>
      <c r="BO288" s="8">
        <v>660</v>
      </c>
      <c r="BP288" s="8">
        <v>686</v>
      </c>
      <c r="BQ288" s="8">
        <v>416</v>
      </c>
      <c r="BR288" s="8">
        <v>212</v>
      </c>
      <c r="BT288" s="955">
        <v>71.107419137116452</v>
      </c>
      <c r="BV288" s="8">
        <v>820</v>
      </c>
      <c r="BW288" s="8">
        <v>6081</v>
      </c>
      <c r="BX288" s="8">
        <v>6795</v>
      </c>
      <c r="BY288" s="8">
        <v>2356</v>
      </c>
      <c r="BZ288" s="8">
        <v>4439</v>
      </c>
      <c r="CB288" s="955">
        <v>5.9871495327102808</v>
      </c>
      <c r="CC288" s="955">
        <v>44.399824766355138</v>
      </c>
      <c r="CD288" s="955">
        <v>49.613025700934585</v>
      </c>
      <c r="CE288" s="955">
        <v>17.202102803738317</v>
      </c>
      <c r="CF288" s="955">
        <v>32.410922897196258</v>
      </c>
    </row>
    <row r="289" spans="1:84">
      <c r="A289" s="1">
        <v>28365</v>
      </c>
      <c r="B289" s="1">
        <v>3</v>
      </c>
      <c r="C289" s="1" t="s">
        <v>54</v>
      </c>
      <c r="D289" s="1" t="s">
        <v>996</v>
      </c>
      <c r="E289" s="1" t="s">
        <v>416</v>
      </c>
      <c r="F289" s="1076">
        <v>12115</v>
      </c>
      <c r="G289" s="8">
        <v>189</v>
      </c>
      <c r="H289" s="8">
        <v>241</v>
      </c>
      <c r="I289" s="8">
        <v>277</v>
      </c>
      <c r="J289" s="8">
        <v>257</v>
      </c>
      <c r="K289" s="8">
        <v>257</v>
      </c>
      <c r="L289" s="8">
        <v>353</v>
      </c>
      <c r="M289" s="8">
        <v>358</v>
      </c>
      <c r="N289" s="8">
        <v>407</v>
      </c>
      <c r="O289" s="8">
        <v>465</v>
      </c>
      <c r="P289" s="8">
        <v>461</v>
      </c>
      <c r="Q289" s="8">
        <v>619</v>
      </c>
      <c r="R289" s="8">
        <v>752</v>
      </c>
      <c r="S289" s="8">
        <v>892</v>
      </c>
      <c r="T289" s="8">
        <v>1230</v>
      </c>
      <c r="U289" s="8">
        <v>1080</v>
      </c>
      <c r="V289" s="8">
        <v>1171</v>
      </c>
      <c r="W289" s="8">
        <v>1076</v>
      </c>
      <c r="X289" s="8">
        <v>972</v>
      </c>
      <c r="Y289" s="8">
        <v>740</v>
      </c>
      <c r="Z289" s="8">
        <v>318</v>
      </c>
      <c r="AA289" s="8"/>
      <c r="AB289" s="8">
        <v>5770</v>
      </c>
      <c r="AC289" s="8">
        <v>97</v>
      </c>
      <c r="AD289" s="8">
        <v>124</v>
      </c>
      <c r="AE289" s="8">
        <v>143</v>
      </c>
      <c r="AF289" s="8">
        <v>132</v>
      </c>
      <c r="AG289" s="8">
        <v>141</v>
      </c>
      <c r="AH289" s="8">
        <v>189</v>
      </c>
      <c r="AI289" s="8">
        <v>183</v>
      </c>
      <c r="AJ289" s="8">
        <v>221</v>
      </c>
      <c r="AK289" s="8">
        <v>262</v>
      </c>
      <c r="AL289" s="8">
        <v>236</v>
      </c>
      <c r="AM289" s="8">
        <v>335</v>
      </c>
      <c r="AN289" s="8">
        <v>383</v>
      </c>
      <c r="AO289" s="8">
        <v>456</v>
      </c>
      <c r="AP289" s="8">
        <v>612</v>
      </c>
      <c r="AQ289" s="8">
        <v>530</v>
      </c>
      <c r="AR289" s="8">
        <v>535</v>
      </c>
      <c r="AS289" s="8">
        <v>467</v>
      </c>
      <c r="AT289" s="8">
        <v>399</v>
      </c>
      <c r="AU289" s="8">
        <v>254</v>
      </c>
      <c r="AV289" s="8">
        <v>71</v>
      </c>
      <c r="AW289" s="8"/>
      <c r="AX289" s="8">
        <v>6345</v>
      </c>
      <c r="AY289" s="8">
        <v>92</v>
      </c>
      <c r="AZ289" s="8">
        <v>117</v>
      </c>
      <c r="BA289" s="8">
        <v>134</v>
      </c>
      <c r="BB289" s="8">
        <v>125</v>
      </c>
      <c r="BC289" s="8">
        <v>116</v>
      </c>
      <c r="BD289" s="8">
        <v>164</v>
      </c>
      <c r="BE289" s="8">
        <v>175</v>
      </c>
      <c r="BF289" s="8">
        <v>186</v>
      </c>
      <c r="BG289" s="8">
        <v>203</v>
      </c>
      <c r="BH289" s="8">
        <v>225</v>
      </c>
      <c r="BI289" s="8">
        <v>284</v>
      </c>
      <c r="BJ289" s="8">
        <v>369</v>
      </c>
      <c r="BK289" s="8">
        <v>436</v>
      </c>
      <c r="BL289" s="8">
        <v>618</v>
      </c>
      <c r="BM289" s="8">
        <v>550</v>
      </c>
      <c r="BN289" s="8">
        <v>636</v>
      </c>
      <c r="BO289" s="8">
        <v>609</v>
      </c>
      <c r="BP289" s="8">
        <v>573</v>
      </c>
      <c r="BQ289" s="8">
        <v>486</v>
      </c>
      <c r="BR289" s="8">
        <v>247</v>
      </c>
      <c r="BT289" s="955">
        <v>62.899122579305335</v>
      </c>
      <c r="BV289" s="8">
        <v>707</v>
      </c>
      <c r="BW289" s="8">
        <v>4821</v>
      </c>
      <c r="BX289" s="8">
        <v>6587</v>
      </c>
      <c r="BY289" s="8">
        <v>2310</v>
      </c>
      <c r="BZ289" s="8">
        <v>4277</v>
      </c>
      <c r="CB289" s="955">
        <v>5.8357408171687988</v>
      </c>
      <c r="CC289" s="955">
        <v>39.793644242674368</v>
      </c>
      <c r="CD289" s="955">
        <v>54.370614940156827</v>
      </c>
      <c r="CE289" s="955">
        <v>19.067271976888158</v>
      </c>
      <c r="CF289" s="955">
        <v>35.303342963268676</v>
      </c>
    </row>
    <row r="290" spans="1:84">
      <c r="A290" s="1">
        <v>28365</v>
      </c>
      <c r="B290" s="1">
        <v>3</v>
      </c>
      <c r="C290" s="1" t="s">
        <v>54</v>
      </c>
      <c r="D290" s="1" t="s">
        <v>996</v>
      </c>
      <c r="E290" s="1" t="s">
        <v>417</v>
      </c>
      <c r="F290" s="1076">
        <v>10617</v>
      </c>
      <c r="G290" s="8">
        <v>156</v>
      </c>
      <c r="H290" s="8">
        <v>203</v>
      </c>
      <c r="I290" s="8">
        <v>244</v>
      </c>
      <c r="J290" s="8">
        <v>220</v>
      </c>
      <c r="K290" s="8">
        <v>169</v>
      </c>
      <c r="L290" s="8">
        <v>238</v>
      </c>
      <c r="M290" s="8">
        <v>322</v>
      </c>
      <c r="N290" s="8">
        <v>352</v>
      </c>
      <c r="O290" s="8">
        <v>403</v>
      </c>
      <c r="P290" s="8">
        <v>450</v>
      </c>
      <c r="Q290" s="8">
        <v>452</v>
      </c>
      <c r="R290" s="8">
        <v>611</v>
      </c>
      <c r="S290" s="8">
        <v>746</v>
      </c>
      <c r="T290" s="8">
        <v>868</v>
      </c>
      <c r="U290" s="8">
        <v>1185</v>
      </c>
      <c r="V290" s="8">
        <v>1028</v>
      </c>
      <c r="W290" s="8">
        <v>1059</v>
      </c>
      <c r="X290" s="8">
        <v>882</v>
      </c>
      <c r="Y290" s="8">
        <v>627</v>
      </c>
      <c r="Z290" s="8">
        <v>402</v>
      </c>
      <c r="AA290" s="8"/>
      <c r="AB290" s="8">
        <v>5042</v>
      </c>
      <c r="AC290" s="8">
        <v>80</v>
      </c>
      <c r="AD290" s="8">
        <v>104</v>
      </c>
      <c r="AE290" s="8">
        <v>126</v>
      </c>
      <c r="AF290" s="8">
        <v>113</v>
      </c>
      <c r="AG290" s="8">
        <v>88</v>
      </c>
      <c r="AH290" s="8">
        <v>135</v>
      </c>
      <c r="AI290" s="8">
        <v>172</v>
      </c>
      <c r="AJ290" s="8">
        <v>178</v>
      </c>
      <c r="AK290" s="8">
        <v>218</v>
      </c>
      <c r="AL290" s="8">
        <v>253</v>
      </c>
      <c r="AM290" s="8">
        <v>232</v>
      </c>
      <c r="AN290" s="8">
        <v>331</v>
      </c>
      <c r="AO290" s="8">
        <v>377</v>
      </c>
      <c r="AP290" s="8">
        <v>444</v>
      </c>
      <c r="AQ290" s="8">
        <v>577</v>
      </c>
      <c r="AR290" s="8">
        <v>495</v>
      </c>
      <c r="AS290" s="8">
        <v>457</v>
      </c>
      <c r="AT290" s="8">
        <v>347</v>
      </c>
      <c r="AU290" s="8">
        <v>220</v>
      </c>
      <c r="AV290" s="8">
        <v>95</v>
      </c>
      <c r="AW290" s="8"/>
      <c r="AX290" s="8">
        <v>5575</v>
      </c>
      <c r="AY290" s="8">
        <v>76</v>
      </c>
      <c r="AZ290" s="8">
        <v>99</v>
      </c>
      <c r="BA290" s="8">
        <v>118</v>
      </c>
      <c r="BB290" s="8">
        <v>107</v>
      </c>
      <c r="BC290" s="8">
        <v>81</v>
      </c>
      <c r="BD290" s="8">
        <v>103</v>
      </c>
      <c r="BE290" s="8">
        <v>150</v>
      </c>
      <c r="BF290" s="8">
        <v>174</v>
      </c>
      <c r="BG290" s="8">
        <v>185</v>
      </c>
      <c r="BH290" s="8">
        <v>197</v>
      </c>
      <c r="BI290" s="8">
        <v>220</v>
      </c>
      <c r="BJ290" s="8">
        <v>280</v>
      </c>
      <c r="BK290" s="8">
        <v>369</v>
      </c>
      <c r="BL290" s="8">
        <v>424</v>
      </c>
      <c r="BM290" s="8">
        <v>608</v>
      </c>
      <c r="BN290" s="8">
        <v>533</v>
      </c>
      <c r="BO290" s="8">
        <v>602</v>
      </c>
      <c r="BP290" s="8">
        <v>535</v>
      </c>
      <c r="BQ290" s="8">
        <v>407</v>
      </c>
      <c r="BR290" s="8">
        <v>307</v>
      </c>
      <c r="BT290" s="955">
        <v>55.121748611183222</v>
      </c>
      <c r="BV290" s="8">
        <v>603</v>
      </c>
      <c r="BW290" s="8">
        <v>3963</v>
      </c>
      <c r="BX290" s="8">
        <v>6051</v>
      </c>
      <c r="BY290" s="8">
        <v>2053</v>
      </c>
      <c r="BZ290" s="8">
        <v>3998</v>
      </c>
      <c r="CB290" s="955">
        <v>5.6795705001412831</v>
      </c>
      <c r="CC290" s="955">
        <v>37.32692851087878</v>
      </c>
      <c r="CD290" s="955">
        <v>56.993500988979939</v>
      </c>
      <c r="CE290" s="955">
        <v>19.336912498822642</v>
      </c>
      <c r="CF290" s="955">
        <v>37.656588490157297</v>
      </c>
    </row>
    <row r="291" spans="1:84">
      <c r="A291" s="1">
        <v>28365</v>
      </c>
      <c r="B291" s="1">
        <v>3</v>
      </c>
      <c r="C291" s="1" t="s">
        <v>54</v>
      </c>
      <c r="D291" s="1" t="s">
        <v>996</v>
      </c>
      <c r="E291" s="1" t="s">
        <v>419</v>
      </c>
      <c r="F291" s="1076">
        <v>9228</v>
      </c>
      <c r="G291" s="8">
        <v>123</v>
      </c>
      <c r="H291" s="8">
        <v>168</v>
      </c>
      <c r="I291" s="8">
        <v>205</v>
      </c>
      <c r="J291" s="8">
        <v>195</v>
      </c>
      <c r="K291" s="8">
        <v>144</v>
      </c>
      <c r="L291" s="8">
        <v>155</v>
      </c>
      <c r="M291" s="8">
        <v>216</v>
      </c>
      <c r="N291" s="8">
        <v>316</v>
      </c>
      <c r="O291" s="8">
        <v>349</v>
      </c>
      <c r="P291" s="8">
        <v>391</v>
      </c>
      <c r="Q291" s="8">
        <v>442</v>
      </c>
      <c r="R291" s="8">
        <v>447</v>
      </c>
      <c r="S291" s="8">
        <v>607</v>
      </c>
      <c r="T291" s="8">
        <v>727</v>
      </c>
      <c r="U291" s="8">
        <v>836</v>
      </c>
      <c r="V291" s="8">
        <v>1131</v>
      </c>
      <c r="W291" s="8">
        <v>934</v>
      </c>
      <c r="X291" s="8">
        <v>880</v>
      </c>
      <c r="Y291" s="8">
        <v>586</v>
      </c>
      <c r="Z291" s="8">
        <v>376</v>
      </c>
      <c r="AA291" s="8"/>
      <c r="AB291" s="8">
        <v>4382</v>
      </c>
      <c r="AC291" s="8">
        <v>63</v>
      </c>
      <c r="AD291" s="8">
        <v>86</v>
      </c>
      <c r="AE291" s="8">
        <v>106</v>
      </c>
      <c r="AF291" s="8">
        <v>100</v>
      </c>
      <c r="AG291" s="8">
        <v>75</v>
      </c>
      <c r="AH291" s="8">
        <v>84</v>
      </c>
      <c r="AI291" s="8">
        <v>123</v>
      </c>
      <c r="AJ291" s="8">
        <v>167</v>
      </c>
      <c r="AK291" s="8">
        <v>176</v>
      </c>
      <c r="AL291" s="8">
        <v>211</v>
      </c>
      <c r="AM291" s="8">
        <v>249</v>
      </c>
      <c r="AN291" s="8">
        <v>229</v>
      </c>
      <c r="AO291" s="8">
        <v>327</v>
      </c>
      <c r="AP291" s="8">
        <v>368</v>
      </c>
      <c r="AQ291" s="8">
        <v>419</v>
      </c>
      <c r="AR291" s="8">
        <v>540</v>
      </c>
      <c r="AS291" s="8">
        <v>427</v>
      </c>
      <c r="AT291" s="8">
        <v>345</v>
      </c>
      <c r="AU291" s="8">
        <v>197</v>
      </c>
      <c r="AV291" s="8">
        <v>90</v>
      </c>
      <c r="AW291" s="8"/>
      <c r="AX291" s="8">
        <v>4846</v>
      </c>
      <c r="AY291" s="8">
        <v>60</v>
      </c>
      <c r="AZ291" s="8">
        <v>82</v>
      </c>
      <c r="BA291" s="8">
        <v>99</v>
      </c>
      <c r="BB291" s="8">
        <v>95</v>
      </c>
      <c r="BC291" s="8">
        <v>69</v>
      </c>
      <c r="BD291" s="8">
        <v>71</v>
      </c>
      <c r="BE291" s="8">
        <v>93</v>
      </c>
      <c r="BF291" s="8">
        <v>149</v>
      </c>
      <c r="BG291" s="8">
        <v>173</v>
      </c>
      <c r="BH291" s="8">
        <v>180</v>
      </c>
      <c r="BI291" s="8">
        <v>193</v>
      </c>
      <c r="BJ291" s="8">
        <v>218</v>
      </c>
      <c r="BK291" s="8">
        <v>280</v>
      </c>
      <c r="BL291" s="8">
        <v>359</v>
      </c>
      <c r="BM291" s="8">
        <v>417</v>
      </c>
      <c r="BN291" s="8">
        <v>591</v>
      </c>
      <c r="BO291" s="8">
        <v>507</v>
      </c>
      <c r="BP291" s="8">
        <v>535</v>
      </c>
      <c r="BQ291" s="8">
        <v>389</v>
      </c>
      <c r="BR291" s="8">
        <v>286</v>
      </c>
      <c r="BT291" s="955">
        <v>47.910285031929803</v>
      </c>
      <c r="BV291" s="8">
        <v>496</v>
      </c>
      <c r="BW291" s="8">
        <v>3262</v>
      </c>
      <c r="BX291" s="8">
        <v>5470</v>
      </c>
      <c r="BY291" s="8">
        <v>1563</v>
      </c>
      <c r="BZ291" s="8">
        <v>3907</v>
      </c>
      <c r="CB291" s="955">
        <v>5.3749458170784568</v>
      </c>
      <c r="CC291" s="955">
        <v>35.348938014737755</v>
      </c>
      <c r="CD291" s="955">
        <v>59.27611616818379</v>
      </c>
      <c r="CE291" s="955">
        <v>16.937581274382314</v>
      </c>
      <c r="CF291" s="955">
        <v>42.338534893801473</v>
      </c>
    </row>
    <row r="292" spans="1:84">
      <c r="A292" s="1">
        <v>28381</v>
      </c>
      <c r="B292" s="1">
        <v>3</v>
      </c>
      <c r="C292" s="1" t="s">
        <v>54</v>
      </c>
      <c r="D292" s="1" t="s">
        <v>131</v>
      </c>
      <c r="E292" s="1" t="s">
        <v>412</v>
      </c>
      <c r="F292" s="1076">
        <v>30268</v>
      </c>
      <c r="G292" s="8">
        <v>1054</v>
      </c>
      <c r="H292" s="8">
        <v>1394</v>
      </c>
      <c r="I292" s="8">
        <v>1374</v>
      </c>
      <c r="J292" s="8">
        <v>1419</v>
      </c>
      <c r="K292" s="8">
        <v>1255</v>
      </c>
      <c r="L292" s="8">
        <v>1140</v>
      </c>
      <c r="M292" s="8">
        <v>1359</v>
      </c>
      <c r="N292" s="8">
        <v>1723</v>
      </c>
      <c r="O292" s="8">
        <v>1949</v>
      </c>
      <c r="P292" s="8">
        <v>2351</v>
      </c>
      <c r="Q292" s="8">
        <v>1910</v>
      </c>
      <c r="R292" s="8">
        <v>1750</v>
      </c>
      <c r="S292" s="8">
        <v>1856</v>
      </c>
      <c r="T292" s="8">
        <v>2260</v>
      </c>
      <c r="U292" s="8">
        <v>2824</v>
      </c>
      <c r="V292" s="8">
        <v>2100</v>
      </c>
      <c r="W292" s="8">
        <v>1318</v>
      </c>
      <c r="X292" s="8">
        <v>786</v>
      </c>
      <c r="Y292" s="8">
        <v>352</v>
      </c>
      <c r="Z292" s="8">
        <v>94</v>
      </c>
      <c r="AA292" s="8"/>
      <c r="AB292" s="8">
        <v>14775</v>
      </c>
      <c r="AC292" s="8">
        <v>527</v>
      </c>
      <c r="AD292" s="8">
        <v>737</v>
      </c>
      <c r="AE292" s="8">
        <v>738</v>
      </c>
      <c r="AF292" s="8">
        <v>721</v>
      </c>
      <c r="AG292" s="8">
        <v>666</v>
      </c>
      <c r="AH292" s="8">
        <v>585</v>
      </c>
      <c r="AI292" s="8">
        <v>676</v>
      </c>
      <c r="AJ292" s="8">
        <v>878</v>
      </c>
      <c r="AK292" s="8">
        <v>962</v>
      </c>
      <c r="AL292" s="8">
        <v>1210</v>
      </c>
      <c r="AM292" s="8">
        <v>949</v>
      </c>
      <c r="AN292" s="8">
        <v>859</v>
      </c>
      <c r="AO292" s="8">
        <v>908</v>
      </c>
      <c r="AP292" s="8">
        <v>1027</v>
      </c>
      <c r="AQ292" s="8">
        <v>1320</v>
      </c>
      <c r="AR292" s="8">
        <v>1005</v>
      </c>
      <c r="AS292" s="8">
        <v>594</v>
      </c>
      <c r="AT292" s="8">
        <v>295</v>
      </c>
      <c r="AU292" s="8">
        <v>95</v>
      </c>
      <c r="AV292" s="8">
        <v>23</v>
      </c>
      <c r="AW292" s="8"/>
      <c r="AX292" s="8">
        <v>15493</v>
      </c>
      <c r="AY292" s="8">
        <v>527</v>
      </c>
      <c r="AZ292" s="8">
        <v>657</v>
      </c>
      <c r="BA292" s="8">
        <v>636</v>
      </c>
      <c r="BB292" s="8">
        <v>698</v>
      </c>
      <c r="BC292" s="8">
        <v>589</v>
      </c>
      <c r="BD292" s="8">
        <v>555</v>
      </c>
      <c r="BE292" s="8">
        <v>683</v>
      </c>
      <c r="BF292" s="8">
        <v>845</v>
      </c>
      <c r="BG292" s="8">
        <v>987</v>
      </c>
      <c r="BH292" s="8">
        <v>1141</v>
      </c>
      <c r="BI292" s="8">
        <v>961</v>
      </c>
      <c r="BJ292" s="8">
        <v>891</v>
      </c>
      <c r="BK292" s="8">
        <v>948</v>
      </c>
      <c r="BL292" s="8">
        <v>1233</v>
      </c>
      <c r="BM292" s="8">
        <v>1504</v>
      </c>
      <c r="BN292" s="8">
        <v>1095</v>
      </c>
      <c r="BO292" s="8">
        <v>724</v>
      </c>
      <c r="BP292" s="8">
        <v>491</v>
      </c>
      <c r="BQ292" s="8">
        <v>257</v>
      </c>
      <c r="BR292" s="8">
        <v>71</v>
      </c>
      <c r="BT292" s="955">
        <v>100</v>
      </c>
      <c r="BV292" s="8">
        <v>3822</v>
      </c>
      <c r="BW292" s="8">
        <v>16712</v>
      </c>
      <c r="BX292" s="8">
        <v>9734</v>
      </c>
      <c r="BY292" s="8">
        <v>5084</v>
      </c>
      <c r="BZ292" s="8">
        <v>4650</v>
      </c>
      <c r="CB292" s="955">
        <v>12.627197039777982</v>
      </c>
      <c r="CC292" s="955">
        <v>55.213426721289814</v>
      </c>
      <c r="CD292" s="955">
        <v>32.159376238932211</v>
      </c>
      <c r="CE292" s="955">
        <v>16.796616889123829</v>
      </c>
      <c r="CF292" s="955">
        <v>15.362759349808378</v>
      </c>
    </row>
    <row r="293" spans="1:84">
      <c r="A293" s="1">
        <v>28381</v>
      </c>
      <c r="B293" s="1">
        <v>3</v>
      </c>
      <c r="C293" s="1" t="s">
        <v>54</v>
      </c>
      <c r="D293" s="1" t="s">
        <v>131</v>
      </c>
      <c r="E293" s="1" t="s">
        <v>413</v>
      </c>
      <c r="F293" s="1076">
        <v>29284</v>
      </c>
      <c r="G293" s="8">
        <v>909</v>
      </c>
      <c r="H293" s="8">
        <v>1170</v>
      </c>
      <c r="I293" s="8">
        <v>1398</v>
      </c>
      <c r="J293" s="8">
        <v>1290</v>
      </c>
      <c r="K293" s="8">
        <v>1192</v>
      </c>
      <c r="L293" s="8">
        <v>1181</v>
      </c>
      <c r="M293" s="8">
        <v>1145</v>
      </c>
      <c r="N293" s="8">
        <v>1421</v>
      </c>
      <c r="O293" s="8">
        <v>1741</v>
      </c>
      <c r="P293" s="8">
        <v>1940</v>
      </c>
      <c r="Q293" s="8">
        <v>2305</v>
      </c>
      <c r="R293" s="8">
        <v>1895</v>
      </c>
      <c r="S293" s="8">
        <v>1742</v>
      </c>
      <c r="T293" s="8">
        <v>1804</v>
      </c>
      <c r="U293" s="8">
        <v>2140</v>
      </c>
      <c r="V293" s="8">
        <v>2608</v>
      </c>
      <c r="W293" s="8">
        <v>1776</v>
      </c>
      <c r="X293" s="8">
        <v>1001</v>
      </c>
      <c r="Y293" s="8">
        <v>481</v>
      </c>
      <c r="Z293" s="8">
        <v>145</v>
      </c>
      <c r="AA293" s="8"/>
      <c r="AB293" s="8">
        <v>14234</v>
      </c>
      <c r="AC293" s="8">
        <v>466</v>
      </c>
      <c r="AD293" s="8">
        <v>585</v>
      </c>
      <c r="AE293" s="8">
        <v>743</v>
      </c>
      <c r="AF293" s="8">
        <v>684</v>
      </c>
      <c r="AG293" s="8">
        <v>613</v>
      </c>
      <c r="AH293" s="8">
        <v>629</v>
      </c>
      <c r="AI293" s="8">
        <v>593</v>
      </c>
      <c r="AJ293" s="8">
        <v>705</v>
      </c>
      <c r="AK293" s="8">
        <v>888</v>
      </c>
      <c r="AL293" s="8">
        <v>960</v>
      </c>
      <c r="AM293" s="8">
        <v>1192</v>
      </c>
      <c r="AN293" s="8">
        <v>930</v>
      </c>
      <c r="AO293" s="8">
        <v>858</v>
      </c>
      <c r="AP293" s="8">
        <v>873</v>
      </c>
      <c r="AQ293" s="8">
        <v>949</v>
      </c>
      <c r="AR293" s="8">
        <v>1182</v>
      </c>
      <c r="AS293" s="8">
        <v>802</v>
      </c>
      <c r="AT293" s="8">
        <v>413</v>
      </c>
      <c r="AU293" s="8">
        <v>140</v>
      </c>
      <c r="AV293" s="8">
        <v>29</v>
      </c>
      <c r="AW293" s="8"/>
      <c r="AX293" s="8">
        <v>15050</v>
      </c>
      <c r="AY293" s="8">
        <v>443</v>
      </c>
      <c r="AZ293" s="8">
        <v>585</v>
      </c>
      <c r="BA293" s="8">
        <v>655</v>
      </c>
      <c r="BB293" s="8">
        <v>606</v>
      </c>
      <c r="BC293" s="8">
        <v>579</v>
      </c>
      <c r="BD293" s="8">
        <v>552</v>
      </c>
      <c r="BE293" s="8">
        <v>552</v>
      </c>
      <c r="BF293" s="8">
        <v>716</v>
      </c>
      <c r="BG293" s="8">
        <v>853</v>
      </c>
      <c r="BH293" s="8">
        <v>980</v>
      </c>
      <c r="BI293" s="8">
        <v>1113</v>
      </c>
      <c r="BJ293" s="8">
        <v>965</v>
      </c>
      <c r="BK293" s="8">
        <v>884</v>
      </c>
      <c r="BL293" s="8">
        <v>931</v>
      </c>
      <c r="BM293" s="8">
        <v>1191</v>
      </c>
      <c r="BN293" s="8">
        <v>1426</v>
      </c>
      <c r="BO293" s="8">
        <v>974</v>
      </c>
      <c r="BP293" s="8">
        <v>588</v>
      </c>
      <c r="BQ293" s="8">
        <v>341</v>
      </c>
      <c r="BR293" s="8">
        <v>116</v>
      </c>
      <c r="BT293" s="955">
        <v>96.749041892427641</v>
      </c>
      <c r="BV293" s="8">
        <v>3477</v>
      </c>
      <c r="BW293" s="8">
        <v>15852</v>
      </c>
      <c r="BX293" s="8">
        <v>9955</v>
      </c>
      <c r="BY293" s="8">
        <v>3944</v>
      </c>
      <c r="BZ293" s="8">
        <v>6011</v>
      </c>
      <c r="CB293" s="955">
        <v>11.873377953831444</v>
      </c>
      <c r="CC293" s="955">
        <v>54.131949187269498</v>
      </c>
      <c r="CD293" s="955">
        <v>33.994672858899058</v>
      </c>
      <c r="CE293" s="955">
        <v>13.468105450075127</v>
      </c>
      <c r="CF293" s="955">
        <v>20.526567408823933</v>
      </c>
    </row>
    <row r="294" spans="1:84">
      <c r="A294" s="1">
        <v>28381</v>
      </c>
      <c r="B294" s="1">
        <v>3</v>
      </c>
      <c r="C294" s="1" t="s">
        <v>54</v>
      </c>
      <c r="D294" s="1" t="s">
        <v>131</v>
      </c>
      <c r="E294" s="1" t="s">
        <v>414</v>
      </c>
      <c r="F294" s="1076">
        <v>27936</v>
      </c>
      <c r="G294" s="8">
        <v>825</v>
      </c>
      <c r="H294" s="8">
        <v>1015</v>
      </c>
      <c r="I294" s="8">
        <v>1177</v>
      </c>
      <c r="J294" s="8">
        <v>1311</v>
      </c>
      <c r="K294" s="8">
        <v>1080</v>
      </c>
      <c r="L294" s="8">
        <v>1112</v>
      </c>
      <c r="M294" s="8">
        <v>1182</v>
      </c>
      <c r="N294" s="8">
        <v>1187</v>
      </c>
      <c r="O294" s="8">
        <v>1439</v>
      </c>
      <c r="P294" s="8">
        <v>1732</v>
      </c>
      <c r="Q294" s="8">
        <v>1900</v>
      </c>
      <c r="R294" s="8">
        <v>2281</v>
      </c>
      <c r="S294" s="8">
        <v>1888</v>
      </c>
      <c r="T294" s="8">
        <v>1694</v>
      </c>
      <c r="U294" s="8">
        <v>1706</v>
      </c>
      <c r="V294" s="8">
        <v>1967</v>
      </c>
      <c r="W294" s="8">
        <v>2249</v>
      </c>
      <c r="X294" s="8">
        <v>1365</v>
      </c>
      <c r="Y294" s="8">
        <v>611</v>
      </c>
      <c r="Z294" s="8">
        <v>215</v>
      </c>
      <c r="AA294" s="8"/>
      <c r="AB294" s="8">
        <v>13516</v>
      </c>
      <c r="AC294" s="8">
        <v>423</v>
      </c>
      <c r="AD294" s="8">
        <v>519</v>
      </c>
      <c r="AE294" s="8">
        <v>592</v>
      </c>
      <c r="AF294" s="8">
        <v>687</v>
      </c>
      <c r="AG294" s="8">
        <v>579</v>
      </c>
      <c r="AH294" s="8">
        <v>574</v>
      </c>
      <c r="AI294" s="8">
        <v>636</v>
      </c>
      <c r="AJ294" s="8">
        <v>613</v>
      </c>
      <c r="AK294" s="8">
        <v>718</v>
      </c>
      <c r="AL294" s="8">
        <v>886</v>
      </c>
      <c r="AM294" s="8">
        <v>947</v>
      </c>
      <c r="AN294" s="8">
        <v>1165</v>
      </c>
      <c r="AO294" s="8">
        <v>931</v>
      </c>
      <c r="AP294" s="8">
        <v>825</v>
      </c>
      <c r="AQ294" s="8">
        <v>808</v>
      </c>
      <c r="AR294" s="8">
        <v>837</v>
      </c>
      <c r="AS294" s="8">
        <v>968</v>
      </c>
      <c r="AT294" s="8">
        <v>560</v>
      </c>
      <c r="AU294" s="8">
        <v>202</v>
      </c>
      <c r="AV294" s="8">
        <v>46</v>
      </c>
      <c r="AW294" s="8"/>
      <c r="AX294" s="8">
        <v>14420</v>
      </c>
      <c r="AY294" s="8">
        <v>402</v>
      </c>
      <c r="AZ294" s="8">
        <v>496</v>
      </c>
      <c r="BA294" s="8">
        <v>585</v>
      </c>
      <c r="BB294" s="8">
        <v>624</v>
      </c>
      <c r="BC294" s="8">
        <v>501</v>
      </c>
      <c r="BD294" s="8">
        <v>538</v>
      </c>
      <c r="BE294" s="8">
        <v>546</v>
      </c>
      <c r="BF294" s="8">
        <v>574</v>
      </c>
      <c r="BG294" s="8">
        <v>721</v>
      </c>
      <c r="BH294" s="8">
        <v>846</v>
      </c>
      <c r="BI294" s="8">
        <v>953</v>
      </c>
      <c r="BJ294" s="8">
        <v>1116</v>
      </c>
      <c r="BK294" s="8">
        <v>957</v>
      </c>
      <c r="BL294" s="8">
        <v>869</v>
      </c>
      <c r="BM294" s="8">
        <v>898</v>
      </c>
      <c r="BN294" s="8">
        <v>1130</v>
      </c>
      <c r="BO294" s="8">
        <v>1281</v>
      </c>
      <c r="BP294" s="8">
        <v>805</v>
      </c>
      <c r="BQ294" s="8">
        <v>409</v>
      </c>
      <c r="BR294" s="8">
        <v>169</v>
      </c>
      <c r="BT294" s="955">
        <v>92.295493590590723</v>
      </c>
      <c r="BV294" s="8">
        <v>3017</v>
      </c>
      <c r="BW294" s="8">
        <v>15112</v>
      </c>
      <c r="BX294" s="8">
        <v>9807</v>
      </c>
      <c r="BY294" s="8">
        <v>3400</v>
      </c>
      <c r="BZ294" s="8">
        <v>6407</v>
      </c>
      <c r="CB294" s="955">
        <v>10.799684994272624</v>
      </c>
      <c r="CC294" s="955">
        <v>54.095074455899194</v>
      </c>
      <c r="CD294" s="955">
        <v>35.105240549828174</v>
      </c>
      <c r="CE294" s="955">
        <v>12.170675830469644</v>
      </c>
      <c r="CF294" s="955">
        <v>22.934564719358534</v>
      </c>
    </row>
    <row r="295" spans="1:84">
      <c r="A295" s="1">
        <v>28381</v>
      </c>
      <c r="B295" s="1">
        <v>3</v>
      </c>
      <c r="C295" s="1" t="s">
        <v>54</v>
      </c>
      <c r="D295" s="1" t="s">
        <v>131</v>
      </c>
      <c r="E295" s="1" t="s">
        <v>415</v>
      </c>
      <c r="F295" s="1076">
        <v>26371</v>
      </c>
      <c r="G295" s="8">
        <v>777</v>
      </c>
      <c r="H295" s="8">
        <v>919</v>
      </c>
      <c r="I295" s="8">
        <v>1021</v>
      </c>
      <c r="J295" s="8">
        <v>1105</v>
      </c>
      <c r="K295" s="8">
        <v>1093</v>
      </c>
      <c r="L295" s="8">
        <v>1003</v>
      </c>
      <c r="M295" s="8">
        <v>1107</v>
      </c>
      <c r="N295" s="8">
        <v>1226</v>
      </c>
      <c r="O295" s="8">
        <v>1199</v>
      </c>
      <c r="P295" s="8">
        <v>1434</v>
      </c>
      <c r="Q295" s="8">
        <v>1697</v>
      </c>
      <c r="R295" s="8">
        <v>1881</v>
      </c>
      <c r="S295" s="8">
        <v>2275</v>
      </c>
      <c r="T295" s="8">
        <v>1841</v>
      </c>
      <c r="U295" s="8">
        <v>1607</v>
      </c>
      <c r="V295" s="8">
        <v>1572</v>
      </c>
      <c r="W295" s="8">
        <v>1711</v>
      </c>
      <c r="X295" s="8">
        <v>1772</v>
      </c>
      <c r="Y295" s="8">
        <v>846</v>
      </c>
      <c r="Z295" s="8">
        <v>285</v>
      </c>
      <c r="AA295" s="8"/>
      <c r="AB295" s="8">
        <v>12722</v>
      </c>
      <c r="AC295" s="8">
        <v>398</v>
      </c>
      <c r="AD295" s="8">
        <v>470</v>
      </c>
      <c r="AE295" s="8">
        <v>525</v>
      </c>
      <c r="AF295" s="8">
        <v>548</v>
      </c>
      <c r="AG295" s="8">
        <v>578</v>
      </c>
      <c r="AH295" s="8">
        <v>540</v>
      </c>
      <c r="AI295" s="8">
        <v>578</v>
      </c>
      <c r="AJ295" s="8">
        <v>658</v>
      </c>
      <c r="AK295" s="8">
        <v>623</v>
      </c>
      <c r="AL295" s="8">
        <v>719</v>
      </c>
      <c r="AM295" s="8">
        <v>873</v>
      </c>
      <c r="AN295" s="8">
        <v>927</v>
      </c>
      <c r="AO295" s="8">
        <v>1167</v>
      </c>
      <c r="AP295" s="8">
        <v>899</v>
      </c>
      <c r="AQ295" s="8">
        <v>767</v>
      </c>
      <c r="AR295" s="8">
        <v>717</v>
      </c>
      <c r="AS295" s="8">
        <v>691</v>
      </c>
      <c r="AT295" s="8">
        <v>698</v>
      </c>
      <c r="AU295" s="8">
        <v>278</v>
      </c>
      <c r="AV295" s="8">
        <v>68</v>
      </c>
      <c r="AW295" s="8"/>
      <c r="AX295" s="8">
        <v>13649</v>
      </c>
      <c r="AY295" s="8">
        <v>379</v>
      </c>
      <c r="AZ295" s="8">
        <v>449</v>
      </c>
      <c r="BA295" s="8">
        <v>496</v>
      </c>
      <c r="BB295" s="8">
        <v>557</v>
      </c>
      <c r="BC295" s="8">
        <v>515</v>
      </c>
      <c r="BD295" s="8">
        <v>463</v>
      </c>
      <c r="BE295" s="8">
        <v>529</v>
      </c>
      <c r="BF295" s="8">
        <v>568</v>
      </c>
      <c r="BG295" s="8">
        <v>576</v>
      </c>
      <c r="BH295" s="8">
        <v>715</v>
      </c>
      <c r="BI295" s="8">
        <v>824</v>
      </c>
      <c r="BJ295" s="8">
        <v>954</v>
      </c>
      <c r="BK295" s="8">
        <v>1108</v>
      </c>
      <c r="BL295" s="8">
        <v>942</v>
      </c>
      <c r="BM295" s="8">
        <v>840</v>
      </c>
      <c r="BN295" s="8">
        <v>855</v>
      </c>
      <c r="BO295" s="8">
        <v>1020</v>
      </c>
      <c r="BP295" s="8">
        <v>1074</v>
      </c>
      <c r="BQ295" s="8">
        <v>568</v>
      </c>
      <c r="BR295" s="8">
        <v>217</v>
      </c>
      <c r="BT295" s="955">
        <v>87.125016519096079</v>
      </c>
      <c r="BV295" s="8">
        <v>2717</v>
      </c>
      <c r="BW295" s="8">
        <v>14020</v>
      </c>
      <c r="BX295" s="8">
        <v>9634</v>
      </c>
      <c r="BY295" s="8">
        <v>3448</v>
      </c>
      <c r="BZ295" s="8">
        <v>6186</v>
      </c>
      <c r="CB295" s="955">
        <v>10.302984338857078</v>
      </c>
      <c r="CC295" s="955">
        <v>53.164460960904023</v>
      </c>
      <c r="CD295" s="955">
        <v>36.532554700238897</v>
      </c>
      <c r="CE295" s="955">
        <v>13.074968715634599</v>
      </c>
      <c r="CF295" s="955">
        <v>23.4575859846043</v>
      </c>
    </row>
    <row r="296" spans="1:84">
      <c r="A296" s="1">
        <v>28381</v>
      </c>
      <c r="B296" s="1">
        <v>3</v>
      </c>
      <c r="C296" s="1" t="s">
        <v>54</v>
      </c>
      <c r="D296" s="1" t="s">
        <v>131</v>
      </c>
      <c r="E296" s="1" t="s">
        <v>416</v>
      </c>
      <c r="F296" s="1076">
        <v>24700</v>
      </c>
      <c r="G296" s="8">
        <v>732</v>
      </c>
      <c r="H296" s="8">
        <v>864</v>
      </c>
      <c r="I296" s="8">
        <v>926</v>
      </c>
      <c r="J296" s="8">
        <v>958</v>
      </c>
      <c r="K296" s="8">
        <v>923</v>
      </c>
      <c r="L296" s="8">
        <v>1015</v>
      </c>
      <c r="M296" s="8">
        <v>995</v>
      </c>
      <c r="N296" s="8">
        <v>1145</v>
      </c>
      <c r="O296" s="8">
        <v>1239</v>
      </c>
      <c r="P296" s="8">
        <v>1193</v>
      </c>
      <c r="Q296" s="8">
        <v>1408</v>
      </c>
      <c r="R296" s="8">
        <v>1680</v>
      </c>
      <c r="S296" s="8">
        <v>1875</v>
      </c>
      <c r="T296" s="8">
        <v>2222</v>
      </c>
      <c r="U296" s="8">
        <v>1752</v>
      </c>
      <c r="V296" s="8">
        <v>1486</v>
      </c>
      <c r="W296" s="8">
        <v>1379</v>
      </c>
      <c r="X296" s="8">
        <v>1363</v>
      </c>
      <c r="Y296" s="8">
        <v>1147</v>
      </c>
      <c r="Z296" s="8">
        <v>398</v>
      </c>
      <c r="AA296" s="8"/>
      <c r="AB296" s="8">
        <v>11921</v>
      </c>
      <c r="AC296" s="8">
        <v>375</v>
      </c>
      <c r="AD296" s="8">
        <v>442</v>
      </c>
      <c r="AE296" s="8">
        <v>476</v>
      </c>
      <c r="AF296" s="8">
        <v>486</v>
      </c>
      <c r="AG296" s="8">
        <v>464</v>
      </c>
      <c r="AH296" s="8">
        <v>540</v>
      </c>
      <c r="AI296" s="8">
        <v>541</v>
      </c>
      <c r="AJ296" s="8">
        <v>596</v>
      </c>
      <c r="AK296" s="8">
        <v>669</v>
      </c>
      <c r="AL296" s="8">
        <v>623</v>
      </c>
      <c r="AM296" s="8">
        <v>712</v>
      </c>
      <c r="AN296" s="8">
        <v>854</v>
      </c>
      <c r="AO296" s="8">
        <v>928</v>
      </c>
      <c r="AP296" s="8">
        <v>1129</v>
      </c>
      <c r="AQ296" s="8">
        <v>839</v>
      </c>
      <c r="AR296" s="8">
        <v>684</v>
      </c>
      <c r="AS296" s="8">
        <v>598</v>
      </c>
      <c r="AT296" s="8">
        <v>503</v>
      </c>
      <c r="AU296" s="8">
        <v>366</v>
      </c>
      <c r="AV296" s="8">
        <v>96</v>
      </c>
      <c r="AW296" s="8"/>
      <c r="AX296" s="8">
        <v>12779</v>
      </c>
      <c r="AY296" s="8">
        <v>357</v>
      </c>
      <c r="AZ296" s="8">
        <v>422</v>
      </c>
      <c r="BA296" s="8">
        <v>450</v>
      </c>
      <c r="BB296" s="8">
        <v>472</v>
      </c>
      <c r="BC296" s="8">
        <v>459</v>
      </c>
      <c r="BD296" s="8">
        <v>475</v>
      </c>
      <c r="BE296" s="8">
        <v>454</v>
      </c>
      <c r="BF296" s="8">
        <v>549</v>
      </c>
      <c r="BG296" s="8">
        <v>570</v>
      </c>
      <c r="BH296" s="8">
        <v>570</v>
      </c>
      <c r="BI296" s="8">
        <v>696</v>
      </c>
      <c r="BJ296" s="8">
        <v>826</v>
      </c>
      <c r="BK296" s="8">
        <v>947</v>
      </c>
      <c r="BL296" s="8">
        <v>1093</v>
      </c>
      <c r="BM296" s="8">
        <v>913</v>
      </c>
      <c r="BN296" s="8">
        <v>802</v>
      </c>
      <c r="BO296" s="8">
        <v>781</v>
      </c>
      <c r="BP296" s="8">
        <v>860</v>
      </c>
      <c r="BQ296" s="8">
        <v>781</v>
      </c>
      <c r="BR296" s="8">
        <v>302</v>
      </c>
      <c r="BT296" s="955">
        <v>81.604334610810099</v>
      </c>
      <c r="BV296" s="8">
        <v>2522</v>
      </c>
      <c r="BW296" s="8">
        <v>12431</v>
      </c>
      <c r="BX296" s="8">
        <v>9747</v>
      </c>
      <c r="BY296" s="8">
        <v>3974</v>
      </c>
      <c r="BZ296" s="8">
        <v>5773</v>
      </c>
      <c r="CB296" s="955">
        <v>10.210526315789474</v>
      </c>
      <c r="CC296" s="955">
        <v>50.32793522267206</v>
      </c>
      <c r="CD296" s="955">
        <v>39.46153846153846</v>
      </c>
      <c r="CE296" s="955">
        <v>16.089068825910932</v>
      </c>
      <c r="CF296" s="955">
        <v>23.372469635627528</v>
      </c>
    </row>
    <row r="297" spans="1:84">
      <c r="A297" s="1">
        <v>28381</v>
      </c>
      <c r="B297" s="1">
        <v>3</v>
      </c>
      <c r="C297" s="1" t="s">
        <v>54</v>
      </c>
      <c r="D297" s="1" t="s">
        <v>131</v>
      </c>
      <c r="E297" s="1" t="s">
        <v>417</v>
      </c>
      <c r="F297" s="1076">
        <v>23026</v>
      </c>
      <c r="G297" s="8">
        <v>675</v>
      </c>
      <c r="H297" s="8">
        <v>814</v>
      </c>
      <c r="I297" s="8">
        <v>870</v>
      </c>
      <c r="J297" s="8">
        <v>868</v>
      </c>
      <c r="K297" s="8">
        <v>799</v>
      </c>
      <c r="L297" s="8">
        <v>854</v>
      </c>
      <c r="M297" s="8">
        <v>1005</v>
      </c>
      <c r="N297" s="8">
        <v>1026</v>
      </c>
      <c r="O297" s="8">
        <v>1157</v>
      </c>
      <c r="P297" s="8">
        <v>1233</v>
      </c>
      <c r="Q297" s="8">
        <v>1171</v>
      </c>
      <c r="R297" s="8">
        <v>1398</v>
      </c>
      <c r="S297" s="8">
        <v>1676</v>
      </c>
      <c r="T297" s="8">
        <v>1832</v>
      </c>
      <c r="U297" s="8">
        <v>2116</v>
      </c>
      <c r="V297" s="8">
        <v>1626</v>
      </c>
      <c r="W297" s="8">
        <v>1317</v>
      </c>
      <c r="X297" s="8">
        <v>1117</v>
      </c>
      <c r="Y297" s="8">
        <v>896</v>
      </c>
      <c r="Z297" s="8">
        <v>576</v>
      </c>
      <c r="AA297" s="8"/>
      <c r="AB297" s="8">
        <v>11168</v>
      </c>
      <c r="AC297" s="8">
        <v>346</v>
      </c>
      <c r="AD297" s="8">
        <v>416</v>
      </c>
      <c r="AE297" s="8">
        <v>447</v>
      </c>
      <c r="AF297" s="8">
        <v>440</v>
      </c>
      <c r="AG297" s="8">
        <v>410</v>
      </c>
      <c r="AH297" s="8">
        <v>433</v>
      </c>
      <c r="AI297" s="8">
        <v>541</v>
      </c>
      <c r="AJ297" s="8">
        <v>556</v>
      </c>
      <c r="AK297" s="8">
        <v>606</v>
      </c>
      <c r="AL297" s="8">
        <v>669</v>
      </c>
      <c r="AM297" s="8">
        <v>616</v>
      </c>
      <c r="AN297" s="8">
        <v>700</v>
      </c>
      <c r="AO297" s="8">
        <v>856</v>
      </c>
      <c r="AP297" s="8">
        <v>899</v>
      </c>
      <c r="AQ297" s="8">
        <v>1056</v>
      </c>
      <c r="AR297" s="8">
        <v>753</v>
      </c>
      <c r="AS297" s="8">
        <v>576</v>
      </c>
      <c r="AT297" s="8">
        <v>445</v>
      </c>
      <c r="AU297" s="8">
        <v>266</v>
      </c>
      <c r="AV297" s="8">
        <v>137</v>
      </c>
      <c r="AW297" s="8"/>
      <c r="AX297" s="8">
        <v>11858</v>
      </c>
      <c r="AY297" s="8">
        <v>329</v>
      </c>
      <c r="AZ297" s="8">
        <v>398</v>
      </c>
      <c r="BA297" s="8">
        <v>423</v>
      </c>
      <c r="BB297" s="8">
        <v>428</v>
      </c>
      <c r="BC297" s="8">
        <v>389</v>
      </c>
      <c r="BD297" s="8">
        <v>421</v>
      </c>
      <c r="BE297" s="8">
        <v>464</v>
      </c>
      <c r="BF297" s="8">
        <v>470</v>
      </c>
      <c r="BG297" s="8">
        <v>551</v>
      </c>
      <c r="BH297" s="8">
        <v>564</v>
      </c>
      <c r="BI297" s="8">
        <v>555</v>
      </c>
      <c r="BJ297" s="8">
        <v>698</v>
      </c>
      <c r="BK297" s="8">
        <v>820</v>
      </c>
      <c r="BL297" s="8">
        <v>933</v>
      </c>
      <c r="BM297" s="8">
        <v>1060</v>
      </c>
      <c r="BN297" s="8">
        <v>873</v>
      </c>
      <c r="BO297" s="8">
        <v>741</v>
      </c>
      <c r="BP297" s="8">
        <v>672</v>
      </c>
      <c r="BQ297" s="8">
        <v>630</v>
      </c>
      <c r="BR297" s="8">
        <v>439</v>
      </c>
      <c r="BT297" s="955">
        <v>76.073741244879074</v>
      </c>
      <c r="BV297" s="8">
        <v>2359</v>
      </c>
      <c r="BW297" s="8">
        <v>11187</v>
      </c>
      <c r="BX297" s="8">
        <v>9480</v>
      </c>
      <c r="BY297" s="8">
        <v>3948</v>
      </c>
      <c r="BZ297" s="8">
        <v>5532</v>
      </c>
      <c r="CB297" s="955">
        <v>10.244940502041171</v>
      </c>
      <c r="CC297" s="955">
        <v>48.584209154868404</v>
      </c>
      <c r="CD297" s="955">
        <v>41.170850343090422</v>
      </c>
      <c r="CE297" s="955">
        <v>17.14583514288196</v>
      </c>
      <c r="CF297" s="955">
        <v>24.025015200208461</v>
      </c>
    </row>
    <row r="298" spans="1:84">
      <c r="A298" s="1">
        <v>28381</v>
      </c>
      <c r="B298" s="1">
        <v>3</v>
      </c>
      <c r="C298" s="1" t="s">
        <v>54</v>
      </c>
      <c r="D298" s="1" t="s">
        <v>131</v>
      </c>
      <c r="E298" s="1" t="s">
        <v>419</v>
      </c>
      <c r="F298" s="1076">
        <v>21446</v>
      </c>
      <c r="G298" s="8">
        <v>599</v>
      </c>
      <c r="H298" s="8">
        <v>749</v>
      </c>
      <c r="I298" s="8">
        <v>819</v>
      </c>
      <c r="J298" s="8">
        <v>814</v>
      </c>
      <c r="K298" s="8">
        <v>721</v>
      </c>
      <c r="L298" s="8">
        <v>735</v>
      </c>
      <c r="M298" s="8">
        <v>840</v>
      </c>
      <c r="N298" s="8">
        <v>1034</v>
      </c>
      <c r="O298" s="8">
        <v>1035</v>
      </c>
      <c r="P298" s="8">
        <v>1150</v>
      </c>
      <c r="Q298" s="8">
        <v>1212</v>
      </c>
      <c r="R298" s="8">
        <v>1162</v>
      </c>
      <c r="S298" s="8">
        <v>1397</v>
      </c>
      <c r="T298" s="8">
        <v>1640</v>
      </c>
      <c r="U298" s="8">
        <v>1748</v>
      </c>
      <c r="V298" s="8">
        <v>1968</v>
      </c>
      <c r="W298" s="8">
        <v>1450</v>
      </c>
      <c r="X298" s="8">
        <v>1088</v>
      </c>
      <c r="Y298" s="8">
        <v>752</v>
      </c>
      <c r="Z298" s="8">
        <v>533</v>
      </c>
      <c r="AA298" s="8"/>
      <c r="AB298" s="8">
        <v>10463</v>
      </c>
      <c r="AC298" s="8">
        <v>307</v>
      </c>
      <c r="AD298" s="8">
        <v>383</v>
      </c>
      <c r="AE298" s="8">
        <v>421</v>
      </c>
      <c r="AF298" s="8">
        <v>413</v>
      </c>
      <c r="AG298" s="8">
        <v>370</v>
      </c>
      <c r="AH298" s="8">
        <v>380</v>
      </c>
      <c r="AI298" s="8">
        <v>431</v>
      </c>
      <c r="AJ298" s="8">
        <v>555</v>
      </c>
      <c r="AK298" s="8">
        <v>563</v>
      </c>
      <c r="AL298" s="8">
        <v>605</v>
      </c>
      <c r="AM298" s="8">
        <v>663</v>
      </c>
      <c r="AN298" s="8">
        <v>606</v>
      </c>
      <c r="AO298" s="8">
        <v>704</v>
      </c>
      <c r="AP298" s="8">
        <v>831</v>
      </c>
      <c r="AQ298" s="8">
        <v>842</v>
      </c>
      <c r="AR298" s="8">
        <v>952</v>
      </c>
      <c r="AS298" s="8">
        <v>639</v>
      </c>
      <c r="AT298" s="8">
        <v>438</v>
      </c>
      <c r="AU298" s="8">
        <v>244</v>
      </c>
      <c r="AV298" s="8">
        <v>116</v>
      </c>
      <c r="AW298" s="8"/>
      <c r="AX298" s="8">
        <v>10983</v>
      </c>
      <c r="AY298" s="8">
        <v>292</v>
      </c>
      <c r="AZ298" s="8">
        <v>366</v>
      </c>
      <c r="BA298" s="8">
        <v>398</v>
      </c>
      <c r="BB298" s="8">
        <v>401</v>
      </c>
      <c r="BC298" s="8">
        <v>351</v>
      </c>
      <c r="BD298" s="8">
        <v>355</v>
      </c>
      <c r="BE298" s="8">
        <v>409</v>
      </c>
      <c r="BF298" s="8">
        <v>479</v>
      </c>
      <c r="BG298" s="8">
        <v>472</v>
      </c>
      <c r="BH298" s="8">
        <v>545</v>
      </c>
      <c r="BI298" s="8">
        <v>549</v>
      </c>
      <c r="BJ298" s="8">
        <v>556</v>
      </c>
      <c r="BK298" s="8">
        <v>693</v>
      </c>
      <c r="BL298" s="8">
        <v>809</v>
      </c>
      <c r="BM298" s="8">
        <v>906</v>
      </c>
      <c r="BN298" s="8">
        <v>1016</v>
      </c>
      <c r="BO298" s="8">
        <v>811</v>
      </c>
      <c r="BP298" s="8">
        <v>650</v>
      </c>
      <c r="BQ298" s="8">
        <v>508</v>
      </c>
      <c r="BR298" s="8">
        <v>417</v>
      </c>
      <c r="BT298" s="955">
        <v>70.853706885159241</v>
      </c>
      <c r="BV298" s="8">
        <v>2167</v>
      </c>
      <c r="BW298" s="8">
        <v>10100</v>
      </c>
      <c r="BX298" s="8">
        <v>9179</v>
      </c>
      <c r="BY298" s="8">
        <v>3388</v>
      </c>
      <c r="BZ298" s="8">
        <v>5791</v>
      </c>
      <c r="CB298" s="955">
        <v>10.104448381982655</v>
      </c>
      <c r="CC298" s="955">
        <v>47.095029376107433</v>
      </c>
      <c r="CD298" s="955">
        <v>42.80052224190991</v>
      </c>
      <c r="CE298" s="955">
        <v>15.797817774876432</v>
      </c>
      <c r="CF298" s="955">
        <v>27.002704467033478</v>
      </c>
    </row>
    <row r="299" spans="1:84">
      <c r="A299" s="1">
        <v>28382</v>
      </c>
      <c r="B299" s="1">
        <v>3</v>
      </c>
      <c r="C299" s="1" t="s">
        <v>54</v>
      </c>
      <c r="D299" s="1" t="s">
        <v>133</v>
      </c>
      <c r="E299" s="1" t="s">
        <v>412</v>
      </c>
      <c r="F299" s="1076">
        <v>33604</v>
      </c>
      <c r="G299" s="8">
        <v>1397</v>
      </c>
      <c r="H299" s="8">
        <v>1731</v>
      </c>
      <c r="I299" s="8">
        <v>1660</v>
      </c>
      <c r="J299" s="8">
        <v>1581</v>
      </c>
      <c r="K299" s="8">
        <v>1613</v>
      </c>
      <c r="L299" s="8">
        <v>1586</v>
      </c>
      <c r="M299" s="8">
        <v>1768</v>
      </c>
      <c r="N299" s="8">
        <v>2051</v>
      </c>
      <c r="O299" s="8">
        <v>2355</v>
      </c>
      <c r="P299" s="8">
        <v>2696</v>
      </c>
      <c r="Q299" s="8">
        <v>2230</v>
      </c>
      <c r="R299" s="8">
        <v>1855</v>
      </c>
      <c r="S299" s="8">
        <v>1814</v>
      </c>
      <c r="T299" s="8">
        <v>2101</v>
      </c>
      <c r="U299" s="8">
        <v>2587</v>
      </c>
      <c r="V299" s="8">
        <v>2098</v>
      </c>
      <c r="W299" s="8">
        <v>1312</v>
      </c>
      <c r="X299" s="8">
        <v>768</v>
      </c>
      <c r="Y299" s="8">
        <v>323</v>
      </c>
      <c r="Z299" s="8">
        <v>78</v>
      </c>
      <c r="AA299" s="8"/>
      <c r="AB299" s="8">
        <v>16332</v>
      </c>
      <c r="AC299" s="8">
        <v>685</v>
      </c>
      <c r="AD299" s="8">
        <v>883</v>
      </c>
      <c r="AE299" s="8">
        <v>868</v>
      </c>
      <c r="AF299" s="8">
        <v>803</v>
      </c>
      <c r="AG299" s="8">
        <v>820</v>
      </c>
      <c r="AH299" s="8">
        <v>825</v>
      </c>
      <c r="AI299" s="8">
        <v>934</v>
      </c>
      <c r="AJ299" s="8">
        <v>1039</v>
      </c>
      <c r="AK299" s="8">
        <v>1182</v>
      </c>
      <c r="AL299" s="8">
        <v>1356</v>
      </c>
      <c r="AM299" s="8">
        <v>1102</v>
      </c>
      <c r="AN299" s="8">
        <v>878</v>
      </c>
      <c r="AO299" s="8">
        <v>856</v>
      </c>
      <c r="AP299" s="8">
        <v>971</v>
      </c>
      <c r="AQ299" s="8">
        <v>1162</v>
      </c>
      <c r="AR299" s="8">
        <v>974</v>
      </c>
      <c r="AS299" s="8">
        <v>608</v>
      </c>
      <c r="AT299" s="8">
        <v>261</v>
      </c>
      <c r="AU299" s="8">
        <v>101</v>
      </c>
      <c r="AV299" s="8">
        <v>24</v>
      </c>
      <c r="AW299" s="8"/>
      <c r="AX299" s="8">
        <v>17272</v>
      </c>
      <c r="AY299" s="8">
        <v>712</v>
      </c>
      <c r="AZ299" s="8">
        <v>848</v>
      </c>
      <c r="BA299" s="8">
        <v>792</v>
      </c>
      <c r="BB299" s="8">
        <v>778</v>
      </c>
      <c r="BC299" s="8">
        <v>793</v>
      </c>
      <c r="BD299" s="8">
        <v>761</v>
      </c>
      <c r="BE299" s="8">
        <v>834</v>
      </c>
      <c r="BF299" s="8">
        <v>1012</v>
      </c>
      <c r="BG299" s="8">
        <v>1173</v>
      </c>
      <c r="BH299" s="8">
        <v>1340</v>
      </c>
      <c r="BI299" s="8">
        <v>1128</v>
      </c>
      <c r="BJ299" s="8">
        <v>977</v>
      </c>
      <c r="BK299" s="8">
        <v>958</v>
      </c>
      <c r="BL299" s="8">
        <v>1130</v>
      </c>
      <c r="BM299" s="8">
        <v>1425</v>
      </c>
      <c r="BN299" s="8">
        <v>1124</v>
      </c>
      <c r="BO299" s="8">
        <v>704</v>
      </c>
      <c r="BP299" s="8">
        <v>507</v>
      </c>
      <c r="BQ299" s="8">
        <v>222</v>
      </c>
      <c r="BR299" s="8">
        <v>54</v>
      </c>
      <c r="BT299" s="955">
        <v>100</v>
      </c>
      <c r="BV299" s="8">
        <v>4788</v>
      </c>
      <c r="BW299" s="8">
        <v>19549</v>
      </c>
      <c r="BX299" s="8">
        <v>9267</v>
      </c>
      <c r="BY299" s="8">
        <v>4688</v>
      </c>
      <c r="BZ299" s="8">
        <v>4579</v>
      </c>
      <c r="CB299" s="955">
        <v>14.248303773360313</v>
      </c>
      <c r="CC299" s="955">
        <v>58.174622068801327</v>
      </c>
      <c r="CD299" s="955">
        <v>27.577074157838354</v>
      </c>
      <c r="CE299" s="955">
        <v>13.950720152362814</v>
      </c>
      <c r="CF299" s="955">
        <v>13.626354005475537</v>
      </c>
    </row>
    <row r="300" spans="1:84">
      <c r="A300" s="1">
        <v>28382</v>
      </c>
      <c r="B300" s="1">
        <v>3</v>
      </c>
      <c r="C300" s="1" t="s">
        <v>54</v>
      </c>
      <c r="D300" s="1" t="s">
        <v>133</v>
      </c>
      <c r="E300" s="1" t="s">
        <v>413</v>
      </c>
      <c r="F300" s="1076">
        <v>33294</v>
      </c>
      <c r="G300" s="8">
        <v>1286</v>
      </c>
      <c r="H300" s="8">
        <v>1565</v>
      </c>
      <c r="I300" s="8">
        <v>1758</v>
      </c>
      <c r="J300" s="8">
        <v>1572</v>
      </c>
      <c r="K300" s="8">
        <v>1363</v>
      </c>
      <c r="L300" s="8">
        <v>1555</v>
      </c>
      <c r="M300" s="8">
        <v>1709</v>
      </c>
      <c r="N300" s="8">
        <v>1953</v>
      </c>
      <c r="O300" s="8">
        <v>2113</v>
      </c>
      <c r="P300" s="8">
        <v>2322</v>
      </c>
      <c r="Q300" s="8">
        <v>2697</v>
      </c>
      <c r="R300" s="8">
        <v>2180</v>
      </c>
      <c r="S300" s="8">
        <v>1801</v>
      </c>
      <c r="T300" s="8">
        <v>1778</v>
      </c>
      <c r="U300" s="8">
        <v>1960</v>
      </c>
      <c r="V300" s="8">
        <v>2388</v>
      </c>
      <c r="W300" s="8">
        <v>1732</v>
      </c>
      <c r="X300" s="8">
        <v>952</v>
      </c>
      <c r="Y300" s="8">
        <v>464</v>
      </c>
      <c r="Z300" s="8">
        <v>146</v>
      </c>
      <c r="AA300" s="8"/>
      <c r="AB300" s="8">
        <v>16163</v>
      </c>
      <c r="AC300" s="8">
        <v>659</v>
      </c>
      <c r="AD300" s="8">
        <v>760</v>
      </c>
      <c r="AE300" s="8">
        <v>895</v>
      </c>
      <c r="AF300" s="8">
        <v>809</v>
      </c>
      <c r="AG300" s="8">
        <v>712</v>
      </c>
      <c r="AH300" s="8">
        <v>786</v>
      </c>
      <c r="AI300" s="8">
        <v>924</v>
      </c>
      <c r="AJ300" s="8">
        <v>1032</v>
      </c>
      <c r="AK300" s="8">
        <v>1080</v>
      </c>
      <c r="AL300" s="8">
        <v>1154</v>
      </c>
      <c r="AM300" s="8">
        <v>1368</v>
      </c>
      <c r="AN300" s="8">
        <v>1078</v>
      </c>
      <c r="AO300" s="8">
        <v>855</v>
      </c>
      <c r="AP300" s="8">
        <v>837</v>
      </c>
      <c r="AQ300" s="8">
        <v>880</v>
      </c>
      <c r="AR300" s="8">
        <v>1015</v>
      </c>
      <c r="AS300" s="8">
        <v>744</v>
      </c>
      <c r="AT300" s="8">
        <v>409</v>
      </c>
      <c r="AU300" s="8">
        <v>132</v>
      </c>
      <c r="AV300" s="8">
        <v>34</v>
      </c>
      <c r="AW300" s="8"/>
      <c r="AX300" s="8">
        <v>17131</v>
      </c>
      <c r="AY300" s="8">
        <v>627</v>
      </c>
      <c r="AZ300" s="8">
        <v>805</v>
      </c>
      <c r="BA300" s="8">
        <v>863</v>
      </c>
      <c r="BB300" s="8">
        <v>763</v>
      </c>
      <c r="BC300" s="8">
        <v>651</v>
      </c>
      <c r="BD300" s="8">
        <v>769</v>
      </c>
      <c r="BE300" s="8">
        <v>785</v>
      </c>
      <c r="BF300" s="8">
        <v>921</v>
      </c>
      <c r="BG300" s="8">
        <v>1033</v>
      </c>
      <c r="BH300" s="8">
        <v>1168</v>
      </c>
      <c r="BI300" s="8">
        <v>1329</v>
      </c>
      <c r="BJ300" s="8">
        <v>1102</v>
      </c>
      <c r="BK300" s="8">
        <v>946</v>
      </c>
      <c r="BL300" s="8">
        <v>941</v>
      </c>
      <c r="BM300" s="8">
        <v>1080</v>
      </c>
      <c r="BN300" s="8">
        <v>1373</v>
      </c>
      <c r="BO300" s="8">
        <v>988</v>
      </c>
      <c r="BP300" s="8">
        <v>543</v>
      </c>
      <c r="BQ300" s="8">
        <v>332</v>
      </c>
      <c r="BR300" s="8">
        <v>112</v>
      </c>
      <c r="BT300" s="955">
        <v>99.077490774907744</v>
      </c>
      <c r="BV300" s="8">
        <v>4609</v>
      </c>
      <c r="BW300" s="8">
        <v>19265</v>
      </c>
      <c r="BX300" s="8">
        <v>9420</v>
      </c>
      <c r="BY300" s="8">
        <v>3738</v>
      </c>
      <c r="BZ300" s="8">
        <v>5682</v>
      </c>
      <c r="CB300" s="955">
        <v>13.843335135459842</v>
      </c>
      <c r="CC300" s="955">
        <v>57.863278668829224</v>
      </c>
      <c r="CD300" s="955">
        <v>28.293386195710941</v>
      </c>
      <c r="CE300" s="955">
        <v>11.227248152820328</v>
      </c>
      <c r="CF300" s="955">
        <v>17.066138042890611</v>
      </c>
    </row>
    <row r="301" spans="1:84">
      <c r="A301" s="1">
        <v>28382</v>
      </c>
      <c r="B301" s="1">
        <v>3</v>
      </c>
      <c r="C301" s="1" t="s">
        <v>54</v>
      </c>
      <c r="D301" s="1" t="s">
        <v>133</v>
      </c>
      <c r="E301" s="1" t="s">
        <v>414</v>
      </c>
      <c r="F301" s="1076">
        <v>32353</v>
      </c>
      <c r="G301" s="8">
        <v>1217</v>
      </c>
      <c r="H301" s="8">
        <v>1386</v>
      </c>
      <c r="I301" s="8">
        <v>1585</v>
      </c>
      <c r="J301" s="8">
        <v>1674</v>
      </c>
      <c r="K301" s="8">
        <v>1492</v>
      </c>
      <c r="L301" s="8">
        <v>1343</v>
      </c>
      <c r="M301" s="8">
        <v>1580</v>
      </c>
      <c r="N301" s="8">
        <v>1751</v>
      </c>
      <c r="O301" s="8">
        <v>1945</v>
      </c>
      <c r="P301" s="8">
        <v>2059</v>
      </c>
      <c r="Q301" s="8">
        <v>2266</v>
      </c>
      <c r="R301" s="8">
        <v>2615</v>
      </c>
      <c r="S301" s="8">
        <v>2128</v>
      </c>
      <c r="T301" s="8">
        <v>1740</v>
      </c>
      <c r="U301" s="8">
        <v>1684</v>
      </c>
      <c r="V301" s="8">
        <v>1775</v>
      </c>
      <c r="W301" s="8">
        <v>2017</v>
      </c>
      <c r="X301" s="8">
        <v>1291</v>
      </c>
      <c r="Y301" s="8">
        <v>575</v>
      </c>
      <c r="Z301" s="8">
        <v>230</v>
      </c>
      <c r="AA301" s="8"/>
      <c r="AB301" s="8">
        <v>15682</v>
      </c>
      <c r="AC301" s="8">
        <v>624</v>
      </c>
      <c r="AD301" s="8">
        <v>718</v>
      </c>
      <c r="AE301" s="8">
        <v>777</v>
      </c>
      <c r="AF301" s="8">
        <v>842</v>
      </c>
      <c r="AG301" s="8">
        <v>764</v>
      </c>
      <c r="AH301" s="8">
        <v>734</v>
      </c>
      <c r="AI301" s="8">
        <v>798</v>
      </c>
      <c r="AJ301" s="8">
        <v>949</v>
      </c>
      <c r="AK301" s="8">
        <v>1027</v>
      </c>
      <c r="AL301" s="8">
        <v>1043</v>
      </c>
      <c r="AM301" s="8">
        <v>1123</v>
      </c>
      <c r="AN301" s="8">
        <v>1309</v>
      </c>
      <c r="AO301" s="8">
        <v>1046</v>
      </c>
      <c r="AP301" s="8">
        <v>813</v>
      </c>
      <c r="AQ301" s="8">
        <v>774</v>
      </c>
      <c r="AR301" s="8">
        <v>770</v>
      </c>
      <c r="AS301" s="8">
        <v>809</v>
      </c>
      <c r="AT301" s="8">
        <v>497</v>
      </c>
      <c r="AU301" s="8">
        <v>212</v>
      </c>
      <c r="AV301" s="8">
        <v>53</v>
      </c>
      <c r="AW301" s="8"/>
      <c r="AX301" s="8">
        <v>16671</v>
      </c>
      <c r="AY301" s="8">
        <v>593</v>
      </c>
      <c r="AZ301" s="8">
        <v>668</v>
      </c>
      <c r="BA301" s="8">
        <v>808</v>
      </c>
      <c r="BB301" s="8">
        <v>832</v>
      </c>
      <c r="BC301" s="8">
        <v>728</v>
      </c>
      <c r="BD301" s="8">
        <v>609</v>
      </c>
      <c r="BE301" s="8">
        <v>782</v>
      </c>
      <c r="BF301" s="8">
        <v>802</v>
      </c>
      <c r="BG301" s="8">
        <v>918</v>
      </c>
      <c r="BH301" s="8">
        <v>1016</v>
      </c>
      <c r="BI301" s="8">
        <v>1143</v>
      </c>
      <c r="BJ301" s="8">
        <v>1306</v>
      </c>
      <c r="BK301" s="8">
        <v>1082</v>
      </c>
      <c r="BL301" s="8">
        <v>927</v>
      </c>
      <c r="BM301" s="8">
        <v>910</v>
      </c>
      <c r="BN301" s="8">
        <v>1005</v>
      </c>
      <c r="BO301" s="8">
        <v>1208</v>
      </c>
      <c r="BP301" s="8">
        <v>794</v>
      </c>
      <c r="BQ301" s="8">
        <v>363</v>
      </c>
      <c r="BR301" s="8">
        <v>177</v>
      </c>
      <c r="BT301" s="955">
        <v>96.27722890132128</v>
      </c>
      <c r="BV301" s="8">
        <v>4188</v>
      </c>
      <c r="BW301" s="8">
        <v>18853</v>
      </c>
      <c r="BX301" s="8">
        <v>9312</v>
      </c>
      <c r="BY301" s="8">
        <v>3424</v>
      </c>
      <c r="BZ301" s="8">
        <v>5888</v>
      </c>
      <c r="CB301" s="955">
        <v>12.944703736902296</v>
      </c>
      <c r="CC301" s="955">
        <v>58.272803140357929</v>
      </c>
      <c r="CD301" s="955">
        <v>28.782493122739776</v>
      </c>
      <c r="CE301" s="955">
        <v>10.583253484993664</v>
      </c>
      <c r="CF301" s="955">
        <v>18.199239637746111</v>
      </c>
    </row>
    <row r="302" spans="1:84">
      <c r="A302" s="1">
        <v>28382</v>
      </c>
      <c r="B302" s="1">
        <v>3</v>
      </c>
      <c r="C302" s="1" t="s">
        <v>54</v>
      </c>
      <c r="D302" s="1" t="s">
        <v>133</v>
      </c>
      <c r="E302" s="1" t="s">
        <v>415</v>
      </c>
      <c r="F302" s="1076">
        <v>31196</v>
      </c>
      <c r="G302" s="8">
        <v>1188</v>
      </c>
      <c r="H302" s="8">
        <v>1313</v>
      </c>
      <c r="I302" s="8">
        <v>1403</v>
      </c>
      <c r="J302" s="8">
        <v>1510</v>
      </c>
      <c r="K302" s="8">
        <v>1561</v>
      </c>
      <c r="L302" s="8">
        <v>1459</v>
      </c>
      <c r="M302" s="8">
        <v>1358</v>
      </c>
      <c r="N302" s="8">
        <v>1630</v>
      </c>
      <c r="O302" s="8">
        <v>1746</v>
      </c>
      <c r="P302" s="8">
        <v>1892</v>
      </c>
      <c r="Q302" s="8">
        <v>2009</v>
      </c>
      <c r="R302" s="8">
        <v>2197</v>
      </c>
      <c r="S302" s="8">
        <v>2548</v>
      </c>
      <c r="T302" s="8">
        <v>2060</v>
      </c>
      <c r="U302" s="8">
        <v>1653</v>
      </c>
      <c r="V302" s="8">
        <v>1529</v>
      </c>
      <c r="W302" s="8">
        <v>1508</v>
      </c>
      <c r="X302" s="8">
        <v>1542</v>
      </c>
      <c r="Y302" s="8">
        <v>791</v>
      </c>
      <c r="Z302" s="8">
        <v>299</v>
      </c>
      <c r="AA302" s="8"/>
      <c r="AB302" s="8">
        <v>15133</v>
      </c>
      <c r="AC302" s="8">
        <v>609</v>
      </c>
      <c r="AD302" s="8">
        <v>679</v>
      </c>
      <c r="AE302" s="8">
        <v>730</v>
      </c>
      <c r="AF302" s="8">
        <v>732</v>
      </c>
      <c r="AG302" s="8">
        <v>782</v>
      </c>
      <c r="AH302" s="8">
        <v>780</v>
      </c>
      <c r="AI302" s="8">
        <v>741</v>
      </c>
      <c r="AJ302" s="8">
        <v>832</v>
      </c>
      <c r="AK302" s="8">
        <v>948</v>
      </c>
      <c r="AL302" s="8">
        <v>990</v>
      </c>
      <c r="AM302" s="8">
        <v>1015</v>
      </c>
      <c r="AN302" s="8">
        <v>1076</v>
      </c>
      <c r="AO302" s="8">
        <v>1267</v>
      </c>
      <c r="AP302" s="8">
        <v>998</v>
      </c>
      <c r="AQ302" s="8">
        <v>755</v>
      </c>
      <c r="AR302" s="8">
        <v>680</v>
      </c>
      <c r="AS302" s="8">
        <v>617</v>
      </c>
      <c r="AT302" s="8">
        <v>556</v>
      </c>
      <c r="AU302" s="8">
        <v>263</v>
      </c>
      <c r="AV302" s="8">
        <v>83</v>
      </c>
      <c r="AW302" s="8"/>
      <c r="AX302" s="8">
        <v>16063</v>
      </c>
      <c r="AY302" s="8">
        <v>579</v>
      </c>
      <c r="AZ302" s="8">
        <v>634</v>
      </c>
      <c r="BA302" s="8">
        <v>673</v>
      </c>
      <c r="BB302" s="8">
        <v>778</v>
      </c>
      <c r="BC302" s="8">
        <v>779</v>
      </c>
      <c r="BD302" s="8">
        <v>679</v>
      </c>
      <c r="BE302" s="8">
        <v>617</v>
      </c>
      <c r="BF302" s="8">
        <v>798</v>
      </c>
      <c r="BG302" s="8">
        <v>798</v>
      </c>
      <c r="BH302" s="8">
        <v>902</v>
      </c>
      <c r="BI302" s="8">
        <v>994</v>
      </c>
      <c r="BJ302" s="8">
        <v>1121</v>
      </c>
      <c r="BK302" s="8">
        <v>1281</v>
      </c>
      <c r="BL302" s="8">
        <v>1062</v>
      </c>
      <c r="BM302" s="8">
        <v>898</v>
      </c>
      <c r="BN302" s="8">
        <v>849</v>
      </c>
      <c r="BO302" s="8">
        <v>891</v>
      </c>
      <c r="BP302" s="8">
        <v>986</v>
      </c>
      <c r="BQ302" s="8">
        <v>528</v>
      </c>
      <c r="BR302" s="8">
        <v>216</v>
      </c>
      <c r="BT302" s="955">
        <v>92.834186406380198</v>
      </c>
      <c r="BV302" s="8">
        <v>3904</v>
      </c>
      <c r="BW302" s="8">
        <v>17910</v>
      </c>
      <c r="BX302" s="8">
        <v>9382</v>
      </c>
      <c r="BY302" s="8">
        <v>3713</v>
      </c>
      <c r="BZ302" s="8">
        <v>5669</v>
      </c>
      <c r="CB302" s="955">
        <v>12.5144249262726</v>
      </c>
      <c r="CC302" s="955">
        <v>57.41120656494423</v>
      </c>
      <c r="CD302" s="955">
        <v>30.074368508783177</v>
      </c>
      <c r="CE302" s="955">
        <v>11.902166944480062</v>
      </c>
      <c r="CF302" s="955">
        <v>18.172201564303116</v>
      </c>
    </row>
    <row r="303" spans="1:84">
      <c r="A303" s="1">
        <v>28382</v>
      </c>
      <c r="B303" s="1">
        <v>3</v>
      </c>
      <c r="C303" s="1" t="s">
        <v>54</v>
      </c>
      <c r="D303" s="1" t="s">
        <v>133</v>
      </c>
      <c r="E303" s="1" t="s">
        <v>416</v>
      </c>
      <c r="F303" s="1076">
        <v>29952</v>
      </c>
      <c r="G303" s="8">
        <v>1146</v>
      </c>
      <c r="H303" s="8">
        <v>1280</v>
      </c>
      <c r="I303" s="8">
        <v>1330</v>
      </c>
      <c r="J303" s="8">
        <v>1333</v>
      </c>
      <c r="K303" s="8">
        <v>1410</v>
      </c>
      <c r="L303" s="8">
        <v>1508</v>
      </c>
      <c r="M303" s="8">
        <v>1467</v>
      </c>
      <c r="N303" s="8">
        <v>1397</v>
      </c>
      <c r="O303" s="8">
        <v>1630</v>
      </c>
      <c r="P303" s="8">
        <v>1699</v>
      </c>
      <c r="Q303" s="8">
        <v>1847</v>
      </c>
      <c r="R303" s="8">
        <v>1948</v>
      </c>
      <c r="S303" s="8">
        <v>2141</v>
      </c>
      <c r="T303" s="8">
        <v>2467</v>
      </c>
      <c r="U303" s="8">
        <v>1962</v>
      </c>
      <c r="V303" s="8">
        <v>1508</v>
      </c>
      <c r="W303" s="8">
        <v>1308</v>
      </c>
      <c r="X303" s="8">
        <v>1164</v>
      </c>
      <c r="Y303" s="8">
        <v>1003</v>
      </c>
      <c r="Z303" s="8">
        <v>404</v>
      </c>
      <c r="AA303" s="8"/>
      <c r="AB303" s="8">
        <v>14588</v>
      </c>
      <c r="AC303" s="8">
        <v>587</v>
      </c>
      <c r="AD303" s="8">
        <v>662</v>
      </c>
      <c r="AE303" s="8">
        <v>691</v>
      </c>
      <c r="AF303" s="8">
        <v>684</v>
      </c>
      <c r="AG303" s="8">
        <v>686</v>
      </c>
      <c r="AH303" s="8">
        <v>784</v>
      </c>
      <c r="AI303" s="8">
        <v>783</v>
      </c>
      <c r="AJ303" s="8">
        <v>770</v>
      </c>
      <c r="AK303" s="8">
        <v>836</v>
      </c>
      <c r="AL303" s="8">
        <v>916</v>
      </c>
      <c r="AM303" s="8">
        <v>963</v>
      </c>
      <c r="AN303" s="8">
        <v>971</v>
      </c>
      <c r="AO303" s="8">
        <v>1043</v>
      </c>
      <c r="AP303" s="8">
        <v>1209</v>
      </c>
      <c r="AQ303" s="8">
        <v>930</v>
      </c>
      <c r="AR303" s="8">
        <v>667</v>
      </c>
      <c r="AS303" s="8">
        <v>550</v>
      </c>
      <c r="AT303" s="8">
        <v>429</v>
      </c>
      <c r="AU303" s="8">
        <v>317</v>
      </c>
      <c r="AV303" s="8">
        <v>110</v>
      </c>
      <c r="AW303" s="8"/>
      <c r="AX303" s="8">
        <v>15364</v>
      </c>
      <c r="AY303" s="8">
        <v>559</v>
      </c>
      <c r="AZ303" s="8">
        <v>618</v>
      </c>
      <c r="BA303" s="8">
        <v>639</v>
      </c>
      <c r="BB303" s="8">
        <v>649</v>
      </c>
      <c r="BC303" s="8">
        <v>724</v>
      </c>
      <c r="BD303" s="8">
        <v>724</v>
      </c>
      <c r="BE303" s="8">
        <v>684</v>
      </c>
      <c r="BF303" s="8">
        <v>627</v>
      </c>
      <c r="BG303" s="8">
        <v>794</v>
      </c>
      <c r="BH303" s="8">
        <v>783</v>
      </c>
      <c r="BI303" s="8">
        <v>884</v>
      </c>
      <c r="BJ303" s="8">
        <v>977</v>
      </c>
      <c r="BK303" s="8">
        <v>1098</v>
      </c>
      <c r="BL303" s="8">
        <v>1258</v>
      </c>
      <c r="BM303" s="8">
        <v>1032</v>
      </c>
      <c r="BN303" s="8">
        <v>841</v>
      </c>
      <c r="BO303" s="8">
        <v>758</v>
      </c>
      <c r="BP303" s="8">
        <v>735</v>
      </c>
      <c r="BQ303" s="8">
        <v>686</v>
      </c>
      <c r="BR303" s="8">
        <v>294</v>
      </c>
      <c r="BT303" s="955">
        <v>89.132246161171295</v>
      </c>
      <c r="BV303" s="8">
        <v>3756</v>
      </c>
      <c r="BW303" s="8">
        <v>16380</v>
      </c>
      <c r="BX303" s="8">
        <v>9816</v>
      </c>
      <c r="BY303" s="8">
        <v>4429</v>
      </c>
      <c r="BZ303" s="8">
        <v>5387</v>
      </c>
      <c r="CB303" s="955">
        <v>12.540064102564102</v>
      </c>
      <c r="CC303" s="955">
        <v>54.6875</v>
      </c>
      <c r="CD303" s="955">
        <v>32.772435897435898</v>
      </c>
      <c r="CE303" s="955">
        <v>14.78699252136752</v>
      </c>
      <c r="CF303" s="955">
        <v>17.985443376068378</v>
      </c>
    </row>
    <row r="304" spans="1:84">
      <c r="A304" s="1">
        <v>28382</v>
      </c>
      <c r="B304" s="1">
        <v>3</v>
      </c>
      <c r="C304" s="1" t="s">
        <v>54</v>
      </c>
      <c r="D304" s="1" t="s">
        <v>133</v>
      </c>
      <c r="E304" s="1" t="s">
        <v>417</v>
      </c>
      <c r="F304" s="1076">
        <v>28699</v>
      </c>
      <c r="G304" s="8">
        <v>1077</v>
      </c>
      <c r="H304" s="8">
        <v>1235</v>
      </c>
      <c r="I304" s="8">
        <v>1298</v>
      </c>
      <c r="J304" s="8">
        <v>1264</v>
      </c>
      <c r="K304" s="8">
        <v>1237</v>
      </c>
      <c r="L304" s="8">
        <v>1359</v>
      </c>
      <c r="M304" s="8">
        <v>1513</v>
      </c>
      <c r="N304" s="8">
        <v>1506</v>
      </c>
      <c r="O304" s="8">
        <v>1395</v>
      </c>
      <c r="P304" s="8">
        <v>1591</v>
      </c>
      <c r="Q304" s="8">
        <v>1660</v>
      </c>
      <c r="R304" s="8">
        <v>1790</v>
      </c>
      <c r="S304" s="8">
        <v>1900</v>
      </c>
      <c r="T304" s="8">
        <v>2075</v>
      </c>
      <c r="U304" s="8">
        <v>2354</v>
      </c>
      <c r="V304" s="8">
        <v>1795</v>
      </c>
      <c r="W304" s="8">
        <v>1301</v>
      </c>
      <c r="X304" s="8">
        <v>1023</v>
      </c>
      <c r="Y304" s="8">
        <v>757</v>
      </c>
      <c r="Z304" s="8">
        <v>569</v>
      </c>
      <c r="AA304" s="8"/>
      <c r="AB304" s="8">
        <v>14053</v>
      </c>
      <c r="AC304" s="8">
        <v>552</v>
      </c>
      <c r="AD304" s="8">
        <v>639</v>
      </c>
      <c r="AE304" s="8">
        <v>674</v>
      </c>
      <c r="AF304" s="8">
        <v>648</v>
      </c>
      <c r="AG304" s="8">
        <v>630</v>
      </c>
      <c r="AH304" s="8">
        <v>694</v>
      </c>
      <c r="AI304" s="8">
        <v>787</v>
      </c>
      <c r="AJ304" s="8">
        <v>811</v>
      </c>
      <c r="AK304" s="8">
        <v>772</v>
      </c>
      <c r="AL304" s="8">
        <v>811</v>
      </c>
      <c r="AM304" s="8">
        <v>892</v>
      </c>
      <c r="AN304" s="8">
        <v>922</v>
      </c>
      <c r="AO304" s="8">
        <v>942</v>
      </c>
      <c r="AP304" s="8">
        <v>996</v>
      </c>
      <c r="AQ304" s="8">
        <v>1130</v>
      </c>
      <c r="AR304" s="8">
        <v>827</v>
      </c>
      <c r="AS304" s="8">
        <v>545</v>
      </c>
      <c r="AT304" s="8">
        <v>390</v>
      </c>
      <c r="AU304" s="8">
        <v>243</v>
      </c>
      <c r="AV304" s="8">
        <v>148</v>
      </c>
      <c r="AW304" s="8"/>
      <c r="AX304" s="8">
        <v>14646</v>
      </c>
      <c r="AY304" s="8">
        <v>525</v>
      </c>
      <c r="AZ304" s="8">
        <v>596</v>
      </c>
      <c r="BA304" s="8">
        <v>624</v>
      </c>
      <c r="BB304" s="8">
        <v>616</v>
      </c>
      <c r="BC304" s="8">
        <v>607</v>
      </c>
      <c r="BD304" s="8">
        <v>665</v>
      </c>
      <c r="BE304" s="8">
        <v>726</v>
      </c>
      <c r="BF304" s="8">
        <v>695</v>
      </c>
      <c r="BG304" s="8">
        <v>623</v>
      </c>
      <c r="BH304" s="8">
        <v>780</v>
      </c>
      <c r="BI304" s="8">
        <v>768</v>
      </c>
      <c r="BJ304" s="8">
        <v>868</v>
      </c>
      <c r="BK304" s="8">
        <v>958</v>
      </c>
      <c r="BL304" s="8">
        <v>1079</v>
      </c>
      <c r="BM304" s="8">
        <v>1224</v>
      </c>
      <c r="BN304" s="8">
        <v>968</v>
      </c>
      <c r="BO304" s="8">
        <v>756</v>
      </c>
      <c r="BP304" s="8">
        <v>633</v>
      </c>
      <c r="BQ304" s="8">
        <v>514</v>
      </c>
      <c r="BR304" s="8">
        <v>421</v>
      </c>
      <c r="BT304" s="955">
        <v>85.403523390072607</v>
      </c>
      <c r="BV304" s="8">
        <v>3610</v>
      </c>
      <c r="BW304" s="8">
        <v>15215</v>
      </c>
      <c r="BX304" s="8">
        <v>9874</v>
      </c>
      <c r="BY304" s="8">
        <v>4429</v>
      </c>
      <c r="BZ304" s="8">
        <v>5445</v>
      </c>
      <c r="CB304" s="955">
        <v>12.578835499494756</v>
      </c>
      <c r="CC304" s="955">
        <v>53.015784522108788</v>
      </c>
      <c r="CD304" s="955">
        <v>34.405379978396461</v>
      </c>
      <c r="CE304" s="955">
        <v>15.432593470155753</v>
      </c>
      <c r="CF304" s="955">
        <v>18.972786508240706</v>
      </c>
    </row>
    <row r="305" spans="1:84">
      <c r="A305" s="1">
        <v>28382</v>
      </c>
      <c r="B305" s="1">
        <v>3</v>
      </c>
      <c r="C305" s="1" t="s">
        <v>54</v>
      </c>
      <c r="D305" s="1" t="s">
        <v>133</v>
      </c>
      <c r="E305" s="1" t="s">
        <v>419</v>
      </c>
      <c r="F305" s="1076">
        <v>27485</v>
      </c>
      <c r="G305" s="8">
        <v>1032</v>
      </c>
      <c r="H305" s="8">
        <v>1159</v>
      </c>
      <c r="I305" s="8">
        <v>1252</v>
      </c>
      <c r="J305" s="8">
        <v>1234</v>
      </c>
      <c r="K305" s="8">
        <v>1174</v>
      </c>
      <c r="L305" s="8">
        <v>1185</v>
      </c>
      <c r="M305" s="8">
        <v>1355</v>
      </c>
      <c r="N305" s="8">
        <v>1550</v>
      </c>
      <c r="O305" s="8">
        <v>1501</v>
      </c>
      <c r="P305" s="8">
        <v>1360</v>
      </c>
      <c r="Q305" s="8">
        <v>1559</v>
      </c>
      <c r="R305" s="8">
        <v>1612</v>
      </c>
      <c r="S305" s="8">
        <v>1747</v>
      </c>
      <c r="T305" s="8">
        <v>1844</v>
      </c>
      <c r="U305" s="8">
        <v>1983</v>
      </c>
      <c r="V305" s="8">
        <v>2159</v>
      </c>
      <c r="W305" s="8">
        <v>1554</v>
      </c>
      <c r="X305" s="8">
        <v>1033</v>
      </c>
      <c r="Y305" s="8">
        <v>685</v>
      </c>
      <c r="Z305" s="8">
        <v>507</v>
      </c>
      <c r="AA305" s="8"/>
      <c r="AB305" s="8">
        <v>13518</v>
      </c>
      <c r="AC305" s="8">
        <v>529</v>
      </c>
      <c r="AD305" s="8">
        <v>599</v>
      </c>
      <c r="AE305" s="8">
        <v>650</v>
      </c>
      <c r="AF305" s="8">
        <v>633</v>
      </c>
      <c r="AG305" s="8">
        <v>597</v>
      </c>
      <c r="AH305" s="8">
        <v>623</v>
      </c>
      <c r="AI305" s="8">
        <v>695</v>
      </c>
      <c r="AJ305" s="8">
        <v>814</v>
      </c>
      <c r="AK305" s="8">
        <v>811</v>
      </c>
      <c r="AL305" s="8">
        <v>748</v>
      </c>
      <c r="AM305" s="8">
        <v>794</v>
      </c>
      <c r="AN305" s="8">
        <v>855</v>
      </c>
      <c r="AO305" s="8">
        <v>895</v>
      </c>
      <c r="AP305" s="8">
        <v>902</v>
      </c>
      <c r="AQ305" s="8">
        <v>933</v>
      </c>
      <c r="AR305" s="8">
        <v>1008</v>
      </c>
      <c r="AS305" s="8">
        <v>681</v>
      </c>
      <c r="AT305" s="8">
        <v>393</v>
      </c>
      <c r="AU305" s="8">
        <v>229</v>
      </c>
      <c r="AV305" s="8">
        <v>129</v>
      </c>
      <c r="AW305" s="8"/>
      <c r="AX305" s="8">
        <v>13967</v>
      </c>
      <c r="AY305" s="8">
        <v>503</v>
      </c>
      <c r="AZ305" s="8">
        <v>560</v>
      </c>
      <c r="BA305" s="8">
        <v>602</v>
      </c>
      <c r="BB305" s="8">
        <v>601</v>
      </c>
      <c r="BC305" s="8">
        <v>577</v>
      </c>
      <c r="BD305" s="8">
        <v>562</v>
      </c>
      <c r="BE305" s="8">
        <v>660</v>
      </c>
      <c r="BF305" s="8">
        <v>736</v>
      </c>
      <c r="BG305" s="8">
        <v>690</v>
      </c>
      <c r="BH305" s="8">
        <v>612</v>
      </c>
      <c r="BI305" s="8">
        <v>765</v>
      </c>
      <c r="BJ305" s="8">
        <v>757</v>
      </c>
      <c r="BK305" s="8">
        <v>852</v>
      </c>
      <c r="BL305" s="8">
        <v>942</v>
      </c>
      <c r="BM305" s="8">
        <v>1050</v>
      </c>
      <c r="BN305" s="8">
        <v>1151</v>
      </c>
      <c r="BO305" s="8">
        <v>873</v>
      </c>
      <c r="BP305" s="8">
        <v>640</v>
      </c>
      <c r="BQ305" s="8">
        <v>456</v>
      </c>
      <c r="BR305" s="8">
        <v>378</v>
      </c>
      <c r="BT305" s="955">
        <v>81.790858231162957</v>
      </c>
      <c r="BV305" s="8">
        <v>3443</v>
      </c>
      <c r="BW305" s="8">
        <v>14277</v>
      </c>
      <c r="BX305" s="8">
        <v>9765</v>
      </c>
      <c r="BY305" s="8">
        <v>3827</v>
      </c>
      <c r="BZ305" s="8">
        <v>5938</v>
      </c>
      <c r="CB305" s="955">
        <v>12.526832817900674</v>
      </c>
      <c r="CC305" s="955">
        <v>51.944697107513193</v>
      </c>
      <c r="CD305" s="955">
        <v>35.528470074586139</v>
      </c>
      <c r="CE305" s="955">
        <v>13.923958522830635</v>
      </c>
      <c r="CF305" s="955">
        <v>21.604511551755504</v>
      </c>
    </row>
    <row r="306" spans="1:84">
      <c r="A306" s="1">
        <v>28442</v>
      </c>
      <c r="B306" s="1">
        <v>3</v>
      </c>
      <c r="C306" s="1" t="s">
        <v>54</v>
      </c>
      <c r="D306" s="1" t="s">
        <v>179</v>
      </c>
      <c r="E306" s="1" t="s">
        <v>412</v>
      </c>
      <c r="F306" s="1076">
        <v>11231</v>
      </c>
      <c r="G306" s="8">
        <v>254</v>
      </c>
      <c r="H306" s="8">
        <v>409</v>
      </c>
      <c r="I306" s="8">
        <v>462</v>
      </c>
      <c r="J306" s="8">
        <v>483</v>
      </c>
      <c r="K306" s="8">
        <v>397</v>
      </c>
      <c r="L306" s="8">
        <v>381</v>
      </c>
      <c r="M306" s="8">
        <v>452</v>
      </c>
      <c r="N306" s="8">
        <v>534</v>
      </c>
      <c r="O306" s="8">
        <v>605</v>
      </c>
      <c r="P306" s="8">
        <v>726</v>
      </c>
      <c r="Q306" s="8">
        <v>671</v>
      </c>
      <c r="R306" s="8">
        <v>747</v>
      </c>
      <c r="S306" s="8">
        <v>912</v>
      </c>
      <c r="T306" s="8">
        <v>1018</v>
      </c>
      <c r="U306" s="8">
        <v>1068</v>
      </c>
      <c r="V306" s="8">
        <v>785</v>
      </c>
      <c r="W306" s="8">
        <v>611</v>
      </c>
      <c r="X306" s="8">
        <v>405</v>
      </c>
      <c r="Y306" s="8">
        <v>235</v>
      </c>
      <c r="Z306" s="8">
        <v>76</v>
      </c>
      <c r="AA306" s="8"/>
      <c r="AB306" s="8">
        <v>5482</v>
      </c>
      <c r="AC306" s="8">
        <v>126</v>
      </c>
      <c r="AD306" s="8">
        <v>211</v>
      </c>
      <c r="AE306" s="8">
        <v>235</v>
      </c>
      <c r="AF306" s="8">
        <v>248</v>
      </c>
      <c r="AG306" s="8">
        <v>206</v>
      </c>
      <c r="AH306" s="8">
        <v>209</v>
      </c>
      <c r="AI306" s="8">
        <v>240</v>
      </c>
      <c r="AJ306" s="8">
        <v>272</v>
      </c>
      <c r="AK306" s="8">
        <v>309</v>
      </c>
      <c r="AL306" s="8">
        <v>367</v>
      </c>
      <c r="AM306" s="8">
        <v>319</v>
      </c>
      <c r="AN306" s="8">
        <v>369</v>
      </c>
      <c r="AO306" s="8">
        <v>445</v>
      </c>
      <c r="AP306" s="8">
        <v>515</v>
      </c>
      <c r="AQ306" s="8">
        <v>532</v>
      </c>
      <c r="AR306" s="8">
        <v>376</v>
      </c>
      <c r="AS306" s="8">
        <v>268</v>
      </c>
      <c r="AT306" s="8">
        <v>150</v>
      </c>
      <c r="AU306" s="8">
        <v>71</v>
      </c>
      <c r="AV306" s="8">
        <v>14</v>
      </c>
      <c r="AW306" s="8"/>
      <c r="AX306" s="8">
        <v>5749</v>
      </c>
      <c r="AY306" s="8">
        <v>128</v>
      </c>
      <c r="AZ306" s="8">
        <v>198</v>
      </c>
      <c r="BA306" s="8">
        <v>227</v>
      </c>
      <c r="BB306" s="8">
        <v>235</v>
      </c>
      <c r="BC306" s="8">
        <v>191</v>
      </c>
      <c r="BD306" s="8">
        <v>172</v>
      </c>
      <c r="BE306" s="8">
        <v>212</v>
      </c>
      <c r="BF306" s="8">
        <v>262</v>
      </c>
      <c r="BG306" s="8">
        <v>296</v>
      </c>
      <c r="BH306" s="8">
        <v>359</v>
      </c>
      <c r="BI306" s="8">
        <v>352</v>
      </c>
      <c r="BJ306" s="8">
        <v>378</v>
      </c>
      <c r="BK306" s="8">
        <v>467</v>
      </c>
      <c r="BL306" s="8">
        <v>503</v>
      </c>
      <c r="BM306" s="8">
        <v>536</v>
      </c>
      <c r="BN306" s="8">
        <v>409</v>
      </c>
      <c r="BO306" s="8">
        <v>343</v>
      </c>
      <c r="BP306" s="8">
        <v>255</v>
      </c>
      <c r="BQ306" s="8">
        <v>164</v>
      </c>
      <c r="BR306" s="8">
        <v>62</v>
      </c>
      <c r="BT306" s="955">
        <v>100</v>
      </c>
      <c r="BV306" s="8">
        <v>1125</v>
      </c>
      <c r="BW306" s="8">
        <v>5908</v>
      </c>
      <c r="BX306" s="8">
        <v>4198</v>
      </c>
      <c r="BY306" s="8">
        <v>2086</v>
      </c>
      <c r="BZ306" s="8">
        <v>2112</v>
      </c>
      <c r="CB306" s="955">
        <v>10.016917460600125</v>
      </c>
      <c r="CC306" s="955">
        <v>52.604398539756033</v>
      </c>
      <c r="CD306" s="955">
        <v>37.37868399964384</v>
      </c>
      <c r="CE306" s="955">
        <v>18.573590953610541</v>
      </c>
      <c r="CF306" s="955">
        <v>18.805093046033299</v>
      </c>
    </row>
    <row r="307" spans="1:84">
      <c r="A307" s="1">
        <v>28442</v>
      </c>
      <c r="B307" s="1">
        <v>3</v>
      </c>
      <c r="C307" s="1" t="s">
        <v>54</v>
      </c>
      <c r="D307" s="1" t="s">
        <v>179</v>
      </c>
      <c r="E307" s="1" t="s">
        <v>413</v>
      </c>
      <c r="F307" s="1076">
        <v>10267</v>
      </c>
      <c r="G307" s="8">
        <v>199</v>
      </c>
      <c r="H307" s="8">
        <v>280</v>
      </c>
      <c r="I307" s="8">
        <v>416</v>
      </c>
      <c r="J307" s="8">
        <v>439</v>
      </c>
      <c r="K307" s="8">
        <v>353</v>
      </c>
      <c r="L307" s="8">
        <v>345</v>
      </c>
      <c r="M307" s="8">
        <v>351</v>
      </c>
      <c r="N307" s="8">
        <v>443</v>
      </c>
      <c r="O307" s="8">
        <v>518</v>
      </c>
      <c r="P307" s="8">
        <v>591</v>
      </c>
      <c r="Q307" s="8">
        <v>715</v>
      </c>
      <c r="R307" s="8">
        <v>658</v>
      </c>
      <c r="S307" s="8">
        <v>740</v>
      </c>
      <c r="T307" s="8">
        <v>889</v>
      </c>
      <c r="U307" s="8">
        <v>956</v>
      </c>
      <c r="V307" s="8">
        <v>963</v>
      </c>
      <c r="W307" s="8">
        <v>664</v>
      </c>
      <c r="X307" s="8">
        <v>431</v>
      </c>
      <c r="Y307" s="8">
        <v>215</v>
      </c>
      <c r="Z307" s="8">
        <v>101</v>
      </c>
      <c r="AA307" s="8"/>
      <c r="AB307" s="8">
        <v>5005</v>
      </c>
      <c r="AC307" s="8">
        <v>102</v>
      </c>
      <c r="AD307" s="8">
        <v>139</v>
      </c>
      <c r="AE307" s="8">
        <v>217</v>
      </c>
      <c r="AF307" s="8">
        <v>229</v>
      </c>
      <c r="AG307" s="8">
        <v>172</v>
      </c>
      <c r="AH307" s="8">
        <v>189</v>
      </c>
      <c r="AI307" s="8">
        <v>192</v>
      </c>
      <c r="AJ307" s="8">
        <v>237</v>
      </c>
      <c r="AK307" s="8">
        <v>263</v>
      </c>
      <c r="AL307" s="8">
        <v>300</v>
      </c>
      <c r="AM307" s="8">
        <v>360</v>
      </c>
      <c r="AN307" s="8">
        <v>314</v>
      </c>
      <c r="AO307" s="8">
        <v>362</v>
      </c>
      <c r="AP307" s="8">
        <v>430</v>
      </c>
      <c r="AQ307" s="8">
        <v>473</v>
      </c>
      <c r="AR307" s="8">
        <v>464</v>
      </c>
      <c r="AS307" s="8">
        <v>304</v>
      </c>
      <c r="AT307" s="8">
        <v>167</v>
      </c>
      <c r="AU307" s="8">
        <v>68</v>
      </c>
      <c r="AV307" s="8">
        <v>23</v>
      </c>
      <c r="AW307" s="8"/>
      <c r="AX307" s="8">
        <v>5262</v>
      </c>
      <c r="AY307" s="8">
        <v>97</v>
      </c>
      <c r="AZ307" s="8">
        <v>141</v>
      </c>
      <c r="BA307" s="8">
        <v>199</v>
      </c>
      <c r="BB307" s="8">
        <v>210</v>
      </c>
      <c r="BC307" s="8">
        <v>181</v>
      </c>
      <c r="BD307" s="8">
        <v>156</v>
      </c>
      <c r="BE307" s="8">
        <v>159</v>
      </c>
      <c r="BF307" s="8">
        <v>206</v>
      </c>
      <c r="BG307" s="8">
        <v>255</v>
      </c>
      <c r="BH307" s="8">
        <v>291</v>
      </c>
      <c r="BI307" s="8">
        <v>355</v>
      </c>
      <c r="BJ307" s="8">
        <v>344</v>
      </c>
      <c r="BK307" s="8">
        <v>378</v>
      </c>
      <c r="BL307" s="8">
        <v>459</v>
      </c>
      <c r="BM307" s="8">
        <v>483</v>
      </c>
      <c r="BN307" s="8">
        <v>499</v>
      </c>
      <c r="BO307" s="8">
        <v>360</v>
      </c>
      <c r="BP307" s="8">
        <v>264</v>
      </c>
      <c r="BQ307" s="8">
        <v>147</v>
      </c>
      <c r="BR307" s="8">
        <v>78</v>
      </c>
      <c r="BT307" s="955">
        <v>91.416614727094654</v>
      </c>
      <c r="BV307" s="8">
        <v>895</v>
      </c>
      <c r="BW307" s="8">
        <v>5153</v>
      </c>
      <c r="BX307" s="8">
        <v>4219</v>
      </c>
      <c r="BY307" s="8">
        <v>1845</v>
      </c>
      <c r="BZ307" s="8">
        <v>2374</v>
      </c>
      <c r="CB307" s="955">
        <v>8.7172494399532479</v>
      </c>
      <c r="CC307" s="955">
        <v>50.189928898412383</v>
      </c>
      <c r="CD307" s="955">
        <v>41.09282166163436</v>
      </c>
      <c r="CE307" s="955">
        <v>17.970195772864518</v>
      </c>
      <c r="CF307" s="955">
        <v>23.122625888769846</v>
      </c>
    </row>
    <row r="308" spans="1:84">
      <c r="A308" s="1">
        <v>28442</v>
      </c>
      <c r="B308" s="1">
        <v>3</v>
      </c>
      <c r="C308" s="1" t="s">
        <v>54</v>
      </c>
      <c r="D308" s="1" t="s">
        <v>179</v>
      </c>
      <c r="E308" s="1" t="s">
        <v>414</v>
      </c>
      <c r="F308" s="1076">
        <v>9333</v>
      </c>
      <c r="G308" s="8">
        <v>172</v>
      </c>
      <c r="H308" s="8">
        <v>220</v>
      </c>
      <c r="I308" s="8">
        <v>285</v>
      </c>
      <c r="J308" s="8">
        <v>394</v>
      </c>
      <c r="K308" s="8">
        <v>319</v>
      </c>
      <c r="L308" s="8">
        <v>304</v>
      </c>
      <c r="M308" s="8">
        <v>318</v>
      </c>
      <c r="N308" s="8">
        <v>344</v>
      </c>
      <c r="O308" s="8">
        <v>430</v>
      </c>
      <c r="P308" s="8">
        <v>506</v>
      </c>
      <c r="Q308" s="8">
        <v>581</v>
      </c>
      <c r="R308" s="8">
        <v>701</v>
      </c>
      <c r="S308" s="8">
        <v>653</v>
      </c>
      <c r="T308" s="8">
        <v>722</v>
      </c>
      <c r="U308" s="8">
        <v>841</v>
      </c>
      <c r="V308" s="8">
        <v>868</v>
      </c>
      <c r="W308" s="8">
        <v>829</v>
      </c>
      <c r="X308" s="8">
        <v>488</v>
      </c>
      <c r="Y308" s="8">
        <v>244</v>
      </c>
      <c r="Z308" s="8">
        <v>114</v>
      </c>
      <c r="AA308" s="8"/>
      <c r="AB308" s="8">
        <v>4535</v>
      </c>
      <c r="AC308" s="8">
        <v>88</v>
      </c>
      <c r="AD308" s="8">
        <v>113</v>
      </c>
      <c r="AE308" s="8">
        <v>143</v>
      </c>
      <c r="AF308" s="8">
        <v>210</v>
      </c>
      <c r="AG308" s="8">
        <v>158</v>
      </c>
      <c r="AH308" s="8">
        <v>157</v>
      </c>
      <c r="AI308" s="8">
        <v>174</v>
      </c>
      <c r="AJ308" s="8">
        <v>190</v>
      </c>
      <c r="AK308" s="8">
        <v>230</v>
      </c>
      <c r="AL308" s="8">
        <v>256</v>
      </c>
      <c r="AM308" s="8">
        <v>294</v>
      </c>
      <c r="AN308" s="8">
        <v>354</v>
      </c>
      <c r="AO308" s="8">
        <v>309</v>
      </c>
      <c r="AP308" s="8">
        <v>351</v>
      </c>
      <c r="AQ308" s="8">
        <v>400</v>
      </c>
      <c r="AR308" s="8">
        <v>417</v>
      </c>
      <c r="AS308" s="8">
        <v>385</v>
      </c>
      <c r="AT308" s="8">
        <v>197</v>
      </c>
      <c r="AU308" s="8">
        <v>82</v>
      </c>
      <c r="AV308" s="8">
        <v>27</v>
      </c>
      <c r="AW308" s="8"/>
      <c r="AX308" s="8">
        <v>4798</v>
      </c>
      <c r="AY308" s="8">
        <v>84</v>
      </c>
      <c r="AZ308" s="8">
        <v>107</v>
      </c>
      <c r="BA308" s="8">
        <v>142</v>
      </c>
      <c r="BB308" s="8">
        <v>184</v>
      </c>
      <c r="BC308" s="8">
        <v>161</v>
      </c>
      <c r="BD308" s="8">
        <v>147</v>
      </c>
      <c r="BE308" s="8">
        <v>144</v>
      </c>
      <c r="BF308" s="8">
        <v>154</v>
      </c>
      <c r="BG308" s="8">
        <v>200</v>
      </c>
      <c r="BH308" s="8">
        <v>250</v>
      </c>
      <c r="BI308" s="8">
        <v>287</v>
      </c>
      <c r="BJ308" s="8">
        <v>347</v>
      </c>
      <c r="BK308" s="8">
        <v>344</v>
      </c>
      <c r="BL308" s="8">
        <v>371</v>
      </c>
      <c r="BM308" s="8">
        <v>441</v>
      </c>
      <c r="BN308" s="8">
        <v>451</v>
      </c>
      <c r="BO308" s="8">
        <v>444</v>
      </c>
      <c r="BP308" s="8">
        <v>291</v>
      </c>
      <c r="BQ308" s="8">
        <v>162</v>
      </c>
      <c r="BR308" s="8">
        <v>87</v>
      </c>
      <c r="BT308" s="955">
        <v>83.100347253138622</v>
      </c>
      <c r="BV308" s="8">
        <v>677</v>
      </c>
      <c r="BW308" s="8">
        <v>4550</v>
      </c>
      <c r="BX308" s="8">
        <v>4106</v>
      </c>
      <c r="BY308" s="8">
        <v>1563</v>
      </c>
      <c r="BZ308" s="8">
        <v>2543</v>
      </c>
      <c r="CB308" s="955">
        <v>7.2538304939462117</v>
      </c>
      <c r="CC308" s="955">
        <v>48.751741133611915</v>
      </c>
      <c r="CD308" s="955">
        <v>43.994428372441874</v>
      </c>
      <c r="CE308" s="955">
        <v>16.747026679524268</v>
      </c>
      <c r="CF308" s="955">
        <v>27.247401692917606</v>
      </c>
    </row>
    <row r="309" spans="1:84">
      <c r="A309" s="1">
        <v>28442</v>
      </c>
      <c r="B309" s="1">
        <v>3</v>
      </c>
      <c r="C309" s="1" t="s">
        <v>54</v>
      </c>
      <c r="D309" s="1" t="s">
        <v>179</v>
      </c>
      <c r="E309" s="1" t="s">
        <v>415</v>
      </c>
      <c r="F309" s="1076">
        <v>8382</v>
      </c>
      <c r="G309" s="8">
        <v>152</v>
      </c>
      <c r="H309" s="8">
        <v>191</v>
      </c>
      <c r="I309" s="8">
        <v>225</v>
      </c>
      <c r="J309" s="8">
        <v>270</v>
      </c>
      <c r="K309" s="8">
        <v>286</v>
      </c>
      <c r="L309" s="8">
        <v>274</v>
      </c>
      <c r="M309" s="8">
        <v>279</v>
      </c>
      <c r="N309" s="8">
        <v>312</v>
      </c>
      <c r="O309" s="8">
        <v>334</v>
      </c>
      <c r="P309" s="8">
        <v>421</v>
      </c>
      <c r="Q309" s="8">
        <v>498</v>
      </c>
      <c r="R309" s="8">
        <v>570</v>
      </c>
      <c r="S309" s="8">
        <v>696</v>
      </c>
      <c r="T309" s="8">
        <v>638</v>
      </c>
      <c r="U309" s="8">
        <v>686</v>
      </c>
      <c r="V309" s="8">
        <v>768</v>
      </c>
      <c r="W309" s="8">
        <v>751</v>
      </c>
      <c r="X309" s="8">
        <v>620</v>
      </c>
      <c r="Y309" s="8">
        <v>282</v>
      </c>
      <c r="Z309" s="8">
        <v>129</v>
      </c>
      <c r="AA309" s="8"/>
      <c r="AB309" s="8">
        <v>4049</v>
      </c>
      <c r="AC309" s="8">
        <v>78</v>
      </c>
      <c r="AD309" s="8">
        <v>98</v>
      </c>
      <c r="AE309" s="8">
        <v>117</v>
      </c>
      <c r="AF309" s="8">
        <v>139</v>
      </c>
      <c r="AG309" s="8">
        <v>145</v>
      </c>
      <c r="AH309" s="8">
        <v>144</v>
      </c>
      <c r="AI309" s="8">
        <v>143</v>
      </c>
      <c r="AJ309" s="8">
        <v>172</v>
      </c>
      <c r="AK309" s="8">
        <v>184</v>
      </c>
      <c r="AL309" s="8">
        <v>224</v>
      </c>
      <c r="AM309" s="8">
        <v>251</v>
      </c>
      <c r="AN309" s="8">
        <v>289</v>
      </c>
      <c r="AO309" s="8">
        <v>349</v>
      </c>
      <c r="AP309" s="8">
        <v>300</v>
      </c>
      <c r="AQ309" s="8">
        <v>328</v>
      </c>
      <c r="AR309" s="8">
        <v>355</v>
      </c>
      <c r="AS309" s="8">
        <v>347</v>
      </c>
      <c r="AT309" s="8">
        <v>255</v>
      </c>
      <c r="AU309" s="8">
        <v>99</v>
      </c>
      <c r="AV309" s="8">
        <v>32</v>
      </c>
      <c r="AW309" s="8"/>
      <c r="AX309" s="8">
        <v>4333</v>
      </c>
      <c r="AY309" s="8">
        <v>74</v>
      </c>
      <c r="AZ309" s="8">
        <v>93</v>
      </c>
      <c r="BA309" s="8">
        <v>108</v>
      </c>
      <c r="BB309" s="8">
        <v>131</v>
      </c>
      <c r="BC309" s="8">
        <v>141</v>
      </c>
      <c r="BD309" s="8">
        <v>130</v>
      </c>
      <c r="BE309" s="8">
        <v>136</v>
      </c>
      <c r="BF309" s="8">
        <v>140</v>
      </c>
      <c r="BG309" s="8">
        <v>150</v>
      </c>
      <c r="BH309" s="8">
        <v>197</v>
      </c>
      <c r="BI309" s="8">
        <v>247</v>
      </c>
      <c r="BJ309" s="8">
        <v>281</v>
      </c>
      <c r="BK309" s="8">
        <v>347</v>
      </c>
      <c r="BL309" s="8">
        <v>338</v>
      </c>
      <c r="BM309" s="8">
        <v>358</v>
      </c>
      <c r="BN309" s="8">
        <v>413</v>
      </c>
      <c r="BO309" s="8">
        <v>404</v>
      </c>
      <c r="BP309" s="8">
        <v>365</v>
      </c>
      <c r="BQ309" s="8">
        <v>183</v>
      </c>
      <c r="BR309" s="8">
        <v>97</v>
      </c>
      <c r="BT309" s="955">
        <v>74.632713026444662</v>
      </c>
      <c r="BV309" s="8">
        <v>568</v>
      </c>
      <c r="BW309" s="8">
        <v>3940</v>
      </c>
      <c r="BX309" s="8">
        <v>3874</v>
      </c>
      <c r="BY309" s="8">
        <v>1324</v>
      </c>
      <c r="BZ309" s="8">
        <v>2550</v>
      </c>
      <c r="CB309" s="955">
        <v>6.7764256740634687</v>
      </c>
      <c r="CC309" s="955">
        <v>47.00548795036984</v>
      </c>
      <c r="CD309" s="955">
        <v>46.218086375566692</v>
      </c>
      <c r="CE309" s="955">
        <v>15.79575280362682</v>
      </c>
      <c r="CF309" s="955">
        <v>30.42233357193987</v>
      </c>
    </row>
    <row r="310" spans="1:84">
      <c r="A310" s="1">
        <v>28442</v>
      </c>
      <c r="B310" s="1">
        <v>3</v>
      </c>
      <c r="C310" s="1" t="s">
        <v>54</v>
      </c>
      <c r="D310" s="1" t="s">
        <v>179</v>
      </c>
      <c r="E310" s="1" t="s">
        <v>416</v>
      </c>
      <c r="F310" s="1076">
        <v>7449</v>
      </c>
      <c r="G310" s="8">
        <v>131</v>
      </c>
      <c r="H310" s="8">
        <v>168</v>
      </c>
      <c r="I310" s="8">
        <v>195</v>
      </c>
      <c r="J310" s="8">
        <v>213</v>
      </c>
      <c r="K310" s="8">
        <v>196</v>
      </c>
      <c r="L310" s="8">
        <v>245</v>
      </c>
      <c r="M310" s="8">
        <v>250</v>
      </c>
      <c r="N310" s="8">
        <v>273</v>
      </c>
      <c r="O310" s="8">
        <v>303</v>
      </c>
      <c r="P310" s="8">
        <v>326</v>
      </c>
      <c r="Q310" s="8">
        <v>414</v>
      </c>
      <c r="R310" s="8">
        <v>488</v>
      </c>
      <c r="S310" s="8">
        <v>566</v>
      </c>
      <c r="T310" s="8">
        <v>682</v>
      </c>
      <c r="U310" s="8">
        <v>608</v>
      </c>
      <c r="V310" s="8">
        <v>630</v>
      </c>
      <c r="W310" s="8">
        <v>671</v>
      </c>
      <c r="X310" s="8">
        <v>569</v>
      </c>
      <c r="Y310" s="8">
        <v>370</v>
      </c>
      <c r="Z310" s="8">
        <v>151</v>
      </c>
      <c r="AA310" s="8"/>
      <c r="AB310" s="8">
        <v>3586</v>
      </c>
      <c r="AC310" s="8">
        <v>67</v>
      </c>
      <c r="AD310" s="8">
        <v>86</v>
      </c>
      <c r="AE310" s="8">
        <v>101</v>
      </c>
      <c r="AF310" s="8">
        <v>113</v>
      </c>
      <c r="AG310" s="8">
        <v>96</v>
      </c>
      <c r="AH310" s="8">
        <v>132</v>
      </c>
      <c r="AI310" s="8">
        <v>131</v>
      </c>
      <c r="AJ310" s="8">
        <v>141</v>
      </c>
      <c r="AK310" s="8">
        <v>167</v>
      </c>
      <c r="AL310" s="8">
        <v>179</v>
      </c>
      <c r="AM310" s="8">
        <v>220</v>
      </c>
      <c r="AN310" s="8">
        <v>247</v>
      </c>
      <c r="AO310" s="8">
        <v>285</v>
      </c>
      <c r="AP310" s="8">
        <v>340</v>
      </c>
      <c r="AQ310" s="8">
        <v>281</v>
      </c>
      <c r="AR310" s="8">
        <v>293</v>
      </c>
      <c r="AS310" s="8">
        <v>300</v>
      </c>
      <c r="AT310" s="8">
        <v>234</v>
      </c>
      <c r="AU310" s="8">
        <v>134</v>
      </c>
      <c r="AV310" s="8">
        <v>39</v>
      </c>
      <c r="AW310" s="8"/>
      <c r="AX310" s="8">
        <v>3863</v>
      </c>
      <c r="AY310" s="8">
        <v>64</v>
      </c>
      <c r="AZ310" s="8">
        <v>82</v>
      </c>
      <c r="BA310" s="8">
        <v>94</v>
      </c>
      <c r="BB310" s="8">
        <v>100</v>
      </c>
      <c r="BC310" s="8">
        <v>100</v>
      </c>
      <c r="BD310" s="8">
        <v>113</v>
      </c>
      <c r="BE310" s="8">
        <v>119</v>
      </c>
      <c r="BF310" s="8">
        <v>132</v>
      </c>
      <c r="BG310" s="8">
        <v>136</v>
      </c>
      <c r="BH310" s="8">
        <v>147</v>
      </c>
      <c r="BI310" s="8">
        <v>194</v>
      </c>
      <c r="BJ310" s="8">
        <v>241</v>
      </c>
      <c r="BK310" s="8">
        <v>281</v>
      </c>
      <c r="BL310" s="8">
        <v>342</v>
      </c>
      <c r="BM310" s="8">
        <v>327</v>
      </c>
      <c r="BN310" s="8">
        <v>337</v>
      </c>
      <c r="BO310" s="8">
        <v>371</v>
      </c>
      <c r="BP310" s="8">
        <v>335</v>
      </c>
      <c r="BQ310" s="8">
        <v>236</v>
      </c>
      <c r="BR310" s="8">
        <v>112</v>
      </c>
      <c r="BT310" s="955">
        <v>66.325349479120291</v>
      </c>
      <c r="BV310" s="8">
        <v>494</v>
      </c>
      <c r="BW310" s="8">
        <v>3274</v>
      </c>
      <c r="BX310" s="8">
        <v>3681</v>
      </c>
      <c r="BY310" s="8">
        <v>1290</v>
      </c>
      <c r="BZ310" s="8">
        <v>2391</v>
      </c>
      <c r="CB310" s="955">
        <v>6.6317626527050617</v>
      </c>
      <c r="CC310" s="955">
        <v>43.952208350114105</v>
      </c>
      <c r="CD310" s="955">
        <v>49.416028997180831</v>
      </c>
      <c r="CE310" s="955">
        <v>17.317760773258158</v>
      </c>
      <c r="CF310" s="955">
        <v>32.098268223922673</v>
      </c>
    </row>
    <row r="311" spans="1:84">
      <c r="A311" s="1">
        <v>28442</v>
      </c>
      <c r="B311" s="1">
        <v>3</v>
      </c>
      <c r="C311" s="1" t="s">
        <v>54</v>
      </c>
      <c r="D311" s="1" t="s">
        <v>179</v>
      </c>
      <c r="E311" s="1" t="s">
        <v>417</v>
      </c>
      <c r="F311" s="1076">
        <v>6558</v>
      </c>
      <c r="G311" s="8">
        <v>110</v>
      </c>
      <c r="H311" s="8">
        <v>144</v>
      </c>
      <c r="I311" s="8">
        <v>171</v>
      </c>
      <c r="J311" s="8">
        <v>183</v>
      </c>
      <c r="K311" s="8">
        <v>154</v>
      </c>
      <c r="L311" s="8">
        <v>167</v>
      </c>
      <c r="M311" s="8">
        <v>223</v>
      </c>
      <c r="N311" s="8">
        <v>244</v>
      </c>
      <c r="O311" s="8">
        <v>265</v>
      </c>
      <c r="P311" s="8">
        <v>297</v>
      </c>
      <c r="Q311" s="8">
        <v>321</v>
      </c>
      <c r="R311" s="8">
        <v>407</v>
      </c>
      <c r="S311" s="8">
        <v>485</v>
      </c>
      <c r="T311" s="8">
        <v>555</v>
      </c>
      <c r="U311" s="8">
        <v>651</v>
      </c>
      <c r="V311" s="8">
        <v>560</v>
      </c>
      <c r="W311" s="8">
        <v>554</v>
      </c>
      <c r="X311" s="8">
        <v>516</v>
      </c>
      <c r="Y311" s="8">
        <v>343</v>
      </c>
      <c r="Z311" s="8">
        <v>208</v>
      </c>
      <c r="AA311" s="8"/>
      <c r="AB311" s="8">
        <v>3152</v>
      </c>
      <c r="AC311" s="8">
        <v>56</v>
      </c>
      <c r="AD311" s="8">
        <v>74</v>
      </c>
      <c r="AE311" s="8">
        <v>89</v>
      </c>
      <c r="AF311" s="8">
        <v>97</v>
      </c>
      <c r="AG311" s="8">
        <v>78</v>
      </c>
      <c r="AH311" s="8">
        <v>87</v>
      </c>
      <c r="AI311" s="8">
        <v>120</v>
      </c>
      <c r="AJ311" s="8">
        <v>129</v>
      </c>
      <c r="AK311" s="8">
        <v>137</v>
      </c>
      <c r="AL311" s="8">
        <v>163</v>
      </c>
      <c r="AM311" s="8">
        <v>176</v>
      </c>
      <c r="AN311" s="8">
        <v>217</v>
      </c>
      <c r="AO311" s="8">
        <v>244</v>
      </c>
      <c r="AP311" s="8">
        <v>278</v>
      </c>
      <c r="AQ311" s="8">
        <v>320</v>
      </c>
      <c r="AR311" s="8">
        <v>252</v>
      </c>
      <c r="AS311" s="8">
        <v>249</v>
      </c>
      <c r="AT311" s="8">
        <v>205</v>
      </c>
      <c r="AU311" s="8">
        <v>124</v>
      </c>
      <c r="AV311" s="8">
        <v>57</v>
      </c>
      <c r="AW311" s="8"/>
      <c r="AX311" s="8">
        <v>3406</v>
      </c>
      <c r="AY311" s="8">
        <v>54</v>
      </c>
      <c r="AZ311" s="8">
        <v>70</v>
      </c>
      <c r="BA311" s="8">
        <v>82</v>
      </c>
      <c r="BB311" s="8">
        <v>86</v>
      </c>
      <c r="BC311" s="8">
        <v>76</v>
      </c>
      <c r="BD311" s="8">
        <v>80</v>
      </c>
      <c r="BE311" s="8">
        <v>103</v>
      </c>
      <c r="BF311" s="8">
        <v>115</v>
      </c>
      <c r="BG311" s="8">
        <v>128</v>
      </c>
      <c r="BH311" s="8">
        <v>134</v>
      </c>
      <c r="BI311" s="8">
        <v>145</v>
      </c>
      <c r="BJ311" s="8">
        <v>190</v>
      </c>
      <c r="BK311" s="8">
        <v>241</v>
      </c>
      <c r="BL311" s="8">
        <v>277</v>
      </c>
      <c r="BM311" s="8">
        <v>331</v>
      </c>
      <c r="BN311" s="8">
        <v>308</v>
      </c>
      <c r="BO311" s="8">
        <v>305</v>
      </c>
      <c r="BP311" s="8">
        <v>311</v>
      </c>
      <c r="BQ311" s="8">
        <v>219</v>
      </c>
      <c r="BR311" s="8">
        <v>151</v>
      </c>
      <c r="BT311" s="955">
        <v>58.391950850324989</v>
      </c>
      <c r="BV311" s="8">
        <v>425</v>
      </c>
      <c r="BW311" s="8">
        <v>2746</v>
      </c>
      <c r="BX311" s="8">
        <v>3387</v>
      </c>
      <c r="BY311" s="8">
        <v>1206</v>
      </c>
      <c r="BZ311" s="8">
        <v>2181</v>
      </c>
      <c r="CB311" s="955">
        <v>6.4806343397377244</v>
      </c>
      <c r="CC311" s="955">
        <v>41.872522110399515</v>
      </c>
      <c r="CD311" s="955">
        <v>51.646843549862766</v>
      </c>
      <c r="CE311" s="955">
        <v>18.389752973467523</v>
      </c>
      <c r="CF311" s="955">
        <v>33.257090576395242</v>
      </c>
    </row>
    <row r="312" spans="1:84">
      <c r="A312" s="1">
        <v>28442</v>
      </c>
      <c r="B312" s="1">
        <v>3</v>
      </c>
      <c r="C312" s="1" t="s">
        <v>54</v>
      </c>
      <c r="D312" s="1" t="s">
        <v>179</v>
      </c>
      <c r="E312" s="1" t="s">
        <v>419</v>
      </c>
      <c r="F312" s="1076">
        <v>5719</v>
      </c>
      <c r="G312" s="8">
        <v>88</v>
      </c>
      <c r="H312" s="8">
        <v>121</v>
      </c>
      <c r="I312" s="8">
        <v>147</v>
      </c>
      <c r="J312" s="8">
        <v>161</v>
      </c>
      <c r="K312" s="8">
        <v>133</v>
      </c>
      <c r="L312" s="8">
        <v>131</v>
      </c>
      <c r="M312" s="8">
        <v>152</v>
      </c>
      <c r="N312" s="8">
        <v>218</v>
      </c>
      <c r="O312" s="8">
        <v>236</v>
      </c>
      <c r="P312" s="8">
        <v>259</v>
      </c>
      <c r="Q312" s="8">
        <v>292</v>
      </c>
      <c r="R312" s="8">
        <v>316</v>
      </c>
      <c r="S312" s="8">
        <v>404</v>
      </c>
      <c r="T312" s="8">
        <v>476</v>
      </c>
      <c r="U312" s="8">
        <v>530</v>
      </c>
      <c r="V312" s="8">
        <v>601</v>
      </c>
      <c r="W312" s="8">
        <v>497</v>
      </c>
      <c r="X312" s="8">
        <v>431</v>
      </c>
      <c r="Y312" s="8">
        <v>320</v>
      </c>
      <c r="Z312" s="8">
        <v>206</v>
      </c>
      <c r="AA312" s="8"/>
      <c r="AB312" s="8">
        <v>2753</v>
      </c>
      <c r="AC312" s="8">
        <v>45</v>
      </c>
      <c r="AD312" s="8">
        <v>62</v>
      </c>
      <c r="AE312" s="8">
        <v>76</v>
      </c>
      <c r="AF312" s="8">
        <v>85</v>
      </c>
      <c r="AG312" s="8">
        <v>67</v>
      </c>
      <c r="AH312" s="8">
        <v>70</v>
      </c>
      <c r="AI312" s="8">
        <v>79</v>
      </c>
      <c r="AJ312" s="8">
        <v>118</v>
      </c>
      <c r="AK312" s="8">
        <v>125</v>
      </c>
      <c r="AL312" s="8">
        <v>133</v>
      </c>
      <c r="AM312" s="8">
        <v>160</v>
      </c>
      <c r="AN312" s="8">
        <v>174</v>
      </c>
      <c r="AO312" s="8">
        <v>214</v>
      </c>
      <c r="AP312" s="8">
        <v>238</v>
      </c>
      <c r="AQ312" s="8">
        <v>262</v>
      </c>
      <c r="AR312" s="8">
        <v>288</v>
      </c>
      <c r="AS312" s="8">
        <v>217</v>
      </c>
      <c r="AT312" s="8">
        <v>173</v>
      </c>
      <c r="AU312" s="8">
        <v>112</v>
      </c>
      <c r="AV312" s="8">
        <v>55</v>
      </c>
      <c r="AW312" s="8"/>
      <c r="AX312" s="8">
        <v>2966</v>
      </c>
      <c r="AY312" s="8">
        <v>43</v>
      </c>
      <c r="AZ312" s="8">
        <v>59</v>
      </c>
      <c r="BA312" s="8">
        <v>71</v>
      </c>
      <c r="BB312" s="8">
        <v>76</v>
      </c>
      <c r="BC312" s="8">
        <v>66</v>
      </c>
      <c r="BD312" s="8">
        <v>61</v>
      </c>
      <c r="BE312" s="8">
        <v>73</v>
      </c>
      <c r="BF312" s="8">
        <v>100</v>
      </c>
      <c r="BG312" s="8">
        <v>111</v>
      </c>
      <c r="BH312" s="8">
        <v>126</v>
      </c>
      <c r="BI312" s="8">
        <v>132</v>
      </c>
      <c r="BJ312" s="8">
        <v>142</v>
      </c>
      <c r="BK312" s="8">
        <v>190</v>
      </c>
      <c r="BL312" s="8">
        <v>238</v>
      </c>
      <c r="BM312" s="8">
        <v>268</v>
      </c>
      <c r="BN312" s="8">
        <v>313</v>
      </c>
      <c r="BO312" s="8">
        <v>280</v>
      </c>
      <c r="BP312" s="8">
        <v>258</v>
      </c>
      <c r="BQ312" s="8">
        <v>208</v>
      </c>
      <c r="BR312" s="8">
        <v>151</v>
      </c>
      <c r="BT312" s="955">
        <v>50.92155640637521</v>
      </c>
      <c r="BV312" s="8">
        <v>356</v>
      </c>
      <c r="BW312" s="8">
        <v>2302</v>
      </c>
      <c r="BX312" s="8">
        <v>3061</v>
      </c>
      <c r="BY312" s="8">
        <v>1006</v>
      </c>
      <c r="BZ312" s="8">
        <v>2055</v>
      </c>
      <c r="CB312" s="955">
        <v>6.2248644867983911</v>
      </c>
      <c r="CC312" s="955">
        <v>40.251792271376111</v>
      </c>
      <c r="CD312" s="955">
        <v>53.523343241825494</v>
      </c>
      <c r="CE312" s="955">
        <v>17.59048784752579</v>
      </c>
      <c r="CF312" s="955">
        <v>35.9328553942997</v>
      </c>
    </row>
    <row r="313" spans="1:84">
      <c r="A313" s="1">
        <v>28443</v>
      </c>
      <c r="B313" s="1">
        <v>3</v>
      </c>
      <c r="C313" s="1" t="s">
        <v>54</v>
      </c>
      <c r="D313" s="1" t="s">
        <v>181</v>
      </c>
      <c r="E313" s="1" t="s">
        <v>412</v>
      </c>
      <c r="F313" s="1076">
        <v>19377</v>
      </c>
      <c r="G313" s="8">
        <v>747</v>
      </c>
      <c r="H313" s="8">
        <v>839</v>
      </c>
      <c r="I313" s="8">
        <v>922</v>
      </c>
      <c r="J313" s="8">
        <v>1094</v>
      </c>
      <c r="K313" s="8">
        <v>1165</v>
      </c>
      <c r="L313" s="8">
        <v>914</v>
      </c>
      <c r="M313" s="8">
        <v>904</v>
      </c>
      <c r="N313" s="8">
        <v>1094</v>
      </c>
      <c r="O313" s="8">
        <v>1240</v>
      </c>
      <c r="P313" s="8">
        <v>1456</v>
      </c>
      <c r="Q313" s="8">
        <v>1129</v>
      </c>
      <c r="R313" s="8">
        <v>1131</v>
      </c>
      <c r="S313" s="8">
        <v>1159</v>
      </c>
      <c r="T313" s="8">
        <v>1285</v>
      </c>
      <c r="U313" s="8">
        <v>1492</v>
      </c>
      <c r="V313" s="8">
        <v>1124</v>
      </c>
      <c r="W313" s="8">
        <v>750</v>
      </c>
      <c r="X313" s="8">
        <v>561</v>
      </c>
      <c r="Y313" s="8">
        <v>266</v>
      </c>
      <c r="Z313" s="8">
        <v>105</v>
      </c>
      <c r="AA313" s="8"/>
      <c r="AB313" s="8">
        <v>9461</v>
      </c>
      <c r="AC313" s="8">
        <v>408</v>
      </c>
      <c r="AD313" s="8">
        <v>428</v>
      </c>
      <c r="AE313" s="8">
        <v>458</v>
      </c>
      <c r="AF313" s="8">
        <v>567</v>
      </c>
      <c r="AG313" s="8">
        <v>598</v>
      </c>
      <c r="AH313" s="8">
        <v>491</v>
      </c>
      <c r="AI313" s="8">
        <v>456</v>
      </c>
      <c r="AJ313" s="8">
        <v>536</v>
      </c>
      <c r="AK313" s="8">
        <v>632</v>
      </c>
      <c r="AL313" s="8">
        <v>742</v>
      </c>
      <c r="AM313" s="8">
        <v>569</v>
      </c>
      <c r="AN313" s="8">
        <v>577</v>
      </c>
      <c r="AO313" s="8">
        <v>573</v>
      </c>
      <c r="AP313" s="8">
        <v>593</v>
      </c>
      <c r="AQ313" s="8">
        <v>694</v>
      </c>
      <c r="AR313" s="8">
        <v>517</v>
      </c>
      <c r="AS313" s="8">
        <v>306</v>
      </c>
      <c r="AT313" s="8">
        <v>207</v>
      </c>
      <c r="AU313" s="8">
        <v>82</v>
      </c>
      <c r="AV313" s="8">
        <v>27</v>
      </c>
      <c r="AW313" s="8"/>
      <c r="AX313" s="8">
        <v>9916</v>
      </c>
      <c r="AY313" s="8">
        <v>339</v>
      </c>
      <c r="AZ313" s="8">
        <v>411</v>
      </c>
      <c r="BA313" s="8">
        <v>464</v>
      </c>
      <c r="BB313" s="8">
        <v>527</v>
      </c>
      <c r="BC313" s="8">
        <v>567</v>
      </c>
      <c r="BD313" s="8">
        <v>423</v>
      </c>
      <c r="BE313" s="8">
        <v>448</v>
      </c>
      <c r="BF313" s="8">
        <v>558</v>
      </c>
      <c r="BG313" s="8">
        <v>608</v>
      </c>
      <c r="BH313" s="8">
        <v>714</v>
      </c>
      <c r="BI313" s="8">
        <v>560</v>
      </c>
      <c r="BJ313" s="8">
        <v>554</v>
      </c>
      <c r="BK313" s="8">
        <v>586</v>
      </c>
      <c r="BL313" s="8">
        <v>692</v>
      </c>
      <c r="BM313" s="8">
        <v>798</v>
      </c>
      <c r="BN313" s="8">
        <v>607</v>
      </c>
      <c r="BO313" s="8">
        <v>444</v>
      </c>
      <c r="BP313" s="8">
        <v>354</v>
      </c>
      <c r="BQ313" s="8">
        <v>184</v>
      </c>
      <c r="BR313" s="8">
        <v>78</v>
      </c>
      <c r="BT313" s="955">
        <v>100</v>
      </c>
      <c r="BV313" s="8">
        <v>2508</v>
      </c>
      <c r="BW313" s="8">
        <v>11286</v>
      </c>
      <c r="BX313" s="8">
        <v>5583</v>
      </c>
      <c r="BY313" s="8">
        <v>2777</v>
      </c>
      <c r="BZ313" s="8">
        <v>2806</v>
      </c>
      <c r="CB313" s="955">
        <v>12.943180058832638</v>
      </c>
      <c r="CC313" s="955">
        <v>58.244310264746865</v>
      </c>
      <c r="CD313" s="955">
        <v>28.8125096764205</v>
      </c>
      <c r="CE313" s="955">
        <v>14.331423853021624</v>
      </c>
      <c r="CF313" s="955">
        <v>14.481085823398876</v>
      </c>
    </row>
    <row r="314" spans="1:84">
      <c r="A314" s="1">
        <v>28443</v>
      </c>
      <c r="B314" s="1">
        <v>3</v>
      </c>
      <c r="C314" s="1" t="s">
        <v>54</v>
      </c>
      <c r="D314" s="1" t="s">
        <v>181</v>
      </c>
      <c r="E314" s="1" t="s">
        <v>413</v>
      </c>
      <c r="F314" s="1076">
        <v>18877</v>
      </c>
      <c r="G314" s="8">
        <v>642</v>
      </c>
      <c r="H314" s="8">
        <v>787</v>
      </c>
      <c r="I314" s="8">
        <v>859</v>
      </c>
      <c r="J314" s="8">
        <v>1023</v>
      </c>
      <c r="K314" s="8">
        <v>1125</v>
      </c>
      <c r="L314" s="8">
        <v>819</v>
      </c>
      <c r="M314" s="8">
        <v>870</v>
      </c>
      <c r="N314" s="8">
        <v>958</v>
      </c>
      <c r="O314" s="8">
        <v>1106</v>
      </c>
      <c r="P314" s="8">
        <v>1264</v>
      </c>
      <c r="Q314" s="8">
        <v>1468</v>
      </c>
      <c r="R314" s="8">
        <v>1134</v>
      </c>
      <c r="S314" s="8">
        <v>1129</v>
      </c>
      <c r="T314" s="8">
        <v>1118</v>
      </c>
      <c r="U314" s="8">
        <v>1228</v>
      </c>
      <c r="V314" s="8">
        <v>1387</v>
      </c>
      <c r="W314" s="8">
        <v>953</v>
      </c>
      <c r="X314" s="8">
        <v>559</v>
      </c>
      <c r="Y314" s="8">
        <v>327</v>
      </c>
      <c r="Z314" s="8">
        <v>121</v>
      </c>
      <c r="AA314" s="8"/>
      <c r="AB314" s="8">
        <v>9222</v>
      </c>
      <c r="AC314" s="8">
        <v>329</v>
      </c>
      <c r="AD314" s="8">
        <v>435</v>
      </c>
      <c r="AE314" s="8">
        <v>433</v>
      </c>
      <c r="AF314" s="8">
        <v>518</v>
      </c>
      <c r="AG314" s="8">
        <v>526</v>
      </c>
      <c r="AH314" s="8">
        <v>440</v>
      </c>
      <c r="AI314" s="8">
        <v>492</v>
      </c>
      <c r="AJ314" s="8">
        <v>484</v>
      </c>
      <c r="AK314" s="8">
        <v>550</v>
      </c>
      <c r="AL314" s="8">
        <v>649</v>
      </c>
      <c r="AM314" s="8">
        <v>761</v>
      </c>
      <c r="AN314" s="8">
        <v>574</v>
      </c>
      <c r="AO314" s="8">
        <v>572</v>
      </c>
      <c r="AP314" s="8">
        <v>545</v>
      </c>
      <c r="AQ314" s="8">
        <v>553</v>
      </c>
      <c r="AR314" s="8">
        <v>622</v>
      </c>
      <c r="AS314" s="8">
        <v>408</v>
      </c>
      <c r="AT314" s="8">
        <v>207</v>
      </c>
      <c r="AU314" s="8">
        <v>98</v>
      </c>
      <c r="AV314" s="8">
        <v>26</v>
      </c>
      <c r="AW314" s="8"/>
      <c r="AX314" s="8">
        <v>9655</v>
      </c>
      <c r="AY314" s="8">
        <v>313</v>
      </c>
      <c r="AZ314" s="8">
        <v>352</v>
      </c>
      <c r="BA314" s="8">
        <v>426</v>
      </c>
      <c r="BB314" s="8">
        <v>505</v>
      </c>
      <c r="BC314" s="8">
        <v>599</v>
      </c>
      <c r="BD314" s="8">
        <v>379</v>
      </c>
      <c r="BE314" s="8">
        <v>378</v>
      </c>
      <c r="BF314" s="8">
        <v>474</v>
      </c>
      <c r="BG314" s="8">
        <v>556</v>
      </c>
      <c r="BH314" s="8">
        <v>615</v>
      </c>
      <c r="BI314" s="8">
        <v>707</v>
      </c>
      <c r="BJ314" s="8">
        <v>560</v>
      </c>
      <c r="BK314" s="8">
        <v>557</v>
      </c>
      <c r="BL314" s="8">
        <v>573</v>
      </c>
      <c r="BM314" s="8">
        <v>675</v>
      </c>
      <c r="BN314" s="8">
        <v>765</v>
      </c>
      <c r="BO314" s="8">
        <v>545</v>
      </c>
      <c r="BP314" s="8">
        <v>352</v>
      </c>
      <c r="BQ314" s="8">
        <v>229</v>
      </c>
      <c r="BR314" s="8">
        <v>95</v>
      </c>
      <c r="BT314" s="955">
        <v>97.419621200392214</v>
      </c>
      <c r="BV314" s="8">
        <v>2288</v>
      </c>
      <c r="BW314" s="8">
        <v>10896</v>
      </c>
      <c r="BX314" s="8">
        <v>5693</v>
      </c>
      <c r="BY314" s="8">
        <v>2346</v>
      </c>
      <c r="BZ314" s="8">
        <v>3347</v>
      </c>
      <c r="CB314" s="955">
        <v>12.120570005827197</v>
      </c>
      <c r="CC314" s="955">
        <v>57.721036181596652</v>
      </c>
      <c r="CD314" s="955">
        <v>30.158393812576151</v>
      </c>
      <c r="CE314" s="955">
        <v>12.427822217513377</v>
      </c>
      <c r="CF314" s="955">
        <v>17.730571595062774</v>
      </c>
    </row>
    <row r="315" spans="1:84">
      <c r="A315" s="1">
        <v>28443</v>
      </c>
      <c r="B315" s="1">
        <v>3</v>
      </c>
      <c r="C315" s="1" t="s">
        <v>54</v>
      </c>
      <c r="D315" s="1" t="s">
        <v>181</v>
      </c>
      <c r="E315" s="1" t="s">
        <v>414</v>
      </c>
      <c r="F315" s="1076">
        <v>18262</v>
      </c>
      <c r="G315" s="8">
        <v>601</v>
      </c>
      <c r="H315" s="8">
        <v>684</v>
      </c>
      <c r="I315" s="8">
        <v>804</v>
      </c>
      <c r="J315" s="8">
        <v>948</v>
      </c>
      <c r="K315" s="8">
        <v>1041</v>
      </c>
      <c r="L315" s="8">
        <v>786</v>
      </c>
      <c r="M315" s="8">
        <v>793</v>
      </c>
      <c r="N315" s="8">
        <v>910</v>
      </c>
      <c r="O315" s="8">
        <v>971</v>
      </c>
      <c r="P315" s="8">
        <v>1126</v>
      </c>
      <c r="Q315" s="8">
        <v>1270</v>
      </c>
      <c r="R315" s="8">
        <v>1469</v>
      </c>
      <c r="S315" s="8">
        <v>1133</v>
      </c>
      <c r="T315" s="8">
        <v>1098</v>
      </c>
      <c r="U315" s="8">
        <v>1068</v>
      </c>
      <c r="V315" s="8">
        <v>1141</v>
      </c>
      <c r="W315" s="8">
        <v>1211</v>
      </c>
      <c r="X315" s="8">
        <v>727</v>
      </c>
      <c r="Y315" s="8">
        <v>332</v>
      </c>
      <c r="Z315" s="8">
        <v>149</v>
      </c>
      <c r="AA315" s="8"/>
      <c r="AB315" s="8">
        <v>8968</v>
      </c>
      <c r="AC315" s="8">
        <v>308</v>
      </c>
      <c r="AD315" s="8">
        <v>357</v>
      </c>
      <c r="AE315" s="8">
        <v>438</v>
      </c>
      <c r="AF315" s="8">
        <v>486</v>
      </c>
      <c r="AG315" s="8">
        <v>474</v>
      </c>
      <c r="AH315" s="8">
        <v>389</v>
      </c>
      <c r="AI315" s="8">
        <v>454</v>
      </c>
      <c r="AJ315" s="8">
        <v>511</v>
      </c>
      <c r="AK315" s="8">
        <v>498</v>
      </c>
      <c r="AL315" s="8">
        <v>566</v>
      </c>
      <c r="AM315" s="8">
        <v>663</v>
      </c>
      <c r="AN315" s="8">
        <v>763</v>
      </c>
      <c r="AO315" s="8">
        <v>570</v>
      </c>
      <c r="AP315" s="8">
        <v>551</v>
      </c>
      <c r="AQ315" s="8">
        <v>508</v>
      </c>
      <c r="AR315" s="8">
        <v>496</v>
      </c>
      <c r="AS315" s="8">
        <v>516</v>
      </c>
      <c r="AT315" s="8">
        <v>284</v>
      </c>
      <c r="AU315" s="8">
        <v>101</v>
      </c>
      <c r="AV315" s="8">
        <v>35</v>
      </c>
      <c r="AW315" s="8"/>
      <c r="AX315" s="8">
        <v>9294</v>
      </c>
      <c r="AY315" s="8">
        <v>293</v>
      </c>
      <c r="AZ315" s="8">
        <v>327</v>
      </c>
      <c r="BA315" s="8">
        <v>366</v>
      </c>
      <c r="BB315" s="8">
        <v>462</v>
      </c>
      <c r="BC315" s="8">
        <v>567</v>
      </c>
      <c r="BD315" s="8">
        <v>397</v>
      </c>
      <c r="BE315" s="8">
        <v>339</v>
      </c>
      <c r="BF315" s="8">
        <v>399</v>
      </c>
      <c r="BG315" s="8">
        <v>473</v>
      </c>
      <c r="BH315" s="8">
        <v>560</v>
      </c>
      <c r="BI315" s="8">
        <v>607</v>
      </c>
      <c r="BJ315" s="8">
        <v>706</v>
      </c>
      <c r="BK315" s="8">
        <v>563</v>
      </c>
      <c r="BL315" s="8">
        <v>547</v>
      </c>
      <c r="BM315" s="8">
        <v>560</v>
      </c>
      <c r="BN315" s="8">
        <v>645</v>
      </c>
      <c r="BO315" s="8">
        <v>695</v>
      </c>
      <c r="BP315" s="8">
        <v>443</v>
      </c>
      <c r="BQ315" s="8">
        <v>231</v>
      </c>
      <c r="BR315" s="8">
        <v>114</v>
      </c>
      <c r="BT315" s="955">
        <v>94.245755276874647</v>
      </c>
      <c r="BV315" s="8">
        <v>2089</v>
      </c>
      <c r="BW315" s="8">
        <v>10447</v>
      </c>
      <c r="BX315" s="8">
        <v>5726</v>
      </c>
      <c r="BY315" s="8">
        <v>2166</v>
      </c>
      <c r="BZ315" s="8">
        <v>3560</v>
      </c>
      <c r="CB315" s="955">
        <v>11.43905377286168</v>
      </c>
      <c r="CC315" s="955">
        <v>57.206220567298217</v>
      </c>
      <c r="CD315" s="955">
        <v>31.354725659840106</v>
      </c>
      <c r="CE315" s="955">
        <v>11.860694337969555</v>
      </c>
      <c r="CF315" s="955">
        <v>19.494031321870551</v>
      </c>
    </row>
    <row r="316" spans="1:84">
      <c r="A316" s="1">
        <v>28443</v>
      </c>
      <c r="B316" s="1">
        <v>3</v>
      </c>
      <c r="C316" s="1" t="s">
        <v>54</v>
      </c>
      <c r="D316" s="1" t="s">
        <v>181</v>
      </c>
      <c r="E316" s="1" t="s">
        <v>415</v>
      </c>
      <c r="F316" s="1076">
        <v>17529</v>
      </c>
      <c r="G316" s="8">
        <v>564</v>
      </c>
      <c r="H316" s="8">
        <v>640</v>
      </c>
      <c r="I316" s="8">
        <v>699</v>
      </c>
      <c r="J316" s="8">
        <v>875</v>
      </c>
      <c r="K316" s="8">
        <v>959</v>
      </c>
      <c r="L316" s="8">
        <v>721</v>
      </c>
      <c r="M316" s="8">
        <v>752</v>
      </c>
      <c r="N316" s="8">
        <v>842</v>
      </c>
      <c r="O316" s="8">
        <v>918</v>
      </c>
      <c r="P316" s="8">
        <v>990</v>
      </c>
      <c r="Q316" s="8">
        <v>1131</v>
      </c>
      <c r="R316" s="8">
        <v>1267</v>
      </c>
      <c r="S316" s="8">
        <v>1468</v>
      </c>
      <c r="T316" s="8">
        <v>1105</v>
      </c>
      <c r="U316" s="8">
        <v>1051</v>
      </c>
      <c r="V316" s="8">
        <v>998</v>
      </c>
      <c r="W316" s="8">
        <v>1000</v>
      </c>
      <c r="X316" s="8">
        <v>946</v>
      </c>
      <c r="Y316" s="8">
        <v>440</v>
      </c>
      <c r="Z316" s="8">
        <v>163</v>
      </c>
      <c r="AA316" s="8"/>
      <c r="AB316" s="8">
        <v>8659</v>
      </c>
      <c r="AC316" s="8">
        <v>289</v>
      </c>
      <c r="AD316" s="8">
        <v>335</v>
      </c>
      <c r="AE316" s="8">
        <v>360</v>
      </c>
      <c r="AF316" s="8">
        <v>479</v>
      </c>
      <c r="AG316" s="8">
        <v>442</v>
      </c>
      <c r="AH316" s="8">
        <v>349</v>
      </c>
      <c r="AI316" s="8">
        <v>398</v>
      </c>
      <c r="AJ316" s="8">
        <v>483</v>
      </c>
      <c r="AK316" s="8">
        <v>521</v>
      </c>
      <c r="AL316" s="8">
        <v>513</v>
      </c>
      <c r="AM316" s="8">
        <v>579</v>
      </c>
      <c r="AN316" s="8">
        <v>662</v>
      </c>
      <c r="AO316" s="8">
        <v>757</v>
      </c>
      <c r="AP316" s="8">
        <v>551</v>
      </c>
      <c r="AQ316" s="8">
        <v>516</v>
      </c>
      <c r="AR316" s="8">
        <v>460</v>
      </c>
      <c r="AS316" s="8">
        <v>413</v>
      </c>
      <c r="AT316" s="8">
        <v>371</v>
      </c>
      <c r="AU316" s="8">
        <v>142</v>
      </c>
      <c r="AV316" s="8">
        <v>39</v>
      </c>
      <c r="AW316" s="8"/>
      <c r="AX316" s="8">
        <v>8870</v>
      </c>
      <c r="AY316" s="8">
        <v>275</v>
      </c>
      <c r="AZ316" s="8">
        <v>305</v>
      </c>
      <c r="BA316" s="8">
        <v>339</v>
      </c>
      <c r="BB316" s="8">
        <v>396</v>
      </c>
      <c r="BC316" s="8">
        <v>517</v>
      </c>
      <c r="BD316" s="8">
        <v>372</v>
      </c>
      <c r="BE316" s="8">
        <v>354</v>
      </c>
      <c r="BF316" s="8">
        <v>359</v>
      </c>
      <c r="BG316" s="8">
        <v>397</v>
      </c>
      <c r="BH316" s="8">
        <v>477</v>
      </c>
      <c r="BI316" s="8">
        <v>552</v>
      </c>
      <c r="BJ316" s="8">
        <v>605</v>
      </c>
      <c r="BK316" s="8">
        <v>711</v>
      </c>
      <c r="BL316" s="8">
        <v>554</v>
      </c>
      <c r="BM316" s="8">
        <v>535</v>
      </c>
      <c r="BN316" s="8">
        <v>538</v>
      </c>
      <c r="BO316" s="8">
        <v>587</v>
      </c>
      <c r="BP316" s="8">
        <v>575</v>
      </c>
      <c r="BQ316" s="8">
        <v>298</v>
      </c>
      <c r="BR316" s="8">
        <v>124</v>
      </c>
      <c r="BT316" s="955">
        <v>90.462919956649628</v>
      </c>
      <c r="BV316" s="8">
        <v>1903</v>
      </c>
      <c r="BW316" s="8">
        <v>9923</v>
      </c>
      <c r="BX316" s="8">
        <v>5703</v>
      </c>
      <c r="BY316" s="8">
        <v>2156</v>
      </c>
      <c r="BZ316" s="8">
        <v>3547</v>
      </c>
      <c r="CB316" s="955">
        <v>10.856295282103941</v>
      </c>
      <c r="CC316" s="955">
        <v>56.609047863540418</v>
      </c>
      <c r="CD316" s="955">
        <v>32.534656854355639</v>
      </c>
      <c r="CE316" s="955">
        <v>12.29961777625649</v>
      </c>
      <c r="CF316" s="955">
        <v>20.235039078099152</v>
      </c>
    </row>
    <row r="317" spans="1:84">
      <c r="A317" s="1">
        <v>28443</v>
      </c>
      <c r="B317" s="1">
        <v>3</v>
      </c>
      <c r="C317" s="1" t="s">
        <v>54</v>
      </c>
      <c r="D317" s="1" t="s">
        <v>181</v>
      </c>
      <c r="E317" s="1" t="s">
        <v>416</v>
      </c>
      <c r="F317" s="1076">
        <v>16683</v>
      </c>
      <c r="G317" s="8">
        <v>518</v>
      </c>
      <c r="H317" s="8">
        <v>602</v>
      </c>
      <c r="I317" s="8">
        <v>656</v>
      </c>
      <c r="J317" s="8">
        <v>765</v>
      </c>
      <c r="K317" s="8">
        <v>871</v>
      </c>
      <c r="L317" s="8">
        <v>663</v>
      </c>
      <c r="M317" s="8">
        <v>686</v>
      </c>
      <c r="N317" s="8">
        <v>794</v>
      </c>
      <c r="O317" s="8">
        <v>857</v>
      </c>
      <c r="P317" s="8">
        <v>935</v>
      </c>
      <c r="Q317" s="8">
        <v>996</v>
      </c>
      <c r="R317" s="8">
        <v>1129</v>
      </c>
      <c r="S317" s="8">
        <v>1265</v>
      </c>
      <c r="T317" s="8">
        <v>1433</v>
      </c>
      <c r="U317" s="8">
        <v>1061</v>
      </c>
      <c r="V317" s="8">
        <v>986</v>
      </c>
      <c r="W317" s="8">
        <v>880</v>
      </c>
      <c r="X317" s="8">
        <v>781</v>
      </c>
      <c r="Y317" s="8">
        <v>596</v>
      </c>
      <c r="Z317" s="8">
        <v>209</v>
      </c>
      <c r="AA317" s="8"/>
      <c r="AB317" s="8">
        <v>8290</v>
      </c>
      <c r="AC317" s="8">
        <v>265</v>
      </c>
      <c r="AD317" s="8">
        <v>315</v>
      </c>
      <c r="AE317" s="8">
        <v>339</v>
      </c>
      <c r="AF317" s="8">
        <v>398</v>
      </c>
      <c r="AG317" s="8">
        <v>428</v>
      </c>
      <c r="AH317" s="8">
        <v>324</v>
      </c>
      <c r="AI317" s="8">
        <v>356</v>
      </c>
      <c r="AJ317" s="8">
        <v>421</v>
      </c>
      <c r="AK317" s="8">
        <v>498</v>
      </c>
      <c r="AL317" s="8">
        <v>534</v>
      </c>
      <c r="AM317" s="8">
        <v>525</v>
      </c>
      <c r="AN317" s="8">
        <v>579</v>
      </c>
      <c r="AO317" s="8">
        <v>656</v>
      </c>
      <c r="AP317" s="8">
        <v>733</v>
      </c>
      <c r="AQ317" s="8">
        <v>518</v>
      </c>
      <c r="AR317" s="8">
        <v>470</v>
      </c>
      <c r="AS317" s="8">
        <v>387</v>
      </c>
      <c r="AT317" s="8">
        <v>297</v>
      </c>
      <c r="AU317" s="8">
        <v>195</v>
      </c>
      <c r="AV317" s="8">
        <v>52</v>
      </c>
      <c r="AW317" s="8"/>
      <c r="AX317" s="8">
        <v>8393</v>
      </c>
      <c r="AY317" s="8">
        <v>253</v>
      </c>
      <c r="AZ317" s="8">
        <v>287</v>
      </c>
      <c r="BA317" s="8">
        <v>317</v>
      </c>
      <c r="BB317" s="8">
        <v>367</v>
      </c>
      <c r="BC317" s="8">
        <v>443</v>
      </c>
      <c r="BD317" s="8">
        <v>339</v>
      </c>
      <c r="BE317" s="8">
        <v>330</v>
      </c>
      <c r="BF317" s="8">
        <v>373</v>
      </c>
      <c r="BG317" s="8">
        <v>359</v>
      </c>
      <c r="BH317" s="8">
        <v>401</v>
      </c>
      <c r="BI317" s="8">
        <v>471</v>
      </c>
      <c r="BJ317" s="8">
        <v>550</v>
      </c>
      <c r="BK317" s="8">
        <v>609</v>
      </c>
      <c r="BL317" s="8">
        <v>700</v>
      </c>
      <c r="BM317" s="8">
        <v>543</v>
      </c>
      <c r="BN317" s="8">
        <v>516</v>
      </c>
      <c r="BO317" s="8">
        <v>493</v>
      </c>
      <c r="BP317" s="8">
        <v>484</v>
      </c>
      <c r="BQ317" s="8">
        <v>401</v>
      </c>
      <c r="BR317" s="8">
        <v>157</v>
      </c>
      <c r="BT317" s="955">
        <v>86.09691902771327</v>
      </c>
      <c r="BV317" s="8">
        <v>1776</v>
      </c>
      <c r="BW317" s="8">
        <v>8961</v>
      </c>
      <c r="BX317" s="8">
        <v>5946</v>
      </c>
      <c r="BY317" s="8">
        <v>2494</v>
      </c>
      <c r="BZ317" s="8">
        <v>3452</v>
      </c>
      <c r="CB317" s="955">
        <v>10.645567344002878</v>
      </c>
      <c r="CC317" s="955">
        <v>53.713360906311813</v>
      </c>
      <c r="CD317" s="955">
        <v>35.64107174968531</v>
      </c>
      <c r="CE317" s="955">
        <v>14.949349637355391</v>
      </c>
      <c r="CF317" s="955">
        <v>20.691722112329916</v>
      </c>
    </row>
    <row r="318" spans="1:84">
      <c r="A318" s="1">
        <v>28443</v>
      </c>
      <c r="B318" s="1">
        <v>3</v>
      </c>
      <c r="C318" s="1" t="s">
        <v>54</v>
      </c>
      <c r="D318" s="1" t="s">
        <v>181</v>
      </c>
      <c r="E318" s="1" t="s">
        <v>417</v>
      </c>
      <c r="F318" s="1076">
        <v>15826</v>
      </c>
      <c r="G318" s="8">
        <v>486</v>
      </c>
      <c r="H318" s="8">
        <v>552</v>
      </c>
      <c r="I318" s="8">
        <v>617</v>
      </c>
      <c r="J318" s="8">
        <v>718</v>
      </c>
      <c r="K318" s="8">
        <v>768</v>
      </c>
      <c r="L318" s="8">
        <v>602</v>
      </c>
      <c r="M318" s="8">
        <v>629</v>
      </c>
      <c r="N318" s="8">
        <v>721</v>
      </c>
      <c r="O318" s="8">
        <v>806</v>
      </c>
      <c r="P318" s="8">
        <v>877</v>
      </c>
      <c r="Q318" s="8">
        <v>942</v>
      </c>
      <c r="R318" s="8">
        <v>998</v>
      </c>
      <c r="S318" s="8">
        <v>1129</v>
      </c>
      <c r="T318" s="8">
        <v>1234</v>
      </c>
      <c r="U318" s="8">
        <v>1379</v>
      </c>
      <c r="V318" s="8">
        <v>1000</v>
      </c>
      <c r="W318" s="8">
        <v>879</v>
      </c>
      <c r="X318" s="8">
        <v>698</v>
      </c>
      <c r="Y318" s="8">
        <v>493</v>
      </c>
      <c r="Z318" s="8">
        <v>298</v>
      </c>
      <c r="AA318" s="8"/>
      <c r="AB318" s="8">
        <v>7922</v>
      </c>
      <c r="AC318" s="8">
        <v>249</v>
      </c>
      <c r="AD318" s="8">
        <v>289</v>
      </c>
      <c r="AE318" s="8">
        <v>319</v>
      </c>
      <c r="AF318" s="8">
        <v>376</v>
      </c>
      <c r="AG318" s="8">
        <v>359</v>
      </c>
      <c r="AH318" s="8">
        <v>313</v>
      </c>
      <c r="AI318" s="8">
        <v>330</v>
      </c>
      <c r="AJ318" s="8">
        <v>375</v>
      </c>
      <c r="AK318" s="8">
        <v>433</v>
      </c>
      <c r="AL318" s="8">
        <v>514</v>
      </c>
      <c r="AM318" s="8">
        <v>544</v>
      </c>
      <c r="AN318" s="8">
        <v>527</v>
      </c>
      <c r="AO318" s="8">
        <v>575</v>
      </c>
      <c r="AP318" s="8">
        <v>635</v>
      </c>
      <c r="AQ318" s="8">
        <v>691</v>
      </c>
      <c r="AR318" s="8">
        <v>475</v>
      </c>
      <c r="AS318" s="8">
        <v>400</v>
      </c>
      <c r="AT318" s="8">
        <v>284</v>
      </c>
      <c r="AU318" s="8">
        <v>156</v>
      </c>
      <c r="AV318" s="8">
        <v>78</v>
      </c>
      <c r="AW318" s="8"/>
      <c r="AX318" s="8">
        <v>7904</v>
      </c>
      <c r="AY318" s="8">
        <v>237</v>
      </c>
      <c r="AZ318" s="8">
        <v>263</v>
      </c>
      <c r="BA318" s="8">
        <v>298</v>
      </c>
      <c r="BB318" s="8">
        <v>342</v>
      </c>
      <c r="BC318" s="8">
        <v>409</v>
      </c>
      <c r="BD318" s="8">
        <v>289</v>
      </c>
      <c r="BE318" s="8">
        <v>299</v>
      </c>
      <c r="BF318" s="8">
        <v>346</v>
      </c>
      <c r="BG318" s="8">
        <v>373</v>
      </c>
      <c r="BH318" s="8">
        <v>363</v>
      </c>
      <c r="BI318" s="8">
        <v>398</v>
      </c>
      <c r="BJ318" s="8">
        <v>471</v>
      </c>
      <c r="BK318" s="8">
        <v>554</v>
      </c>
      <c r="BL318" s="8">
        <v>599</v>
      </c>
      <c r="BM318" s="8">
        <v>688</v>
      </c>
      <c r="BN318" s="8">
        <v>525</v>
      </c>
      <c r="BO318" s="8">
        <v>479</v>
      </c>
      <c r="BP318" s="8">
        <v>414</v>
      </c>
      <c r="BQ318" s="8">
        <v>337</v>
      </c>
      <c r="BR318" s="8">
        <v>220</v>
      </c>
      <c r="BT318" s="955">
        <v>81.674149765185533</v>
      </c>
      <c r="BV318" s="8">
        <v>1655</v>
      </c>
      <c r="BW318" s="8">
        <v>8190</v>
      </c>
      <c r="BX318" s="8">
        <v>5981</v>
      </c>
      <c r="BY318" s="8">
        <v>2613</v>
      </c>
      <c r="BZ318" s="8">
        <v>3368</v>
      </c>
      <c r="CB318" s="955">
        <v>10.457475041071653</v>
      </c>
      <c r="CC318" s="955">
        <v>51.750284342221661</v>
      </c>
      <c r="CD318" s="955">
        <v>37.792240616706685</v>
      </c>
      <c r="CE318" s="955">
        <v>16.510805004423101</v>
      </c>
      <c r="CF318" s="955">
        <v>21.281435612283584</v>
      </c>
    </row>
    <row r="319" spans="1:84">
      <c r="A319" s="1">
        <v>28443</v>
      </c>
      <c r="B319" s="1">
        <v>3</v>
      </c>
      <c r="C319" s="1" t="s">
        <v>54</v>
      </c>
      <c r="D319" s="1" t="s">
        <v>181</v>
      </c>
      <c r="E319" s="1" t="s">
        <v>419</v>
      </c>
      <c r="F319" s="1076">
        <v>14977</v>
      </c>
      <c r="G319" s="8">
        <v>435</v>
      </c>
      <c r="H319" s="8">
        <v>516</v>
      </c>
      <c r="I319" s="8">
        <v>566</v>
      </c>
      <c r="J319" s="8">
        <v>675</v>
      </c>
      <c r="K319" s="8">
        <v>717</v>
      </c>
      <c r="L319" s="8">
        <v>528</v>
      </c>
      <c r="M319" s="8">
        <v>572</v>
      </c>
      <c r="N319" s="8">
        <v>661</v>
      </c>
      <c r="O319" s="8">
        <v>730</v>
      </c>
      <c r="P319" s="8">
        <v>823</v>
      </c>
      <c r="Q319" s="8">
        <v>886</v>
      </c>
      <c r="R319" s="8">
        <v>941</v>
      </c>
      <c r="S319" s="8">
        <v>998</v>
      </c>
      <c r="T319" s="8">
        <v>1103</v>
      </c>
      <c r="U319" s="8">
        <v>1187</v>
      </c>
      <c r="V319" s="8">
        <v>1300</v>
      </c>
      <c r="W319" s="8">
        <v>901</v>
      </c>
      <c r="X319" s="8">
        <v>708</v>
      </c>
      <c r="Y319" s="8">
        <v>450</v>
      </c>
      <c r="Z319" s="8">
        <v>280</v>
      </c>
      <c r="AA319" s="8"/>
      <c r="AB319" s="8">
        <v>7552</v>
      </c>
      <c r="AC319" s="8">
        <v>223</v>
      </c>
      <c r="AD319" s="8">
        <v>270</v>
      </c>
      <c r="AE319" s="8">
        <v>293</v>
      </c>
      <c r="AF319" s="8">
        <v>354</v>
      </c>
      <c r="AG319" s="8">
        <v>337</v>
      </c>
      <c r="AH319" s="8">
        <v>262</v>
      </c>
      <c r="AI319" s="8">
        <v>317</v>
      </c>
      <c r="AJ319" s="8">
        <v>347</v>
      </c>
      <c r="AK319" s="8">
        <v>385</v>
      </c>
      <c r="AL319" s="8">
        <v>447</v>
      </c>
      <c r="AM319" s="8">
        <v>526</v>
      </c>
      <c r="AN319" s="8">
        <v>543</v>
      </c>
      <c r="AO319" s="8">
        <v>524</v>
      </c>
      <c r="AP319" s="8">
        <v>558</v>
      </c>
      <c r="AQ319" s="8">
        <v>599</v>
      </c>
      <c r="AR319" s="8">
        <v>634</v>
      </c>
      <c r="AS319" s="8">
        <v>410</v>
      </c>
      <c r="AT319" s="8">
        <v>299</v>
      </c>
      <c r="AU319" s="8">
        <v>154</v>
      </c>
      <c r="AV319" s="8">
        <v>70</v>
      </c>
      <c r="AW319" s="8"/>
      <c r="AX319" s="8">
        <v>7425</v>
      </c>
      <c r="AY319" s="8">
        <v>212</v>
      </c>
      <c r="AZ319" s="8">
        <v>246</v>
      </c>
      <c r="BA319" s="8">
        <v>273</v>
      </c>
      <c r="BB319" s="8">
        <v>321</v>
      </c>
      <c r="BC319" s="8">
        <v>380</v>
      </c>
      <c r="BD319" s="8">
        <v>266</v>
      </c>
      <c r="BE319" s="8">
        <v>255</v>
      </c>
      <c r="BF319" s="8">
        <v>314</v>
      </c>
      <c r="BG319" s="8">
        <v>345</v>
      </c>
      <c r="BH319" s="8">
        <v>376</v>
      </c>
      <c r="BI319" s="8">
        <v>360</v>
      </c>
      <c r="BJ319" s="8">
        <v>398</v>
      </c>
      <c r="BK319" s="8">
        <v>474</v>
      </c>
      <c r="BL319" s="8">
        <v>545</v>
      </c>
      <c r="BM319" s="8">
        <v>588</v>
      </c>
      <c r="BN319" s="8">
        <v>666</v>
      </c>
      <c r="BO319" s="8">
        <v>491</v>
      </c>
      <c r="BP319" s="8">
        <v>409</v>
      </c>
      <c r="BQ319" s="8">
        <v>296</v>
      </c>
      <c r="BR319" s="8">
        <v>210</v>
      </c>
      <c r="BT319" s="955">
        <v>77.292666563451519</v>
      </c>
      <c r="BV319" s="8">
        <v>1517</v>
      </c>
      <c r="BW319" s="8">
        <v>7531</v>
      </c>
      <c r="BX319" s="8">
        <v>5929</v>
      </c>
      <c r="BY319" s="8">
        <v>2290</v>
      </c>
      <c r="BZ319" s="8">
        <v>3639</v>
      </c>
      <c r="CB319" s="955">
        <v>10.128864258529745</v>
      </c>
      <c r="CC319" s="955">
        <v>50.283768444948919</v>
      </c>
      <c r="CD319" s="955">
        <v>39.587367296521329</v>
      </c>
      <c r="CE319" s="955">
        <v>15.290111504306603</v>
      </c>
      <c r="CF319" s="955">
        <v>24.297255792214727</v>
      </c>
    </row>
    <row r="320" spans="1:84">
      <c r="A320" s="1">
        <v>28446</v>
      </c>
      <c r="B320" s="1">
        <v>3</v>
      </c>
      <c r="C320" s="1" t="s">
        <v>54</v>
      </c>
      <c r="D320" s="1" t="s">
        <v>999</v>
      </c>
      <c r="E320" s="1" t="s">
        <v>412</v>
      </c>
      <c r="F320" s="1076">
        <v>10616</v>
      </c>
      <c r="G320" s="8">
        <v>307</v>
      </c>
      <c r="H320" s="8">
        <v>350</v>
      </c>
      <c r="I320" s="8">
        <v>494</v>
      </c>
      <c r="J320" s="8">
        <v>468</v>
      </c>
      <c r="K320" s="8">
        <v>344</v>
      </c>
      <c r="L320" s="8">
        <v>369</v>
      </c>
      <c r="M320" s="8">
        <v>390</v>
      </c>
      <c r="N320" s="8">
        <v>483</v>
      </c>
      <c r="O320" s="8">
        <v>563</v>
      </c>
      <c r="P320" s="8">
        <v>655</v>
      </c>
      <c r="Q320" s="8">
        <v>642</v>
      </c>
      <c r="R320" s="8">
        <v>749</v>
      </c>
      <c r="S320" s="8">
        <v>746</v>
      </c>
      <c r="T320" s="8">
        <v>913</v>
      </c>
      <c r="U320" s="8">
        <v>936</v>
      </c>
      <c r="V320" s="8">
        <v>724</v>
      </c>
      <c r="W320" s="8">
        <v>578</v>
      </c>
      <c r="X320" s="8">
        <v>509</v>
      </c>
      <c r="Y320" s="8">
        <v>288</v>
      </c>
      <c r="Z320" s="8">
        <v>108</v>
      </c>
      <c r="AA320" s="8"/>
      <c r="AB320" s="8">
        <v>4958</v>
      </c>
      <c r="AC320" s="8">
        <v>144</v>
      </c>
      <c r="AD320" s="8">
        <v>185</v>
      </c>
      <c r="AE320" s="8">
        <v>235</v>
      </c>
      <c r="AF320" s="8">
        <v>228</v>
      </c>
      <c r="AG320" s="8">
        <v>156</v>
      </c>
      <c r="AH320" s="8">
        <v>191</v>
      </c>
      <c r="AI320" s="8">
        <v>212</v>
      </c>
      <c r="AJ320" s="8">
        <v>245</v>
      </c>
      <c r="AK320" s="8">
        <v>273</v>
      </c>
      <c r="AL320" s="8">
        <v>310</v>
      </c>
      <c r="AM320" s="8">
        <v>310</v>
      </c>
      <c r="AN320" s="8">
        <v>374</v>
      </c>
      <c r="AO320" s="8">
        <v>347</v>
      </c>
      <c r="AP320" s="8">
        <v>458</v>
      </c>
      <c r="AQ320" s="8">
        <v>470</v>
      </c>
      <c r="AR320" s="8">
        <v>340</v>
      </c>
      <c r="AS320" s="8">
        <v>230</v>
      </c>
      <c r="AT320" s="8">
        <v>174</v>
      </c>
      <c r="AU320" s="8">
        <v>65</v>
      </c>
      <c r="AV320" s="8">
        <v>11</v>
      </c>
      <c r="AW320" s="8"/>
      <c r="AX320" s="8">
        <v>5658</v>
      </c>
      <c r="AY320" s="8">
        <v>163</v>
      </c>
      <c r="AZ320" s="8">
        <v>165</v>
      </c>
      <c r="BA320" s="8">
        <v>259</v>
      </c>
      <c r="BB320" s="8">
        <v>240</v>
      </c>
      <c r="BC320" s="8">
        <v>188</v>
      </c>
      <c r="BD320" s="8">
        <v>178</v>
      </c>
      <c r="BE320" s="8">
        <v>178</v>
      </c>
      <c r="BF320" s="8">
        <v>238</v>
      </c>
      <c r="BG320" s="8">
        <v>290</v>
      </c>
      <c r="BH320" s="8">
        <v>345</v>
      </c>
      <c r="BI320" s="8">
        <v>332</v>
      </c>
      <c r="BJ320" s="8">
        <v>375</v>
      </c>
      <c r="BK320" s="8">
        <v>399</v>
      </c>
      <c r="BL320" s="8">
        <v>455</v>
      </c>
      <c r="BM320" s="8">
        <v>466</v>
      </c>
      <c r="BN320" s="8">
        <v>384</v>
      </c>
      <c r="BO320" s="8">
        <v>348</v>
      </c>
      <c r="BP320" s="8">
        <v>335</v>
      </c>
      <c r="BQ320" s="8">
        <v>223</v>
      </c>
      <c r="BR320" s="8">
        <v>97</v>
      </c>
      <c r="BT320" s="955">
        <v>100</v>
      </c>
      <c r="BV320" s="8">
        <v>1151</v>
      </c>
      <c r="BW320" s="8">
        <v>5409</v>
      </c>
      <c r="BX320" s="8">
        <v>4056</v>
      </c>
      <c r="BY320" s="8">
        <v>1849</v>
      </c>
      <c r="BZ320" s="8">
        <v>2207</v>
      </c>
      <c r="CB320" s="955">
        <v>10.842125094197439</v>
      </c>
      <c r="CC320" s="955">
        <v>50.951394122079883</v>
      </c>
      <c r="CD320" s="955">
        <v>38.206480783722682</v>
      </c>
      <c r="CE320" s="955">
        <v>17.417106254709871</v>
      </c>
      <c r="CF320" s="955">
        <v>20.789374529012811</v>
      </c>
    </row>
    <row r="321" spans="1:84">
      <c r="A321" s="1">
        <v>28446</v>
      </c>
      <c r="B321" s="1">
        <v>3</v>
      </c>
      <c r="C321" s="1" t="s">
        <v>54</v>
      </c>
      <c r="D321" s="1" t="s">
        <v>999</v>
      </c>
      <c r="E321" s="1" t="s">
        <v>413</v>
      </c>
      <c r="F321" s="1076">
        <v>9576</v>
      </c>
      <c r="G321" s="8">
        <v>226</v>
      </c>
      <c r="H321" s="8">
        <v>332</v>
      </c>
      <c r="I321" s="8">
        <v>366</v>
      </c>
      <c r="J321" s="8">
        <v>423</v>
      </c>
      <c r="K321" s="8">
        <v>272</v>
      </c>
      <c r="L321" s="8">
        <v>276</v>
      </c>
      <c r="M321" s="8">
        <v>311</v>
      </c>
      <c r="N321" s="8">
        <v>389</v>
      </c>
      <c r="O321" s="8">
        <v>492</v>
      </c>
      <c r="P321" s="8">
        <v>547</v>
      </c>
      <c r="Q321" s="8">
        <v>635</v>
      </c>
      <c r="R321" s="8">
        <v>626</v>
      </c>
      <c r="S321" s="8">
        <v>724</v>
      </c>
      <c r="T321" s="8">
        <v>717</v>
      </c>
      <c r="U321" s="8">
        <v>887</v>
      </c>
      <c r="V321" s="8">
        <v>836</v>
      </c>
      <c r="W321" s="8">
        <v>659</v>
      </c>
      <c r="X321" s="8">
        <v>433</v>
      </c>
      <c r="Y321" s="8">
        <v>296</v>
      </c>
      <c r="Z321" s="8">
        <v>129</v>
      </c>
      <c r="AA321" s="8"/>
      <c r="AB321" s="8">
        <v>4477</v>
      </c>
      <c r="AC321" s="8">
        <v>116</v>
      </c>
      <c r="AD321" s="8">
        <v>155</v>
      </c>
      <c r="AE321" s="8">
        <v>200</v>
      </c>
      <c r="AF321" s="8">
        <v>194</v>
      </c>
      <c r="AG321" s="8">
        <v>138</v>
      </c>
      <c r="AH321" s="8">
        <v>130</v>
      </c>
      <c r="AI321" s="8">
        <v>162</v>
      </c>
      <c r="AJ321" s="8">
        <v>210</v>
      </c>
      <c r="AK321" s="8">
        <v>243</v>
      </c>
      <c r="AL321" s="8">
        <v>263</v>
      </c>
      <c r="AM321" s="8">
        <v>304</v>
      </c>
      <c r="AN321" s="8">
        <v>307</v>
      </c>
      <c r="AO321" s="8">
        <v>359</v>
      </c>
      <c r="AP321" s="8">
        <v>328</v>
      </c>
      <c r="AQ321" s="8">
        <v>433</v>
      </c>
      <c r="AR321" s="8">
        <v>401</v>
      </c>
      <c r="AS321" s="8">
        <v>285</v>
      </c>
      <c r="AT321" s="8">
        <v>155</v>
      </c>
      <c r="AU321" s="8">
        <v>77</v>
      </c>
      <c r="AV321" s="8">
        <v>17</v>
      </c>
      <c r="AW321" s="8"/>
      <c r="AX321" s="8">
        <v>5099</v>
      </c>
      <c r="AY321" s="8">
        <v>110</v>
      </c>
      <c r="AZ321" s="8">
        <v>177</v>
      </c>
      <c r="BA321" s="8">
        <v>166</v>
      </c>
      <c r="BB321" s="8">
        <v>229</v>
      </c>
      <c r="BC321" s="8">
        <v>134</v>
      </c>
      <c r="BD321" s="8">
        <v>146</v>
      </c>
      <c r="BE321" s="8">
        <v>149</v>
      </c>
      <c r="BF321" s="8">
        <v>179</v>
      </c>
      <c r="BG321" s="8">
        <v>249</v>
      </c>
      <c r="BH321" s="8">
        <v>284</v>
      </c>
      <c r="BI321" s="8">
        <v>331</v>
      </c>
      <c r="BJ321" s="8">
        <v>319</v>
      </c>
      <c r="BK321" s="8">
        <v>365</v>
      </c>
      <c r="BL321" s="8">
        <v>389</v>
      </c>
      <c r="BM321" s="8">
        <v>454</v>
      </c>
      <c r="BN321" s="8">
        <v>435</v>
      </c>
      <c r="BO321" s="8">
        <v>374</v>
      </c>
      <c r="BP321" s="8">
        <v>278</v>
      </c>
      <c r="BQ321" s="8">
        <v>219</v>
      </c>
      <c r="BR321" s="8">
        <v>112</v>
      </c>
      <c r="BT321" s="955">
        <v>90.20346646571214</v>
      </c>
      <c r="BV321" s="8">
        <v>924</v>
      </c>
      <c r="BW321" s="8">
        <v>4695</v>
      </c>
      <c r="BX321" s="8">
        <v>3957</v>
      </c>
      <c r="BY321" s="8">
        <v>1604</v>
      </c>
      <c r="BZ321" s="8">
        <v>2353</v>
      </c>
      <c r="CB321" s="955">
        <v>9.6491228070175428</v>
      </c>
      <c r="CC321" s="955">
        <v>49.028822055137844</v>
      </c>
      <c r="CD321" s="955">
        <v>41.322055137844607</v>
      </c>
      <c r="CE321" s="955">
        <v>16.750208855472014</v>
      </c>
      <c r="CF321" s="955">
        <v>24.571846282372597</v>
      </c>
    </row>
    <row r="322" spans="1:84">
      <c r="A322" s="1">
        <v>28446</v>
      </c>
      <c r="B322" s="1">
        <v>3</v>
      </c>
      <c r="C322" s="1" t="s">
        <v>54</v>
      </c>
      <c r="D322" s="1" t="s">
        <v>999</v>
      </c>
      <c r="E322" s="1" t="s">
        <v>414</v>
      </c>
      <c r="F322" s="1076">
        <v>8760</v>
      </c>
      <c r="G322" s="8">
        <v>199</v>
      </c>
      <c r="H322" s="8">
        <v>262</v>
      </c>
      <c r="I322" s="8">
        <v>341</v>
      </c>
      <c r="J322" s="8">
        <v>309</v>
      </c>
      <c r="K322" s="8">
        <v>281</v>
      </c>
      <c r="L322" s="8">
        <v>251</v>
      </c>
      <c r="M322" s="8">
        <v>258</v>
      </c>
      <c r="N322" s="8">
        <v>308</v>
      </c>
      <c r="O322" s="8">
        <v>391</v>
      </c>
      <c r="P322" s="8">
        <v>486</v>
      </c>
      <c r="Q322" s="8">
        <v>543</v>
      </c>
      <c r="R322" s="8">
        <v>620</v>
      </c>
      <c r="S322" s="8">
        <v>628</v>
      </c>
      <c r="T322" s="8">
        <v>708</v>
      </c>
      <c r="U322" s="8">
        <v>683</v>
      </c>
      <c r="V322" s="8">
        <v>810</v>
      </c>
      <c r="W322" s="8">
        <v>752</v>
      </c>
      <c r="X322" s="8">
        <v>513</v>
      </c>
      <c r="Y322" s="8">
        <v>264</v>
      </c>
      <c r="Z322" s="8">
        <v>153</v>
      </c>
      <c r="AA322" s="8"/>
      <c r="AB322" s="8">
        <v>4090</v>
      </c>
      <c r="AC322" s="8">
        <v>102</v>
      </c>
      <c r="AD322" s="8">
        <v>128</v>
      </c>
      <c r="AE322" s="8">
        <v>161</v>
      </c>
      <c r="AF322" s="8">
        <v>166</v>
      </c>
      <c r="AG322" s="8">
        <v>125</v>
      </c>
      <c r="AH322" s="8">
        <v>135</v>
      </c>
      <c r="AI322" s="8">
        <v>127</v>
      </c>
      <c r="AJ322" s="8">
        <v>157</v>
      </c>
      <c r="AK322" s="8">
        <v>209</v>
      </c>
      <c r="AL322" s="8">
        <v>243</v>
      </c>
      <c r="AM322" s="8">
        <v>259</v>
      </c>
      <c r="AN322" s="8">
        <v>295</v>
      </c>
      <c r="AO322" s="8">
        <v>306</v>
      </c>
      <c r="AP322" s="8">
        <v>352</v>
      </c>
      <c r="AQ322" s="8">
        <v>305</v>
      </c>
      <c r="AR322" s="8">
        <v>382</v>
      </c>
      <c r="AS322" s="8">
        <v>337</v>
      </c>
      <c r="AT322" s="8">
        <v>199</v>
      </c>
      <c r="AU322" s="8">
        <v>77</v>
      </c>
      <c r="AV322" s="8">
        <v>25</v>
      </c>
      <c r="AW322" s="8"/>
      <c r="AX322" s="8">
        <v>4670</v>
      </c>
      <c r="AY322" s="8">
        <v>97</v>
      </c>
      <c r="AZ322" s="8">
        <v>134</v>
      </c>
      <c r="BA322" s="8">
        <v>180</v>
      </c>
      <c r="BB322" s="8">
        <v>143</v>
      </c>
      <c r="BC322" s="8">
        <v>156</v>
      </c>
      <c r="BD322" s="8">
        <v>116</v>
      </c>
      <c r="BE322" s="8">
        <v>131</v>
      </c>
      <c r="BF322" s="8">
        <v>151</v>
      </c>
      <c r="BG322" s="8">
        <v>182</v>
      </c>
      <c r="BH322" s="8">
        <v>243</v>
      </c>
      <c r="BI322" s="8">
        <v>284</v>
      </c>
      <c r="BJ322" s="8">
        <v>325</v>
      </c>
      <c r="BK322" s="8">
        <v>322</v>
      </c>
      <c r="BL322" s="8">
        <v>356</v>
      </c>
      <c r="BM322" s="8">
        <v>378</v>
      </c>
      <c r="BN322" s="8">
        <v>428</v>
      </c>
      <c r="BO322" s="8">
        <v>415</v>
      </c>
      <c r="BP322" s="8">
        <v>314</v>
      </c>
      <c r="BQ322" s="8">
        <v>187</v>
      </c>
      <c r="BR322" s="8">
        <v>128</v>
      </c>
      <c r="BT322" s="955">
        <v>82.516955538809341</v>
      </c>
      <c r="BV322" s="8">
        <v>802</v>
      </c>
      <c r="BW322" s="8">
        <v>4075</v>
      </c>
      <c r="BX322" s="8">
        <v>3883</v>
      </c>
      <c r="BY322" s="8">
        <v>1391</v>
      </c>
      <c r="BZ322" s="8">
        <v>2492</v>
      </c>
      <c r="CB322" s="955">
        <v>9.1552511415525117</v>
      </c>
      <c r="CC322" s="955">
        <v>46.518264840182653</v>
      </c>
      <c r="CD322" s="955">
        <v>44.326484018264836</v>
      </c>
      <c r="CE322" s="955">
        <v>15.878995433789955</v>
      </c>
      <c r="CF322" s="955">
        <v>28.447488584474883</v>
      </c>
    </row>
    <row r="323" spans="1:84">
      <c r="A323" s="1">
        <v>28446</v>
      </c>
      <c r="B323" s="1">
        <v>3</v>
      </c>
      <c r="C323" s="1" t="s">
        <v>54</v>
      </c>
      <c r="D323" s="1" t="s">
        <v>999</v>
      </c>
      <c r="E323" s="1" t="s">
        <v>415</v>
      </c>
      <c r="F323" s="1076">
        <v>7964</v>
      </c>
      <c r="G323" s="8">
        <v>172</v>
      </c>
      <c r="H323" s="8">
        <v>232</v>
      </c>
      <c r="I323" s="8">
        <v>268</v>
      </c>
      <c r="J323" s="8">
        <v>288</v>
      </c>
      <c r="K323" s="8">
        <v>204</v>
      </c>
      <c r="L323" s="8">
        <v>257</v>
      </c>
      <c r="M323" s="8">
        <v>237</v>
      </c>
      <c r="N323" s="8">
        <v>257</v>
      </c>
      <c r="O323" s="8">
        <v>309</v>
      </c>
      <c r="P323" s="8">
        <v>387</v>
      </c>
      <c r="Q323" s="8">
        <v>484</v>
      </c>
      <c r="R323" s="8">
        <v>530</v>
      </c>
      <c r="S323" s="8">
        <v>622</v>
      </c>
      <c r="T323" s="8">
        <v>615</v>
      </c>
      <c r="U323" s="8">
        <v>677</v>
      </c>
      <c r="V323" s="8">
        <v>629</v>
      </c>
      <c r="W323" s="8">
        <v>728</v>
      </c>
      <c r="X323" s="8">
        <v>598</v>
      </c>
      <c r="Y323" s="8">
        <v>319</v>
      </c>
      <c r="Z323" s="8">
        <v>151</v>
      </c>
      <c r="AA323" s="8"/>
      <c r="AB323" s="8">
        <v>3697</v>
      </c>
      <c r="AC323" s="8">
        <v>88</v>
      </c>
      <c r="AD323" s="8">
        <v>113</v>
      </c>
      <c r="AE323" s="8">
        <v>132</v>
      </c>
      <c r="AF323" s="8">
        <v>134</v>
      </c>
      <c r="AG323" s="8">
        <v>107</v>
      </c>
      <c r="AH323" s="8">
        <v>122</v>
      </c>
      <c r="AI323" s="8">
        <v>132</v>
      </c>
      <c r="AJ323" s="8">
        <v>124</v>
      </c>
      <c r="AK323" s="8">
        <v>156</v>
      </c>
      <c r="AL323" s="8">
        <v>209</v>
      </c>
      <c r="AM323" s="8">
        <v>240</v>
      </c>
      <c r="AN323" s="8">
        <v>251</v>
      </c>
      <c r="AO323" s="8">
        <v>294</v>
      </c>
      <c r="AP323" s="8">
        <v>301</v>
      </c>
      <c r="AQ323" s="8">
        <v>329</v>
      </c>
      <c r="AR323" s="8">
        <v>271</v>
      </c>
      <c r="AS323" s="8">
        <v>321</v>
      </c>
      <c r="AT323" s="8">
        <v>243</v>
      </c>
      <c r="AU323" s="8">
        <v>102</v>
      </c>
      <c r="AV323" s="8">
        <v>28</v>
      </c>
      <c r="AW323" s="8"/>
      <c r="AX323" s="8">
        <v>4267</v>
      </c>
      <c r="AY323" s="8">
        <v>84</v>
      </c>
      <c r="AZ323" s="8">
        <v>119</v>
      </c>
      <c r="BA323" s="8">
        <v>136</v>
      </c>
      <c r="BB323" s="8">
        <v>154</v>
      </c>
      <c r="BC323" s="8">
        <v>97</v>
      </c>
      <c r="BD323" s="8">
        <v>135</v>
      </c>
      <c r="BE323" s="8">
        <v>105</v>
      </c>
      <c r="BF323" s="8">
        <v>133</v>
      </c>
      <c r="BG323" s="8">
        <v>153</v>
      </c>
      <c r="BH323" s="8">
        <v>178</v>
      </c>
      <c r="BI323" s="8">
        <v>244</v>
      </c>
      <c r="BJ323" s="8">
        <v>279</v>
      </c>
      <c r="BK323" s="8">
        <v>328</v>
      </c>
      <c r="BL323" s="8">
        <v>314</v>
      </c>
      <c r="BM323" s="8">
        <v>348</v>
      </c>
      <c r="BN323" s="8">
        <v>358</v>
      </c>
      <c r="BO323" s="8">
        <v>407</v>
      </c>
      <c r="BP323" s="8">
        <v>355</v>
      </c>
      <c r="BQ323" s="8">
        <v>217</v>
      </c>
      <c r="BR323" s="8">
        <v>123</v>
      </c>
      <c r="BT323" s="955">
        <v>75.018839487565941</v>
      </c>
      <c r="BV323" s="8">
        <v>672</v>
      </c>
      <c r="BW323" s="8">
        <v>3575</v>
      </c>
      <c r="BX323" s="8">
        <v>3717</v>
      </c>
      <c r="BY323" s="8">
        <v>1292</v>
      </c>
      <c r="BZ323" s="8">
        <v>2425</v>
      </c>
      <c r="CB323" s="955">
        <v>8.4379708689100958</v>
      </c>
      <c r="CC323" s="955">
        <v>44.889502762430936</v>
      </c>
      <c r="CD323" s="955">
        <v>46.672526368658964</v>
      </c>
      <c r="CE323" s="955">
        <v>16.223003515821198</v>
      </c>
      <c r="CF323" s="955">
        <v>30.449522852837767</v>
      </c>
    </row>
    <row r="324" spans="1:84">
      <c r="A324" s="1">
        <v>28446</v>
      </c>
      <c r="B324" s="1">
        <v>3</v>
      </c>
      <c r="C324" s="1" t="s">
        <v>54</v>
      </c>
      <c r="D324" s="1" t="s">
        <v>999</v>
      </c>
      <c r="E324" s="1" t="s">
        <v>416</v>
      </c>
      <c r="F324" s="1076">
        <v>7162</v>
      </c>
      <c r="G324" s="8">
        <v>152</v>
      </c>
      <c r="H324" s="8">
        <v>200</v>
      </c>
      <c r="I324" s="8">
        <v>236</v>
      </c>
      <c r="J324" s="8">
        <v>227</v>
      </c>
      <c r="K324" s="8">
        <v>191</v>
      </c>
      <c r="L324" s="8">
        <v>188</v>
      </c>
      <c r="M324" s="8">
        <v>240</v>
      </c>
      <c r="N324" s="8">
        <v>233</v>
      </c>
      <c r="O324" s="8">
        <v>259</v>
      </c>
      <c r="P324" s="8">
        <v>307</v>
      </c>
      <c r="Q324" s="8">
        <v>384</v>
      </c>
      <c r="R324" s="8">
        <v>472</v>
      </c>
      <c r="S324" s="8">
        <v>531</v>
      </c>
      <c r="T324" s="8">
        <v>611</v>
      </c>
      <c r="U324" s="8">
        <v>590</v>
      </c>
      <c r="V324" s="8">
        <v>624</v>
      </c>
      <c r="W324" s="8">
        <v>575</v>
      </c>
      <c r="X324" s="8">
        <v>582</v>
      </c>
      <c r="Y324" s="8">
        <v>385</v>
      </c>
      <c r="Z324" s="8">
        <v>175</v>
      </c>
      <c r="AA324" s="8"/>
      <c r="AB324" s="8">
        <v>3302</v>
      </c>
      <c r="AC324" s="8">
        <v>78</v>
      </c>
      <c r="AD324" s="8">
        <v>97</v>
      </c>
      <c r="AE324" s="8">
        <v>116</v>
      </c>
      <c r="AF324" s="8">
        <v>110</v>
      </c>
      <c r="AG324" s="8">
        <v>86</v>
      </c>
      <c r="AH324" s="8">
        <v>104</v>
      </c>
      <c r="AI324" s="8">
        <v>119</v>
      </c>
      <c r="AJ324" s="8">
        <v>127</v>
      </c>
      <c r="AK324" s="8">
        <v>123</v>
      </c>
      <c r="AL324" s="8">
        <v>157</v>
      </c>
      <c r="AM324" s="8">
        <v>206</v>
      </c>
      <c r="AN324" s="8">
        <v>232</v>
      </c>
      <c r="AO324" s="8">
        <v>250</v>
      </c>
      <c r="AP324" s="8">
        <v>290</v>
      </c>
      <c r="AQ324" s="8">
        <v>283</v>
      </c>
      <c r="AR324" s="8">
        <v>293</v>
      </c>
      <c r="AS324" s="8">
        <v>231</v>
      </c>
      <c r="AT324" s="8">
        <v>232</v>
      </c>
      <c r="AU324" s="8">
        <v>131</v>
      </c>
      <c r="AV324" s="8">
        <v>37</v>
      </c>
      <c r="AW324" s="8"/>
      <c r="AX324" s="8">
        <v>3860</v>
      </c>
      <c r="AY324" s="8">
        <v>74</v>
      </c>
      <c r="AZ324" s="8">
        <v>103</v>
      </c>
      <c r="BA324" s="8">
        <v>120</v>
      </c>
      <c r="BB324" s="8">
        <v>117</v>
      </c>
      <c r="BC324" s="8">
        <v>105</v>
      </c>
      <c r="BD324" s="8">
        <v>84</v>
      </c>
      <c r="BE324" s="8">
        <v>121</v>
      </c>
      <c r="BF324" s="8">
        <v>106</v>
      </c>
      <c r="BG324" s="8">
        <v>136</v>
      </c>
      <c r="BH324" s="8">
        <v>150</v>
      </c>
      <c r="BI324" s="8">
        <v>178</v>
      </c>
      <c r="BJ324" s="8">
        <v>240</v>
      </c>
      <c r="BK324" s="8">
        <v>281</v>
      </c>
      <c r="BL324" s="8">
        <v>321</v>
      </c>
      <c r="BM324" s="8">
        <v>307</v>
      </c>
      <c r="BN324" s="8">
        <v>331</v>
      </c>
      <c r="BO324" s="8">
        <v>344</v>
      </c>
      <c r="BP324" s="8">
        <v>350</v>
      </c>
      <c r="BQ324" s="8">
        <v>254</v>
      </c>
      <c r="BR324" s="8">
        <v>138</v>
      </c>
      <c r="BT324" s="955">
        <v>67.464204973624717</v>
      </c>
      <c r="BV324" s="8">
        <v>588</v>
      </c>
      <c r="BW324" s="8">
        <v>3032</v>
      </c>
      <c r="BX324" s="8">
        <v>3542</v>
      </c>
      <c r="BY324" s="8">
        <v>1201</v>
      </c>
      <c r="BZ324" s="8">
        <v>2341</v>
      </c>
      <c r="CB324" s="955">
        <v>8.2099972074839442</v>
      </c>
      <c r="CC324" s="955">
        <v>42.334543423624687</v>
      </c>
      <c r="CD324" s="955">
        <v>49.455459368891368</v>
      </c>
      <c r="CE324" s="955">
        <v>16.769058922088803</v>
      </c>
      <c r="CF324" s="955">
        <v>32.686400446802573</v>
      </c>
    </row>
    <row r="325" spans="1:84">
      <c r="A325" s="1">
        <v>28446</v>
      </c>
      <c r="B325" s="1">
        <v>3</v>
      </c>
      <c r="C325" s="1" t="s">
        <v>54</v>
      </c>
      <c r="D325" s="1" t="s">
        <v>999</v>
      </c>
      <c r="E325" s="1" t="s">
        <v>417</v>
      </c>
      <c r="F325" s="1076">
        <v>6392</v>
      </c>
      <c r="G325" s="8">
        <v>131</v>
      </c>
      <c r="H325" s="8">
        <v>176</v>
      </c>
      <c r="I325" s="8">
        <v>205</v>
      </c>
      <c r="J325" s="8">
        <v>200</v>
      </c>
      <c r="K325" s="8">
        <v>151</v>
      </c>
      <c r="L325" s="8">
        <v>175</v>
      </c>
      <c r="M325" s="8">
        <v>177</v>
      </c>
      <c r="N325" s="8">
        <v>237</v>
      </c>
      <c r="O325" s="8">
        <v>235</v>
      </c>
      <c r="P325" s="8">
        <v>257</v>
      </c>
      <c r="Q325" s="8">
        <v>306</v>
      </c>
      <c r="R325" s="8">
        <v>375</v>
      </c>
      <c r="S325" s="8">
        <v>474</v>
      </c>
      <c r="T325" s="8">
        <v>522</v>
      </c>
      <c r="U325" s="8">
        <v>587</v>
      </c>
      <c r="V325" s="8">
        <v>546</v>
      </c>
      <c r="W325" s="8">
        <v>573</v>
      </c>
      <c r="X325" s="8">
        <v>470</v>
      </c>
      <c r="Y325" s="8">
        <v>376</v>
      </c>
      <c r="Z325" s="8">
        <v>219</v>
      </c>
      <c r="AA325" s="8"/>
      <c r="AB325" s="8">
        <v>2933</v>
      </c>
      <c r="AC325" s="8">
        <v>67</v>
      </c>
      <c r="AD325" s="8">
        <v>86</v>
      </c>
      <c r="AE325" s="8">
        <v>101</v>
      </c>
      <c r="AF325" s="8">
        <v>97</v>
      </c>
      <c r="AG325" s="8">
        <v>71</v>
      </c>
      <c r="AH325" s="8">
        <v>84</v>
      </c>
      <c r="AI325" s="8">
        <v>102</v>
      </c>
      <c r="AJ325" s="8">
        <v>115</v>
      </c>
      <c r="AK325" s="8">
        <v>127</v>
      </c>
      <c r="AL325" s="8">
        <v>124</v>
      </c>
      <c r="AM325" s="8">
        <v>155</v>
      </c>
      <c r="AN325" s="8">
        <v>200</v>
      </c>
      <c r="AO325" s="8">
        <v>232</v>
      </c>
      <c r="AP325" s="8">
        <v>247</v>
      </c>
      <c r="AQ325" s="8">
        <v>273</v>
      </c>
      <c r="AR325" s="8">
        <v>253</v>
      </c>
      <c r="AS325" s="8">
        <v>253</v>
      </c>
      <c r="AT325" s="8">
        <v>171</v>
      </c>
      <c r="AU325" s="8">
        <v>125</v>
      </c>
      <c r="AV325" s="8">
        <v>50</v>
      </c>
      <c r="AW325" s="8"/>
      <c r="AX325" s="8">
        <v>3459</v>
      </c>
      <c r="AY325" s="8">
        <v>64</v>
      </c>
      <c r="AZ325" s="8">
        <v>90</v>
      </c>
      <c r="BA325" s="8">
        <v>104</v>
      </c>
      <c r="BB325" s="8">
        <v>103</v>
      </c>
      <c r="BC325" s="8">
        <v>80</v>
      </c>
      <c r="BD325" s="8">
        <v>91</v>
      </c>
      <c r="BE325" s="8">
        <v>75</v>
      </c>
      <c r="BF325" s="8">
        <v>122</v>
      </c>
      <c r="BG325" s="8">
        <v>108</v>
      </c>
      <c r="BH325" s="8">
        <v>133</v>
      </c>
      <c r="BI325" s="8">
        <v>151</v>
      </c>
      <c r="BJ325" s="8">
        <v>175</v>
      </c>
      <c r="BK325" s="8">
        <v>242</v>
      </c>
      <c r="BL325" s="8">
        <v>275</v>
      </c>
      <c r="BM325" s="8">
        <v>314</v>
      </c>
      <c r="BN325" s="8">
        <v>293</v>
      </c>
      <c r="BO325" s="8">
        <v>320</v>
      </c>
      <c r="BP325" s="8">
        <v>299</v>
      </c>
      <c r="BQ325" s="8">
        <v>251</v>
      </c>
      <c r="BR325" s="8">
        <v>169</v>
      </c>
      <c r="BT325" s="955">
        <v>60.21100226073851</v>
      </c>
      <c r="BV325" s="8">
        <v>512</v>
      </c>
      <c r="BW325" s="8">
        <v>2587</v>
      </c>
      <c r="BX325" s="8">
        <v>3293</v>
      </c>
      <c r="BY325" s="8">
        <v>1109</v>
      </c>
      <c r="BZ325" s="8">
        <v>2184</v>
      </c>
      <c r="CB325" s="955">
        <v>8.0100125156445561</v>
      </c>
      <c r="CC325" s="955">
        <v>40.472465581977474</v>
      </c>
      <c r="CD325" s="955">
        <v>51.517521902377972</v>
      </c>
      <c r="CE325" s="955">
        <v>17.349812265331664</v>
      </c>
      <c r="CF325" s="955">
        <v>34.167709637046308</v>
      </c>
    </row>
    <row r="326" spans="1:84">
      <c r="A326" s="1">
        <v>28446</v>
      </c>
      <c r="B326" s="1">
        <v>3</v>
      </c>
      <c r="C326" s="1" t="s">
        <v>54</v>
      </c>
      <c r="D326" s="1" t="s">
        <v>999</v>
      </c>
      <c r="E326" s="1" t="s">
        <v>419</v>
      </c>
      <c r="F326" s="1076">
        <v>5657</v>
      </c>
      <c r="G326" s="8">
        <v>115</v>
      </c>
      <c r="H326" s="8">
        <v>152</v>
      </c>
      <c r="I326" s="8">
        <v>181</v>
      </c>
      <c r="J326" s="8">
        <v>173</v>
      </c>
      <c r="K326" s="8">
        <v>132</v>
      </c>
      <c r="L326" s="8">
        <v>137</v>
      </c>
      <c r="M326" s="8">
        <v>162</v>
      </c>
      <c r="N326" s="8">
        <v>174</v>
      </c>
      <c r="O326" s="8">
        <v>238</v>
      </c>
      <c r="P326" s="8">
        <v>232</v>
      </c>
      <c r="Q326" s="8">
        <v>255</v>
      </c>
      <c r="R326" s="8">
        <v>298</v>
      </c>
      <c r="S326" s="8">
        <v>377</v>
      </c>
      <c r="T326" s="8">
        <v>466</v>
      </c>
      <c r="U326" s="8">
        <v>503</v>
      </c>
      <c r="V326" s="8">
        <v>546</v>
      </c>
      <c r="W326" s="8">
        <v>506</v>
      </c>
      <c r="X326" s="8">
        <v>471</v>
      </c>
      <c r="Y326" s="8">
        <v>315</v>
      </c>
      <c r="Z326" s="8">
        <v>224</v>
      </c>
      <c r="AA326" s="8"/>
      <c r="AB326" s="8">
        <v>2594</v>
      </c>
      <c r="AC326" s="8">
        <v>59</v>
      </c>
      <c r="AD326" s="8">
        <v>74</v>
      </c>
      <c r="AE326" s="8">
        <v>89</v>
      </c>
      <c r="AF326" s="8">
        <v>84</v>
      </c>
      <c r="AG326" s="8">
        <v>62</v>
      </c>
      <c r="AH326" s="8">
        <v>69</v>
      </c>
      <c r="AI326" s="8">
        <v>81</v>
      </c>
      <c r="AJ326" s="8">
        <v>98</v>
      </c>
      <c r="AK326" s="8">
        <v>114</v>
      </c>
      <c r="AL326" s="8">
        <v>127</v>
      </c>
      <c r="AM326" s="8">
        <v>122</v>
      </c>
      <c r="AN326" s="8">
        <v>150</v>
      </c>
      <c r="AO326" s="8">
        <v>200</v>
      </c>
      <c r="AP326" s="8">
        <v>229</v>
      </c>
      <c r="AQ326" s="8">
        <v>233</v>
      </c>
      <c r="AR326" s="8">
        <v>246</v>
      </c>
      <c r="AS326" s="8">
        <v>221</v>
      </c>
      <c r="AT326" s="8">
        <v>190</v>
      </c>
      <c r="AU326" s="8">
        <v>95</v>
      </c>
      <c r="AV326" s="8">
        <v>51</v>
      </c>
      <c r="AW326" s="8"/>
      <c r="AX326" s="8">
        <v>3063</v>
      </c>
      <c r="AY326" s="8">
        <v>56</v>
      </c>
      <c r="AZ326" s="8">
        <v>78</v>
      </c>
      <c r="BA326" s="8">
        <v>92</v>
      </c>
      <c r="BB326" s="8">
        <v>89</v>
      </c>
      <c r="BC326" s="8">
        <v>70</v>
      </c>
      <c r="BD326" s="8">
        <v>68</v>
      </c>
      <c r="BE326" s="8">
        <v>81</v>
      </c>
      <c r="BF326" s="8">
        <v>76</v>
      </c>
      <c r="BG326" s="8">
        <v>124</v>
      </c>
      <c r="BH326" s="8">
        <v>105</v>
      </c>
      <c r="BI326" s="8">
        <v>133</v>
      </c>
      <c r="BJ326" s="8">
        <v>148</v>
      </c>
      <c r="BK326" s="8">
        <v>177</v>
      </c>
      <c r="BL326" s="8">
        <v>237</v>
      </c>
      <c r="BM326" s="8">
        <v>270</v>
      </c>
      <c r="BN326" s="8">
        <v>300</v>
      </c>
      <c r="BO326" s="8">
        <v>285</v>
      </c>
      <c r="BP326" s="8">
        <v>281</v>
      </c>
      <c r="BQ326" s="8">
        <v>220</v>
      </c>
      <c r="BR326" s="8">
        <v>173</v>
      </c>
      <c r="BT326" s="955">
        <v>53.287490580256211</v>
      </c>
      <c r="BV326" s="8">
        <v>448</v>
      </c>
      <c r="BW326" s="8">
        <v>2178</v>
      </c>
      <c r="BX326" s="8">
        <v>3031</v>
      </c>
      <c r="BY326" s="8">
        <v>969</v>
      </c>
      <c r="BZ326" s="8">
        <v>2062</v>
      </c>
      <c r="CB326" s="955">
        <v>7.9193919038359555</v>
      </c>
      <c r="CC326" s="955">
        <v>38.500972246773905</v>
      </c>
      <c r="CD326" s="955">
        <v>53.579635849390137</v>
      </c>
      <c r="CE326" s="955">
        <v>17.129220434859466</v>
      </c>
      <c r="CF326" s="955">
        <v>36.450415414530667</v>
      </c>
    </row>
    <row r="327" spans="1:84">
      <c r="A327" s="1">
        <v>28464</v>
      </c>
      <c r="B327" s="1">
        <v>3</v>
      </c>
      <c r="C327" s="1" t="s">
        <v>54</v>
      </c>
      <c r="D327" s="1" t="s">
        <v>212</v>
      </c>
      <c r="E327" s="1" t="s">
        <v>412</v>
      </c>
      <c r="F327" s="1076">
        <v>33477</v>
      </c>
      <c r="G327" s="8">
        <v>1268</v>
      </c>
      <c r="H327" s="8">
        <v>1671</v>
      </c>
      <c r="I327" s="8">
        <v>1923</v>
      </c>
      <c r="J327" s="8">
        <v>1886</v>
      </c>
      <c r="K327" s="8">
        <v>1465</v>
      </c>
      <c r="L327" s="8">
        <v>1319</v>
      </c>
      <c r="M327" s="8">
        <v>1675</v>
      </c>
      <c r="N327" s="8">
        <v>1939</v>
      </c>
      <c r="O327" s="8">
        <v>2446</v>
      </c>
      <c r="P327" s="8">
        <v>3027</v>
      </c>
      <c r="Q327" s="8">
        <v>2187</v>
      </c>
      <c r="R327" s="8">
        <v>1819</v>
      </c>
      <c r="S327" s="8">
        <v>1687</v>
      </c>
      <c r="T327" s="8">
        <v>2217</v>
      </c>
      <c r="U327" s="8">
        <v>2554</v>
      </c>
      <c r="V327" s="8">
        <v>1972</v>
      </c>
      <c r="W327" s="8">
        <v>1215</v>
      </c>
      <c r="X327" s="8">
        <v>754</v>
      </c>
      <c r="Y327" s="8">
        <v>329</v>
      </c>
      <c r="Z327" s="8">
        <v>124</v>
      </c>
      <c r="AA327" s="8"/>
      <c r="AB327" s="8">
        <v>16253</v>
      </c>
      <c r="AC327" s="8">
        <v>631</v>
      </c>
      <c r="AD327" s="8">
        <v>886</v>
      </c>
      <c r="AE327" s="8">
        <v>1032</v>
      </c>
      <c r="AF327" s="8">
        <v>953</v>
      </c>
      <c r="AG327" s="8">
        <v>691</v>
      </c>
      <c r="AH327" s="8">
        <v>638</v>
      </c>
      <c r="AI327" s="8">
        <v>838</v>
      </c>
      <c r="AJ327" s="8">
        <v>942</v>
      </c>
      <c r="AK327" s="8">
        <v>1248</v>
      </c>
      <c r="AL327" s="8">
        <v>1527</v>
      </c>
      <c r="AM327" s="8">
        <v>1089</v>
      </c>
      <c r="AN327" s="8">
        <v>910</v>
      </c>
      <c r="AO327" s="8">
        <v>813</v>
      </c>
      <c r="AP327" s="8">
        <v>1012</v>
      </c>
      <c r="AQ327" s="8">
        <v>1173</v>
      </c>
      <c r="AR327" s="8">
        <v>919</v>
      </c>
      <c r="AS327" s="8">
        <v>570</v>
      </c>
      <c r="AT327" s="8">
        <v>272</v>
      </c>
      <c r="AU327" s="8">
        <v>85</v>
      </c>
      <c r="AV327" s="8">
        <v>24</v>
      </c>
      <c r="AW327" s="8"/>
      <c r="AX327" s="8">
        <v>17224</v>
      </c>
      <c r="AY327" s="8">
        <v>637</v>
      </c>
      <c r="AZ327" s="8">
        <v>785</v>
      </c>
      <c r="BA327" s="8">
        <v>891</v>
      </c>
      <c r="BB327" s="8">
        <v>933</v>
      </c>
      <c r="BC327" s="8">
        <v>774</v>
      </c>
      <c r="BD327" s="8">
        <v>681</v>
      </c>
      <c r="BE327" s="8">
        <v>837</v>
      </c>
      <c r="BF327" s="8">
        <v>997</v>
      </c>
      <c r="BG327" s="8">
        <v>1198</v>
      </c>
      <c r="BH327" s="8">
        <v>1500</v>
      </c>
      <c r="BI327" s="8">
        <v>1098</v>
      </c>
      <c r="BJ327" s="8">
        <v>909</v>
      </c>
      <c r="BK327" s="8">
        <v>874</v>
      </c>
      <c r="BL327" s="8">
        <v>1205</v>
      </c>
      <c r="BM327" s="8">
        <v>1381</v>
      </c>
      <c r="BN327" s="8">
        <v>1053</v>
      </c>
      <c r="BO327" s="8">
        <v>645</v>
      </c>
      <c r="BP327" s="8">
        <v>482</v>
      </c>
      <c r="BQ327" s="8">
        <v>244</v>
      </c>
      <c r="BR327" s="8">
        <v>100</v>
      </c>
      <c r="BT327" s="955">
        <v>100</v>
      </c>
      <c r="BV327" s="8">
        <v>4862</v>
      </c>
      <c r="BW327" s="8">
        <v>19450</v>
      </c>
      <c r="BX327" s="8">
        <v>9165</v>
      </c>
      <c r="BY327" s="8">
        <v>4771</v>
      </c>
      <c r="BZ327" s="8">
        <v>4394</v>
      </c>
      <c r="CB327" s="955">
        <v>14.523404128207426</v>
      </c>
      <c r="CC327" s="955">
        <v>58.099590763807981</v>
      </c>
      <c r="CD327" s="955">
        <v>27.377005107984587</v>
      </c>
      <c r="CE327" s="955">
        <v>14.251575708695521</v>
      </c>
      <c r="CF327" s="955">
        <v>13.125429399289064</v>
      </c>
    </row>
    <row r="328" spans="1:84">
      <c r="A328" s="1">
        <v>28464</v>
      </c>
      <c r="B328" s="1">
        <v>3</v>
      </c>
      <c r="C328" s="1" t="s">
        <v>54</v>
      </c>
      <c r="D328" s="1" t="s">
        <v>212</v>
      </c>
      <c r="E328" s="1" t="s">
        <v>413</v>
      </c>
      <c r="F328" s="1076">
        <v>32753</v>
      </c>
      <c r="G328" s="8">
        <v>1044</v>
      </c>
      <c r="H328" s="8">
        <v>1319</v>
      </c>
      <c r="I328" s="8">
        <v>1686</v>
      </c>
      <c r="J328" s="8">
        <v>1769</v>
      </c>
      <c r="K328" s="8">
        <v>1569</v>
      </c>
      <c r="L328" s="8">
        <v>1609</v>
      </c>
      <c r="M328" s="8">
        <v>1455</v>
      </c>
      <c r="N328" s="8">
        <v>1729</v>
      </c>
      <c r="O328" s="8">
        <v>1924</v>
      </c>
      <c r="P328" s="8">
        <v>2407</v>
      </c>
      <c r="Q328" s="8">
        <v>2974</v>
      </c>
      <c r="R328" s="8">
        <v>2159</v>
      </c>
      <c r="S328" s="8">
        <v>1830</v>
      </c>
      <c r="T328" s="8">
        <v>1624</v>
      </c>
      <c r="U328" s="8">
        <v>2098</v>
      </c>
      <c r="V328" s="8">
        <v>2342</v>
      </c>
      <c r="W328" s="8">
        <v>1671</v>
      </c>
      <c r="X328" s="8">
        <v>923</v>
      </c>
      <c r="Y328" s="8">
        <v>462</v>
      </c>
      <c r="Z328" s="8">
        <v>159</v>
      </c>
      <c r="AA328" s="8"/>
      <c r="AB328" s="8">
        <v>15838</v>
      </c>
      <c r="AC328" s="8">
        <v>535</v>
      </c>
      <c r="AD328" s="8">
        <v>668</v>
      </c>
      <c r="AE328" s="8">
        <v>890</v>
      </c>
      <c r="AF328" s="8">
        <v>933</v>
      </c>
      <c r="AG328" s="8">
        <v>761</v>
      </c>
      <c r="AH328" s="8">
        <v>796</v>
      </c>
      <c r="AI328" s="8">
        <v>709</v>
      </c>
      <c r="AJ328" s="8">
        <v>874</v>
      </c>
      <c r="AK328" s="8">
        <v>931</v>
      </c>
      <c r="AL328" s="8">
        <v>1233</v>
      </c>
      <c r="AM328" s="8">
        <v>1496</v>
      </c>
      <c r="AN328" s="8">
        <v>1073</v>
      </c>
      <c r="AO328" s="8">
        <v>913</v>
      </c>
      <c r="AP328" s="8">
        <v>772</v>
      </c>
      <c r="AQ328" s="8">
        <v>941</v>
      </c>
      <c r="AR328" s="8">
        <v>1027</v>
      </c>
      <c r="AS328" s="8">
        <v>734</v>
      </c>
      <c r="AT328" s="8">
        <v>390</v>
      </c>
      <c r="AU328" s="8">
        <v>133</v>
      </c>
      <c r="AV328" s="8">
        <v>29</v>
      </c>
      <c r="AW328" s="8"/>
      <c r="AX328" s="8">
        <v>16915</v>
      </c>
      <c r="AY328" s="8">
        <v>509</v>
      </c>
      <c r="AZ328" s="8">
        <v>651</v>
      </c>
      <c r="BA328" s="8">
        <v>796</v>
      </c>
      <c r="BB328" s="8">
        <v>836</v>
      </c>
      <c r="BC328" s="8">
        <v>808</v>
      </c>
      <c r="BD328" s="8">
        <v>813</v>
      </c>
      <c r="BE328" s="8">
        <v>746</v>
      </c>
      <c r="BF328" s="8">
        <v>855</v>
      </c>
      <c r="BG328" s="8">
        <v>993</v>
      </c>
      <c r="BH328" s="8">
        <v>1174</v>
      </c>
      <c r="BI328" s="8">
        <v>1478</v>
      </c>
      <c r="BJ328" s="8">
        <v>1086</v>
      </c>
      <c r="BK328" s="8">
        <v>917</v>
      </c>
      <c r="BL328" s="8">
        <v>852</v>
      </c>
      <c r="BM328" s="8">
        <v>1157</v>
      </c>
      <c r="BN328" s="8">
        <v>1315</v>
      </c>
      <c r="BO328" s="8">
        <v>937</v>
      </c>
      <c r="BP328" s="8">
        <v>533</v>
      </c>
      <c r="BQ328" s="8">
        <v>329</v>
      </c>
      <c r="BR328" s="8">
        <v>130</v>
      </c>
      <c r="BT328" s="955">
        <v>97.837321145861338</v>
      </c>
      <c r="BV328" s="8">
        <v>4049</v>
      </c>
      <c r="BW328" s="8">
        <v>19425</v>
      </c>
      <c r="BX328" s="8">
        <v>9279</v>
      </c>
      <c r="BY328" s="8">
        <v>3722</v>
      </c>
      <c r="BZ328" s="8">
        <v>5557</v>
      </c>
      <c r="CB328" s="955">
        <v>12.362226360944035</v>
      </c>
      <c r="CC328" s="955">
        <v>59.307544347082711</v>
      </c>
      <c r="CD328" s="955">
        <v>28.330229291973254</v>
      </c>
      <c r="CE328" s="955">
        <v>11.363844533325192</v>
      </c>
      <c r="CF328" s="955">
        <v>16.966384758648061</v>
      </c>
    </row>
    <row r="329" spans="1:84">
      <c r="A329" s="1">
        <v>28464</v>
      </c>
      <c r="B329" s="1">
        <v>3</v>
      </c>
      <c r="C329" s="1" t="s">
        <v>54</v>
      </c>
      <c r="D329" s="1" t="s">
        <v>212</v>
      </c>
      <c r="E329" s="1" t="s">
        <v>414</v>
      </c>
      <c r="F329" s="1076">
        <v>31699</v>
      </c>
      <c r="G329" s="8">
        <v>1021</v>
      </c>
      <c r="H329" s="8">
        <v>1091</v>
      </c>
      <c r="I329" s="8">
        <v>1333</v>
      </c>
      <c r="J329" s="8">
        <v>1551</v>
      </c>
      <c r="K329" s="8">
        <v>1464</v>
      </c>
      <c r="L329" s="8">
        <v>1636</v>
      </c>
      <c r="M329" s="8">
        <v>1740</v>
      </c>
      <c r="N329" s="8">
        <v>1496</v>
      </c>
      <c r="O329" s="8">
        <v>1715</v>
      </c>
      <c r="P329" s="8">
        <v>1892</v>
      </c>
      <c r="Q329" s="8">
        <v>2367</v>
      </c>
      <c r="R329" s="8">
        <v>2914</v>
      </c>
      <c r="S329" s="8">
        <v>2166</v>
      </c>
      <c r="T329" s="8">
        <v>1767</v>
      </c>
      <c r="U329" s="8">
        <v>1545</v>
      </c>
      <c r="V329" s="8">
        <v>1936</v>
      </c>
      <c r="W329" s="8">
        <v>2006</v>
      </c>
      <c r="X329" s="8">
        <v>1280</v>
      </c>
      <c r="Y329" s="8">
        <v>557</v>
      </c>
      <c r="Z329" s="8">
        <v>222</v>
      </c>
      <c r="AA329" s="8"/>
      <c r="AB329" s="8">
        <v>15268</v>
      </c>
      <c r="AC329" s="8">
        <v>523</v>
      </c>
      <c r="AD329" s="8">
        <v>569</v>
      </c>
      <c r="AE329" s="8">
        <v>672</v>
      </c>
      <c r="AF329" s="8">
        <v>805</v>
      </c>
      <c r="AG329" s="8">
        <v>739</v>
      </c>
      <c r="AH329" s="8">
        <v>822</v>
      </c>
      <c r="AI329" s="8">
        <v>871</v>
      </c>
      <c r="AJ329" s="8">
        <v>738</v>
      </c>
      <c r="AK329" s="8">
        <v>865</v>
      </c>
      <c r="AL329" s="8">
        <v>920</v>
      </c>
      <c r="AM329" s="8">
        <v>1209</v>
      </c>
      <c r="AN329" s="8">
        <v>1462</v>
      </c>
      <c r="AO329" s="8">
        <v>1074</v>
      </c>
      <c r="AP329" s="8">
        <v>870</v>
      </c>
      <c r="AQ329" s="8">
        <v>724</v>
      </c>
      <c r="AR329" s="8">
        <v>834</v>
      </c>
      <c r="AS329" s="8">
        <v>825</v>
      </c>
      <c r="AT329" s="8">
        <v>507</v>
      </c>
      <c r="AU329" s="8">
        <v>193</v>
      </c>
      <c r="AV329" s="8">
        <v>46</v>
      </c>
      <c r="AW329" s="8"/>
      <c r="AX329" s="8">
        <v>16431</v>
      </c>
      <c r="AY329" s="8">
        <v>498</v>
      </c>
      <c r="AZ329" s="8">
        <v>522</v>
      </c>
      <c r="BA329" s="8">
        <v>661</v>
      </c>
      <c r="BB329" s="8">
        <v>746</v>
      </c>
      <c r="BC329" s="8">
        <v>725</v>
      </c>
      <c r="BD329" s="8">
        <v>814</v>
      </c>
      <c r="BE329" s="8">
        <v>869</v>
      </c>
      <c r="BF329" s="8">
        <v>758</v>
      </c>
      <c r="BG329" s="8">
        <v>850</v>
      </c>
      <c r="BH329" s="8">
        <v>972</v>
      </c>
      <c r="BI329" s="8">
        <v>1158</v>
      </c>
      <c r="BJ329" s="8">
        <v>1452</v>
      </c>
      <c r="BK329" s="8">
        <v>1092</v>
      </c>
      <c r="BL329" s="8">
        <v>897</v>
      </c>
      <c r="BM329" s="8">
        <v>821</v>
      </c>
      <c r="BN329" s="8">
        <v>1102</v>
      </c>
      <c r="BO329" s="8">
        <v>1181</v>
      </c>
      <c r="BP329" s="8">
        <v>773</v>
      </c>
      <c r="BQ329" s="8">
        <v>364</v>
      </c>
      <c r="BR329" s="8">
        <v>176</v>
      </c>
      <c r="BT329" s="955">
        <v>94.688890880305891</v>
      </c>
      <c r="BV329" s="8">
        <v>3445</v>
      </c>
      <c r="BW329" s="8">
        <v>18941</v>
      </c>
      <c r="BX329" s="8">
        <v>9313</v>
      </c>
      <c r="BY329" s="8">
        <v>3312</v>
      </c>
      <c r="BZ329" s="8">
        <v>6001</v>
      </c>
      <c r="CB329" s="955">
        <v>10.867850720842927</v>
      </c>
      <c r="CC329" s="955">
        <v>59.752673585917535</v>
      </c>
      <c r="CD329" s="955">
        <v>29.379475693239531</v>
      </c>
      <c r="CE329" s="955">
        <v>10.448279125524465</v>
      </c>
      <c r="CF329" s="955">
        <v>18.93119656771507</v>
      </c>
    </row>
    <row r="330" spans="1:84">
      <c r="A330" s="1">
        <v>28464</v>
      </c>
      <c r="B330" s="1">
        <v>3</v>
      </c>
      <c r="C330" s="1" t="s">
        <v>54</v>
      </c>
      <c r="D330" s="1" t="s">
        <v>212</v>
      </c>
      <c r="E330" s="1" t="s">
        <v>415</v>
      </c>
      <c r="F330" s="1076">
        <v>30540</v>
      </c>
      <c r="G330" s="8">
        <v>1007</v>
      </c>
      <c r="H330" s="8">
        <v>1066</v>
      </c>
      <c r="I330" s="8">
        <v>1103</v>
      </c>
      <c r="J330" s="8">
        <v>1227</v>
      </c>
      <c r="K330" s="8">
        <v>1291</v>
      </c>
      <c r="L330" s="8">
        <v>1533</v>
      </c>
      <c r="M330" s="8">
        <v>1722</v>
      </c>
      <c r="N330" s="8">
        <v>1789</v>
      </c>
      <c r="O330" s="8">
        <v>1484</v>
      </c>
      <c r="P330" s="8">
        <v>1688</v>
      </c>
      <c r="Q330" s="8">
        <v>1873</v>
      </c>
      <c r="R330" s="8">
        <v>2323</v>
      </c>
      <c r="S330" s="8">
        <v>2911</v>
      </c>
      <c r="T330" s="8">
        <v>2096</v>
      </c>
      <c r="U330" s="8">
        <v>1685</v>
      </c>
      <c r="V330" s="8">
        <v>1431</v>
      </c>
      <c r="W330" s="8">
        <v>1667</v>
      </c>
      <c r="X330" s="8">
        <v>1581</v>
      </c>
      <c r="Y330" s="8">
        <v>786</v>
      </c>
      <c r="Z330" s="8">
        <v>277</v>
      </c>
      <c r="AA330" s="8"/>
      <c r="AB330" s="8">
        <v>14678</v>
      </c>
      <c r="AC330" s="8">
        <v>516</v>
      </c>
      <c r="AD330" s="8">
        <v>556</v>
      </c>
      <c r="AE330" s="8">
        <v>573</v>
      </c>
      <c r="AF330" s="8">
        <v>608</v>
      </c>
      <c r="AG330" s="8">
        <v>645</v>
      </c>
      <c r="AH330" s="8">
        <v>792</v>
      </c>
      <c r="AI330" s="8">
        <v>868</v>
      </c>
      <c r="AJ330" s="8">
        <v>901</v>
      </c>
      <c r="AK330" s="8">
        <v>731</v>
      </c>
      <c r="AL330" s="8">
        <v>856</v>
      </c>
      <c r="AM330" s="8">
        <v>911</v>
      </c>
      <c r="AN330" s="8">
        <v>1183</v>
      </c>
      <c r="AO330" s="8">
        <v>1457</v>
      </c>
      <c r="AP330" s="8">
        <v>1027</v>
      </c>
      <c r="AQ330" s="8">
        <v>819</v>
      </c>
      <c r="AR330" s="8">
        <v>646</v>
      </c>
      <c r="AS330" s="8">
        <v>675</v>
      </c>
      <c r="AT330" s="8">
        <v>591</v>
      </c>
      <c r="AU330" s="8">
        <v>256</v>
      </c>
      <c r="AV330" s="8">
        <v>67</v>
      </c>
      <c r="AW330" s="8"/>
      <c r="AX330" s="8">
        <v>15862</v>
      </c>
      <c r="AY330" s="8">
        <v>491</v>
      </c>
      <c r="AZ330" s="8">
        <v>510</v>
      </c>
      <c r="BA330" s="8">
        <v>530</v>
      </c>
      <c r="BB330" s="8">
        <v>619</v>
      </c>
      <c r="BC330" s="8">
        <v>646</v>
      </c>
      <c r="BD330" s="8">
        <v>741</v>
      </c>
      <c r="BE330" s="8">
        <v>854</v>
      </c>
      <c r="BF330" s="8">
        <v>888</v>
      </c>
      <c r="BG330" s="8">
        <v>753</v>
      </c>
      <c r="BH330" s="8">
        <v>832</v>
      </c>
      <c r="BI330" s="8">
        <v>962</v>
      </c>
      <c r="BJ330" s="8">
        <v>1140</v>
      </c>
      <c r="BK330" s="8">
        <v>1454</v>
      </c>
      <c r="BL330" s="8">
        <v>1069</v>
      </c>
      <c r="BM330" s="8">
        <v>866</v>
      </c>
      <c r="BN330" s="8">
        <v>785</v>
      </c>
      <c r="BO330" s="8">
        <v>992</v>
      </c>
      <c r="BP330" s="8">
        <v>990</v>
      </c>
      <c r="BQ330" s="8">
        <v>530</v>
      </c>
      <c r="BR330" s="8">
        <v>210</v>
      </c>
      <c r="BT330" s="955">
        <v>91.226812438390539</v>
      </c>
      <c r="BV330" s="8">
        <v>3176</v>
      </c>
      <c r="BW330" s="8">
        <v>17841</v>
      </c>
      <c r="BX330" s="8">
        <v>9523</v>
      </c>
      <c r="BY330" s="8">
        <v>3781</v>
      </c>
      <c r="BZ330" s="8">
        <v>5742</v>
      </c>
      <c r="CB330" s="955">
        <v>10.39947609692207</v>
      </c>
      <c r="CC330" s="955">
        <v>58.418467583497055</v>
      </c>
      <c r="CD330" s="955">
        <v>31.182056319580877</v>
      </c>
      <c r="CE330" s="955">
        <v>12.380484610347086</v>
      </c>
      <c r="CF330" s="955">
        <v>18.801571709233791</v>
      </c>
    </row>
    <row r="331" spans="1:84">
      <c r="A331" s="1">
        <v>28464</v>
      </c>
      <c r="B331" s="1">
        <v>3</v>
      </c>
      <c r="C331" s="1" t="s">
        <v>54</v>
      </c>
      <c r="D331" s="1" t="s">
        <v>212</v>
      </c>
      <c r="E331" s="1" t="s">
        <v>416</v>
      </c>
      <c r="F331" s="1076">
        <v>29332</v>
      </c>
      <c r="G331" s="8">
        <v>968</v>
      </c>
      <c r="H331" s="8">
        <v>1052</v>
      </c>
      <c r="I331" s="8">
        <v>1078</v>
      </c>
      <c r="J331" s="8">
        <v>1014</v>
      </c>
      <c r="K331" s="8">
        <v>1030</v>
      </c>
      <c r="L331" s="8">
        <v>1384</v>
      </c>
      <c r="M331" s="8">
        <v>1619</v>
      </c>
      <c r="N331" s="8">
        <v>1750</v>
      </c>
      <c r="O331" s="8">
        <v>1778</v>
      </c>
      <c r="P331" s="8">
        <v>1462</v>
      </c>
      <c r="Q331" s="8">
        <v>1673</v>
      </c>
      <c r="R331" s="8">
        <v>1848</v>
      </c>
      <c r="S331" s="8">
        <v>2324</v>
      </c>
      <c r="T331" s="8">
        <v>2815</v>
      </c>
      <c r="U331" s="8">
        <v>2006</v>
      </c>
      <c r="V331" s="8">
        <v>1567</v>
      </c>
      <c r="W331" s="8">
        <v>1245</v>
      </c>
      <c r="X331" s="8">
        <v>1319</v>
      </c>
      <c r="Y331" s="8">
        <v>1016</v>
      </c>
      <c r="Z331" s="8">
        <v>384</v>
      </c>
      <c r="AA331" s="8"/>
      <c r="AB331" s="8">
        <v>14106</v>
      </c>
      <c r="AC331" s="8">
        <v>496</v>
      </c>
      <c r="AD331" s="8">
        <v>549</v>
      </c>
      <c r="AE331" s="8">
        <v>560</v>
      </c>
      <c r="AF331" s="8">
        <v>517</v>
      </c>
      <c r="AG331" s="8">
        <v>494</v>
      </c>
      <c r="AH331" s="8">
        <v>710</v>
      </c>
      <c r="AI331" s="8">
        <v>833</v>
      </c>
      <c r="AJ331" s="8">
        <v>885</v>
      </c>
      <c r="AK331" s="8">
        <v>894</v>
      </c>
      <c r="AL331" s="8">
        <v>725</v>
      </c>
      <c r="AM331" s="8">
        <v>848</v>
      </c>
      <c r="AN331" s="8">
        <v>899</v>
      </c>
      <c r="AO331" s="8">
        <v>1181</v>
      </c>
      <c r="AP331" s="8">
        <v>1391</v>
      </c>
      <c r="AQ331" s="8">
        <v>971</v>
      </c>
      <c r="AR331" s="8">
        <v>735</v>
      </c>
      <c r="AS331" s="8">
        <v>528</v>
      </c>
      <c r="AT331" s="8">
        <v>485</v>
      </c>
      <c r="AU331" s="8">
        <v>314</v>
      </c>
      <c r="AV331" s="8">
        <v>91</v>
      </c>
      <c r="AW331" s="8"/>
      <c r="AX331" s="8">
        <v>15226</v>
      </c>
      <c r="AY331" s="8">
        <v>472</v>
      </c>
      <c r="AZ331" s="8">
        <v>503</v>
      </c>
      <c r="BA331" s="8">
        <v>518</v>
      </c>
      <c r="BB331" s="8">
        <v>497</v>
      </c>
      <c r="BC331" s="8">
        <v>536</v>
      </c>
      <c r="BD331" s="8">
        <v>674</v>
      </c>
      <c r="BE331" s="8">
        <v>786</v>
      </c>
      <c r="BF331" s="8">
        <v>865</v>
      </c>
      <c r="BG331" s="8">
        <v>884</v>
      </c>
      <c r="BH331" s="8">
        <v>737</v>
      </c>
      <c r="BI331" s="8">
        <v>825</v>
      </c>
      <c r="BJ331" s="8">
        <v>949</v>
      </c>
      <c r="BK331" s="8">
        <v>1143</v>
      </c>
      <c r="BL331" s="8">
        <v>1424</v>
      </c>
      <c r="BM331" s="8">
        <v>1035</v>
      </c>
      <c r="BN331" s="8">
        <v>832</v>
      </c>
      <c r="BO331" s="8">
        <v>717</v>
      </c>
      <c r="BP331" s="8">
        <v>834</v>
      </c>
      <c r="BQ331" s="8">
        <v>702</v>
      </c>
      <c r="BR331" s="8">
        <v>293</v>
      </c>
      <c r="BT331" s="955">
        <v>87.618364847507252</v>
      </c>
      <c r="BV331" s="8">
        <v>3098</v>
      </c>
      <c r="BW331" s="8">
        <v>15882</v>
      </c>
      <c r="BX331" s="8">
        <v>10352</v>
      </c>
      <c r="BY331" s="8">
        <v>4821</v>
      </c>
      <c r="BZ331" s="8">
        <v>5531</v>
      </c>
      <c r="CB331" s="955">
        <v>10.561843720169099</v>
      </c>
      <c r="CC331" s="955">
        <v>54.145642983771992</v>
      </c>
      <c r="CD331" s="955">
        <v>35.292513296058914</v>
      </c>
      <c r="CE331" s="955">
        <v>16.435974362471022</v>
      </c>
      <c r="CF331" s="955">
        <v>18.856538933587892</v>
      </c>
    </row>
    <row r="332" spans="1:84">
      <c r="A332" s="1">
        <v>28464</v>
      </c>
      <c r="B332" s="1">
        <v>3</v>
      </c>
      <c r="C332" s="1" t="s">
        <v>54</v>
      </c>
      <c r="D332" s="1" t="s">
        <v>212</v>
      </c>
      <c r="E332" s="1" t="s">
        <v>417</v>
      </c>
      <c r="F332" s="1076">
        <v>28098</v>
      </c>
      <c r="G332" s="8">
        <v>880</v>
      </c>
      <c r="H332" s="8">
        <v>1011</v>
      </c>
      <c r="I332" s="8">
        <v>1063</v>
      </c>
      <c r="J332" s="8">
        <v>990</v>
      </c>
      <c r="K332" s="8">
        <v>849</v>
      </c>
      <c r="L332" s="8">
        <v>1144</v>
      </c>
      <c r="M332" s="8">
        <v>1486</v>
      </c>
      <c r="N332" s="8">
        <v>1643</v>
      </c>
      <c r="O332" s="8">
        <v>1736</v>
      </c>
      <c r="P332" s="8">
        <v>1753</v>
      </c>
      <c r="Q332" s="8">
        <v>1449</v>
      </c>
      <c r="R332" s="8">
        <v>1652</v>
      </c>
      <c r="S332" s="8">
        <v>1857</v>
      </c>
      <c r="T332" s="8">
        <v>2250</v>
      </c>
      <c r="U332" s="8">
        <v>2695</v>
      </c>
      <c r="V332" s="8">
        <v>1871</v>
      </c>
      <c r="W332" s="8">
        <v>1371</v>
      </c>
      <c r="X332" s="8">
        <v>1008</v>
      </c>
      <c r="Y332" s="8">
        <v>851</v>
      </c>
      <c r="Z332" s="8">
        <v>539</v>
      </c>
      <c r="AA332" s="8"/>
      <c r="AB332" s="8">
        <v>13558</v>
      </c>
      <c r="AC332" s="8">
        <v>451</v>
      </c>
      <c r="AD332" s="8">
        <v>527</v>
      </c>
      <c r="AE332" s="8">
        <v>552</v>
      </c>
      <c r="AF332" s="8">
        <v>505</v>
      </c>
      <c r="AG332" s="8">
        <v>420</v>
      </c>
      <c r="AH332" s="8">
        <v>571</v>
      </c>
      <c r="AI332" s="8">
        <v>760</v>
      </c>
      <c r="AJ332" s="8">
        <v>848</v>
      </c>
      <c r="AK332" s="8">
        <v>876</v>
      </c>
      <c r="AL332" s="8">
        <v>887</v>
      </c>
      <c r="AM332" s="8">
        <v>719</v>
      </c>
      <c r="AN332" s="8">
        <v>837</v>
      </c>
      <c r="AO332" s="8">
        <v>903</v>
      </c>
      <c r="AP332" s="8">
        <v>1129</v>
      </c>
      <c r="AQ332" s="8">
        <v>1316</v>
      </c>
      <c r="AR332" s="8">
        <v>875</v>
      </c>
      <c r="AS332" s="8">
        <v>607</v>
      </c>
      <c r="AT332" s="8">
        <v>391</v>
      </c>
      <c r="AU332" s="8">
        <v>260</v>
      </c>
      <c r="AV332" s="8">
        <v>124</v>
      </c>
      <c r="AW332" s="8"/>
      <c r="AX332" s="8">
        <v>14540</v>
      </c>
      <c r="AY332" s="8">
        <v>429</v>
      </c>
      <c r="AZ332" s="8">
        <v>484</v>
      </c>
      <c r="BA332" s="8">
        <v>511</v>
      </c>
      <c r="BB332" s="8">
        <v>485</v>
      </c>
      <c r="BC332" s="8">
        <v>429</v>
      </c>
      <c r="BD332" s="8">
        <v>573</v>
      </c>
      <c r="BE332" s="8">
        <v>726</v>
      </c>
      <c r="BF332" s="8">
        <v>795</v>
      </c>
      <c r="BG332" s="8">
        <v>860</v>
      </c>
      <c r="BH332" s="8">
        <v>866</v>
      </c>
      <c r="BI332" s="8">
        <v>730</v>
      </c>
      <c r="BJ332" s="8">
        <v>815</v>
      </c>
      <c r="BK332" s="8">
        <v>954</v>
      </c>
      <c r="BL332" s="8">
        <v>1121</v>
      </c>
      <c r="BM332" s="8">
        <v>1379</v>
      </c>
      <c r="BN332" s="8">
        <v>996</v>
      </c>
      <c r="BO332" s="8">
        <v>764</v>
      </c>
      <c r="BP332" s="8">
        <v>617</v>
      </c>
      <c r="BQ332" s="8">
        <v>591</v>
      </c>
      <c r="BR332" s="8">
        <v>415</v>
      </c>
      <c r="BT332" s="955">
        <v>83.932251993906263</v>
      </c>
      <c r="BV332" s="8">
        <v>2954</v>
      </c>
      <c r="BW332" s="8">
        <v>14559</v>
      </c>
      <c r="BX332" s="8">
        <v>10585</v>
      </c>
      <c r="BY332" s="8">
        <v>4945</v>
      </c>
      <c r="BZ332" s="8">
        <v>5640</v>
      </c>
      <c r="CB332" s="955">
        <v>10.513203786746388</v>
      </c>
      <c r="CC332" s="955">
        <v>51.815075806107188</v>
      </c>
      <c r="CD332" s="955">
        <v>37.671720407146417</v>
      </c>
      <c r="CE332" s="955">
        <v>17.599117374902129</v>
      </c>
      <c r="CF332" s="955">
        <v>20.072603032244288</v>
      </c>
    </row>
    <row r="333" spans="1:84">
      <c r="A333" s="1">
        <v>28464</v>
      </c>
      <c r="B333" s="1">
        <v>3</v>
      </c>
      <c r="C333" s="1" t="s">
        <v>54</v>
      </c>
      <c r="D333" s="1" t="s">
        <v>212</v>
      </c>
      <c r="E333" s="1" t="s">
        <v>419</v>
      </c>
      <c r="F333" s="1076">
        <v>26806</v>
      </c>
      <c r="G333" s="8">
        <v>773</v>
      </c>
      <c r="H333" s="8">
        <v>918</v>
      </c>
      <c r="I333" s="8">
        <v>1021</v>
      </c>
      <c r="J333" s="8">
        <v>976</v>
      </c>
      <c r="K333" s="8">
        <v>826</v>
      </c>
      <c r="L333" s="8">
        <v>942</v>
      </c>
      <c r="M333" s="8">
        <v>1234</v>
      </c>
      <c r="N333" s="8">
        <v>1514</v>
      </c>
      <c r="O333" s="8">
        <v>1627</v>
      </c>
      <c r="P333" s="8">
        <v>1710</v>
      </c>
      <c r="Q333" s="8">
        <v>1734</v>
      </c>
      <c r="R333" s="8">
        <v>1438</v>
      </c>
      <c r="S333" s="8">
        <v>1663</v>
      </c>
      <c r="T333" s="8">
        <v>1804</v>
      </c>
      <c r="U333" s="8">
        <v>2158</v>
      </c>
      <c r="V333" s="8">
        <v>2517</v>
      </c>
      <c r="W333" s="8">
        <v>1644</v>
      </c>
      <c r="X333" s="8">
        <v>1121</v>
      </c>
      <c r="Y333" s="8">
        <v>672</v>
      </c>
      <c r="Z333" s="8">
        <v>514</v>
      </c>
      <c r="AA333" s="8"/>
      <c r="AB333" s="8">
        <v>12979</v>
      </c>
      <c r="AC333" s="8">
        <v>396</v>
      </c>
      <c r="AD333" s="8">
        <v>479</v>
      </c>
      <c r="AE333" s="8">
        <v>530</v>
      </c>
      <c r="AF333" s="8">
        <v>498</v>
      </c>
      <c r="AG333" s="8">
        <v>409</v>
      </c>
      <c r="AH333" s="8">
        <v>484</v>
      </c>
      <c r="AI333" s="8">
        <v>619</v>
      </c>
      <c r="AJ333" s="8">
        <v>780</v>
      </c>
      <c r="AK333" s="8">
        <v>838</v>
      </c>
      <c r="AL333" s="8">
        <v>868</v>
      </c>
      <c r="AM333" s="8">
        <v>878</v>
      </c>
      <c r="AN333" s="8">
        <v>714</v>
      </c>
      <c r="AO333" s="8">
        <v>843</v>
      </c>
      <c r="AP333" s="8">
        <v>869</v>
      </c>
      <c r="AQ333" s="8">
        <v>1072</v>
      </c>
      <c r="AR333" s="8">
        <v>1190</v>
      </c>
      <c r="AS333" s="8">
        <v>728</v>
      </c>
      <c r="AT333" s="8">
        <v>455</v>
      </c>
      <c r="AU333" s="8">
        <v>217</v>
      </c>
      <c r="AV333" s="8">
        <v>112</v>
      </c>
      <c r="AW333" s="8"/>
      <c r="AX333" s="8">
        <v>13827</v>
      </c>
      <c r="AY333" s="8">
        <v>377</v>
      </c>
      <c r="AZ333" s="8">
        <v>439</v>
      </c>
      <c r="BA333" s="8">
        <v>491</v>
      </c>
      <c r="BB333" s="8">
        <v>478</v>
      </c>
      <c r="BC333" s="8">
        <v>417</v>
      </c>
      <c r="BD333" s="8">
        <v>458</v>
      </c>
      <c r="BE333" s="8">
        <v>615</v>
      </c>
      <c r="BF333" s="8">
        <v>734</v>
      </c>
      <c r="BG333" s="8">
        <v>789</v>
      </c>
      <c r="BH333" s="8">
        <v>842</v>
      </c>
      <c r="BI333" s="8">
        <v>856</v>
      </c>
      <c r="BJ333" s="8">
        <v>724</v>
      </c>
      <c r="BK333" s="8">
        <v>820</v>
      </c>
      <c r="BL333" s="8">
        <v>935</v>
      </c>
      <c r="BM333" s="8">
        <v>1086</v>
      </c>
      <c r="BN333" s="8">
        <v>1327</v>
      </c>
      <c r="BO333" s="8">
        <v>916</v>
      </c>
      <c r="BP333" s="8">
        <v>666</v>
      </c>
      <c r="BQ333" s="8">
        <v>455</v>
      </c>
      <c r="BR333" s="8">
        <v>402</v>
      </c>
      <c r="BT333" s="955">
        <v>80.072885861935063</v>
      </c>
      <c r="BV333" s="8">
        <v>2712</v>
      </c>
      <c r="BW333" s="8">
        <v>13664</v>
      </c>
      <c r="BX333" s="8">
        <v>10430</v>
      </c>
      <c r="BY333" s="8">
        <v>3962</v>
      </c>
      <c r="BZ333" s="8">
        <v>6468</v>
      </c>
      <c r="CB333" s="955">
        <v>10.11713795418936</v>
      </c>
      <c r="CC333" s="955">
        <v>50.973662612847868</v>
      </c>
      <c r="CD333" s="955">
        <v>38.909199432962772</v>
      </c>
      <c r="CE333" s="955">
        <v>14.780273073192568</v>
      </c>
      <c r="CF333" s="955">
        <v>24.128926359770201</v>
      </c>
    </row>
    <row r="334" spans="1:84">
      <c r="A334" s="1">
        <v>28481</v>
      </c>
      <c r="B334" s="1">
        <v>3</v>
      </c>
      <c r="C334" s="1" t="s">
        <v>54</v>
      </c>
      <c r="D334" s="1" t="s">
        <v>214</v>
      </c>
      <c r="E334" s="1" t="s">
        <v>412</v>
      </c>
      <c r="F334" s="1076">
        <v>13879</v>
      </c>
      <c r="G334" s="8">
        <v>270</v>
      </c>
      <c r="H334" s="8">
        <v>458</v>
      </c>
      <c r="I334" s="8">
        <v>548</v>
      </c>
      <c r="J334" s="8">
        <v>586</v>
      </c>
      <c r="K334" s="8">
        <v>476</v>
      </c>
      <c r="L334" s="8">
        <v>402</v>
      </c>
      <c r="M334" s="8">
        <v>481</v>
      </c>
      <c r="N334" s="8">
        <v>639</v>
      </c>
      <c r="O334" s="8">
        <v>743</v>
      </c>
      <c r="P334" s="8">
        <v>924</v>
      </c>
      <c r="Q334" s="8">
        <v>803</v>
      </c>
      <c r="R334" s="8">
        <v>922</v>
      </c>
      <c r="S334" s="8">
        <v>1071</v>
      </c>
      <c r="T334" s="8">
        <v>1304</v>
      </c>
      <c r="U334" s="8">
        <v>1491</v>
      </c>
      <c r="V334" s="8">
        <v>1097</v>
      </c>
      <c r="W334" s="8">
        <v>698</v>
      </c>
      <c r="X334" s="8">
        <v>552</v>
      </c>
      <c r="Y334" s="8">
        <v>319</v>
      </c>
      <c r="Z334" s="8">
        <v>95</v>
      </c>
      <c r="AA334" s="8"/>
      <c r="AB334" s="8">
        <v>6717</v>
      </c>
      <c r="AC334" s="8">
        <v>132</v>
      </c>
      <c r="AD334" s="8">
        <v>257</v>
      </c>
      <c r="AE334" s="8">
        <v>302</v>
      </c>
      <c r="AF334" s="8">
        <v>291</v>
      </c>
      <c r="AG334" s="8">
        <v>268</v>
      </c>
      <c r="AH334" s="8">
        <v>210</v>
      </c>
      <c r="AI334" s="8">
        <v>251</v>
      </c>
      <c r="AJ334" s="8">
        <v>349</v>
      </c>
      <c r="AK334" s="8">
        <v>364</v>
      </c>
      <c r="AL334" s="8">
        <v>470</v>
      </c>
      <c r="AM334" s="8">
        <v>396</v>
      </c>
      <c r="AN334" s="8">
        <v>462</v>
      </c>
      <c r="AO334" s="8">
        <v>529</v>
      </c>
      <c r="AP334" s="8">
        <v>614</v>
      </c>
      <c r="AQ334" s="8">
        <v>743</v>
      </c>
      <c r="AR334" s="8">
        <v>511</v>
      </c>
      <c r="AS334" s="8">
        <v>280</v>
      </c>
      <c r="AT334" s="8">
        <v>185</v>
      </c>
      <c r="AU334" s="8">
        <v>84</v>
      </c>
      <c r="AV334" s="8">
        <v>19</v>
      </c>
      <c r="AW334" s="8"/>
      <c r="AX334" s="8">
        <v>7162</v>
      </c>
      <c r="AY334" s="8">
        <v>138</v>
      </c>
      <c r="AZ334" s="8">
        <v>201</v>
      </c>
      <c r="BA334" s="8">
        <v>246</v>
      </c>
      <c r="BB334" s="8">
        <v>295</v>
      </c>
      <c r="BC334" s="8">
        <v>208</v>
      </c>
      <c r="BD334" s="8">
        <v>192</v>
      </c>
      <c r="BE334" s="8">
        <v>230</v>
      </c>
      <c r="BF334" s="8">
        <v>290</v>
      </c>
      <c r="BG334" s="8">
        <v>379</v>
      </c>
      <c r="BH334" s="8">
        <v>454</v>
      </c>
      <c r="BI334" s="8">
        <v>407</v>
      </c>
      <c r="BJ334" s="8">
        <v>460</v>
      </c>
      <c r="BK334" s="8">
        <v>542</v>
      </c>
      <c r="BL334" s="8">
        <v>690</v>
      </c>
      <c r="BM334" s="8">
        <v>748</v>
      </c>
      <c r="BN334" s="8">
        <v>586</v>
      </c>
      <c r="BO334" s="8">
        <v>418</v>
      </c>
      <c r="BP334" s="8">
        <v>367</v>
      </c>
      <c r="BQ334" s="8">
        <v>235</v>
      </c>
      <c r="BR334" s="8">
        <v>76</v>
      </c>
      <c r="BT334" s="955">
        <v>100</v>
      </c>
      <c r="BV334" s="8">
        <v>1276</v>
      </c>
      <c r="BW334" s="8">
        <v>7047</v>
      </c>
      <c r="BX334" s="8">
        <v>5556</v>
      </c>
      <c r="BY334" s="8">
        <v>2795</v>
      </c>
      <c r="BZ334" s="8">
        <v>2761</v>
      </c>
      <c r="CB334" s="955">
        <v>9.1937459471143459</v>
      </c>
      <c r="CC334" s="955">
        <v>50.774551480654232</v>
      </c>
      <c r="CD334" s="955">
        <v>40.031702572231431</v>
      </c>
      <c r="CE334" s="955">
        <v>20.138338497009872</v>
      </c>
      <c r="CF334" s="955">
        <v>19.893364075221559</v>
      </c>
    </row>
    <row r="335" spans="1:84">
      <c r="A335" s="1">
        <v>28481</v>
      </c>
      <c r="B335" s="1">
        <v>3</v>
      </c>
      <c r="C335" s="1" t="s">
        <v>54</v>
      </c>
      <c r="D335" s="1" t="s">
        <v>214</v>
      </c>
      <c r="E335" s="1" t="s">
        <v>413</v>
      </c>
      <c r="F335" s="1076">
        <v>12603</v>
      </c>
      <c r="G335" s="8">
        <v>186</v>
      </c>
      <c r="H335" s="8">
        <v>283</v>
      </c>
      <c r="I335" s="8">
        <v>465</v>
      </c>
      <c r="J335" s="8">
        <v>462</v>
      </c>
      <c r="K335" s="8">
        <v>419</v>
      </c>
      <c r="L335" s="8">
        <v>454</v>
      </c>
      <c r="M335" s="8">
        <v>361</v>
      </c>
      <c r="N335" s="8">
        <v>472</v>
      </c>
      <c r="O335" s="8">
        <v>621</v>
      </c>
      <c r="P335" s="8">
        <v>731</v>
      </c>
      <c r="Q335" s="8">
        <v>910</v>
      </c>
      <c r="R335" s="8">
        <v>805</v>
      </c>
      <c r="S335" s="8">
        <v>919</v>
      </c>
      <c r="T335" s="8">
        <v>1042</v>
      </c>
      <c r="U335" s="8">
        <v>1230</v>
      </c>
      <c r="V335" s="8">
        <v>1364</v>
      </c>
      <c r="W335" s="8">
        <v>919</v>
      </c>
      <c r="X335" s="8">
        <v>509</v>
      </c>
      <c r="Y335" s="8">
        <v>313</v>
      </c>
      <c r="Z335" s="8">
        <v>138</v>
      </c>
      <c r="AA335" s="8"/>
      <c r="AB335" s="8">
        <v>6099</v>
      </c>
      <c r="AC335" s="8">
        <v>95</v>
      </c>
      <c r="AD335" s="8">
        <v>141</v>
      </c>
      <c r="AE335" s="8">
        <v>263</v>
      </c>
      <c r="AF335" s="8">
        <v>249</v>
      </c>
      <c r="AG335" s="8">
        <v>204</v>
      </c>
      <c r="AH335" s="8">
        <v>267</v>
      </c>
      <c r="AI335" s="8">
        <v>191</v>
      </c>
      <c r="AJ335" s="8">
        <v>244</v>
      </c>
      <c r="AK335" s="8">
        <v>341</v>
      </c>
      <c r="AL335" s="8">
        <v>356</v>
      </c>
      <c r="AM335" s="8">
        <v>463</v>
      </c>
      <c r="AN335" s="8">
        <v>397</v>
      </c>
      <c r="AO335" s="8">
        <v>462</v>
      </c>
      <c r="AP335" s="8">
        <v>511</v>
      </c>
      <c r="AQ335" s="8">
        <v>573</v>
      </c>
      <c r="AR335" s="8">
        <v>653</v>
      </c>
      <c r="AS335" s="8">
        <v>398</v>
      </c>
      <c r="AT335" s="8">
        <v>185</v>
      </c>
      <c r="AU335" s="8">
        <v>80</v>
      </c>
      <c r="AV335" s="8">
        <v>26</v>
      </c>
      <c r="AW335" s="8"/>
      <c r="AX335" s="8">
        <v>6504</v>
      </c>
      <c r="AY335" s="8">
        <v>91</v>
      </c>
      <c r="AZ335" s="8">
        <v>142</v>
      </c>
      <c r="BA335" s="8">
        <v>202</v>
      </c>
      <c r="BB335" s="8">
        <v>213</v>
      </c>
      <c r="BC335" s="8">
        <v>215</v>
      </c>
      <c r="BD335" s="8">
        <v>187</v>
      </c>
      <c r="BE335" s="8">
        <v>170</v>
      </c>
      <c r="BF335" s="8">
        <v>228</v>
      </c>
      <c r="BG335" s="8">
        <v>280</v>
      </c>
      <c r="BH335" s="8">
        <v>375</v>
      </c>
      <c r="BI335" s="8">
        <v>447</v>
      </c>
      <c r="BJ335" s="8">
        <v>408</v>
      </c>
      <c r="BK335" s="8">
        <v>457</v>
      </c>
      <c r="BL335" s="8">
        <v>531</v>
      </c>
      <c r="BM335" s="8">
        <v>657</v>
      </c>
      <c r="BN335" s="8">
        <v>711</v>
      </c>
      <c r="BO335" s="8">
        <v>521</v>
      </c>
      <c r="BP335" s="8">
        <v>324</v>
      </c>
      <c r="BQ335" s="8">
        <v>233</v>
      </c>
      <c r="BR335" s="8">
        <v>112</v>
      </c>
      <c r="BT335" s="955">
        <v>90.806254052885663</v>
      </c>
      <c r="BV335" s="8">
        <v>934</v>
      </c>
      <c r="BW335" s="8">
        <v>6154</v>
      </c>
      <c r="BX335" s="8">
        <v>5515</v>
      </c>
      <c r="BY335" s="8">
        <v>2272</v>
      </c>
      <c r="BZ335" s="8">
        <v>3243</v>
      </c>
      <c r="CB335" s="955">
        <v>7.4109339046258826</v>
      </c>
      <c r="CC335" s="955">
        <v>48.829643735618504</v>
      </c>
      <c r="CD335" s="955">
        <v>43.759422359755611</v>
      </c>
      <c r="CE335" s="955">
        <v>18.027453780845832</v>
      </c>
      <c r="CF335" s="955">
        <v>25.731968578909779</v>
      </c>
    </row>
    <row r="336" spans="1:84">
      <c r="A336" s="1">
        <v>28481</v>
      </c>
      <c r="B336" s="1">
        <v>3</v>
      </c>
      <c r="C336" s="1" t="s">
        <v>54</v>
      </c>
      <c r="D336" s="1" t="s">
        <v>214</v>
      </c>
      <c r="E336" s="1" t="s">
        <v>414</v>
      </c>
      <c r="F336" s="1076">
        <v>11319</v>
      </c>
      <c r="G336" s="8">
        <v>158</v>
      </c>
      <c r="H336" s="8">
        <v>195</v>
      </c>
      <c r="I336" s="8">
        <v>287</v>
      </c>
      <c r="J336" s="8">
        <v>392</v>
      </c>
      <c r="K336" s="8">
        <v>329</v>
      </c>
      <c r="L336" s="8">
        <v>402</v>
      </c>
      <c r="M336" s="8">
        <v>408</v>
      </c>
      <c r="N336" s="8">
        <v>353</v>
      </c>
      <c r="O336" s="8">
        <v>460</v>
      </c>
      <c r="P336" s="8">
        <v>611</v>
      </c>
      <c r="Q336" s="8">
        <v>719</v>
      </c>
      <c r="R336" s="8">
        <v>912</v>
      </c>
      <c r="S336" s="8">
        <v>803</v>
      </c>
      <c r="T336" s="8">
        <v>897</v>
      </c>
      <c r="U336" s="8">
        <v>986</v>
      </c>
      <c r="V336" s="8">
        <v>1121</v>
      </c>
      <c r="W336" s="8">
        <v>1140</v>
      </c>
      <c r="X336" s="8">
        <v>690</v>
      </c>
      <c r="Y336" s="8">
        <v>298</v>
      </c>
      <c r="Z336" s="8">
        <v>158</v>
      </c>
      <c r="AA336" s="8"/>
      <c r="AB336" s="8">
        <v>5469</v>
      </c>
      <c r="AC336" s="8">
        <v>81</v>
      </c>
      <c r="AD336" s="8">
        <v>102</v>
      </c>
      <c r="AE336" s="8">
        <v>145</v>
      </c>
      <c r="AF336" s="8">
        <v>217</v>
      </c>
      <c r="AG336" s="8">
        <v>174</v>
      </c>
      <c r="AH336" s="8">
        <v>211</v>
      </c>
      <c r="AI336" s="8">
        <v>243</v>
      </c>
      <c r="AJ336" s="8">
        <v>185</v>
      </c>
      <c r="AK336" s="8">
        <v>240</v>
      </c>
      <c r="AL336" s="8">
        <v>334</v>
      </c>
      <c r="AM336" s="8">
        <v>351</v>
      </c>
      <c r="AN336" s="8">
        <v>464</v>
      </c>
      <c r="AO336" s="8">
        <v>397</v>
      </c>
      <c r="AP336" s="8">
        <v>448</v>
      </c>
      <c r="AQ336" s="8">
        <v>480</v>
      </c>
      <c r="AR336" s="8">
        <v>501</v>
      </c>
      <c r="AS336" s="8">
        <v>508</v>
      </c>
      <c r="AT336" s="8">
        <v>269</v>
      </c>
      <c r="AU336" s="8">
        <v>91</v>
      </c>
      <c r="AV336" s="8">
        <v>28</v>
      </c>
      <c r="AW336" s="8"/>
      <c r="AX336" s="8">
        <v>5850</v>
      </c>
      <c r="AY336" s="8">
        <v>77</v>
      </c>
      <c r="AZ336" s="8">
        <v>93</v>
      </c>
      <c r="BA336" s="8">
        <v>142</v>
      </c>
      <c r="BB336" s="8">
        <v>175</v>
      </c>
      <c r="BC336" s="8">
        <v>155</v>
      </c>
      <c r="BD336" s="8">
        <v>191</v>
      </c>
      <c r="BE336" s="8">
        <v>165</v>
      </c>
      <c r="BF336" s="8">
        <v>168</v>
      </c>
      <c r="BG336" s="8">
        <v>220</v>
      </c>
      <c r="BH336" s="8">
        <v>277</v>
      </c>
      <c r="BI336" s="8">
        <v>368</v>
      </c>
      <c r="BJ336" s="8">
        <v>448</v>
      </c>
      <c r="BK336" s="8">
        <v>406</v>
      </c>
      <c r="BL336" s="8">
        <v>449</v>
      </c>
      <c r="BM336" s="8">
        <v>506</v>
      </c>
      <c r="BN336" s="8">
        <v>620</v>
      </c>
      <c r="BO336" s="8">
        <v>632</v>
      </c>
      <c r="BP336" s="8">
        <v>421</v>
      </c>
      <c r="BQ336" s="8">
        <v>207</v>
      </c>
      <c r="BR336" s="8">
        <v>130</v>
      </c>
      <c r="BT336" s="955">
        <v>81.554867065350535</v>
      </c>
      <c r="BV336" s="8">
        <v>640</v>
      </c>
      <c r="BW336" s="8">
        <v>5389</v>
      </c>
      <c r="BX336" s="8">
        <v>5290</v>
      </c>
      <c r="BY336" s="8">
        <v>1883</v>
      </c>
      <c r="BZ336" s="8">
        <v>3407</v>
      </c>
      <c r="CB336" s="955">
        <v>5.6542097358423886</v>
      </c>
      <c r="CC336" s="955">
        <v>47.610212916335364</v>
      </c>
      <c r="CD336" s="955">
        <v>46.735577347822243</v>
      </c>
      <c r="CE336" s="955">
        <v>16.63574520717378</v>
      </c>
      <c r="CF336" s="955">
        <v>30.09983214064847</v>
      </c>
    </row>
    <row r="337" spans="1:84">
      <c r="A337" s="1">
        <v>28481</v>
      </c>
      <c r="B337" s="1">
        <v>3</v>
      </c>
      <c r="C337" s="1" t="s">
        <v>54</v>
      </c>
      <c r="D337" s="1" t="s">
        <v>214</v>
      </c>
      <c r="E337" s="1" t="s">
        <v>415</v>
      </c>
      <c r="F337" s="1076">
        <v>10061</v>
      </c>
      <c r="G337" s="8">
        <v>137</v>
      </c>
      <c r="H337" s="8">
        <v>167</v>
      </c>
      <c r="I337" s="8">
        <v>199</v>
      </c>
      <c r="J337" s="8">
        <v>242</v>
      </c>
      <c r="K337" s="8">
        <v>279</v>
      </c>
      <c r="L337" s="8">
        <v>318</v>
      </c>
      <c r="M337" s="8">
        <v>360</v>
      </c>
      <c r="N337" s="8">
        <v>399</v>
      </c>
      <c r="O337" s="8">
        <v>344</v>
      </c>
      <c r="P337" s="8">
        <v>453</v>
      </c>
      <c r="Q337" s="8">
        <v>601</v>
      </c>
      <c r="R337" s="8">
        <v>720</v>
      </c>
      <c r="S337" s="8">
        <v>911</v>
      </c>
      <c r="T337" s="8">
        <v>787</v>
      </c>
      <c r="U337" s="8">
        <v>852</v>
      </c>
      <c r="V337" s="8">
        <v>902</v>
      </c>
      <c r="W337" s="8">
        <v>945</v>
      </c>
      <c r="X337" s="8">
        <v>872</v>
      </c>
      <c r="Y337" s="8">
        <v>411</v>
      </c>
      <c r="Z337" s="8">
        <v>162</v>
      </c>
      <c r="AA337" s="8"/>
      <c r="AB337" s="8">
        <v>4849</v>
      </c>
      <c r="AC337" s="8">
        <v>70</v>
      </c>
      <c r="AD337" s="8">
        <v>87</v>
      </c>
      <c r="AE337" s="8">
        <v>105</v>
      </c>
      <c r="AF337" s="8">
        <v>119</v>
      </c>
      <c r="AG337" s="8">
        <v>152</v>
      </c>
      <c r="AH337" s="8">
        <v>180</v>
      </c>
      <c r="AI337" s="8">
        <v>192</v>
      </c>
      <c r="AJ337" s="8">
        <v>236</v>
      </c>
      <c r="AK337" s="8">
        <v>182</v>
      </c>
      <c r="AL337" s="8">
        <v>235</v>
      </c>
      <c r="AM337" s="8">
        <v>329</v>
      </c>
      <c r="AN337" s="8">
        <v>351</v>
      </c>
      <c r="AO337" s="8">
        <v>465</v>
      </c>
      <c r="AP337" s="8">
        <v>387</v>
      </c>
      <c r="AQ337" s="8">
        <v>423</v>
      </c>
      <c r="AR337" s="8">
        <v>422</v>
      </c>
      <c r="AS337" s="8">
        <v>393</v>
      </c>
      <c r="AT337" s="8">
        <v>353</v>
      </c>
      <c r="AU337" s="8">
        <v>135</v>
      </c>
      <c r="AV337" s="8">
        <v>33</v>
      </c>
      <c r="AW337" s="8"/>
      <c r="AX337" s="8">
        <v>5212</v>
      </c>
      <c r="AY337" s="8">
        <v>67</v>
      </c>
      <c r="AZ337" s="8">
        <v>80</v>
      </c>
      <c r="BA337" s="8">
        <v>94</v>
      </c>
      <c r="BB337" s="8">
        <v>123</v>
      </c>
      <c r="BC337" s="8">
        <v>127</v>
      </c>
      <c r="BD337" s="8">
        <v>138</v>
      </c>
      <c r="BE337" s="8">
        <v>168</v>
      </c>
      <c r="BF337" s="8">
        <v>163</v>
      </c>
      <c r="BG337" s="8">
        <v>162</v>
      </c>
      <c r="BH337" s="8">
        <v>218</v>
      </c>
      <c r="BI337" s="8">
        <v>272</v>
      </c>
      <c r="BJ337" s="8">
        <v>369</v>
      </c>
      <c r="BK337" s="8">
        <v>446</v>
      </c>
      <c r="BL337" s="8">
        <v>400</v>
      </c>
      <c r="BM337" s="8">
        <v>429</v>
      </c>
      <c r="BN337" s="8">
        <v>480</v>
      </c>
      <c r="BO337" s="8">
        <v>552</v>
      </c>
      <c r="BP337" s="8">
        <v>519</v>
      </c>
      <c r="BQ337" s="8">
        <v>276</v>
      </c>
      <c r="BR337" s="8">
        <v>129</v>
      </c>
      <c r="BT337" s="955">
        <v>72.490813459182931</v>
      </c>
      <c r="BV337" s="8">
        <v>503</v>
      </c>
      <c r="BW337" s="8">
        <v>4627</v>
      </c>
      <c r="BX337" s="8">
        <v>4931</v>
      </c>
      <c r="BY337" s="8">
        <v>1639</v>
      </c>
      <c r="BZ337" s="8">
        <v>3292</v>
      </c>
      <c r="CB337" s="955">
        <v>4.9995030315078024</v>
      </c>
      <c r="CC337" s="955">
        <v>45.98946426796541</v>
      </c>
      <c r="CD337" s="955">
        <v>49.011032700526783</v>
      </c>
      <c r="CE337" s="955">
        <v>16.290627174237155</v>
      </c>
      <c r="CF337" s="955">
        <v>32.720405526289632</v>
      </c>
    </row>
    <row r="338" spans="1:84">
      <c r="A338" s="1">
        <v>28481</v>
      </c>
      <c r="B338" s="1">
        <v>3</v>
      </c>
      <c r="C338" s="1" t="s">
        <v>54</v>
      </c>
      <c r="D338" s="1" t="s">
        <v>214</v>
      </c>
      <c r="E338" s="1" t="s">
        <v>416</v>
      </c>
      <c r="F338" s="1076">
        <v>8846</v>
      </c>
      <c r="G338" s="8">
        <v>117</v>
      </c>
      <c r="H338" s="8">
        <v>144</v>
      </c>
      <c r="I338" s="8">
        <v>171</v>
      </c>
      <c r="J338" s="8">
        <v>168</v>
      </c>
      <c r="K338" s="8">
        <v>174</v>
      </c>
      <c r="L338" s="8">
        <v>270</v>
      </c>
      <c r="M338" s="8">
        <v>284</v>
      </c>
      <c r="N338" s="8">
        <v>353</v>
      </c>
      <c r="O338" s="8">
        <v>390</v>
      </c>
      <c r="P338" s="8">
        <v>339</v>
      </c>
      <c r="Q338" s="8">
        <v>446</v>
      </c>
      <c r="R338" s="8">
        <v>603</v>
      </c>
      <c r="S338" s="8">
        <v>719</v>
      </c>
      <c r="T338" s="8">
        <v>894</v>
      </c>
      <c r="U338" s="8">
        <v>750</v>
      </c>
      <c r="V338" s="8">
        <v>782</v>
      </c>
      <c r="W338" s="8">
        <v>766</v>
      </c>
      <c r="X338" s="8">
        <v>731</v>
      </c>
      <c r="Y338" s="8">
        <v>537</v>
      </c>
      <c r="Z338" s="8">
        <v>208</v>
      </c>
      <c r="AA338" s="8"/>
      <c r="AB338" s="8">
        <v>4266</v>
      </c>
      <c r="AC338" s="8">
        <v>60</v>
      </c>
      <c r="AD338" s="8">
        <v>75</v>
      </c>
      <c r="AE338" s="8">
        <v>90</v>
      </c>
      <c r="AF338" s="8">
        <v>87</v>
      </c>
      <c r="AG338" s="8">
        <v>84</v>
      </c>
      <c r="AH338" s="8">
        <v>157</v>
      </c>
      <c r="AI338" s="8">
        <v>163</v>
      </c>
      <c r="AJ338" s="8">
        <v>186</v>
      </c>
      <c r="AK338" s="8">
        <v>232</v>
      </c>
      <c r="AL338" s="8">
        <v>179</v>
      </c>
      <c r="AM338" s="8">
        <v>232</v>
      </c>
      <c r="AN338" s="8">
        <v>330</v>
      </c>
      <c r="AO338" s="8">
        <v>352</v>
      </c>
      <c r="AP338" s="8">
        <v>454</v>
      </c>
      <c r="AQ338" s="8">
        <v>367</v>
      </c>
      <c r="AR338" s="8">
        <v>374</v>
      </c>
      <c r="AS338" s="8">
        <v>335</v>
      </c>
      <c r="AT338" s="8">
        <v>276</v>
      </c>
      <c r="AU338" s="8">
        <v>185</v>
      </c>
      <c r="AV338" s="8">
        <v>48</v>
      </c>
      <c r="AW338" s="8"/>
      <c r="AX338" s="8">
        <v>4580</v>
      </c>
      <c r="AY338" s="8">
        <v>57</v>
      </c>
      <c r="AZ338" s="8">
        <v>69</v>
      </c>
      <c r="BA338" s="8">
        <v>81</v>
      </c>
      <c r="BB338" s="8">
        <v>81</v>
      </c>
      <c r="BC338" s="8">
        <v>90</v>
      </c>
      <c r="BD338" s="8">
        <v>113</v>
      </c>
      <c r="BE338" s="8">
        <v>121</v>
      </c>
      <c r="BF338" s="8">
        <v>167</v>
      </c>
      <c r="BG338" s="8">
        <v>158</v>
      </c>
      <c r="BH338" s="8">
        <v>160</v>
      </c>
      <c r="BI338" s="8">
        <v>214</v>
      </c>
      <c r="BJ338" s="8">
        <v>273</v>
      </c>
      <c r="BK338" s="8">
        <v>367</v>
      </c>
      <c r="BL338" s="8">
        <v>440</v>
      </c>
      <c r="BM338" s="8">
        <v>383</v>
      </c>
      <c r="BN338" s="8">
        <v>408</v>
      </c>
      <c r="BO338" s="8">
        <v>431</v>
      </c>
      <c r="BP338" s="8">
        <v>455</v>
      </c>
      <c r="BQ338" s="8">
        <v>352</v>
      </c>
      <c r="BR338" s="8">
        <v>160</v>
      </c>
      <c r="BT338" s="955">
        <v>63.736580445277035</v>
      </c>
      <c r="BV338" s="8">
        <v>432</v>
      </c>
      <c r="BW338" s="8">
        <v>3746</v>
      </c>
      <c r="BX338" s="8">
        <v>4668</v>
      </c>
      <c r="BY338" s="8">
        <v>1644</v>
      </c>
      <c r="BZ338" s="8">
        <v>3024</v>
      </c>
      <c r="CB338" s="955">
        <v>4.8835631924033462</v>
      </c>
      <c r="CC338" s="955">
        <v>42.346823423016048</v>
      </c>
      <c r="CD338" s="955">
        <v>52.769613384580602</v>
      </c>
      <c r="CE338" s="955">
        <v>18.584671037757179</v>
      </c>
      <c r="CF338" s="955">
        <v>34.184942346823419</v>
      </c>
    </row>
    <row r="339" spans="1:84">
      <c r="A339" s="1">
        <v>28481</v>
      </c>
      <c r="B339" s="1">
        <v>3</v>
      </c>
      <c r="C339" s="1" t="s">
        <v>54</v>
      </c>
      <c r="D339" s="1" t="s">
        <v>214</v>
      </c>
      <c r="E339" s="1" t="s">
        <v>417</v>
      </c>
      <c r="F339" s="1076">
        <v>7684</v>
      </c>
      <c r="G339" s="8">
        <v>94</v>
      </c>
      <c r="H339" s="8">
        <v>123</v>
      </c>
      <c r="I339" s="8">
        <v>147</v>
      </c>
      <c r="J339" s="8">
        <v>144</v>
      </c>
      <c r="K339" s="8">
        <v>119</v>
      </c>
      <c r="L339" s="8">
        <v>166</v>
      </c>
      <c r="M339" s="8">
        <v>241</v>
      </c>
      <c r="N339" s="8">
        <v>278</v>
      </c>
      <c r="O339" s="8">
        <v>344</v>
      </c>
      <c r="P339" s="8">
        <v>384</v>
      </c>
      <c r="Q339" s="8">
        <v>333</v>
      </c>
      <c r="R339" s="8">
        <v>448</v>
      </c>
      <c r="S339" s="8">
        <v>602</v>
      </c>
      <c r="T339" s="8">
        <v>706</v>
      </c>
      <c r="U339" s="8">
        <v>853</v>
      </c>
      <c r="V339" s="8">
        <v>691</v>
      </c>
      <c r="W339" s="8">
        <v>669</v>
      </c>
      <c r="X339" s="8">
        <v>599</v>
      </c>
      <c r="Y339" s="8">
        <v>457</v>
      </c>
      <c r="Z339" s="8">
        <v>286</v>
      </c>
      <c r="AA339" s="8"/>
      <c r="AB339" s="8">
        <v>3718</v>
      </c>
      <c r="AC339" s="8">
        <v>48</v>
      </c>
      <c r="AD339" s="8">
        <v>64</v>
      </c>
      <c r="AE339" s="8">
        <v>78</v>
      </c>
      <c r="AF339" s="8">
        <v>74</v>
      </c>
      <c r="AG339" s="8">
        <v>60</v>
      </c>
      <c r="AH339" s="8">
        <v>86</v>
      </c>
      <c r="AI339" s="8">
        <v>142</v>
      </c>
      <c r="AJ339" s="8">
        <v>158</v>
      </c>
      <c r="AK339" s="8">
        <v>183</v>
      </c>
      <c r="AL339" s="8">
        <v>228</v>
      </c>
      <c r="AM339" s="8">
        <v>176</v>
      </c>
      <c r="AN339" s="8">
        <v>233</v>
      </c>
      <c r="AO339" s="8">
        <v>331</v>
      </c>
      <c r="AP339" s="8">
        <v>344</v>
      </c>
      <c r="AQ339" s="8">
        <v>432</v>
      </c>
      <c r="AR339" s="8">
        <v>326</v>
      </c>
      <c r="AS339" s="8">
        <v>300</v>
      </c>
      <c r="AT339" s="8">
        <v>239</v>
      </c>
      <c r="AU339" s="8">
        <v>146</v>
      </c>
      <c r="AV339" s="8">
        <v>70</v>
      </c>
      <c r="AW339" s="8"/>
      <c r="AX339" s="8">
        <v>3966</v>
      </c>
      <c r="AY339" s="8">
        <v>46</v>
      </c>
      <c r="AZ339" s="8">
        <v>59</v>
      </c>
      <c r="BA339" s="8">
        <v>69</v>
      </c>
      <c r="BB339" s="8">
        <v>70</v>
      </c>
      <c r="BC339" s="8">
        <v>59</v>
      </c>
      <c r="BD339" s="8">
        <v>80</v>
      </c>
      <c r="BE339" s="8">
        <v>99</v>
      </c>
      <c r="BF339" s="8">
        <v>120</v>
      </c>
      <c r="BG339" s="8">
        <v>161</v>
      </c>
      <c r="BH339" s="8">
        <v>156</v>
      </c>
      <c r="BI339" s="8">
        <v>157</v>
      </c>
      <c r="BJ339" s="8">
        <v>215</v>
      </c>
      <c r="BK339" s="8">
        <v>271</v>
      </c>
      <c r="BL339" s="8">
        <v>362</v>
      </c>
      <c r="BM339" s="8">
        <v>421</v>
      </c>
      <c r="BN339" s="8">
        <v>365</v>
      </c>
      <c r="BO339" s="8">
        <v>369</v>
      </c>
      <c r="BP339" s="8">
        <v>360</v>
      </c>
      <c r="BQ339" s="8">
        <v>311</v>
      </c>
      <c r="BR339" s="8">
        <v>216</v>
      </c>
      <c r="BT339" s="955">
        <v>55.364219324158803</v>
      </c>
      <c r="BV339" s="8">
        <v>364</v>
      </c>
      <c r="BW339" s="8">
        <v>3059</v>
      </c>
      <c r="BX339" s="8">
        <v>4261</v>
      </c>
      <c r="BY339" s="8">
        <v>1559</v>
      </c>
      <c r="BZ339" s="8">
        <v>2702</v>
      </c>
      <c r="CB339" s="955">
        <v>4.7371160853722021</v>
      </c>
      <c r="CC339" s="955">
        <v>39.809994794377928</v>
      </c>
      <c r="CD339" s="955">
        <v>55.452889120249871</v>
      </c>
      <c r="CE339" s="955">
        <v>20.288912024986985</v>
      </c>
      <c r="CF339" s="955">
        <v>35.163977095262879</v>
      </c>
    </row>
    <row r="340" spans="1:84">
      <c r="A340" s="1">
        <v>28481</v>
      </c>
      <c r="B340" s="1">
        <v>3</v>
      </c>
      <c r="C340" s="1" t="s">
        <v>54</v>
      </c>
      <c r="D340" s="1" t="s">
        <v>214</v>
      </c>
      <c r="E340" s="1" t="s">
        <v>419</v>
      </c>
      <c r="F340" s="1076">
        <v>6622</v>
      </c>
      <c r="G340" s="8">
        <v>69</v>
      </c>
      <c r="H340" s="8">
        <v>99</v>
      </c>
      <c r="I340" s="8">
        <v>125</v>
      </c>
      <c r="J340" s="8">
        <v>124</v>
      </c>
      <c r="K340" s="8">
        <v>103</v>
      </c>
      <c r="L340" s="8">
        <v>114</v>
      </c>
      <c r="M340" s="8">
        <v>148</v>
      </c>
      <c r="N340" s="8">
        <v>235</v>
      </c>
      <c r="O340" s="8">
        <v>271</v>
      </c>
      <c r="P340" s="8">
        <v>339</v>
      </c>
      <c r="Q340" s="8">
        <v>379</v>
      </c>
      <c r="R340" s="8">
        <v>335</v>
      </c>
      <c r="S340" s="8">
        <v>448</v>
      </c>
      <c r="T340" s="8">
        <v>592</v>
      </c>
      <c r="U340" s="8">
        <v>674</v>
      </c>
      <c r="V340" s="8">
        <v>787</v>
      </c>
      <c r="W340" s="8">
        <v>595</v>
      </c>
      <c r="X340" s="8">
        <v>530</v>
      </c>
      <c r="Y340" s="8">
        <v>381</v>
      </c>
      <c r="Z340" s="8">
        <v>274</v>
      </c>
      <c r="AA340" s="8"/>
      <c r="AB340" s="8">
        <v>3227</v>
      </c>
      <c r="AC340" s="8">
        <v>35</v>
      </c>
      <c r="AD340" s="8">
        <v>52</v>
      </c>
      <c r="AE340" s="8">
        <v>66</v>
      </c>
      <c r="AF340" s="8">
        <v>64</v>
      </c>
      <c r="AG340" s="8">
        <v>52</v>
      </c>
      <c r="AH340" s="8">
        <v>62</v>
      </c>
      <c r="AI340" s="8">
        <v>78</v>
      </c>
      <c r="AJ340" s="8">
        <v>137</v>
      </c>
      <c r="AK340" s="8">
        <v>155</v>
      </c>
      <c r="AL340" s="8">
        <v>180</v>
      </c>
      <c r="AM340" s="8">
        <v>225</v>
      </c>
      <c r="AN340" s="8">
        <v>177</v>
      </c>
      <c r="AO340" s="8">
        <v>234</v>
      </c>
      <c r="AP340" s="8">
        <v>324</v>
      </c>
      <c r="AQ340" s="8">
        <v>327</v>
      </c>
      <c r="AR340" s="8">
        <v>385</v>
      </c>
      <c r="AS340" s="8">
        <v>263</v>
      </c>
      <c r="AT340" s="8">
        <v>218</v>
      </c>
      <c r="AU340" s="8">
        <v>130</v>
      </c>
      <c r="AV340" s="8">
        <v>63</v>
      </c>
      <c r="AW340" s="8"/>
      <c r="AX340" s="8">
        <v>3395</v>
      </c>
      <c r="AY340" s="8">
        <v>34</v>
      </c>
      <c r="AZ340" s="8">
        <v>47</v>
      </c>
      <c r="BA340" s="8">
        <v>59</v>
      </c>
      <c r="BB340" s="8">
        <v>60</v>
      </c>
      <c r="BC340" s="8">
        <v>51</v>
      </c>
      <c r="BD340" s="8">
        <v>52</v>
      </c>
      <c r="BE340" s="8">
        <v>70</v>
      </c>
      <c r="BF340" s="8">
        <v>98</v>
      </c>
      <c r="BG340" s="8">
        <v>116</v>
      </c>
      <c r="BH340" s="8">
        <v>159</v>
      </c>
      <c r="BI340" s="8">
        <v>154</v>
      </c>
      <c r="BJ340" s="8">
        <v>158</v>
      </c>
      <c r="BK340" s="8">
        <v>214</v>
      </c>
      <c r="BL340" s="8">
        <v>268</v>
      </c>
      <c r="BM340" s="8">
        <v>347</v>
      </c>
      <c r="BN340" s="8">
        <v>402</v>
      </c>
      <c r="BO340" s="8">
        <v>332</v>
      </c>
      <c r="BP340" s="8">
        <v>312</v>
      </c>
      <c r="BQ340" s="8">
        <v>251</v>
      </c>
      <c r="BR340" s="8">
        <v>211</v>
      </c>
      <c r="BT340" s="955">
        <v>47.712371208300311</v>
      </c>
      <c r="BV340" s="8">
        <v>293</v>
      </c>
      <c r="BW340" s="8">
        <v>2496</v>
      </c>
      <c r="BX340" s="8">
        <v>3833</v>
      </c>
      <c r="BY340" s="8">
        <v>1266</v>
      </c>
      <c r="BZ340" s="8">
        <v>2567</v>
      </c>
      <c r="CB340" s="955">
        <v>4.4246451223195411</v>
      </c>
      <c r="CC340" s="955">
        <v>37.692540018121413</v>
      </c>
      <c r="CD340" s="955">
        <v>57.882814859559048</v>
      </c>
      <c r="CE340" s="955">
        <v>19.118091211114464</v>
      </c>
      <c r="CF340" s="955">
        <v>38.76472364844458</v>
      </c>
    </row>
    <row r="341" spans="1:84">
      <c r="A341" s="1">
        <v>28501</v>
      </c>
      <c r="B341" s="1">
        <v>3</v>
      </c>
      <c r="C341" s="1" t="s">
        <v>54</v>
      </c>
      <c r="D341" s="1" t="s">
        <v>445</v>
      </c>
      <c r="E341" s="1" t="s">
        <v>412</v>
      </c>
      <c r="F341" s="1076">
        <v>15863</v>
      </c>
      <c r="G341" s="8">
        <v>387</v>
      </c>
      <c r="H341" s="8">
        <v>499</v>
      </c>
      <c r="I341" s="8">
        <v>576</v>
      </c>
      <c r="J341" s="8">
        <v>544</v>
      </c>
      <c r="K341" s="8">
        <v>398</v>
      </c>
      <c r="L341" s="8">
        <v>445</v>
      </c>
      <c r="M341" s="8">
        <v>541</v>
      </c>
      <c r="N341" s="8">
        <v>648</v>
      </c>
      <c r="O341" s="8">
        <v>867</v>
      </c>
      <c r="P341" s="8">
        <v>894</v>
      </c>
      <c r="Q341" s="8">
        <v>843</v>
      </c>
      <c r="R341" s="8">
        <v>1053</v>
      </c>
      <c r="S341" s="8">
        <v>1307</v>
      </c>
      <c r="T341" s="8">
        <v>1532</v>
      </c>
      <c r="U341" s="8">
        <v>1514</v>
      </c>
      <c r="V341" s="8">
        <v>1103</v>
      </c>
      <c r="W341" s="8">
        <v>1028</v>
      </c>
      <c r="X341" s="8">
        <v>913</v>
      </c>
      <c r="Y341" s="8">
        <v>537</v>
      </c>
      <c r="Z341" s="8">
        <v>234</v>
      </c>
      <c r="AA341" s="8"/>
      <c r="AB341" s="8">
        <v>7567</v>
      </c>
      <c r="AC341" s="8">
        <v>198</v>
      </c>
      <c r="AD341" s="8">
        <v>261</v>
      </c>
      <c r="AE341" s="8">
        <v>294</v>
      </c>
      <c r="AF341" s="8">
        <v>290</v>
      </c>
      <c r="AG341" s="8">
        <v>232</v>
      </c>
      <c r="AH341" s="8">
        <v>231</v>
      </c>
      <c r="AI341" s="8">
        <v>278</v>
      </c>
      <c r="AJ341" s="8">
        <v>335</v>
      </c>
      <c r="AK341" s="8">
        <v>468</v>
      </c>
      <c r="AL341" s="8">
        <v>477</v>
      </c>
      <c r="AM341" s="8">
        <v>407</v>
      </c>
      <c r="AN341" s="8">
        <v>507</v>
      </c>
      <c r="AO341" s="8">
        <v>649</v>
      </c>
      <c r="AP341" s="8">
        <v>785</v>
      </c>
      <c r="AQ341" s="8">
        <v>766</v>
      </c>
      <c r="AR341" s="8">
        <v>499</v>
      </c>
      <c r="AS341" s="8">
        <v>402</v>
      </c>
      <c r="AT341" s="8">
        <v>314</v>
      </c>
      <c r="AU341" s="8">
        <v>134</v>
      </c>
      <c r="AV341" s="8">
        <v>40</v>
      </c>
      <c r="AW341" s="8"/>
      <c r="AX341" s="8">
        <v>8296</v>
      </c>
      <c r="AY341" s="8">
        <v>189</v>
      </c>
      <c r="AZ341" s="8">
        <v>238</v>
      </c>
      <c r="BA341" s="8">
        <v>282</v>
      </c>
      <c r="BB341" s="8">
        <v>254</v>
      </c>
      <c r="BC341" s="8">
        <v>166</v>
      </c>
      <c r="BD341" s="8">
        <v>214</v>
      </c>
      <c r="BE341" s="8">
        <v>263</v>
      </c>
      <c r="BF341" s="8">
        <v>313</v>
      </c>
      <c r="BG341" s="8">
        <v>399</v>
      </c>
      <c r="BH341" s="8">
        <v>417</v>
      </c>
      <c r="BI341" s="8">
        <v>436</v>
      </c>
      <c r="BJ341" s="8">
        <v>546</v>
      </c>
      <c r="BK341" s="8">
        <v>658</v>
      </c>
      <c r="BL341" s="8">
        <v>747</v>
      </c>
      <c r="BM341" s="8">
        <v>748</v>
      </c>
      <c r="BN341" s="8">
        <v>604</v>
      </c>
      <c r="BO341" s="8">
        <v>626</v>
      </c>
      <c r="BP341" s="8">
        <v>599</v>
      </c>
      <c r="BQ341" s="8">
        <v>403</v>
      </c>
      <c r="BR341" s="8">
        <v>194</v>
      </c>
      <c r="BT341" s="955">
        <v>100</v>
      </c>
      <c r="BV341" s="8">
        <v>1462</v>
      </c>
      <c r="BW341" s="8">
        <v>7540</v>
      </c>
      <c r="BX341" s="8">
        <v>6861</v>
      </c>
      <c r="BY341" s="8">
        <v>3046</v>
      </c>
      <c r="BZ341" s="8">
        <v>3815</v>
      </c>
      <c r="CB341" s="955">
        <v>9.2164155582172356</v>
      </c>
      <c r="CC341" s="955">
        <v>47.531992687385738</v>
      </c>
      <c r="CD341" s="955">
        <v>43.251591754397026</v>
      </c>
      <c r="CE341" s="955">
        <v>19.201916409254238</v>
      </c>
      <c r="CF341" s="955">
        <v>24.049675345142784</v>
      </c>
    </row>
    <row r="342" spans="1:84">
      <c r="A342" s="1">
        <v>28501</v>
      </c>
      <c r="B342" s="1">
        <v>3</v>
      </c>
      <c r="C342" s="1" t="s">
        <v>54</v>
      </c>
      <c r="D342" s="1" t="s">
        <v>445</v>
      </c>
      <c r="E342" s="1" t="s">
        <v>413</v>
      </c>
      <c r="F342" s="1076">
        <v>14015</v>
      </c>
      <c r="G342" s="8">
        <v>263</v>
      </c>
      <c r="H342" s="8">
        <v>398</v>
      </c>
      <c r="I342" s="8">
        <v>479</v>
      </c>
      <c r="J342" s="8">
        <v>451</v>
      </c>
      <c r="K342" s="8">
        <v>341</v>
      </c>
      <c r="L342" s="8">
        <v>321</v>
      </c>
      <c r="M342" s="8">
        <v>386</v>
      </c>
      <c r="N342" s="8">
        <v>525</v>
      </c>
      <c r="O342" s="8">
        <v>611</v>
      </c>
      <c r="P342" s="8">
        <v>849</v>
      </c>
      <c r="Q342" s="8">
        <v>865</v>
      </c>
      <c r="R342" s="8">
        <v>840</v>
      </c>
      <c r="S342" s="8">
        <v>1048</v>
      </c>
      <c r="T342" s="8">
        <v>1279</v>
      </c>
      <c r="U342" s="8">
        <v>1441</v>
      </c>
      <c r="V342" s="8">
        <v>1378</v>
      </c>
      <c r="W342" s="8">
        <v>911</v>
      </c>
      <c r="X342" s="8">
        <v>813</v>
      </c>
      <c r="Y342" s="8">
        <v>553</v>
      </c>
      <c r="Z342" s="8">
        <v>263</v>
      </c>
      <c r="AA342" s="8"/>
      <c r="AB342" s="8">
        <v>6788</v>
      </c>
      <c r="AC342" s="8">
        <v>135</v>
      </c>
      <c r="AD342" s="8">
        <v>201</v>
      </c>
      <c r="AE342" s="8">
        <v>259</v>
      </c>
      <c r="AF342" s="8">
        <v>234</v>
      </c>
      <c r="AG342" s="8">
        <v>201</v>
      </c>
      <c r="AH342" s="8">
        <v>199</v>
      </c>
      <c r="AI342" s="8">
        <v>204</v>
      </c>
      <c r="AJ342" s="8">
        <v>277</v>
      </c>
      <c r="AK342" s="8">
        <v>321</v>
      </c>
      <c r="AL342" s="8">
        <v>470</v>
      </c>
      <c r="AM342" s="8">
        <v>481</v>
      </c>
      <c r="AN342" s="8">
        <v>406</v>
      </c>
      <c r="AO342" s="8">
        <v>503</v>
      </c>
      <c r="AP342" s="8">
        <v>632</v>
      </c>
      <c r="AQ342" s="8">
        <v>716</v>
      </c>
      <c r="AR342" s="8">
        <v>678</v>
      </c>
      <c r="AS342" s="8">
        <v>381</v>
      </c>
      <c r="AT342" s="8">
        <v>297</v>
      </c>
      <c r="AU342" s="8">
        <v>150</v>
      </c>
      <c r="AV342" s="8">
        <v>43</v>
      </c>
      <c r="AW342" s="8"/>
      <c r="AX342" s="8">
        <v>7227</v>
      </c>
      <c r="AY342" s="8">
        <v>128</v>
      </c>
      <c r="AZ342" s="8">
        <v>197</v>
      </c>
      <c r="BA342" s="8">
        <v>220</v>
      </c>
      <c r="BB342" s="8">
        <v>217</v>
      </c>
      <c r="BC342" s="8">
        <v>140</v>
      </c>
      <c r="BD342" s="8">
        <v>122</v>
      </c>
      <c r="BE342" s="8">
        <v>182</v>
      </c>
      <c r="BF342" s="8">
        <v>248</v>
      </c>
      <c r="BG342" s="8">
        <v>290</v>
      </c>
      <c r="BH342" s="8">
        <v>379</v>
      </c>
      <c r="BI342" s="8">
        <v>384</v>
      </c>
      <c r="BJ342" s="8">
        <v>434</v>
      </c>
      <c r="BK342" s="8">
        <v>545</v>
      </c>
      <c r="BL342" s="8">
        <v>647</v>
      </c>
      <c r="BM342" s="8">
        <v>725</v>
      </c>
      <c r="BN342" s="8">
        <v>700</v>
      </c>
      <c r="BO342" s="8">
        <v>530</v>
      </c>
      <c r="BP342" s="8">
        <v>516</v>
      </c>
      <c r="BQ342" s="8">
        <v>403</v>
      </c>
      <c r="BR342" s="8">
        <v>220</v>
      </c>
      <c r="BT342" s="955">
        <v>88.350249007123494</v>
      </c>
      <c r="BV342" s="8">
        <v>1140</v>
      </c>
      <c r="BW342" s="8">
        <v>6237</v>
      </c>
      <c r="BX342" s="8">
        <v>6638</v>
      </c>
      <c r="BY342" s="8">
        <v>2720</v>
      </c>
      <c r="BZ342" s="8">
        <v>3918</v>
      </c>
      <c r="CB342" s="955">
        <v>8.1341419907242241</v>
      </c>
      <c r="CC342" s="955">
        <v>44.502318943988584</v>
      </c>
      <c r="CD342" s="955">
        <v>47.363539065287192</v>
      </c>
      <c r="CE342" s="955">
        <v>19.407777381377095</v>
      </c>
      <c r="CF342" s="955">
        <v>27.955761683910097</v>
      </c>
    </row>
    <row r="343" spans="1:84">
      <c r="A343" s="1">
        <v>28501</v>
      </c>
      <c r="B343" s="1">
        <v>3</v>
      </c>
      <c r="C343" s="1" t="s">
        <v>54</v>
      </c>
      <c r="D343" s="1" t="s">
        <v>445</v>
      </c>
      <c r="E343" s="1" t="s">
        <v>414</v>
      </c>
      <c r="F343" s="1076">
        <v>12491</v>
      </c>
      <c r="G343" s="8">
        <v>219</v>
      </c>
      <c r="H343" s="8">
        <v>278</v>
      </c>
      <c r="I343" s="8">
        <v>390</v>
      </c>
      <c r="J343" s="8">
        <v>374</v>
      </c>
      <c r="K343" s="8">
        <v>278</v>
      </c>
      <c r="L343" s="8">
        <v>342</v>
      </c>
      <c r="M343" s="8">
        <v>292</v>
      </c>
      <c r="N343" s="8">
        <v>383</v>
      </c>
      <c r="O343" s="8">
        <v>505</v>
      </c>
      <c r="P343" s="8">
        <v>613</v>
      </c>
      <c r="Q343" s="8">
        <v>845</v>
      </c>
      <c r="R343" s="8">
        <v>875</v>
      </c>
      <c r="S343" s="8">
        <v>855</v>
      </c>
      <c r="T343" s="8">
        <v>1023</v>
      </c>
      <c r="U343" s="8">
        <v>1210</v>
      </c>
      <c r="V343" s="8">
        <v>1322</v>
      </c>
      <c r="W343" s="8">
        <v>1194</v>
      </c>
      <c r="X343" s="8">
        <v>707</v>
      </c>
      <c r="Y343" s="8">
        <v>497</v>
      </c>
      <c r="Z343" s="8">
        <v>289</v>
      </c>
      <c r="AA343" s="8"/>
      <c r="AB343" s="8">
        <v>6075</v>
      </c>
      <c r="AC343" s="8">
        <v>112</v>
      </c>
      <c r="AD343" s="8">
        <v>142</v>
      </c>
      <c r="AE343" s="8">
        <v>199</v>
      </c>
      <c r="AF343" s="8">
        <v>200</v>
      </c>
      <c r="AG343" s="8">
        <v>147</v>
      </c>
      <c r="AH343" s="8">
        <v>212</v>
      </c>
      <c r="AI343" s="8">
        <v>176</v>
      </c>
      <c r="AJ343" s="8">
        <v>202</v>
      </c>
      <c r="AK343" s="8">
        <v>266</v>
      </c>
      <c r="AL343" s="8">
        <v>325</v>
      </c>
      <c r="AM343" s="8">
        <v>467</v>
      </c>
      <c r="AN343" s="8">
        <v>489</v>
      </c>
      <c r="AO343" s="8">
        <v>414</v>
      </c>
      <c r="AP343" s="8">
        <v>491</v>
      </c>
      <c r="AQ343" s="8">
        <v>585</v>
      </c>
      <c r="AR343" s="8">
        <v>636</v>
      </c>
      <c r="AS343" s="8">
        <v>551</v>
      </c>
      <c r="AT343" s="8">
        <v>259</v>
      </c>
      <c r="AU343" s="8">
        <v>149</v>
      </c>
      <c r="AV343" s="8">
        <v>53</v>
      </c>
      <c r="AW343" s="8"/>
      <c r="AX343" s="8">
        <v>6416</v>
      </c>
      <c r="AY343" s="8">
        <v>107</v>
      </c>
      <c r="AZ343" s="8">
        <v>136</v>
      </c>
      <c r="BA343" s="8">
        <v>191</v>
      </c>
      <c r="BB343" s="8">
        <v>174</v>
      </c>
      <c r="BC343" s="8">
        <v>131</v>
      </c>
      <c r="BD343" s="8">
        <v>130</v>
      </c>
      <c r="BE343" s="8">
        <v>116</v>
      </c>
      <c r="BF343" s="8">
        <v>181</v>
      </c>
      <c r="BG343" s="8">
        <v>239</v>
      </c>
      <c r="BH343" s="8">
        <v>288</v>
      </c>
      <c r="BI343" s="8">
        <v>378</v>
      </c>
      <c r="BJ343" s="8">
        <v>386</v>
      </c>
      <c r="BK343" s="8">
        <v>441</v>
      </c>
      <c r="BL343" s="8">
        <v>532</v>
      </c>
      <c r="BM343" s="8">
        <v>625</v>
      </c>
      <c r="BN343" s="8">
        <v>686</v>
      </c>
      <c r="BO343" s="8">
        <v>643</v>
      </c>
      <c r="BP343" s="8">
        <v>448</v>
      </c>
      <c r="BQ343" s="8">
        <v>348</v>
      </c>
      <c r="BR343" s="8">
        <v>236</v>
      </c>
      <c r="BT343" s="955">
        <v>78.742986824686383</v>
      </c>
      <c r="BV343" s="8">
        <v>887</v>
      </c>
      <c r="BW343" s="8">
        <v>5362</v>
      </c>
      <c r="BX343" s="8">
        <v>6242</v>
      </c>
      <c r="BY343" s="8">
        <v>2233</v>
      </c>
      <c r="BZ343" s="8">
        <v>4009</v>
      </c>
      <c r="CB343" s="955">
        <v>7.1011128012168756</v>
      </c>
      <c r="CC343" s="955">
        <v>42.926907373308779</v>
      </c>
      <c r="CD343" s="955">
        <v>49.971979825474342</v>
      </c>
      <c r="CE343" s="955">
        <v>17.876871347370109</v>
      </c>
      <c r="CF343" s="955">
        <v>32.095108478104237</v>
      </c>
    </row>
    <row r="344" spans="1:84">
      <c r="A344" s="1">
        <v>28501</v>
      </c>
      <c r="B344" s="1">
        <v>3</v>
      </c>
      <c r="C344" s="1" t="s">
        <v>54</v>
      </c>
      <c r="D344" s="1" t="s">
        <v>445</v>
      </c>
      <c r="E344" s="1" t="s">
        <v>415</v>
      </c>
      <c r="F344" s="1076">
        <v>11077</v>
      </c>
      <c r="G344" s="8">
        <v>179</v>
      </c>
      <c r="H344" s="8">
        <v>232</v>
      </c>
      <c r="I344" s="8">
        <v>272</v>
      </c>
      <c r="J344" s="8">
        <v>304</v>
      </c>
      <c r="K344" s="8">
        <v>230</v>
      </c>
      <c r="L344" s="8">
        <v>276</v>
      </c>
      <c r="M344" s="8">
        <v>310</v>
      </c>
      <c r="N344" s="8">
        <v>289</v>
      </c>
      <c r="O344" s="8">
        <v>368</v>
      </c>
      <c r="P344" s="8">
        <v>508</v>
      </c>
      <c r="Q344" s="8">
        <v>613</v>
      </c>
      <c r="R344" s="8">
        <v>854</v>
      </c>
      <c r="S344" s="8">
        <v>893</v>
      </c>
      <c r="T344" s="8">
        <v>837</v>
      </c>
      <c r="U344" s="8">
        <v>974</v>
      </c>
      <c r="V344" s="8">
        <v>1119</v>
      </c>
      <c r="W344" s="8">
        <v>1151</v>
      </c>
      <c r="X344" s="8">
        <v>941</v>
      </c>
      <c r="Y344" s="8">
        <v>445</v>
      </c>
      <c r="Z344" s="8">
        <v>282</v>
      </c>
      <c r="AA344" s="8"/>
      <c r="AB344" s="8">
        <v>5392</v>
      </c>
      <c r="AC344" s="8">
        <v>92</v>
      </c>
      <c r="AD344" s="8">
        <v>118</v>
      </c>
      <c r="AE344" s="8">
        <v>140</v>
      </c>
      <c r="AF344" s="8">
        <v>153</v>
      </c>
      <c r="AG344" s="8">
        <v>125</v>
      </c>
      <c r="AH344" s="8">
        <v>155</v>
      </c>
      <c r="AI344" s="8">
        <v>187</v>
      </c>
      <c r="AJ344" s="8">
        <v>174</v>
      </c>
      <c r="AK344" s="8">
        <v>194</v>
      </c>
      <c r="AL344" s="8">
        <v>270</v>
      </c>
      <c r="AM344" s="8">
        <v>326</v>
      </c>
      <c r="AN344" s="8">
        <v>474</v>
      </c>
      <c r="AO344" s="8">
        <v>500</v>
      </c>
      <c r="AP344" s="8">
        <v>406</v>
      </c>
      <c r="AQ344" s="8">
        <v>457</v>
      </c>
      <c r="AR344" s="8">
        <v>525</v>
      </c>
      <c r="AS344" s="8">
        <v>520</v>
      </c>
      <c r="AT344" s="8">
        <v>386</v>
      </c>
      <c r="AU344" s="8">
        <v>134</v>
      </c>
      <c r="AV344" s="8">
        <v>56</v>
      </c>
      <c r="AW344" s="8"/>
      <c r="AX344" s="8">
        <v>5685</v>
      </c>
      <c r="AY344" s="8">
        <v>87</v>
      </c>
      <c r="AZ344" s="8">
        <v>114</v>
      </c>
      <c r="BA344" s="8">
        <v>132</v>
      </c>
      <c r="BB344" s="8">
        <v>151</v>
      </c>
      <c r="BC344" s="8">
        <v>105</v>
      </c>
      <c r="BD344" s="8">
        <v>121</v>
      </c>
      <c r="BE344" s="8">
        <v>123</v>
      </c>
      <c r="BF344" s="8">
        <v>115</v>
      </c>
      <c r="BG344" s="8">
        <v>174</v>
      </c>
      <c r="BH344" s="8">
        <v>238</v>
      </c>
      <c r="BI344" s="8">
        <v>287</v>
      </c>
      <c r="BJ344" s="8">
        <v>380</v>
      </c>
      <c r="BK344" s="8">
        <v>393</v>
      </c>
      <c r="BL344" s="8">
        <v>431</v>
      </c>
      <c r="BM344" s="8">
        <v>517</v>
      </c>
      <c r="BN344" s="8">
        <v>594</v>
      </c>
      <c r="BO344" s="8">
        <v>631</v>
      </c>
      <c r="BP344" s="8">
        <v>555</v>
      </c>
      <c r="BQ344" s="8">
        <v>311</v>
      </c>
      <c r="BR344" s="8">
        <v>226</v>
      </c>
      <c r="BT344" s="955">
        <v>69.82916220134905</v>
      </c>
      <c r="BV344" s="8">
        <v>683</v>
      </c>
      <c r="BW344" s="8">
        <v>4645</v>
      </c>
      <c r="BX344" s="8">
        <v>5749</v>
      </c>
      <c r="BY344" s="8">
        <v>1811</v>
      </c>
      <c r="BZ344" s="8">
        <v>3938</v>
      </c>
      <c r="CB344" s="955">
        <v>6.1659294032680325</v>
      </c>
      <c r="CC344" s="955">
        <v>41.933736571273812</v>
      </c>
      <c r="CD344" s="955">
        <v>51.900334025458164</v>
      </c>
      <c r="CE344" s="955">
        <v>16.349192019499863</v>
      </c>
      <c r="CF344" s="955">
        <v>35.55114200595829</v>
      </c>
    </row>
    <row r="345" spans="1:84">
      <c r="A345" s="1">
        <v>28501</v>
      </c>
      <c r="B345" s="1">
        <v>3</v>
      </c>
      <c r="C345" s="1" t="s">
        <v>54</v>
      </c>
      <c r="D345" s="1" t="s">
        <v>445</v>
      </c>
      <c r="E345" s="1" t="s">
        <v>416</v>
      </c>
      <c r="F345" s="1076">
        <v>9746</v>
      </c>
      <c r="G345" s="8">
        <v>150</v>
      </c>
      <c r="H345" s="8">
        <v>189</v>
      </c>
      <c r="I345" s="8">
        <v>226</v>
      </c>
      <c r="J345" s="8">
        <v>213</v>
      </c>
      <c r="K345" s="8">
        <v>187</v>
      </c>
      <c r="L345" s="8">
        <v>229</v>
      </c>
      <c r="M345" s="8">
        <v>250</v>
      </c>
      <c r="N345" s="8">
        <v>307</v>
      </c>
      <c r="O345" s="8">
        <v>278</v>
      </c>
      <c r="P345" s="8">
        <v>369</v>
      </c>
      <c r="Q345" s="8">
        <v>508</v>
      </c>
      <c r="R345" s="8">
        <v>620</v>
      </c>
      <c r="S345" s="8">
        <v>869</v>
      </c>
      <c r="T345" s="8">
        <v>876</v>
      </c>
      <c r="U345" s="8">
        <v>798</v>
      </c>
      <c r="V345" s="8">
        <v>907</v>
      </c>
      <c r="W345" s="8">
        <v>983</v>
      </c>
      <c r="X345" s="8">
        <v>912</v>
      </c>
      <c r="Y345" s="8">
        <v>606</v>
      </c>
      <c r="Z345" s="8">
        <v>269</v>
      </c>
      <c r="AA345" s="8"/>
      <c r="AB345" s="8">
        <v>4740</v>
      </c>
      <c r="AC345" s="8">
        <v>77</v>
      </c>
      <c r="AD345" s="8">
        <v>96</v>
      </c>
      <c r="AE345" s="8">
        <v>116</v>
      </c>
      <c r="AF345" s="8">
        <v>108</v>
      </c>
      <c r="AG345" s="8">
        <v>96</v>
      </c>
      <c r="AH345" s="8">
        <v>132</v>
      </c>
      <c r="AI345" s="8">
        <v>136</v>
      </c>
      <c r="AJ345" s="8">
        <v>185</v>
      </c>
      <c r="AK345" s="8">
        <v>167</v>
      </c>
      <c r="AL345" s="8">
        <v>196</v>
      </c>
      <c r="AM345" s="8">
        <v>271</v>
      </c>
      <c r="AN345" s="8">
        <v>331</v>
      </c>
      <c r="AO345" s="8">
        <v>483</v>
      </c>
      <c r="AP345" s="8">
        <v>491</v>
      </c>
      <c r="AQ345" s="8">
        <v>379</v>
      </c>
      <c r="AR345" s="8">
        <v>414</v>
      </c>
      <c r="AS345" s="8">
        <v>433</v>
      </c>
      <c r="AT345" s="8">
        <v>366</v>
      </c>
      <c r="AU345" s="8">
        <v>208</v>
      </c>
      <c r="AV345" s="8">
        <v>55</v>
      </c>
      <c r="AW345" s="8"/>
      <c r="AX345" s="8">
        <v>5006</v>
      </c>
      <c r="AY345" s="8">
        <v>73</v>
      </c>
      <c r="AZ345" s="8">
        <v>93</v>
      </c>
      <c r="BA345" s="8">
        <v>110</v>
      </c>
      <c r="BB345" s="8">
        <v>105</v>
      </c>
      <c r="BC345" s="8">
        <v>91</v>
      </c>
      <c r="BD345" s="8">
        <v>97</v>
      </c>
      <c r="BE345" s="8">
        <v>114</v>
      </c>
      <c r="BF345" s="8">
        <v>122</v>
      </c>
      <c r="BG345" s="8">
        <v>111</v>
      </c>
      <c r="BH345" s="8">
        <v>173</v>
      </c>
      <c r="BI345" s="8">
        <v>237</v>
      </c>
      <c r="BJ345" s="8">
        <v>289</v>
      </c>
      <c r="BK345" s="8">
        <v>386</v>
      </c>
      <c r="BL345" s="8">
        <v>385</v>
      </c>
      <c r="BM345" s="8">
        <v>419</v>
      </c>
      <c r="BN345" s="8">
        <v>493</v>
      </c>
      <c r="BO345" s="8">
        <v>550</v>
      </c>
      <c r="BP345" s="8">
        <v>546</v>
      </c>
      <c r="BQ345" s="8">
        <v>398</v>
      </c>
      <c r="BR345" s="8">
        <v>214</v>
      </c>
      <c r="BT345" s="955">
        <v>61.438567736241566</v>
      </c>
      <c r="BV345" s="8">
        <v>565</v>
      </c>
      <c r="BW345" s="8">
        <v>3830</v>
      </c>
      <c r="BX345" s="8">
        <v>5351</v>
      </c>
      <c r="BY345" s="8">
        <v>1674</v>
      </c>
      <c r="BZ345" s="8">
        <v>3677</v>
      </c>
      <c r="CB345" s="955">
        <v>5.797250153909296</v>
      </c>
      <c r="CC345" s="955">
        <v>39.298173609686025</v>
      </c>
      <c r="CD345" s="955">
        <v>54.904576236404679</v>
      </c>
      <c r="CE345" s="955">
        <v>17.176277447157808</v>
      </c>
      <c r="CF345" s="955">
        <v>37.728298789246871</v>
      </c>
    </row>
    <row r="346" spans="1:84">
      <c r="A346" s="1">
        <v>28501</v>
      </c>
      <c r="B346" s="1">
        <v>3</v>
      </c>
      <c r="C346" s="1" t="s">
        <v>54</v>
      </c>
      <c r="D346" s="1" t="s">
        <v>445</v>
      </c>
      <c r="E346" s="1" t="s">
        <v>417</v>
      </c>
      <c r="F346" s="1076">
        <v>8476</v>
      </c>
      <c r="G346" s="8">
        <v>132</v>
      </c>
      <c r="H346" s="8">
        <v>159</v>
      </c>
      <c r="I346" s="8">
        <v>185</v>
      </c>
      <c r="J346" s="8">
        <v>176</v>
      </c>
      <c r="K346" s="8">
        <v>130</v>
      </c>
      <c r="L346" s="8">
        <v>185</v>
      </c>
      <c r="M346" s="8">
        <v>207</v>
      </c>
      <c r="N346" s="8">
        <v>248</v>
      </c>
      <c r="O346" s="8">
        <v>296</v>
      </c>
      <c r="P346" s="8">
        <v>280</v>
      </c>
      <c r="Q346" s="8">
        <v>369</v>
      </c>
      <c r="R346" s="8">
        <v>515</v>
      </c>
      <c r="S346" s="8">
        <v>632</v>
      </c>
      <c r="T346" s="8">
        <v>853</v>
      </c>
      <c r="U346" s="8">
        <v>835</v>
      </c>
      <c r="V346" s="8">
        <v>747</v>
      </c>
      <c r="W346" s="8">
        <v>805</v>
      </c>
      <c r="X346" s="8">
        <v>792</v>
      </c>
      <c r="Y346" s="8">
        <v>591</v>
      </c>
      <c r="Z346" s="8">
        <v>339</v>
      </c>
      <c r="AA346" s="8"/>
      <c r="AB346" s="8">
        <v>4126</v>
      </c>
      <c r="AC346" s="8">
        <v>68</v>
      </c>
      <c r="AD346" s="8">
        <v>81</v>
      </c>
      <c r="AE346" s="8">
        <v>95</v>
      </c>
      <c r="AF346" s="8">
        <v>89</v>
      </c>
      <c r="AG346" s="8">
        <v>67</v>
      </c>
      <c r="AH346" s="8">
        <v>101</v>
      </c>
      <c r="AI346" s="8">
        <v>116</v>
      </c>
      <c r="AJ346" s="8">
        <v>135</v>
      </c>
      <c r="AK346" s="8">
        <v>178</v>
      </c>
      <c r="AL346" s="8">
        <v>170</v>
      </c>
      <c r="AM346" s="8">
        <v>197</v>
      </c>
      <c r="AN346" s="8">
        <v>276</v>
      </c>
      <c r="AO346" s="8">
        <v>338</v>
      </c>
      <c r="AP346" s="8">
        <v>475</v>
      </c>
      <c r="AQ346" s="8">
        <v>460</v>
      </c>
      <c r="AR346" s="8">
        <v>346</v>
      </c>
      <c r="AS346" s="8">
        <v>345</v>
      </c>
      <c r="AT346" s="8">
        <v>311</v>
      </c>
      <c r="AU346" s="8">
        <v>198</v>
      </c>
      <c r="AV346" s="8">
        <v>80</v>
      </c>
      <c r="AW346" s="8"/>
      <c r="AX346" s="8">
        <v>4350</v>
      </c>
      <c r="AY346" s="8">
        <v>64</v>
      </c>
      <c r="AZ346" s="8">
        <v>78</v>
      </c>
      <c r="BA346" s="8">
        <v>90</v>
      </c>
      <c r="BB346" s="8">
        <v>87</v>
      </c>
      <c r="BC346" s="8">
        <v>63</v>
      </c>
      <c r="BD346" s="8">
        <v>84</v>
      </c>
      <c r="BE346" s="8">
        <v>91</v>
      </c>
      <c r="BF346" s="8">
        <v>113</v>
      </c>
      <c r="BG346" s="8">
        <v>118</v>
      </c>
      <c r="BH346" s="8">
        <v>110</v>
      </c>
      <c r="BI346" s="8">
        <v>172</v>
      </c>
      <c r="BJ346" s="8">
        <v>239</v>
      </c>
      <c r="BK346" s="8">
        <v>294</v>
      </c>
      <c r="BL346" s="8">
        <v>378</v>
      </c>
      <c r="BM346" s="8">
        <v>375</v>
      </c>
      <c r="BN346" s="8">
        <v>401</v>
      </c>
      <c r="BO346" s="8">
        <v>460</v>
      </c>
      <c r="BP346" s="8">
        <v>481</v>
      </c>
      <c r="BQ346" s="8">
        <v>393</v>
      </c>
      <c r="BR346" s="8">
        <v>259</v>
      </c>
      <c r="BT346" s="955">
        <v>53.432515917543967</v>
      </c>
      <c r="BV346" s="8">
        <v>476</v>
      </c>
      <c r="BW346" s="8">
        <v>3038</v>
      </c>
      <c r="BX346" s="8">
        <v>4962</v>
      </c>
      <c r="BY346" s="8">
        <v>1688</v>
      </c>
      <c r="BZ346" s="8">
        <v>3274</v>
      </c>
      <c r="CB346" s="955">
        <v>5.6158565361019344</v>
      </c>
      <c r="CC346" s="955">
        <v>35.842378480415285</v>
      </c>
      <c r="CD346" s="955">
        <v>58.541764983482778</v>
      </c>
      <c r="CE346" s="955">
        <v>19.915054270882493</v>
      </c>
      <c r="CF346" s="955">
        <v>38.626710712600278</v>
      </c>
    </row>
    <row r="347" spans="1:84">
      <c r="A347" s="1">
        <v>28501</v>
      </c>
      <c r="B347" s="1">
        <v>3</v>
      </c>
      <c r="C347" s="1" t="s">
        <v>54</v>
      </c>
      <c r="D347" s="1" t="s">
        <v>445</v>
      </c>
      <c r="E347" s="1" t="s">
        <v>419</v>
      </c>
      <c r="F347" s="1076">
        <v>7284</v>
      </c>
      <c r="G347" s="8">
        <v>108</v>
      </c>
      <c r="H347" s="8">
        <v>139</v>
      </c>
      <c r="I347" s="8">
        <v>154</v>
      </c>
      <c r="J347" s="8">
        <v>144</v>
      </c>
      <c r="K347" s="8">
        <v>108</v>
      </c>
      <c r="L347" s="8">
        <v>129</v>
      </c>
      <c r="M347" s="8">
        <v>168</v>
      </c>
      <c r="N347" s="8">
        <v>204</v>
      </c>
      <c r="O347" s="8">
        <v>238</v>
      </c>
      <c r="P347" s="8">
        <v>297</v>
      </c>
      <c r="Q347" s="8">
        <v>280</v>
      </c>
      <c r="R347" s="8">
        <v>374</v>
      </c>
      <c r="S347" s="8">
        <v>526</v>
      </c>
      <c r="T347" s="8">
        <v>621</v>
      </c>
      <c r="U347" s="8">
        <v>814</v>
      </c>
      <c r="V347" s="8">
        <v>780</v>
      </c>
      <c r="W347" s="8">
        <v>665</v>
      </c>
      <c r="X347" s="8">
        <v>659</v>
      </c>
      <c r="Y347" s="8">
        <v>529</v>
      </c>
      <c r="Z347" s="8">
        <v>347</v>
      </c>
      <c r="AA347" s="8"/>
      <c r="AB347" s="8">
        <v>3569</v>
      </c>
      <c r="AC347" s="8">
        <v>55</v>
      </c>
      <c r="AD347" s="8">
        <v>71</v>
      </c>
      <c r="AE347" s="8">
        <v>79</v>
      </c>
      <c r="AF347" s="8">
        <v>73</v>
      </c>
      <c r="AG347" s="8">
        <v>56</v>
      </c>
      <c r="AH347" s="8">
        <v>71</v>
      </c>
      <c r="AI347" s="8">
        <v>89</v>
      </c>
      <c r="AJ347" s="8">
        <v>114</v>
      </c>
      <c r="AK347" s="8">
        <v>129</v>
      </c>
      <c r="AL347" s="8">
        <v>180</v>
      </c>
      <c r="AM347" s="8">
        <v>170</v>
      </c>
      <c r="AN347" s="8">
        <v>201</v>
      </c>
      <c r="AO347" s="8">
        <v>283</v>
      </c>
      <c r="AP347" s="8">
        <v>333</v>
      </c>
      <c r="AQ347" s="8">
        <v>446</v>
      </c>
      <c r="AR347" s="8">
        <v>421</v>
      </c>
      <c r="AS347" s="8">
        <v>290</v>
      </c>
      <c r="AT347" s="8">
        <v>252</v>
      </c>
      <c r="AU347" s="8">
        <v>174</v>
      </c>
      <c r="AV347" s="8">
        <v>82</v>
      </c>
      <c r="AW347" s="8"/>
      <c r="AX347" s="8">
        <v>3715</v>
      </c>
      <c r="AY347" s="8">
        <v>53</v>
      </c>
      <c r="AZ347" s="8">
        <v>68</v>
      </c>
      <c r="BA347" s="8">
        <v>75</v>
      </c>
      <c r="BB347" s="8">
        <v>71</v>
      </c>
      <c r="BC347" s="8">
        <v>52</v>
      </c>
      <c r="BD347" s="8">
        <v>58</v>
      </c>
      <c r="BE347" s="8">
        <v>79</v>
      </c>
      <c r="BF347" s="8">
        <v>90</v>
      </c>
      <c r="BG347" s="8">
        <v>109</v>
      </c>
      <c r="BH347" s="8">
        <v>117</v>
      </c>
      <c r="BI347" s="8">
        <v>110</v>
      </c>
      <c r="BJ347" s="8">
        <v>173</v>
      </c>
      <c r="BK347" s="8">
        <v>243</v>
      </c>
      <c r="BL347" s="8">
        <v>288</v>
      </c>
      <c r="BM347" s="8">
        <v>368</v>
      </c>
      <c r="BN347" s="8">
        <v>359</v>
      </c>
      <c r="BO347" s="8">
        <v>375</v>
      </c>
      <c r="BP347" s="8">
        <v>407</v>
      </c>
      <c r="BQ347" s="8">
        <v>355</v>
      </c>
      <c r="BR347" s="8">
        <v>265</v>
      </c>
      <c r="BT347" s="955">
        <v>45.918174368026229</v>
      </c>
      <c r="BV347" s="8">
        <v>401</v>
      </c>
      <c r="BW347" s="8">
        <v>2468</v>
      </c>
      <c r="BX347" s="8">
        <v>4415</v>
      </c>
      <c r="BY347" s="8">
        <v>1435</v>
      </c>
      <c r="BZ347" s="8">
        <v>2980</v>
      </c>
      <c r="CB347" s="955">
        <v>5.5052169137836353</v>
      </c>
      <c r="CC347" s="955">
        <v>33.882482152663371</v>
      </c>
      <c r="CD347" s="955">
        <v>60.612300933553001</v>
      </c>
      <c r="CE347" s="955">
        <v>19.700713893465132</v>
      </c>
      <c r="CF347" s="955">
        <v>40.911587040087866</v>
      </c>
    </row>
    <row r="348" spans="1:84">
      <c r="A348" s="1">
        <v>28585</v>
      </c>
      <c r="B348" s="1">
        <v>3</v>
      </c>
      <c r="C348" s="1" t="s">
        <v>54</v>
      </c>
      <c r="D348" s="1" t="s">
        <v>1004</v>
      </c>
      <c r="E348" s="1" t="s">
        <v>412</v>
      </c>
      <c r="F348" s="1076">
        <v>16064</v>
      </c>
      <c r="G348" s="8">
        <v>410</v>
      </c>
      <c r="H348" s="8">
        <v>588</v>
      </c>
      <c r="I348" s="8">
        <v>663</v>
      </c>
      <c r="J348" s="8">
        <v>721</v>
      </c>
      <c r="K348" s="8">
        <v>314</v>
      </c>
      <c r="L348" s="8">
        <v>449</v>
      </c>
      <c r="M348" s="8">
        <v>526</v>
      </c>
      <c r="N348" s="8">
        <v>673</v>
      </c>
      <c r="O348" s="8">
        <v>794</v>
      </c>
      <c r="P348" s="8">
        <v>980</v>
      </c>
      <c r="Q348" s="8">
        <v>955</v>
      </c>
      <c r="R348" s="8">
        <v>1136</v>
      </c>
      <c r="S348" s="8">
        <v>1325</v>
      </c>
      <c r="T348" s="8">
        <v>1393</v>
      </c>
      <c r="U348" s="8">
        <v>1405</v>
      </c>
      <c r="V348" s="8">
        <v>1191</v>
      </c>
      <c r="W348" s="8">
        <v>1043</v>
      </c>
      <c r="X348" s="8">
        <v>875</v>
      </c>
      <c r="Y348" s="8">
        <v>463</v>
      </c>
      <c r="Z348" s="8">
        <v>160</v>
      </c>
      <c r="AA348" s="8"/>
      <c r="AB348" s="8">
        <v>7636</v>
      </c>
      <c r="AC348" s="8">
        <v>193</v>
      </c>
      <c r="AD348" s="8">
        <v>315</v>
      </c>
      <c r="AE348" s="8">
        <v>332</v>
      </c>
      <c r="AF348" s="8">
        <v>411</v>
      </c>
      <c r="AG348" s="8">
        <v>162</v>
      </c>
      <c r="AH348" s="8">
        <v>241</v>
      </c>
      <c r="AI348" s="8">
        <v>264</v>
      </c>
      <c r="AJ348" s="8">
        <v>370</v>
      </c>
      <c r="AK348" s="8">
        <v>401</v>
      </c>
      <c r="AL348" s="8">
        <v>505</v>
      </c>
      <c r="AM348" s="8">
        <v>477</v>
      </c>
      <c r="AN348" s="8">
        <v>556</v>
      </c>
      <c r="AO348" s="8">
        <v>650</v>
      </c>
      <c r="AP348" s="8">
        <v>718</v>
      </c>
      <c r="AQ348" s="8">
        <v>662</v>
      </c>
      <c r="AR348" s="8">
        <v>488</v>
      </c>
      <c r="AS348" s="8">
        <v>406</v>
      </c>
      <c r="AT348" s="8">
        <v>320</v>
      </c>
      <c r="AU348" s="8">
        <v>139</v>
      </c>
      <c r="AV348" s="8">
        <v>26</v>
      </c>
      <c r="AW348" s="8"/>
      <c r="AX348" s="8">
        <v>8428</v>
      </c>
      <c r="AY348" s="8">
        <v>217</v>
      </c>
      <c r="AZ348" s="8">
        <v>273</v>
      </c>
      <c r="BA348" s="8">
        <v>331</v>
      </c>
      <c r="BB348" s="8">
        <v>310</v>
      </c>
      <c r="BC348" s="8">
        <v>152</v>
      </c>
      <c r="BD348" s="8">
        <v>208</v>
      </c>
      <c r="BE348" s="8">
        <v>262</v>
      </c>
      <c r="BF348" s="8">
        <v>303</v>
      </c>
      <c r="BG348" s="8">
        <v>393</v>
      </c>
      <c r="BH348" s="8">
        <v>475</v>
      </c>
      <c r="BI348" s="8">
        <v>478</v>
      </c>
      <c r="BJ348" s="8">
        <v>580</v>
      </c>
      <c r="BK348" s="8">
        <v>675</v>
      </c>
      <c r="BL348" s="8">
        <v>675</v>
      </c>
      <c r="BM348" s="8">
        <v>743</v>
      </c>
      <c r="BN348" s="8">
        <v>703</v>
      </c>
      <c r="BO348" s="8">
        <v>637</v>
      </c>
      <c r="BP348" s="8">
        <v>555</v>
      </c>
      <c r="BQ348" s="8">
        <v>324</v>
      </c>
      <c r="BR348" s="8">
        <v>134</v>
      </c>
      <c r="BT348" s="955">
        <v>100</v>
      </c>
      <c r="BV348" s="8">
        <v>1661</v>
      </c>
      <c r="BW348" s="8">
        <v>7873</v>
      </c>
      <c r="BX348" s="8">
        <v>6530</v>
      </c>
      <c r="BY348" s="8">
        <v>2798</v>
      </c>
      <c r="BZ348" s="8">
        <v>3732</v>
      </c>
      <c r="CB348" s="955">
        <v>10.339890438247012</v>
      </c>
      <c r="CC348" s="955">
        <v>49.010209163346616</v>
      </c>
      <c r="CD348" s="955">
        <v>40.649900398406373</v>
      </c>
      <c r="CE348" s="955">
        <v>17.417828685258964</v>
      </c>
      <c r="CF348" s="955">
        <v>23.232071713147409</v>
      </c>
    </row>
    <row r="349" spans="1:84">
      <c r="A349" s="1">
        <v>28585</v>
      </c>
      <c r="B349" s="1">
        <v>3</v>
      </c>
      <c r="C349" s="1" t="s">
        <v>54</v>
      </c>
      <c r="D349" s="1" t="s">
        <v>1004</v>
      </c>
      <c r="E349" s="1" t="s">
        <v>413</v>
      </c>
      <c r="F349" s="1076">
        <v>14027</v>
      </c>
      <c r="G349" s="8">
        <v>289</v>
      </c>
      <c r="H349" s="8">
        <v>410</v>
      </c>
      <c r="I349" s="8">
        <v>583</v>
      </c>
      <c r="J349" s="8">
        <v>574</v>
      </c>
      <c r="K349" s="8">
        <v>234</v>
      </c>
      <c r="L349" s="8">
        <v>290</v>
      </c>
      <c r="M349" s="8">
        <v>401</v>
      </c>
      <c r="N349" s="8">
        <v>479</v>
      </c>
      <c r="O349" s="8">
        <v>673</v>
      </c>
      <c r="P349" s="8">
        <v>785</v>
      </c>
      <c r="Q349" s="8">
        <v>962</v>
      </c>
      <c r="R349" s="8">
        <v>938</v>
      </c>
      <c r="S349" s="8">
        <v>1109</v>
      </c>
      <c r="T349" s="8">
        <v>1279</v>
      </c>
      <c r="U349" s="8">
        <v>1298</v>
      </c>
      <c r="V349" s="8">
        <v>1268</v>
      </c>
      <c r="W349" s="8">
        <v>1003</v>
      </c>
      <c r="X349" s="8">
        <v>756</v>
      </c>
      <c r="Y349" s="8">
        <v>493</v>
      </c>
      <c r="Z349" s="8">
        <v>203</v>
      </c>
      <c r="AA349" s="8"/>
      <c r="AB349" s="8">
        <v>6611</v>
      </c>
      <c r="AC349" s="8">
        <v>148</v>
      </c>
      <c r="AD349" s="8">
        <v>196</v>
      </c>
      <c r="AE349" s="8">
        <v>307</v>
      </c>
      <c r="AF349" s="8">
        <v>305</v>
      </c>
      <c r="AG349" s="8">
        <v>131</v>
      </c>
      <c r="AH349" s="8">
        <v>156</v>
      </c>
      <c r="AI349" s="8">
        <v>198</v>
      </c>
      <c r="AJ349" s="8">
        <v>247</v>
      </c>
      <c r="AK349" s="8">
        <v>364</v>
      </c>
      <c r="AL349" s="8">
        <v>398</v>
      </c>
      <c r="AM349" s="8">
        <v>501</v>
      </c>
      <c r="AN349" s="8">
        <v>476</v>
      </c>
      <c r="AO349" s="8">
        <v>539</v>
      </c>
      <c r="AP349" s="8">
        <v>615</v>
      </c>
      <c r="AQ349" s="8">
        <v>650</v>
      </c>
      <c r="AR349" s="8">
        <v>560</v>
      </c>
      <c r="AS349" s="8">
        <v>374</v>
      </c>
      <c r="AT349" s="8">
        <v>260</v>
      </c>
      <c r="AU349" s="8">
        <v>148</v>
      </c>
      <c r="AV349" s="8">
        <v>38</v>
      </c>
      <c r="AW349" s="8"/>
      <c r="AX349" s="8">
        <v>7416</v>
      </c>
      <c r="AY349" s="8">
        <v>141</v>
      </c>
      <c r="AZ349" s="8">
        <v>214</v>
      </c>
      <c r="BA349" s="8">
        <v>276</v>
      </c>
      <c r="BB349" s="8">
        <v>269</v>
      </c>
      <c r="BC349" s="8">
        <v>103</v>
      </c>
      <c r="BD349" s="8">
        <v>134</v>
      </c>
      <c r="BE349" s="8">
        <v>203</v>
      </c>
      <c r="BF349" s="8">
        <v>232</v>
      </c>
      <c r="BG349" s="8">
        <v>309</v>
      </c>
      <c r="BH349" s="8">
        <v>387</v>
      </c>
      <c r="BI349" s="8">
        <v>461</v>
      </c>
      <c r="BJ349" s="8">
        <v>462</v>
      </c>
      <c r="BK349" s="8">
        <v>570</v>
      </c>
      <c r="BL349" s="8">
        <v>664</v>
      </c>
      <c r="BM349" s="8">
        <v>648</v>
      </c>
      <c r="BN349" s="8">
        <v>708</v>
      </c>
      <c r="BO349" s="8">
        <v>629</v>
      </c>
      <c r="BP349" s="8">
        <v>496</v>
      </c>
      <c r="BQ349" s="8">
        <v>345</v>
      </c>
      <c r="BR349" s="8">
        <v>165</v>
      </c>
      <c r="BT349" s="955">
        <v>87.319472111553793</v>
      </c>
      <c r="BV349" s="8">
        <v>1282</v>
      </c>
      <c r="BW349" s="8">
        <v>6445</v>
      </c>
      <c r="BX349" s="8">
        <v>6300</v>
      </c>
      <c r="BY349" s="8">
        <v>2577</v>
      </c>
      <c r="BZ349" s="8">
        <v>3723</v>
      </c>
      <c r="CB349" s="955">
        <v>9.139516646467527</v>
      </c>
      <c r="CC349" s="955">
        <v>45.947102017537603</v>
      </c>
      <c r="CD349" s="955">
        <v>44.91338133599487</v>
      </c>
      <c r="CE349" s="955">
        <v>18.371711698866473</v>
      </c>
      <c r="CF349" s="955">
        <v>26.541669637128397</v>
      </c>
    </row>
    <row r="350" spans="1:84">
      <c r="A350" s="1">
        <v>28585</v>
      </c>
      <c r="B350" s="1">
        <v>3</v>
      </c>
      <c r="C350" s="1" t="s">
        <v>54</v>
      </c>
      <c r="D350" s="1" t="s">
        <v>1004</v>
      </c>
      <c r="E350" s="1" t="s">
        <v>414</v>
      </c>
      <c r="F350" s="1076">
        <v>12375</v>
      </c>
      <c r="G350" s="8">
        <v>244</v>
      </c>
      <c r="H350" s="8">
        <v>295</v>
      </c>
      <c r="I350" s="8">
        <v>407</v>
      </c>
      <c r="J350" s="8">
        <v>471</v>
      </c>
      <c r="K350" s="8">
        <v>279</v>
      </c>
      <c r="L350" s="8">
        <v>267</v>
      </c>
      <c r="M350" s="8">
        <v>280</v>
      </c>
      <c r="N350" s="8">
        <v>389</v>
      </c>
      <c r="O350" s="8">
        <v>469</v>
      </c>
      <c r="P350" s="8">
        <v>664</v>
      </c>
      <c r="Q350" s="8">
        <v>772</v>
      </c>
      <c r="R350" s="8">
        <v>955</v>
      </c>
      <c r="S350" s="8">
        <v>925</v>
      </c>
      <c r="T350" s="8">
        <v>1064</v>
      </c>
      <c r="U350" s="8">
        <v>1214</v>
      </c>
      <c r="V350" s="8">
        <v>1182</v>
      </c>
      <c r="W350" s="8">
        <v>1075</v>
      </c>
      <c r="X350" s="8">
        <v>752</v>
      </c>
      <c r="Y350" s="8">
        <v>444</v>
      </c>
      <c r="Z350" s="8">
        <v>227</v>
      </c>
      <c r="AA350" s="8"/>
      <c r="AB350" s="8">
        <v>5859</v>
      </c>
      <c r="AC350" s="8">
        <v>125</v>
      </c>
      <c r="AD350" s="8">
        <v>153</v>
      </c>
      <c r="AE350" s="8">
        <v>194</v>
      </c>
      <c r="AF350" s="8">
        <v>264</v>
      </c>
      <c r="AG350" s="8">
        <v>141</v>
      </c>
      <c r="AH350" s="8">
        <v>152</v>
      </c>
      <c r="AI350" s="8">
        <v>152</v>
      </c>
      <c r="AJ350" s="8">
        <v>189</v>
      </c>
      <c r="AK350" s="8">
        <v>241</v>
      </c>
      <c r="AL350" s="8">
        <v>362</v>
      </c>
      <c r="AM350" s="8">
        <v>390</v>
      </c>
      <c r="AN350" s="8">
        <v>498</v>
      </c>
      <c r="AO350" s="8">
        <v>467</v>
      </c>
      <c r="AP350" s="8">
        <v>513</v>
      </c>
      <c r="AQ350" s="8">
        <v>572</v>
      </c>
      <c r="AR350" s="8">
        <v>573</v>
      </c>
      <c r="AS350" s="8">
        <v>446</v>
      </c>
      <c r="AT350" s="8">
        <v>256</v>
      </c>
      <c r="AU350" s="8">
        <v>125</v>
      </c>
      <c r="AV350" s="8">
        <v>46</v>
      </c>
      <c r="AW350" s="8"/>
      <c r="AX350" s="8">
        <v>6516</v>
      </c>
      <c r="AY350" s="8">
        <v>119</v>
      </c>
      <c r="AZ350" s="8">
        <v>142</v>
      </c>
      <c r="BA350" s="8">
        <v>213</v>
      </c>
      <c r="BB350" s="8">
        <v>207</v>
      </c>
      <c r="BC350" s="8">
        <v>138</v>
      </c>
      <c r="BD350" s="8">
        <v>115</v>
      </c>
      <c r="BE350" s="8">
        <v>128</v>
      </c>
      <c r="BF350" s="8">
        <v>200</v>
      </c>
      <c r="BG350" s="8">
        <v>228</v>
      </c>
      <c r="BH350" s="8">
        <v>302</v>
      </c>
      <c r="BI350" s="8">
        <v>382</v>
      </c>
      <c r="BJ350" s="8">
        <v>457</v>
      </c>
      <c r="BK350" s="8">
        <v>458</v>
      </c>
      <c r="BL350" s="8">
        <v>551</v>
      </c>
      <c r="BM350" s="8">
        <v>642</v>
      </c>
      <c r="BN350" s="8">
        <v>609</v>
      </c>
      <c r="BO350" s="8">
        <v>629</v>
      </c>
      <c r="BP350" s="8">
        <v>496</v>
      </c>
      <c r="BQ350" s="8">
        <v>319</v>
      </c>
      <c r="BR350" s="8">
        <v>181</v>
      </c>
      <c r="BT350" s="955">
        <v>77.035607569721122</v>
      </c>
      <c r="BV350" s="8">
        <v>946</v>
      </c>
      <c r="BW350" s="8">
        <v>5471</v>
      </c>
      <c r="BX350" s="8">
        <v>5958</v>
      </c>
      <c r="BY350" s="8">
        <v>2278</v>
      </c>
      <c r="BZ350" s="8">
        <v>3680</v>
      </c>
      <c r="CB350" s="955">
        <v>7.6444444444444439</v>
      </c>
      <c r="CC350" s="955">
        <v>44.210101010101013</v>
      </c>
      <c r="CD350" s="955">
        <v>48.145454545454548</v>
      </c>
      <c r="CE350" s="955">
        <v>18.408080808080808</v>
      </c>
      <c r="CF350" s="955">
        <v>29.737373737373741</v>
      </c>
    </row>
    <row r="351" spans="1:84">
      <c r="A351" s="1">
        <v>28585</v>
      </c>
      <c r="B351" s="1">
        <v>3</v>
      </c>
      <c r="C351" s="1" t="s">
        <v>54</v>
      </c>
      <c r="D351" s="1" t="s">
        <v>1004</v>
      </c>
      <c r="E351" s="1" t="s">
        <v>415</v>
      </c>
      <c r="F351" s="1076">
        <v>10870</v>
      </c>
      <c r="G351" s="8">
        <v>213</v>
      </c>
      <c r="H351" s="8">
        <v>249</v>
      </c>
      <c r="I351" s="8">
        <v>292</v>
      </c>
      <c r="J351" s="8">
        <v>326</v>
      </c>
      <c r="K351" s="8">
        <v>228</v>
      </c>
      <c r="L351" s="8">
        <v>316</v>
      </c>
      <c r="M351" s="8">
        <v>259</v>
      </c>
      <c r="N351" s="8">
        <v>272</v>
      </c>
      <c r="O351" s="8">
        <v>380</v>
      </c>
      <c r="P351" s="8">
        <v>462</v>
      </c>
      <c r="Q351" s="8">
        <v>653</v>
      </c>
      <c r="R351" s="8">
        <v>765</v>
      </c>
      <c r="S351" s="8">
        <v>941</v>
      </c>
      <c r="T351" s="8">
        <v>889</v>
      </c>
      <c r="U351" s="8">
        <v>1014</v>
      </c>
      <c r="V351" s="8">
        <v>1113</v>
      </c>
      <c r="W351" s="8">
        <v>1005</v>
      </c>
      <c r="X351" s="8">
        <v>815</v>
      </c>
      <c r="Y351" s="8">
        <v>454</v>
      </c>
      <c r="Z351" s="8">
        <v>224</v>
      </c>
      <c r="AA351" s="8"/>
      <c r="AB351" s="8">
        <v>5165</v>
      </c>
      <c r="AC351" s="8">
        <v>109</v>
      </c>
      <c r="AD351" s="8">
        <v>129</v>
      </c>
      <c r="AE351" s="8">
        <v>151</v>
      </c>
      <c r="AF351" s="8">
        <v>166</v>
      </c>
      <c r="AG351" s="8">
        <v>122</v>
      </c>
      <c r="AH351" s="8">
        <v>163</v>
      </c>
      <c r="AI351" s="8">
        <v>149</v>
      </c>
      <c r="AJ351" s="8">
        <v>146</v>
      </c>
      <c r="AK351" s="8">
        <v>184</v>
      </c>
      <c r="AL351" s="8">
        <v>239</v>
      </c>
      <c r="AM351" s="8">
        <v>355</v>
      </c>
      <c r="AN351" s="8">
        <v>387</v>
      </c>
      <c r="AO351" s="8">
        <v>488</v>
      </c>
      <c r="AP351" s="8">
        <v>446</v>
      </c>
      <c r="AQ351" s="8">
        <v>480</v>
      </c>
      <c r="AR351" s="8">
        <v>508</v>
      </c>
      <c r="AS351" s="8">
        <v>460</v>
      </c>
      <c r="AT351" s="8">
        <v>312</v>
      </c>
      <c r="AU351" s="8">
        <v>127</v>
      </c>
      <c r="AV351" s="8">
        <v>44</v>
      </c>
      <c r="AW351" s="8"/>
      <c r="AX351" s="8">
        <v>5705</v>
      </c>
      <c r="AY351" s="8">
        <v>104</v>
      </c>
      <c r="AZ351" s="8">
        <v>120</v>
      </c>
      <c r="BA351" s="8">
        <v>141</v>
      </c>
      <c r="BB351" s="8">
        <v>160</v>
      </c>
      <c r="BC351" s="8">
        <v>106</v>
      </c>
      <c r="BD351" s="8">
        <v>153</v>
      </c>
      <c r="BE351" s="8">
        <v>110</v>
      </c>
      <c r="BF351" s="8">
        <v>126</v>
      </c>
      <c r="BG351" s="8">
        <v>196</v>
      </c>
      <c r="BH351" s="8">
        <v>223</v>
      </c>
      <c r="BI351" s="8">
        <v>298</v>
      </c>
      <c r="BJ351" s="8">
        <v>378</v>
      </c>
      <c r="BK351" s="8">
        <v>453</v>
      </c>
      <c r="BL351" s="8">
        <v>443</v>
      </c>
      <c r="BM351" s="8">
        <v>534</v>
      </c>
      <c r="BN351" s="8">
        <v>605</v>
      </c>
      <c r="BO351" s="8">
        <v>545</v>
      </c>
      <c r="BP351" s="8">
        <v>503</v>
      </c>
      <c r="BQ351" s="8">
        <v>327</v>
      </c>
      <c r="BR351" s="8">
        <v>180</v>
      </c>
      <c r="BT351" s="955">
        <v>67.666832669322702</v>
      </c>
      <c r="BV351" s="8">
        <v>754</v>
      </c>
      <c r="BW351" s="8">
        <v>4602</v>
      </c>
      <c r="BX351" s="8">
        <v>5514</v>
      </c>
      <c r="BY351" s="8">
        <v>1903</v>
      </c>
      <c r="BZ351" s="8">
        <v>3611</v>
      </c>
      <c r="CB351" s="955">
        <v>6.9365225390984362</v>
      </c>
      <c r="CC351" s="955">
        <v>42.336706531738734</v>
      </c>
      <c r="CD351" s="955">
        <v>50.726770929162832</v>
      </c>
      <c r="CE351" s="955">
        <v>17.506899724011042</v>
      </c>
      <c r="CF351" s="955">
        <v>33.219871205151797</v>
      </c>
    </row>
    <row r="352" spans="1:84">
      <c r="A352" s="1">
        <v>28585</v>
      </c>
      <c r="B352" s="1">
        <v>3</v>
      </c>
      <c r="C352" s="1" t="s">
        <v>54</v>
      </c>
      <c r="D352" s="1" t="s">
        <v>1004</v>
      </c>
      <c r="E352" s="1" t="s">
        <v>416</v>
      </c>
      <c r="F352" s="1076">
        <v>9495</v>
      </c>
      <c r="G352" s="8">
        <v>177</v>
      </c>
      <c r="H352" s="8">
        <v>218</v>
      </c>
      <c r="I352" s="8">
        <v>246</v>
      </c>
      <c r="J352" s="8">
        <v>235</v>
      </c>
      <c r="K352" s="8">
        <v>159</v>
      </c>
      <c r="L352" s="8">
        <v>259</v>
      </c>
      <c r="M352" s="8">
        <v>305</v>
      </c>
      <c r="N352" s="8">
        <v>250</v>
      </c>
      <c r="O352" s="8">
        <v>266</v>
      </c>
      <c r="P352" s="8">
        <v>375</v>
      </c>
      <c r="Q352" s="8">
        <v>456</v>
      </c>
      <c r="R352" s="8">
        <v>647</v>
      </c>
      <c r="S352" s="8">
        <v>755</v>
      </c>
      <c r="T352" s="8">
        <v>906</v>
      </c>
      <c r="U352" s="8">
        <v>849</v>
      </c>
      <c r="V352" s="8">
        <v>935</v>
      </c>
      <c r="W352" s="8">
        <v>956</v>
      </c>
      <c r="X352" s="8">
        <v>767</v>
      </c>
      <c r="Y352" s="8">
        <v>500</v>
      </c>
      <c r="Z352" s="8">
        <v>234</v>
      </c>
      <c r="AA352" s="8"/>
      <c r="AB352" s="8">
        <v>4531</v>
      </c>
      <c r="AC352" s="8">
        <v>91</v>
      </c>
      <c r="AD352" s="8">
        <v>113</v>
      </c>
      <c r="AE352" s="8">
        <v>127</v>
      </c>
      <c r="AF352" s="8">
        <v>129</v>
      </c>
      <c r="AG352" s="8">
        <v>77</v>
      </c>
      <c r="AH352" s="8">
        <v>141</v>
      </c>
      <c r="AI352" s="8">
        <v>159</v>
      </c>
      <c r="AJ352" s="8">
        <v>142</v>
      </c>
      <c r="AK352" s="8">
        <v>142</v>
      </c>
      <c r="AL352" s="8">
        <v>183</v>
      </c>
      <c r="AM352" s="8">
        <v>235</v>
      </c>
      <c r="AN352" s="8">
        <v>352</v>
      </c>
      <c r="AO352" s="8">
        <v>380</v>
      </c>
      <c r="AP352" s="8">
        <v>467</v>
      </c>
      <c r="AQ352" s="8">
        <v>419</v>
      </c>
      <c r="AR352" s="8">
        <v>430</v>
      </c>
      <c r="AS352" s="8">
        <v>412</v>
      </c>
      <c r="AT352" s="8">
        <v>327</v>
      </c>
      <c r="AU352" s="8">
        <v>160</v>
      </c>
      <c r="AV352" s="8">
        <v>45</v>
      </c>
      <c r="AW352" s="8"/>
      <c r="AX352" s="8">
        <v>4964</v>
      </c>
      <c r="AY352" s="8">
        <v>86</v>
      </c>
      <c r="AZ352" s="8">
        <v>105</v>
      </c>
      <c r="BA352" s="8">
        <v>119</v>
      </c>
      <c r="BB352" s="8">
        <v>106</v>
      </c>
      <c r="BC352" s="8">
        <v>82</v>
      </c>
      <c r="BD352" s="8">
        <v>118</v>
      </c>
      <c r="BE352" s="8">
        <v>146</v>
      </c>
      <c r="BF352" s="8">
        <v>108</v>
      </c>
      <c r="BG352" s="8">
        <v>124</v>
      </c>
      <c r="BH352" s="8">
        <v>192</v>
      </c>
      <c r="BI352" s="8">
        <v>221</v>
      </c>
      <c r="BJ352" s="8">
        <v>295</v>
      </c>
      <c r="BK352" s="8">
        <v>375</v>
      </c>
      <c r="BL352" s="8">
        <v>439</v>
      </c>
      <c r="BM352" s="8">
        <v>430</v>
      </c>
      <c r="BN352" s="8">
        <v>505</v>
      </c>
      <c r="BO352" s="8">
        <v>544</v>
      </c>
      <c r="BP352" s="8">
        <v>440</v>
      </c>
      <c r="BQ352" s="8">
        <v>340</v>
      </c>
      <c r="BR352" s="8">
        <v>189</v>
      </c>
      <c r="BT352" s="955">
        <v>59.107320717131472</v>
      </c>
      <c r="BV352" s="8">
        <v>641</v>
      </c>
      <c r="BW352" s="8">
        <v>3707</v>
      </c>
      <c r="BX352" s="8">
        <v>5147</v>
      </c>
      <c r="BY352" s="8">
        <v>1755</v>
      </c>
      <c r="BZ352" s="8">
        <v>3392</v>
      </c>
      <c r="CB352" s="955">
        <v>6.7509215376513954</v>
      </c>
      <c r="CC352" s="955">
        <v>39.041600842548704</v>
      </c>
      <c r="CD352" s="955">
        <v>54.207477619799896</v>
      </c>
      <c r="CE352" s="955">
        <v>18.48341232227488</v>
      </c>
      <c r="CF352" s="955">
        <v>35.724065297525016</v>
      </c>
    </row>
    <row r="353" spans="1:84">
      <c r="A353" s="1">
        <v>28585</v>
      </c>
      <c r="B353" s="1">
        <v>3</v>
      </c>
      <c r="C353" s="1" t="s">
        <v>54</v>
      </c>
      <c r="D353" s="1" t="s">
        <v>1004</v>
      </c>
      <c r="E353" s="1" t="s">
        <v>417</v>
      </c>
      <c r="F353" s="1076">
        <v>8228</v>
      </c>
      <c r="G353" s="8">
        <v>156</v>
      </c>
      <c r="H353" s="8">
        <v>181</v>
      </c>
      <c r="I353" s="8">
        <v>215</v>
      </c>
      <c r="J353" s="8">
        <v>199</v>
      </c>
      <c r="K353" s="8">
        <v>113</v>
      </c>
      <c r="L353" s="8">
        <v>180</v>
      </c>
      <c r="M353" s="8">
        <v>250</v>
      </c>
      <c r="N353" s="8">
        <v>297</v>
      </c>
      <c r="O353" s="8">
        <v>245</v>
      </c>
      <c r="P353" s="8">
        <v>263</v>
      </c>
      <c r="Q353" s="8">
        <v>370</v>
      </c>
      <c r="R353" s="8">
        <v>452</v>
      </c>
      <c r="S353" s="8">
        <v>639</v>
      </c>
      <c r="T353" s="8">
        <v>727</v>
      </c>
      <c r="U353" s="8">
        <v>867</v>
      </c>
      <c r="V353" s="8">
        <v>785</v>
      </c>
      <c r="W353" s="8">
        <v>807</v>
      </c>
      <c r="X353" s="8">
        <v>742</v>
      </c>
      <c r="Y353" s="8">
        <v>474</v>
      </c>
      <c r="Z353" s="8">
        <v>266</v>
      </c>
      <c r="AA353" s="8"/>
      <c r="AB353" s="8">
        <v>3931</v>
      </c>
      <c r="AC353" s="8">
        <v>80</v>
      </c>
      <c r="AD353" s="8">
        <v>94</v>
      </c>
      <c r="AE353" s="8">
        <v>111</v>
      </c>
      <c r="AF353" s="8">
        <v>109</v>
      </c>
      <c r="AG353" s="8">
        <v>59</v>
      </c>
      <c r="AH353" s="8">
        <v>89</v>
      </c>
      <c r="AI353" s="8">
        <v>138</v>
      </c>
      <c r="AJ353" s="8">
        <v>153</v>
      </c>
      <c r="AK353" s="8">
        <v>139</v>
      </c>
      <c r="AL353" s="8">
        <v>141</v>
      </c>
      <c r="AM353" s="8">
        <v>180</v>
      </c>
      <c r="AN353" s="8">
        <v>234</v>
      </c>
      <c r="AO353" s="8">
        <v>346</v>
      </c>
      <c r="AP353" s="8">
        <v>364</v>
      </c>
      <c r="AQ353" s="8">
        <v>440</v>
      </c>
      <c r="AR353" s="8">
        <v>377</v>
      </c>
      <c r="AS353" s="8">
        <v>351</v>
      </c>
      <c r="AT353" s="8">
        <v>298</v>
      </c>
      <c r="AU353" s="8">
        <v>171</v>
      </c>
      <c r="AV353" s="8">
        <v>57</v>
      </c>
      <c r="AW353" s="8"/>
      <c r="AX353" s="8">
        <v>4297</v>
      </c>
      <c r="AY353" s="8">
        <v>76</v>
      </c>
      <c r="AZ353" s="8">
        <v>87</v>
      </c>
      <c r="BA353" s="8">
        <v>104</v>
      </c>
      <c r="BB353" s="8">
        <v>90</v>
      </c>
      <c r="BC353" s="8">
        <v>54</v>
      </c>
      <c r="BD353" s="8">
        <v>91</v>
      </c>
      <c r="BE353" s="8">
        <v>112</v>
      </c>
      <c r="BF353" s="8">
        <v>144</v>
      </c>
      <c r="BG353" s="8">
        <v>106</v>
      </c>
      <c r="BH353" s="8">
        <v>122</v>
      </c>
      <c r="BI353" s="8">
        <v>190</v>
      </c>
      <c r="BJ353" s="8">
        <v>218</v>
      </c>
      <c r="BK353" s="8">
        <v>293</v>
      </c>
      <c r="BL353" s="8">
        <v>363</v>
      </c>
      <c r="BM353" s="8">
        <v>427</v>
      </c>
      <c r="BN353" s="8">
        <v>408</v>
      </c>
      <c r="BO353" s="8">
        <v>456</v>
      </c>
      <c r="BP353" s="8">
        <v>444</v>
      </c>
      <c r="BQ353" s="8">
        <v>303</v>
      </c>
      <c r="BR353" s="8">
        <v>209</v>
      </c>
      <c r="BT353" s="955">
        <v>51.220119521912352</v>
      </c>
      <c r="BV353" s="8">
        <v>552</v>
      </c>
      <c r="BW353" s="8">
        <v>3008</v>
      </c>
      <c r="BX353" s="8">
        <v>4668</v>
      </c>
      <c r="BY353" s="8">
        <v>1594</v>
      </c>
      <c r="BZ353" s="8">
        <v>3074</v>
      </c>
      <c r="CB353" s="955">
        <v>6.7087992221682065</v>
      </c>
      <c r="CC353" s="955">
        <v>36.558094312105005</v>
      </c>
      <c r="CD353" s="955">
        <v>56.733106465726792</v>
      </c>
      <c r="CE353" s="955">
        <v>19.372873116188625</v>
      </c>
      <c r="CF353" s="955">
        <v>37.360233349538163</v>
      </c>
    </row>
    <row r="354" spans="1:84">
      <c r="A354" s="1">
        <v>28585</v>
      </c>
      <c r="B354" s="1">
        <v>3</v>
      </c>
      <c r="C354" s="1" t="s">
        <v>54</v>
      </c>
      <c r="D354" s="1" t="s">
        <v>1004</v>
      </c>
      <c r="E354" s="1" t="s">
        <v>419</v>
      </c>
      <c r="F354" s="1076">
        <v>7050</v>
      </c>
      <c r="G354" s="8">
        <v>135</v>
      </c>
      <c r="H354" s="8">
        <v>160</v>
      </c>
      <c r="I354" s="8">
        <v>180</v>
      </c>
      <c r="J354" s="8">
        <v>173</v>
      </c>
      <c r="K354" s="8">
        <v>96</v>
      </c>
      <c r="L354" s="8">
        <v>129</v>
      </c>
      <c r="M354" s="8">
        <v>174</v>
      </c>
      <c r="N354" s="8">
        <v>242</v>
      </c>
      <c r="O354" s="8">
        <v>290</v>
      </c>
      <c r="P354" s="8">
        <v>242</v>
      </c>
      <c r="Q354" s="8">
        <v>259</v>
      </c>
      <c r="R354" s="8">
        <v>367</v>
      </c>
      <c r="S354" s="8">
        <v>447</v>
      </c>
      <c r="T354" s="8">
        <v>616</v>
      </c>
      <c r="U354" s="8">
        <v>696</v>
      </c>
      <c r="V354" s="8">
        <v>802</v>
      </c>
      <c r="W354" s="8">
        <v>680</v>
      </c>
      <c r="X354" s="8">
        <v>634</v>
      </c>
      <c r="Y354" s="8">
        <v>472</v>
      </c>
      <c r="Z354" s="8">
        <v>256</v>
      </c>
      <c r="AA354" s="8"/>
      <c r="AB354" s="8">
        <v>3375</v>
      </c>
      <c r="AC354" s="8">
        <v>69</v>
      </c>
      <c r="AD354" s="8">
        <v>83</v>
      </c>
      <c r="AE354" s="8">
        <v>93</v>
      </c>
      <c r="AF354" s="8">
        <v>95</v>
      </c>
      <c r="AG354" s="8">
        <v>50</v>
      </c>
      <c r="AH354" s="8">
        <v>69</v>
      </c>
      <c r="AI354" s="8">
        <v>87</v>
      </c>
      <c r="AJ354" s="8">
        <v>132</v>
      </c>
      <c r="AK354" s="8">
        <v>149</v>
      </c>
      <c r="AL354" s="8">
        <v>138</v>
      </c>
      <c r="AM354" s="8">
        <v>139</v>
      </c>
      <c r="AN354" s="8">
        <v>179</v>
      </c>
      <c r="AO354" s="8">
        <v>230</v>
      </c>
      <c r="AP354" s="8">
        <v>332</v>
      </c>
      <c r="AQ354" s="8">
        <v>343</v>
      </c>
      <c r="AR354" s="8">
        <v>397</v>
      </c>
      <c r="AS354" s="8">
        <v>310</v>
      </c>
      <c r="AT354" s="8">
        <v>258</v>
      </c>
      <c r="AU354" s="8">
        <v>160</v>
      </c>
      <c r="AV354" s="8">
        <v>62</v>
      </c>
      <c r="AW354" s="8"/>
      <c r="AX354" s="8">
        <v>3675</v>
      </c>
      <c r="AY354" s="8">
        <v>66</v>
      </c>
      <c r="AZ354" s="8">
        <v>77</v>
      </c>
      <c r="BA354" s="8">
        <v>87</v>
      </c>
      <c r="BB354" s="8">
        <v>78</v>
      </c>
      <c r="BC354" s="8">
        <v>46</v>
      </c>
      <c r="BD354" s="8">
        <v>60</v>
      </c>
      <c r="BE354" s="8">
        <v>87</v>
      </c>
      <c r="BF354" s="8">
        <v>110</v>
      </c>
      <c r="BG354" s="8">
        <v>141</v>
      </c>
      <c r="BH354" s="8">
        <v>104</v>
      </c>
      <c r="BI354" s="8">
        <v>120</v>
      </c>
      <c r="BJ354" s="8">
        <v>188</v>
      </c>
      <c r="BK354" s="8">
        <v>217</v>
      </c>
      <c r="BL354" s="8">
        <v>284</v>
      </c>
      <c r="BM354" s="8">
        <v>353</v>
      </c>
      <c r="BN354" s="8">
        <v>405</v>
      </c>
      <c r="BO354" s="8">
        <v>370</v>
      </c>
      <c r="BP354" s="8">
        <v>376</v>
      </c>
      <c r="BQ354" s="8">
        <v>312</v>
      </c>
      <c r="BR354" s="8">
        <v>194</v>
      </c>
      <c r="BT354" s="955">
        <v>43.886952191235061</v>
      </c>
      <c r="BV354" s="8">
        <v>475</v>
      </c>
      <c r="BW354" s="8">
        <v>2419</v>
      </c>
      <c r="BX354" s="8">
        <v>4156</v>
      </c>
      <c r="BY354" s="8">
        <v>1312</v>
      </c>
      <c r="BZ354" s="8">
        <v>2844</v>
      </c>
      <c r="CB354" s="955">
        <v>6.7375886524822697</v>
      </c>
      <c r="CC354" s="955">
        <v>34.312056737588655</v>
      </c>
      <c r="CD354" s="955">
        <v>58.950354609929079</v>
      </c>
      <c r="CE354" s="955">
        <v>18.609929078014183</v>
      </c>
      <c r="CF354" s="955">
        <v>40.340425531914889</v>
      </c>
    </row>
    <row r="355" spans="1:84">
      <c r="A355" s="1">
        <v>28586</v>
      </c>
      <c r="B355" s="1">
        <v>3</v>
      </c>
      <c r="C355" s="1" t="s">
        <v>54</v>
      </c>
      <c r="D355" s="1" t="s">
        <v>1005</v>
      </c>
      <c r="E355" s="1" t="s">
        <v>412</v>
      </c>
      <c r="F355" s="1076">
        <v>13318</v>
      </c>
      <c r="G355" s="8">
        <v>345</v>
      </c>
      <c r="H355" s="8">
        <v>456</v>
      </c>
      <c r="I355" s="8">
        <v>600</v>
      </c>
      <c r="J355" s="8">
        <v>478</v>
      </c>
      <c r="K355" s="8">
        <v>272</v>
      </c>
      <c r="L355" s="8">
        <v>396</v>
      </c>
      <c r="M355" s="8">
        <v>454</v>
      </c>
      <c r="N355" s="8">
        <v>616</v>
      </c>
      <c r="O355" s="8">
        <v>731</v>
      </c>
      <c r="P355" s="8">
        <v>758</v>
      </c>
      <c r="Q355" s="8">
        <v>726</v>
      </c>
      <c r="R355" s="8">
        <v>878</v>
      </c>
      <c r="S355" s="8">
        <v>1144</v>
      </c>
      <c r="T355" s="8">
        <v>1228</v>
      </c>
      <c r="U355" s="8">
        <v>1249</v>
      </c>
      <c r="V355" s="8">
        <v>905</v>
      </c>
      <c r="W355" s="8">
        <v>808</v>
      </c>
      <c r="X355" s="8">
        <v>733</v>
      </c>
      <c r="Y355" s="8">
        <v>415</v>
      </c>
      <c r="Z355" s="8">
        <v>126</v>
      </c>
      <c r="AA355" s="8"/>
      <c r="AB355" s="8">
        <v>6302</v>
      </c>
      <c r="AC355" s="8">
        <v>175</v>
      </c>
      <c r="AD355" s="8">
        <v>229</v>
      </c>
      <c r="AE355" s="8">
        <v>310</v>
      </c>
      <c r="AF355" s="8">
        <v>249</v>
      </c>
      <c r="AG355" s="8">
        <v>167</v>
      </c>
      <c r="AH355" s="8">
        <v>238</v>
      </c>
      <c r="AI355" s="8">
        <v>234</v>
      </c>
      <c r="AJ355" s="8">
        <v>319</v>
      </c>
      <c r="AK355" s="8">
        <v>377</v>
      </c>
      <c r="AL355" s="8">
        <v>384</v>
      </c>
      <c r="AM355" s="8">
        <v>353</v>
      </c>
      <c r="AN355" s="8">
        <v>408</v>
      </c>
      <c r="AO355" s="8">
        <v>589</v>
      </c>
      <c r="AP355" s="8">
        <v>583</v>
      </c>
      <c r="AQ355" s="8">
        <v>608</v>
      </c>
      <c r="AR355" s="8">
        <v>381</v>
      </c>
      <c r="AS355" s="8">
        <v>311</v>
      </c>
      <c r="AT355" s="8">
        <v>263</v>
      </c>
      <c r="AU355" s="8">
        <v>106</v>
      </c>
      <c r="AV355" s="8">
        <v>18</v>
      </c>
      <c r="AW355" s="8"/>
      <c r="AX355" s="8">
        <v>7016</v>
      </c>
      <c r="AY355" s="8">
        <v>170</v>
      </c>
      <c r="AZ355" s="8">
        <v>227</v>
      </c>
      <c r="BA355" s="8">
        <v>290</v>
      </c>
      <c r="BB355" s="8">
        <v>229</v>
      </c>
      <c r="BC355" s="8">
        <v>105</v>
      </c>
      <c r="BD355" s="8">
        <v>158</v>
      </c>
      <c r="BE355" s="8">
        <v>220</v>
      </c>
      <c r="BF355" s="8">
        <v>297</v>
      </c>
      <c r="BG355" s="8">
        <v>354</v>
      </c>
      <c r="BH355" s="8">
        <v>374</v>
      </c>
      <c r="BI355" s="8">
        <v>373</v>
      </c>
      <c r="BJ355" s="8">
        <v>470</v>
      </c>
      <c r="BK355" s="8">
        <v>555</v>
      </c>
      <c r="BL355" s="8">
        <v>645</v>
      </c>
      <c r="BM355" s="8">
        <v>641</v>
      </c>
      <c r="BN355" s="8">
        <v>524</v>
      </c>
      <c r="BO355" s="8">
        <v>497</v>
      </c>
      <c r="BP355" s="8">
        <v>470</v>
      </c>
      <c r="BQ355" s="8">
        <v>309</v>
      </c>
      <c r="BR355" s="8">
        <v>108</v>
      </c>
      <c r="BT355" s="955">
        <v>100</v>
      </c>
      <c r="BV355" s="8">
        <v>1401</v>
      </c>
      <c r="BW355" s="8">
        <v>6453</v>
      </c>
      <c r="BX355" s="8">
        <v>5464</v>
      </c>
      <c r="BY355" s="8">
        <v>2477</v>
      </c>
      <c r="BZ355" s="8">
        <v>2987</v>
      </c>
      <c r="CB355" s="955">
        <v>10.519597537167744</v>
      </c>
      <c r="CC355" s="955">
        <v>48.453221204385045</v>
      </c>
      <c r="CD355" s="955">
        <v>41.027181258447214</v>
      </c>
      <c r="CE355" s="955">
        <v>18.598888722030335</v>
      </c>
      <c r="CF355" s="955">
        <v>22.42829253641688</v>
      </c>
    </row>
    <row r="356" spans="1:84">
      <c r="A356" s="1">
        <v>28586</v>
      </c>
      <c r="B356" s="1">
        <v>3</v>
      </c>
      <c r="C356" s="1" t="s">
        <v>54</v>
      </c>
      <c r="D356" s="1" t="s">
        <v>1005</v>
      </c>
      <c r="E356" s="1" t="s">
        <v>413</v>
      </c>
      <c r="F356" s="1076">
        <v>11944</v>
      </c>
      <c r="G356" s="8">
        <v>242</v>
      </c>
      <c r="H356" s="8">
        <v>341</v>
      </c>
      <c r="I356" s="8">
        <v>449</v>
      </c>
      <c r="J356" s="8">
        <v>435</v>
      </c>
      <c r="K356" s="8">
        <v>249</v>
      </c>
      <c r="L356" s="8">
        <v>319</v>
      </c>
      <c r="M356" s="8">
        <v>392</v>
      </c>
      <c r="N356" s="8">
        <v>444</v>
      </c>
      <c r="O356" s="8">
        <v>593</v>
      </c>
      <c r="P356" s="8">
        <v>719</v>
      </c>
      <c r="Q356" s="8">
        <v>752</v>
      </c>
      <c r="R356" s="8">
        <v>723</v>
      </c>
      <c r="S356" s="8">
        <v>868</v>
      </c>
      <c r="T356" s="8">
        <v>1099</v>
      </c>
      <c r="U356" s="8">
        <v>1159</v>
      </c>
      <c r="V356" s="8">
        <v>1159</v>
      </c>
      <c r="W356" s="8">
        <v>779</v>
      </c>
      <c r="X356" s="8">
        <v>606</v>
      </c>
      <c r="Y356" s="8">
        <v>425</v>
      </c>
      <c r="Z356" s="8">
        <v>191</v>
      </c>
      <c r="AA356" s="8"/>
      <c r="AB356" s="8">
        <v>5664</v>
      </c>
      <c r="AC356" s="8">
        <v>124</v>
      </c>
      <c r="AD356" s="8">
        <v>174</v>
      </c>
      <c r="AE356" s="8">
        <v>225</v>
      </c>
      <c r="AF356" s="8">
        <v>220</v>
      </c>
      <c r="AG356" s="8">
        <v>146</v>
      </c>
      <c r="AH356" s="8">
        <v>200</v>
      </c>
      <c r="AI356" s="8">
        <v>227</v>
      </c>
      <c r="AJ356" s="8">
        <v>223</v>
      </c>
      <c r="AK356" s="8">
        <v>308</v>
      </c>
      <c r="AL356" s="8">
        <v>370</v>
      </c>
      <c r="AM356" s="8">
        <v>381</v>
      </c>
      <c r="AN356" s="8">
        <v>350</v>
      </c>
      <c r="AO356" s="8">
        <v>401</v>
      </c>
      <c r="AP356" s="8">
        <v>562</v>
      </c>
      <c r="AQ356" s="8">
        <v>538</v>
      </c>
      <c r="AR356" s="8">
        <v>542</v>
      </c>
      <c r="AS356" s="8">
        <v>304</v>
      </c>
      <c r="AT356" s="8">
        <v>206</v>
      </c>
      <c r="AU356" s="8">
        <v>128</v>
      </c>
      <c r="AV356" s="8">
        <v>35</v>
      </c>
      <c r="AW356" s="8"/>
      <c r="AX356" s="8">
        <v>6280</v>
      </c>
      <c r="AY356" s="8">
        <v>118</v>
      </c>
      <c r="AZ356" s="8">
        <v>167</v>
      </c>
      <c r="BA356" s="8">
        <v>224</v>
      </c>
      <c r="BB356" s="8">
        <v>215</v>
      </c>
      <c r="BC356" s="8">
        <v>103</v>
      </c>
      <c r="BD356" s="8">
        <v>119</v>
      </c>
      <c r="BE356" s="8">
        <v>165</v>
      </c>
      <c r="BF356" s="8">
        <v>221</v>
      </c>
      <c r="BG356" s="8">
        <v>285</v>
      </c>
      <c r="BH356" s="8">
        <v>349</v>
      </c>
      <c r="BI356" s="8">
        <v>371</v>
      </c>
      <c r="BJ356" s="8">
        <v>373</v>
      </c>
      <c r="BK356" s="8">
        <v>467</v>
      </c>
      <c r="BL356" s="8">
        <v>537</v>
      </c>
      <c r="BM356" s="8">
        <v>621</v>
      </c>
      <c r="BN356" s="8">
        <v>617</v>
      </c>
      <c r="BO356" s="8">
        <v>475</v>
      </c>
      <c r="BP356" s="8">
        <v>400</v>
      </c>
      <c r="BQ356" s="8">
        <v>297</v>
      </c>
      <c r="BR356" s="8">
        <v>156</v>
      </c>
      <c r="BT356" s="955">
        <v>89.683135605946845</v>
      </c>
      <c r="BV356" s="8">
        <v>1032</v>
      </c>
      <c r="BW356" s="8">
        <v>5494</v>
      </c>
      <c r="BX356" s="8">
        <v>5418</v>
      </c>
      <c r="BY356" s="8">
        <v>2258</v>
      </c>
      <c r="BZ356" s="8">
        <v>3160</v>
      </c>
      <c r="CB356" s="955">
        <v>8.6403215003348972</v>
      </c>
      <c r="CC356" s="955">
        <v>45.997990622906897</v>
      </c>
      <c r="CD356" s="955">
        <v>45.361687876758204</v>
      </c>
      <c r="CE356" s="955">
        <v>18.904889484259879</v>
      </c>
      <c r="CF356" s="955">
        <v>26.456798392498328</v>
      </c>
    </row>
    <row r="357" spans="1:84">
      <c r="A357" s="1">
        <v>28586</v>
      </c>
      <c r="B357" s="1">
        <v>3</v>
      </c>
      <c r="C357" s="1" t="s">
        <v>54</v>
      </c>
      <c r="D357" s="1" t="s">
        <v>1005</v>
      </c>
      <c r="E357" s="1" t="s">
        <v>414</v>
      </c>
      <c r="F357" s="1076">
        <v>10646</v>
      </c>
      <c r="G357" s="8">
        <v>199</v>
      </c>
      <c r="H357" s="8">
        <v>240</v>
      </c>
      <c r="I357" s="8">
        <v>336</v>
      </c>
      <c r="J357" s="8">
        <v>326</v>
      </c>
      <c r="K357" s="8">
        <v>225</v>
      </c>
      <c r="L357" s="8">
        <v>290</v>
      </c>
      <c r="M357" s="8">
        <v>314</v>
      </c>
      <c r="N357" s="8">
        <v>381</v>
      </c>
      <c r="O357" s="8">
        <v>427</v>
      </c>
      <c r="P357" s="8">
        <v>586</v>
      </c>
      <c r="Q357" s="8">
        <v>712</v>
      </c>
      <c r="R357" s="8">
        <v>749</v>
      </c>
      <c r="S357" s="8">
        <v>716</v>
      </c>
      <c r="T357" s="8">
        <v>839</v>
      </c>
      <c r="U357" s="8">
        <v>1040</v>
      </c>
      <c r="V357" s="8">
        <v>1074</v>
      </c>
      <c r="W357" s="8">
        <v>1014</v>
      </c>
      <c r="X357" s="8">
        <v>604</v>
      </c>
      <c r="Y357" s="8">
        <v>364</v>
      </c>
      <c r="Z357" s="8">
        <v>210</v>
      </c>
      <c r="AA357" s="8"/>
      <c r="AB357" s="8">
        <v>5060</v>
      </c>
      <c r="AC357" s="8">
        <v>102</v>
      </c>
      <c r="AD357" s="8">
        <v>124</v>
      </c>
      <c r="AE357" s="8">
        <v>171</v>
      </c>
      <c r="AF357" s="8">
        <v>160</v>
      </c>
      <c r="AG357" s="8">
        <v>129</v>
      </c>
      <c r="AH357" s="8">
        <v>174</v>
      </c>
      <c r="AI357" s="8">
        <v>190</v>
      </c>
      <c r="AJ357" s="8">
        <v>216</v>
      </c>
      <c r="AK357" s="8">
        <v>216</v>
      </c>
      <c r="AL357" s="8">
        <v>304</v>
      </c>
      <c r="AM357" s="8">
        <v>366</v>
      </c>
      <c r="AN357" s="8">
        <v>378</v>
      </c>
      <c r="AO357" s="8">
        <v>345</v>
      </c>
      <c r="AP357" s="8">
        <v>386</v>
      </c>
      <c r="AQ357" s="8">
        <v>520</v>
      </c>
      <c r="AR357" s="8">
        <v>479</v>
      </c>
      <c r="AS357" s="8">
        <v>445</v>
      </c>
      <c r="AT357" s="8">
        <v>212</v>
      </c>
      <c r="AU357" s="8">
        <v>102</v>
      </c>
      <c r="AV357" s="8">
        <v>41</v>
      </c>
      <c r="AW357" s="8"/>
      <c r="AX357" s="8">
        <v>5586</v>
      </c>
      <c r="AY357" s="8">
        <v>97</v>
      </c>
      <c r="AZ357" s="8">
        <v>116</v>
      </c>
      <c r="BA357" s="8">
        <v>165</v>
      </c>
      <c r="BB357" s="8">
        <v>166</v>
      </c>
      <c r="BC357" s="8">
        <v>96</v>
      </c>
      <c r="BD357" s="8">
        <v>116</v>
      </c>
      <c r="BE357" s="8">
        <v>124</v>
      </c>
      <c r="BF357" s="8">
        <v>165</v>
      </c>
      <c r="BG357" s="8">
        <v>211</v>
      </c>
      <c r="BH357" s="8">
        <v>282</v>
      </c>
      <c r="BI357" s="8">
        <v>346</v>
      </c>
      <c r="BJ357" s="8">
        <v>371</v>
      </c>
      <c r="BK357" s="8">
        <v>371</v>
      </c>
      <c r="BL357" s="8">
        <v>453</v>
      </c>
      <c r="BM357" s="8">
        <v>520</v>
      </c>
      <c r="BN357" s="8">
        <v>595</v>
      </c>
      <c r="BO357" s="8">
        <v>569</v>
      </c>
      <c r="BP357" s="8">
        <v>392</v>
      </c>
      <c r="BQ357" s="8">
        <v>262</v>
      </c>
      <c r="BR357" s="8">
        <v>169</v>
      </c>
      <c r="BT357" s="955">
        <v>79.936927466586567</v>
      </c>
      <c r="BV357" s="8">
        <v>775</v>
      </c>
      <c r="BW357" s="8">
        <v>4726</v>
      </c>
      <c r="BX357" s="8">
        <v>5145</v>
      </c>
      <c r="BY357" s="8">
        <v>1879</v>
      </c>
      <c r="BZ357" s="8">
        <v>3266</v>
      </c>
      <c r="CB357" s="955">
        <v>7.2797294758594786</v>
      </c>
      <c r="CC357" s="955">
        <v>44.392260003757279</v>
      </c>
      <c r="CD357" s="955">
        <v>48.328010520383238</v>
      </c>
      <c r="CE357" s="955">
        <v>17.649821529212851</v>
      </c>
      <c r="CF357" s="955">
        <v>30.678188991170391</v>
      </c>
    </row>
    <row r="358" spans="1:84">
      <c r="A358" s="1">
        <v>28586</v>
      </c>
      <c r="B358" s="1">
        <v>3</v>
      </c>
      <c r="C358" s="1" t="s">
        <v>54</v>
      </c>
      <c r="D358" s="1" t="s">
        <v>1005</v>
      </c>
      <c r="E358" s="1" t="s">
        <v>415</v>
      </c>
      <c r="F358" s="1076">
        <v>9458</v>
      </c>
      <c r="G358" s="8">
        <v>166</v>
      </c>
      <c r="H358" s="8">
        <v>196</v>
      </c>
      <c r="I358" s="8">
        <v>237</v>
      </c>
      <c r="J358" s="8">
        <v>243</v>
      </c>
      <c r="K358" s="8">
        <v>167</v>
      </c>
      <c r="L358" s="8">
        <v>261</v>
      </c>
      <c r="M358" s="8">
        <v>287</v>
      </c>
      <c r="N358" s="8">
        <v>305</v>
      </c>
      <c r="O358" s="8">
        <v>366</v>
      </c>
      <c r="P358" s="8">
        <v>422</v>
      </c>
      <c r="Q358" s="8">
        <v>580</v>
      </c>
      <c r="R358" s="8">
        <v>709</v>
      </c>
      <c r="S358" s="8">
        <v>742</v>
      </c>
      <c r="T358" s="8">
        <v>693</v>
      </c>
      <c r="U358" s="8">
        <v>799</v>
      </c>
      <c r="V358" s="8">
        <v>965</v>
      </c>
      <c r="W358" s="8">
        <v>948</v>
      </c>
      <c r="X358" s="8">
        <v>798</v>
      </c>
      <c r="Y358" s="8">
        <v>372</v>
      </c>
      <c r="Z358" s="8">
        <v>202</v>
      </c>
      <c r="AA358" s="8"/>
      <c r="AB358" s="8">
        <v>4498</v>
      </c>
      <c r="AC358" s="8">
        <v>85</v>
      </c>
      <c r="AD358" s="8">
        <v>101</v>
      </c>
      <c r="AE358" s="8">
        <v>122</v>
      </c>
      <c r="AF358" s="8">
        <v>121</v>
      </c>
      <c r="AG358" s="8">
        <v>93</v>
      </c>
      <c r="AH358" s="8">
        <v>153</v>
      </c>
      <c r="AI358" s="8">
        <v>166</v>
      </c>
      <c r="AJ358" s="8">
        <v>181</v>
      </c>
      <c r="AK358" s="8">
        <v>208</v>
      </c>
      <c r="AL358" s="8">
        <v>213</v>
      </c>
      <c r="AM358" s="8">
        <v>301</v>
      </c>
      <c r="AN358" s="8">
        <v>363</v>
      </c>
      <c r="AO358" s="8">
        <v>373</v>
      </c>
      <c r="AP358" s="8">
        <v>333</v>
      </c>
      <c r="AQ358" s="8">
        <v>359</v>
      </c>
      <c r="AR358" s="8">
        <v>465</v>
      </c>
      <c r="AS358" s="8">
        <v>397</v>
      </c>
      <c r="AT358" s="8">
        <v>319</v>
      </c>
      <c r="AU358" s="8">
        <v>108</v>
      </c>
      <c r="AV358" s="8">
        <v>37</v>
      </c>
      <c r="AW358" s="8"/>
      <c r="AX358" s="8">
        <v>4960</v>
      </c>
      <c r="AY358" s="8">
        <v>81</v>
      </c>
      <c r="AZ358" s="8">
        <v>95</v>
      </c>
      <c r="BA358" s="8">
        <v>115</v>
      </c>
      <c r="BB358" s="8">
        <v>122</v>
      </c>
      <c r="BC358" s="8">
        <v>74</v>
      </c>
      <c r="BD358" s="8">
        <v>108</v>
      </c>
      <c r="BE358" s="8">
        <v>121</v>
      </c>
      <c r="BF358" s="8">
        <v>124</v>
      </c>
      <c r="BG358" s="8">
        <v>158</v>
      </c>
      <c r="BH358" s="8">
        <v>209</v>
      </c>
      <c r="BI358" s="8">
        <v>279</v>
      </c>
      <c r="BJ358" s="8">
        <v>346</v>
      </c>
      <c r="BK358" s="8">
        <v>369</v>
      </c>
      <c r="BL358" s="8">
        <v>360</v>
      </c>
      <c r="BM358" s="8">
        <v>440</v>
      </c>
      <c r="BN358" s="8">
        <v>500</v>
      </c>
      <c r="BO358" s="8">
        <v>551</v>
      </c>
      <c r="BP358" s="8">
        <v>479</v>
      </c>
      <c r="BQ358" s="8">
        <v>264</v>
      </c>
      <c r="BR358" s="8">
        <v>165</v>
      </c>
      <c r="BT358" s="955">
        <v>71.016669169544983</v>
      </c>
      <c r="BV358" s="8">
        <v>599</v>
      </c>
      <c r="BW358" s="8">
        <v>4082</v>
      </c>
      <c r="BX358" s="8">
        <v>4777</v>
      </c>
      <c r="BY358" s="8">
        <v>1492</v>
      </c>
      <c r="BZ358" s="8">
        <v>3285</v>
      </c>
      <c r="CB358" s="955">
        <v>6.3332628462677096</v>
      </c>
      <c r="CC358" s="955">
        <v>43.159230281243396</v>
      </c>
      <c r="CD358" s="955">
        <v>50.507506872488896</v>
      </c>
      <c r="CE358" s="955">
        <v>15.775005286529922</v>
      </c>
      <c r="CF358" s="955">
        <v>34.732501585958971</v>
      </c>
    </row>
    <row r="359" spans="1:84">
      <c r="A359" s="1">
        <v>28586</v>
      </c>
      <c r="B359" s="1">
        <v>3</v>
      </c>
      <c r="C359" s="1" t="s">
        <v>54</v>
      </c>
      <c r="D359" s="1" t="s">
        <v>1005</v>
      </c>
      <c r="E359" s="1" t="s">
        <v>416</v>
      </c>
      <c r="F359" s="1076">
        <v>8319</v>
      </c>
      <c r="G359" s="8">
        <v>138</v>
      </c>
      <c r="H359" s="8">
        <v>165</v>
      </c>
      <c r="I359" s="8">
        <v>193</v>
      </c>
      <c r="J359" s="8">
        <v>171</v>
      </c>
      <c r="K359" s="8">
        <v>125</v>
      </c>
      <c r="L359" s="8">
        <v>192</v>
      </c>
      <c r="M359" s="8">
        <v>258</v>
      </c>
      <c r="N359" s="8">
        <v>279</v>
      </c>
      <c r="O359" s="8">
        <v>293</v>
      </c>
      <c r="P359" s="8">
        <v>362</v>
      </c>
      <c r="Q359" s="8">
        <v>418</v>
      </c>
      <c r="R359" s="8">
        <v>578</v>
      </c>
      <c r="S359" s="8">
        <v>702</v>
      </c>
      <c r="T359" s="8">
        <v>718</v>
      </c>
      <c r="U359" s="8">
        <v>661</v>
      </c>
      <c r="V359" s="8">
        <v>750</v>
      </c>
      <c r="W359" s="8">
        <v>855</v>
      </c>
      <c r="X359" s="8">
        <v>754</v>
      </c>
      <c r="Y359" s="8">
        <v>499</v>
      </c>
      <c r="Z359" s="8">
        <v>208</v>
      </c>
      <c r="AA359" s="8"/>
      <c r="AB359" s="8">
        <v>3953</v>
      </c>
      <c r="AC359" s="8">
        <v>71</v>
      </c>
      <c r="AD359" s="8">
        <v>85</v>
      </c>
      <c r="AE359" s="8">
        <v>99</v>
      </c>
      <c r="AF359" s="8">
        <v>86</v>
      </c>
      <c r="AG359" s="8">
        <v>71</v>
      </c>
      <c r="AH359" s="8">
        <v>110</v>
      </c>
      <c r="AI359" s="8">
        <v>146</v>
      </c>
      <c r="AJ359" s="8">
        <v>158</v>
      </c>
      <c r="AK359" s="8">
        <v>174</v>
      </c>
      <c r="AL359" s="8">
        <v>206</v>
      </c>
      <c r="AM359" s="8">
        <v>211</v>
      </c>
      <c r="AN359" s="8">
        <v>299</v>
      </c>
      <c r="AO359" s="8">
        <v>358</v>
      </c>
      <c r="AP359" s="8">
        <v>360</v>
      </c>
      <c r="AQ359" s="8">
        <v>311</v>
      </c>
      <c r="AR359" s="8">
        <v>325</v>
      </c>
      <c r="AS359" s="8">
        <v>389</v>
      </c>
      <c r="AT359" s="8">
        <v>287</v>
      </c>
      <c r="AU359" s="8">
        <v>168</v>
      </c>
      <c r="AV359" s="8">
        <v>39</v>
      </c>
      <c r="AW359" s="8"/>
      <c r="AX359" s="8">
        <v>4366</v>
      </c>
      <c r="AY359" s="8">
        <v>67</v>
      </c>
      <c r="AZ359" s="8">
        <v>80</v>
      </c>
      <c r="BA359" s="8">
        <v>94</v>
      </c>
      <c r="BB359" s="8">
        <v>85</v>
      </c>
      <c r="BC359" s="8">
        <v>54</v>
      </c>
      <c r="BD359" s="8">
        <v>82</v>
      </c>
      <c r="BE359" s="8">
        <v>112</v>
      </c>
      <c r="BF359" s="8">
        <v>121</v>
      </c>
      <c r="BG359" s="8">
        <v>119</v>
      </c>
      <c r="BH359" s="8">
        <v>156</v>
      </c>
      <c r="BI359" s="8">
        <v>207</v>
      </c>
      <c r="BJ359" s="8">
        <v>279</v>
      </c>
      <c r="BK359" s="8">
        <v>344</v>
      </c>
      <c r="BL359" s="8">
        <v>358</v>
      </c>
      <c r="BM359" s="8">
        <v>350</v>
      </c>
      <c r="BN359" s="8">
        <v>425</v>
      </c>
      <c r="BO359" s="8">
        <v>466</v>
      </c>
      <c r="BP359" s="8">
        <v>467</v>
      </c>
      <c r="BQ359" s="8">
        <v>331</v>
      </c>
      <c r="BR359" s="8">
        <v>169</v>
      </c>
      <c r="BT359" s="955">
        <v>62.464333984081698</v>
      </c>
      <c r="BV359" s="8">
        <v>496</v>
      </c>
      <c r="BW359" s="8">
        <v>3378</v>
      </c>
      <c r="BX359" s="8">
        <v>4445</v>
      </c>
      <c r="BY359" s="8">
        <v>1379</v>
      </c>
      <c r="BZ359" s="8">
        <v>3066</v>
      </c>
      <c r="CB359" s="955">
        <v>5.9622550787354252</v>
      </c>
      <c r="CC359" s="955">
        <v>40.605842048323112</v>
      </c>
      <c r="CD359" s="955">
        <v>53.431902872941464</v>
      </c>
      <c r="CE359" s="955">
        <v>16.576511599951917</v>
      </c>
      <c r="CF359" s="955">
        <v>36.855391272989543</v>
      </c>
    </row>
    <row r="360" spans="1:84">
      <c r="A360" s="1">
        <v>28586</v>
      </c>
      <c r="B360" s="1">
        <v>3</v>
      </c>
      <c r="C360" s="1" t="s">
        <v>54</v>
      </c>
      <c r="D360" s="1" t="s">
        <v>1005</v>
      </c>
      <c r="E360" s="1" t="s">
        <v>417</v>
      </c>
      <c r="F360" s="22">
        <v>7228</v>
      </c>
      <c r="G360" s="34">
        <v>117</v>
      </c>
      <c r="H360" s="34">
        <v>137</v>
      </c>
      <c r="I360" s="34">
        <v>162</v>
      </c>
      <c r="J360" s="34">
        <v>139</v>
      </c>
      <c r="K360" s="34">
        <v>88</v>
      </c>
      <c r="L360" s="34">
        <v>144</v>
      </c>
      <c r="M360" s="34">
        <v>190</v>
      </c>
      <c r="N360" s="34">
        <v>250</v>
      </c>
      <c r="O360" s="34">
        <v>269</v>
      </c>
      <c r="P360" s="34">
        <v>289</v>
      </c>
      <c r="Q360" s="34">
        <v>359</v>
      </c>
      <c r="R360" s="34">
        <v>417</v>
      </c>
      <c r="S360" s="34">
        <v>573</v>
      </c>
      <c r="T360" s="34">
        <v>681</v>
      </c>
      <c r="U360" s="34">
        <v>686</v>
      </c>
      <c r="V360" s="34">
        <v>621</v>
      </c>
      <c r="W360" s="34">
        <v>672</v>
      </c>
      <c r="X360" s="34">
        <v>685</v>
      </c>
      <c r="Y360" s="34">
        <v>483</v>
      </c>
      <c r="Z360" s="34">
        <v>266</v>
      </c>
      <c r="AA360" s="8"/>
      <c r="AB360" s="34">
        <v>3434</v>
      </c>
      <c r="AC360" s="34">
        <v>60</v>
      </c>
      <c r="AD360" s="34">
        <v>71</v>
      </c>
      <c r="AE360" s="34">
        <v>83</v>
      </c>
      <c r="AF360" s="34">
        <v>70</v>
      </c>
      <c r="AG360" s="34">
        <v>50</v>
      </c>
      <c r="AH360" s="34">
        <v>84</v>
      </c>
      <c r="AI360" s="34">
        <v>105</v>
      </c>
      <c r="AJ360" s="34">
        <v>138</v>
      </c>
      <c r="AK360" s="34">
        <v>153</v>
      </c>
      <c r="AL360" s="34">
        <v>172</v>
      </c>
      <c r="AM360" s="34">
        <v>204</v>
      </c>
      <c r="AN360" s="34">
        <v>210</v>
      </c>
      <c r="AO360" s="34">
        <v>295</v>
      </c>
      <c r="AP360" s="34">
        <v>346</v>
      </c>
      <c r="AQ360" s="34">
        <v>337</v>
      </c>
      <c r="AR360" s="34">
        <v>282</v>
      </c>
      <c r="AS360" s="34">
        <v>274</v>
      </c>
      <c r="AT360" s="34">
        <v>286</v>
      </c>
      <c r="AU360" s="34">
        <v>155</v>
      </c>
      <c r="AV360" s="34">
        <v>59</v>
      </c>
      <c r="AW360" s="8"/>
      <c r="AX360" s="34">
        <v>3794</v>
      </c>
      <c r="AY360" s="34">
        <v>57</v>
      </c>
      <c r="AZ360" s="34">
        <v>66</v>
      </c>
      <c r="BA360" s="34">
        <v>79</v>
      </c>
      <c r="BB360" s="34">
        <v>69</v>
      </c>
      <c r="BC360" s="34">
        <v>38</v>
      </c>
      <c r="BD360" s="34">
        <v>60</v>
      </c>
      <c r="BE360" s="34">
        <v>85</v>
      </c>
      <c r="BF360" s="34">
        <v>112</v>
      </c>
      <c r="BG360" s="34">
        <v>116</v>
      </c>
      <c r="BH360" s="34">
        <v>117</v>
      </c>
      <c r="BI360" s="34">
        <v>155</v>
      </c>
      <c r="BJ360" s="34">
        <v>207</v>
      </c>
      <c r="BK360" s="34">
        <v>278</v>
      </c>
      <c r="BL360" s="34">
        <v>335</v>
      </c>
      <c r="BM360" s="34">
        <v>349</v>
      </c>
      <c r="BN360" s="34">
        <v>339</v>
      </c>
      <c r="BO360" s="34">
        <v>398</v>
      </c>
      <c r="BP360" s="34">
        <v>399</v>
      </c>
      <c r="BQ360" s="34">
        <v>328</v>
      </c>
      <c r="BR360" s="34">
        <v>207</v>
      </c>
      <c r="BT360" s="955">
        <v>54.272413275266551</v>
      </c>
      <c r="BV360" s="34">
        <v>416</v>
      </c>
      <c r="BW360" s="34">
        <v>2718</v>
      </c>
      <c r="BX360" s="34">
        <v>4094</v>
      </c>
      <c r="BY360" s="34">
        <v>1367</v>
      </c>
      <c r="BZ360" s="34">
        <v>2727</v>
      </c>
      <c r="CB360" s="955">
        <v>5.755395683453238</v>
      </c>
      <c r="CC360" s="955">
        <v>37.603763143331484</v>
      </c>
      <c r="CD360" s="955">
        <v>56.640841173215271</v>
      </c>
      <c r="CE360" s="955">
        <v>18.912562257885998</v>
      </c>
      <c r="CF360" s="955">
        <v>37.728278915329277</v>
      </c>
    </row>
    <row r="361" spans="1:84">
      <c r="A361" s="1">
        <v>28586</v>
      </c>
      <c r="B361" s="1">
        <v>3</v>
      </c>
      <c r="C361" s="1" t="s">
        <v>54</v>
      </c>
      <c r="D361" s="4" t="s">
        <v>1005</v>
      </c>
      <c r="E361" s="4" t="s">
        <v>419</v>
      </c>
      <c r="F361" s="23">
        <v>6202</v>
      </c>
      <c r="G361" s="19">
        <v>92</v>
      </c>
      <c r="H361" s="19">
        <v>116</v>
      </c>
      <c r="I361" s="19">
        <v>135</v>
      </c>
      <c r="J361" s="19">
        <v>117</v>
      </c>
      <c r="K361" s="19">
        <v>72</v>
      </c>
      <c r="L361" s="19">
        <v>101</v>
      </c>
      <c r="M361" s="19">
        <v>141</v>
      </c>
      <c r="N361" s="19">
        <v>184</v>
      </c>
      <c r="O361" s="19">
        <v>241</v>
      </c>
      <c r="P361" s="19">
        <v>266</v>
      </c>
      <c r="Q361" s="19">
        <v>287</v>
      </c>
      <c r="R361" s="19">
        <v>357</v>
      </c>
      <c r="S361" s="19">
        <v>414</v>
      </c>
      <c r="T361" s="19">
        <v>556</v>
      </c>
      <c r="U361" s="19">
        <v>651</v>
      </c>
      <c r="V361" s="19">
        <v>645</v>
      </c>
      <c r="W361" s="19">
        <v>559</v>
      </c>
      <c r="X361" s="19">
        <v>549</v>
      </c>
      <c r="Y361" s="19">
        <v>445</v>
      </c>
      <c r="Z361" s="19">
        <v>274</v>
      </c>
      <c r="AA361" s="8"/>
      <c r="AB361" s="19">
        <v>2960</v>
      </c>
      <c r="AC361" s="19">
        <v>47</v>
      </c>
      <c r="AD361" s="19">
        <v>60</v>
      </c>
      <c r="AE361" s="19">
        <v>69</v>
      </c>
      <c r="AF361" s="19">
        <v>59</v>
      </c>
      <c r="AG361" s="19">
        <v>41</v>
      </c>
      <c r="AH361" s="19">
        <v>59</v>
      </c>
      <c r="AI361" s="19">
        <v>79</v>
      </c>
      <c r="AJ361" s="19">
        <v>99</v>
      </c>
      <c r="AK361" s="19">
        <v>134</v>
      </c>
      <c r="AL361" s="19">
        <v>151</v>
      </c>
      <c r="AM361" s="19">
        <v>171</v>
      </c>
      <c r="AN361" s="19">
        <v>202</v>
      </c>
      <c r="AO361" s="19">
        <v>208</v>
      </c>
      <c r="AP361" s="19">
        <v>286</v>
      </c>
      <c r="AQ361" s="19">
        <v>325</v>
      </c>
      <c r="AR361" s="19">
        <v>307</v>
      </c>
      <c r="AS361" s="19">
        <v>240</v>
      </c>
      <c r="AT361" s="19">
        <v>205</v>
      </c>
      <c r="AU361" s="19">
        <v>159</v>
      </c>
      <c r="AV361" s="19">
        <v>59</v>
      </c>
      <c r="AW361" s="8"/>
      <c r="AX361" s="19">
        <v>3242</v>
      </c>
      <c r="AY361" s="19">
        <v>45</v>
      </c>
      <c r="AZ361" s="19">
        <v>56</v>
      </c>
      <c r="BA361" s="19">
        <v>66</v>
      </c>
      <c r="BB361" s="19">
        <v>58</v>
      </c>
      <c r="BC361" s="19">
        <v>31</v>
      </c>
      <c r="BD361" s="19">
        <v>42</v>
      </c>
      <c r="BE361" s="19">
        <v>62</v>
      </c>
      <c r="BF361" s="19">
        <v>85</v>
      </c>
      <c r="BG361" s="19">
        <v>107</v>
      </c>
      <c r="BH361" s="19">
        <v>115</v>
      </c>
      <c r="BI361" s="19">
        <v>116</v>
      </c>
      <c r="BJ361" s="19">
        <v>155</v>
      </c>
      <c r="BK361" s="19">
        <v>206</v>
      </c>
      <c r="BL361" s="19">
        <v>270</v>
      </c>
      <c r="BM361" s="19">
        <v>326</v>
      </c>
      <c r="BN361" s="19">
        <v>338</v>
      </c>
      <c r="BO361" s="19">
        <v>319</v>
      </c>
      <c r="BP361" s="19">
        <v>344</v>
      </c>
      <c r="BQ361" s="19">
        <v>286</v>
      </c>
      <c r="BR361" s="19">
        <v>215</v>
      </c>
      <c r="BT361" s="956">
        <v>46.56855383691245</v>
      </c>
      <c r="BV361" s="19">
        <v>343</v>
      </c>
      <c r="BW361" s="19">
        <v>2180</v>
      </c>
      <c r="BX361" s="19">
        <v>3679</v>
      </c>
      <c r="BY361" s="19">
        <v>1207</v>
      </c>
      <c r="BZ361" s="19">
        <v>2472</v>
      </c>
      <c r="CB361" s="956">
        <v>5.5304740406320541</v>
      </c>
      <c r="CC361" s="956">
        <v>35.149951628506933</v>
      </c>
      <c r="CD361" s="956">
        <v>59.319574330861016</v>
      </c>
      <c r="CE361" s="956">
        <v>19.461464043856822</v>
      </c>
      <c r="CF361" s="956">
        <v>39.858110287004195</v>
      </c>
    </row>
    <row r="364" spans="1:84">
      <c r="J364" s="590"/>
    </row>
  </sheetData>
  <mergeCells count="12">
    <mergeCell ref="CD3:CD4"/>
    <mergeCell ref="A3:A4"/>
    <mergeCell ref="B3:B4"/>
    <mergeCell ref="C3:C4"/>
    <mergeCell ref="D3:D4"/>
    <mergeCell ref="E3:E4"/>
    <mergeCell ref="BT3:BT4"/>
    <mergeCell ref="BV3:BV4"/>
    <mergeCell ref="BW3:BW4"/>
    <mergeCell ref="BX3:BX4"/>
    <mergeCell ref="CB3:CB4"/>
    <mergeCell ref="CC3:CC4"/>
  </mergeCells>
  <phoneticPr fontId="1"/>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4384-979D-4AFA-8DF2-FF49423FAFE5}">
  <dimension ref="A1:R72"/>
  <sheetViews>
    <sheetView workbookViewId="0">
      <pane xSplit="1" ySplit="4" topLeftCell="B19" activePane="bottomRight" state="frozen"/>
      <selection pane="topRight" activeCell="B1" sqref="B1"/>
      <selection pane="bottomLeft" activeCell="A5" sqref="A5"/>
      <selection pane="bottomRight" activeCell="B27" sqref="B27:H31"/>
    </sheetView>
  </sheetViews>
  <sheetFormatPr defaultColWidth="9" defaultRowHeight="13"/>
  <cols>
    <col min="1" max="1" width="13.25" style="1" customWidth="1"/>
    <col min="2" max="8" width="9" style="1"/>
    <col min="9" max="9" width="10.5" style="1" customWidth="1"/>
    <col min="10" max="10" width="4.83203125" style="1" customWidth="1"/>
    <col min="11" max="16384" width="9" style="1"/>
  </cols>
  <sheetData>
    <row r="1" spans="1:18">
      <c r="A1" s="7" t="s">
        <v>1051</v>
      </c>
    </row>
    <row r="2" spans="1:18">
      <c r="B2" s="1" t="s">
        <v>1052</v>
      </c>
      <c r="G2" s="1" t="s">
        <v>403</v>
      </c>
      <c r="K2" s="1" t="s">
        <v>1053</v>
      </c>
      <c r="P2" s="1" t="s">
        <v>1054</v>
      </c>
    </row>
    <row r="3" spans="1:18">
      <c r="A3" s="1667" t="s">
        <v>1055</v>
      </c>
      <c r="B3" s="6" t="s">
        <v>404</v>
      </c>
      <c r="C3" s="6" t="s">
        <v>405</v>
      </c>
      <c r="D3" s="6" t="s">
        <v>406</v>
      </c>
      <c r="E3" s="6" t="s">
        <v>407</v>
      </c>
      <c r="F3" s="6" t="s">
        <v>408</v>
      </c>
      <c r="G3" s="6" t="s">
        <v>409</v>
      </c>
      <c r="H3" s="6" t="s">
        <v>1056</v>
      </c>
      <c r="I3" s="6" t="s">
        <v>1057</v>
      </c>
      <c r="K3" s="6" t="s">
        <v>404</v>
      </c>
      <c r="L3" s="6" t="s">
        <v>405</v>
      </c>
      <c r="M3" s="6" t="s">
        <v>406</v>
      </c>
      <c r="N3" s="6" t="s">
        <v>407</v>
      </c>
      <c r="O3" s="6" t="s">
        <v>408</v>
      </c>
      <c r="P3" s="6" t="s">
        <v>409</v>
      </c>
      <c r="Q3" s="6" t="s">
        <v>1056</v>
      </c>
      <c r="R3" s="6" t="s">
        <v>1057</v>
      </c>
    </row>
    <row r="4" spans="1:18">
      <c r="A4" s="1668"/>
      <c r="B4" s="5"/>
      <c r="C4" s="5"/>
      <c r="D4" s="5"/>
      <c r="E4" s="5"/>
      <c r="F4" s="5"/>
      <c r="G4" s="5"/>
      <c r="H4" s="5"/>
      <c r="I4" s="5"/>
      <c r="K4" s="5"/>
      <c r="L4" s="5"/>
      <c r="M4" s="5"/>
      <c r="N4" s="5"/>
      <c r="O4" s="5"/>
      <c r="P4" s="5"/>
      <c r="Q4" s="5"/>
      <c r="R4" s="4"/>
    </row>
    <row r="5" spans="1:18">
      <c r="A5" s="235" t="s">
        <v>54</v>
      </c>
      <c r="B5" s="8">
        <v>666511</v>
      </c>
      <c r="C5" s="8">
        <v>598835</v>
      </c>
      <c r="D5" s="8">
        <v>536797</v>
      </c>
      <c r="E5" s="8">
        <v>498590</v>
      </c>
      <c r="F5" s="8">
        <v>484217</v>
      </c>
      <c r="G5" s="8">
        <v>464519</v>
      </c>
      <c r="H5" s="8">
        <v>434593</v>
      </c>
      <c r="I5" s="747">
        <f>H5-B5</f>
        <v>-231918</v>
      </c>
      <c r="K5" s="10">
        <v>12.19598821738766</v>
      </c>
      <c r="L5" s="10">
        <v>11.278397988539572</v>
      </c>
      <c r="M5" s="10">
        <v>10.43281254494414</v>
      </c>
      <c r="N5" s="10">
        <v>10.04485826311932</v>
      </c>
      <c r="O5" s="10">
        <v>10.156893534447589</v>
      </c>
      <c r="P5" s="10">
        <v>10.178880202438579</v>
      </c>
      <c r="Q5" s="10">
        <v>9.9732741322239704</v>
      </c>
      <c r="R5" s="945">
        <f>Q5-K5</f>
        <v>-2.2227140851636893</v>
      </c>
    </row>
    <row r="6" spans="1:18">
      <c r="A6" s="946" t="s">
        <v>85</v>
      </c>
      <c r="B6" s="947">
        <v>174637</v>
      </c>
      <c r="C6" s="947">
        <v>155243</v>
      </c>
      <c r="D6" s="947">
        <v>139357</v>
      </c>
      <c r="E6" s="947">
        <v>130416</v>
      </c>
      <c r="F6" s="947">
        <v>127218</v>
      </c>
      <c r="G6" s="947">
        <v>122503</v>
      </c>
      <c r="H6" s="947">
        <v>114867</v>
      </c>
      <c r="I6" s="948">
        <f t="shared" ref="I6:I64" si="0">H6-B6</f>
        <v>-59770</v>
      </c>
      <c r="K6" s="949">
        <v>11.450465265101446</v>
      </c>
      <c r="L6" s="949">
        <v>10.488378487754224</v>
      </c>
      <c r="M6" s="949">
        <v>9.6743446628901477</v>
      </c>
      <c r="N6" s="949">
        <v>9.3502180613439574</v>
      </c>
      <c r="O6" s="949">
        <v>9.468238628371374</v>
      </c>
      <c r="P6" s="949">
        <v>9.5037016981341402</v>
      </c>
      <c r="Q6" s="949">
        <v>9.3130673360380616</v>
      </c>
      <c r="R6" s="950">
        <f t="shared" ref="R6:R64" si="1">Q6-K6</f>
        <v>-2.1373979290633844</v>
      </c>
    </row>
    <row r="7" spans="1:18">
      <c r="A7" s="239" t="s">
        <v>410</v>
      </c>
      <c r="B7" s="8">
        <v>26953</v>
      </c>
      <c r="C7" s="8">
        <v>24614</v>
      </c>
      <c r="D7" s="8">
        <v>22687</v>
      </c>
      <c r="E7" s="8">
        <v>21709</v>
      </c>
      <c r="F7" s="8">
        <v>21804</v>
      </c>
      <c r="G7" s="8">
        <v>21483</v>
      </c>
      <c r="H7" s="8">
        <v>20570</v>
      </c>
      <c r="I7" s="747">
        <f t="shared" si="0"/>
        <v>-6383</v>
      </c>
      <c r="K7" s="10">
        <v>12.620690946891299</v>
      </c>
      <c r="L7" s="10">
        <v>11.957540868128932</v>
      </c>
      <c r="M7" s="10">
        <v>11.121896217859156</v>
      </c>
      <c r="N7" s="10">
        <v>10.777227280399536</v>
      </c>
      <c r="O7" s="10">
        <v>11.021528476325752</v>
      </c>
      <c r="P7" s="10">
        <v>11.10818105668104</v>
      </c>
      <c r="Q7" s="10">
        <v>10.910035960157419</v>
      </c>
      <c r="R7" s="51">
        <f t="shared" si="1"/>
        <v>-1.7106549867338803</v>
      </c>
    </row>
    <row r="8" spans="1:18">
      <c r="A8" s="239" t="s">
        <v>89</v>
      </c>
      <c r="B8" s="8">
        <v>16324</v>
      </c>
      <c r="C8" s="8">
        <v>15392</v>
      </c>
      <c r="D8" s="8">
        <v>14411</v>
      </c>
      <c r="E8" s="8">
        <v>14063</v>
      </c>
      <c r="F8" s="8">
        <v>13996</v>
      </c>
      <c r="G8" s="8">
        <v>13678</v>
      </c>
      <c r="H8" s="8">
        <v>12995</v>
      </c>
      <c r="I8" s="747">
        <f t="shared" si="0"/>
        <v>-3329</v>
      </c>
      <c r="K8" s="10">
        <v>11.937373397588246</v>
      </c>
      <c r="L8" s="10">
        <v>11.205264843772749</v>
      </c>
      <c r="M8" s="10">
        <v>10.56083601427556</v>
      </c>
      <c r="N8" s="10">
        <v>10.4125634912408</v>
      </c>
      <c r="O8" s="10">
        <v>10.52821616091712</v>
      </c>
      <c r="P8" s="10">
        <v>10.50311760911632</v>
      </c>
      <c r="Q8" s="10">
        <v>10.201838607619781</v>
      </c>
      <c r="R8" s="51">
        <f t="shared" si="1"/>
        <v>-1.7355347899684652</v>
      </c>
    </row>
    <row r="9" spans="1:18">
      <c r="A9" s="239" t="s">
        <v>358</v>
      </c>
      <c r="B9" s="8">
        <v>13208</v>
      </c>
      <c r="C9" s="8">
        <v>13198</v>
      </c>
      <c r="D9" s="8">
        <v>12773</v>
      </c>
      <c r="E9" s="8">
        <v>12341</v>
      </c>
      <c r="F9" s="8">
        <v>12168</v>
      </c>
      <c r="G9" s="8">
        <v>11803</v>
      </c>
      <c r="H9" s="8">
        <v>11168</v>
      </c>
      <c r="I9" s="747">
        <f t="shared" si="0"/>
        <v>-2040</v>
      </c>
      <c r="K9" s="10">
        <v>8.9534836426741151</v>
      </c>
      <c r="L9" s="10">
        <v>8.6723395866872561</v>
      </c>
      <c r="M9" s="10">
        <v>8.2629818671117405</v>
      </c>
      <c r="N9" s="10">
        <v>7.9152609772053824</v>
      </c>
      <c r="O9" s="10">
        <v>7.8117677270246846</v>
      </c>
      <c r="P9" s="10">
        <v>7.6644350214614576</v>
      </c>
      <c r="Q9" s="10">
        <v>7.3812639621419418</v>
      </c>
      <c r="R9" s="51">
        <f t="shared" si="1"/>
        <v>-1.5722196805321733</v>
      </c>
    </row>
    <row r="10" spans="1:18">
      <c r="A10" s="239" t="s">
        <v>93</v>
      </c>
      <c r="B10" s="8">
        <v>10123</v>
      </c>
      <c r="C10" s="8">
        <v>9687</v>
      </c>
      <c r="D10" s="8">
        <v>8983</v>
      </c>
      <c r="E10" s="8">
        <v>8616</v>
      </c>
      <c r="F10" s="8">
        <v>8383</v>
      </c>
      <c r="G10" s="8">
        <v>8041</v>
      </c>
      <c r="H10" s="8">
        <v>7517</v>
      </c>
      <c r="I10" s="747">
        <f t="shared" si="0"/>
        <v>-2606</v>
      </c>
      <c r="K10" s="10">
        <v>9.2749028805981091</v>
      </c>
      <c r="L10" s="10">
        <v>8.9671196356500165</v>
      </c>
      <c r="M10" s="10">
        <v>8.4471150229444074</v>
      </c>
      <c r="N10" s="10">
        <v>8.2410329985652808</v>
      </c>
      <c r="O10" s="10">
        <v>8.1743098690433236</v>
      </c>
      <c r="P10" s="10">
        <v>8.0240692139585477</v>
      </c>
      <c r="Q10" s="10">
        <v>7.7071350209672627</v>
      </c>
      <c r="R10" s="51">
        <f t="shared" si="1"/>
        <v>-1.5677678596308464</v>
      </c>
    </row>
    <row r="11" spans="1:18">
      <c r="A11" s="239" t="s">
        <v>95</v>
      </c>
      <c r="B11" s="8">
        <v>25079</v>
      </c>
      <c r="C11" s="8">
        <v>21234</v>
      </c>
      <c r="D11" s="8">
        <v>18662</v>
      </c>
      <c r="E11" s="8">
        <v>17249</v>
      </c>
      <c r="F11" s="8">
        <v>16468</v>
      </c>
      <c r="G11" s="8">
        <v>15400</v>
      </c>
      <c r="H11" s="8">
        <v>13940</v>
      </c>
      <c r="I11" s="747">
        <f t="shared" si="0"/>
        <v>-11139</v>
      </c>
      <c r="K11" s="10">
        <v>11.914467058130475</v>
      </c>
      <c r="L11" s="10">
        <v>10.520214030915577</v>
      </c>
      <c r="M11" s="10">
        <v>9.7336316742034246</v>
      </c>
      <c r="N11" s="10">
        <v>9.5256766383733069</v>
      </c>
      <c r="O11" s="10">
        <v>9.6817054099497923</v>
      </c>
      <c r="P11" s="10">
        <v>9.6860219382107271</v>
      </c>
      <c r="Q11" s="10">
        <v>9.4113516834437174</v>
      </c>
      <c r="R11" s="51">
        <f t="shared" si="1"/>
        <v>-2.5031153746867574</v>
      </c>
    </row>
    <row r="12" spans="1:18">
      <c r="A12" s="239" t="s">
        <v>97</v>
      </c>
      <c r="B12" s="8">
        <v>8656</v>
      </c>
      <c r="C12" s="8">
        <v>7469</v>
      </c>
      <c r="D12" s="8">
        <v>6828</v>
      </c>
      <c r="E12" s="8">
        <v>6399</v>
      </c>
      <c r="F12" s="8">
        <v>6112</v>
      </c>
      <c r="G12" s="8">
        <v>5678</v>
      </c>
      <c r="H12" s="8">
        <v>5118</v>
      </c>
      <c r="I12" s="747">
        <f t="shared" si="0"/>
        <v>-3538</v>
      </c>
      <c r="K12" s="10">
        <v>9.1316686183287441</v>
      </c>
      <c r="L12" s="10">
        <v>8.2222393465361794</v>
      </c>
      <c r="M12" s="10">
        <v>7.854686008121571</v>
      </c>
      <c r="N12" s="10">
        <v>7.7310619789778903</v>
      </c>
      <c r="O12" s="10">
        <v>7.7854913699764339</v>
      </c>
      <c r="P12" s="10">
        <v>7.6409635311532762</v>
      </c>
      <c r="Q12" s="10">
        <v>7.2868614385785069</v>
      </c>
      <c r="R12" s="51">
        <f t="shared" si="1"/>
        <v>-1.8448071797502372</v>
      </c>
    </row>
    <row r="13" spans="1:18">
      <c r="A13" s="239" t="s">
        <v>99</v>
      </c>
      <c r="B13" s="8">
        <v>17371</v>
      </c>
      <c r="C13" s="8">
        <v>15694</v>
      </c>
      <c r="D13" s="8">
        <v>14123</v>
      </c>
      <c r="E13" s="8">
        <v>13051</v>
      </c>
      <c r="F13" s="8">
        <v>12452</v>
      </c>
      <c r="G13" s="8">
        <v>11755</v>
      </c>
      <c r="H13" s="8">
        <v>10864</v>
      </c>
      <c r="I13" s="747">
        <f t="shared" si="0"/>
        <v>-6507</v>
      </c>
      <c r="K13" s="10">
        <v>10.944499398307702</v>
      </c>
      <c r="L13" s="10">
        <v>10.255505456446448</v>
      </c>
      <c r="M13" s="10">
        <v>9.6749443397842096</v>
      </c>
      <c r="N13" s="10">
        <v>9.4340713753894434</v>
      </c>
      <c r="O13" s="10">
        <v>9.5500318283264445</v>
      </c>
      <c r="P13" s="10">
        <v>9.5932557494246495</v>
      </c>
      <c r="Q13" s="10">
        <v>9.4513945678840496</v>
      </c>
      <c r="R13" s="51">
        <f t="shared" si="1"/>
        <v>-1.4931048304236523</v>
      </c>
    </row>
    <row r="14" spans="1:18">
      <c r="A14" s="239" t="s">
        <v>101</v>
      </c>
      <c r="B14" s="8">
        <v>27915</v>
      </c>
      <c r="C14" s="8">
        <v>24598</v>
      </c>
      <c r="D14" s="8">
        <v>21337</v>
      </c>
      <c r="E14" s="8">
        <v>19339</v>
      </c>
      <c r="F14" s="8">
        <v>18987</v>
      </c>
      <c r="G14" s="8">
        <v>18782</v>
      </c>
      <c r="H14" s="8">
        <v>18177</v>
      </c>
      <c r="I14" s="747">
        <f t="shared" si="0"/>
        <v>-9738</v>
      </c>
      <c r="K14" s="10">
        <v>12.965508913061651</v>
      </c>
      <c r="L14" s="10">
        <v>12.038074730222428</v>
      </c>
      <c r="M14" s="10">
        <v>10.866321380736304</v>
      </c>
      <c r="N14" s="10">
        <v>10.300234883064451</v>
      </c>
      <c r="O14" s="10">
        <v>10.592527712846374</v>
      </c>
      <c r="P14" s="10">
        <v>10.963237955147736</v>
      </c>
      <c r="Q14" s="10">
        <v>11.100254651823173</v>
      </c>
      <c r="R14" s="51">
        <f t="shared" si="1"/>
        <v>-1.8652542612384782</v>
      </c>
    </row>
    <row r="15" spans="1:18">
      <c r="A15" s="239" t="s">
        <v>360</v>
      </c>
      <c r="B15" s="8">
        <v>29008</v>
      </c>
      <c r="C15" s="8">
        <v>23357</v>
      </c>
      <c r="D15" s="8">
        <v>19553</v>
      </c>
      <c r="E15" s="8">
        <v>17649</v>
      </c>
      <c r="F15" s="8">
        <v>16848</v>
      </c>
      <c r="G15" s="8">
        <v>15883</v>
      </c>
      <c r="H15" s="8">
        <v>14518</v>
      </c>
      <c r="I15" s="747">
        <f t="shared" si="0"/>
        <v>-14490</v>
      </c>
      <c r="K15" s="10">
        <v>12.143488071266804</v>
      </c>
      <c r="L15" s="10">
        <v>10.304089078292019</v>
      </c>
      <c r="M15" s="10">
        <v>8.9642082678121966</v>
      </c>
      <c r="N15" s="10">
        <v>8.4894224941556757</v>
      </c>
      <c r="O15" s="10">
        <v>8.5824754084164088</v>
      </c>
      <c r="P15" s="10">
        <v>8.631361573784746</v>
      </c>
      <c r="Q15" s="10">
        <v>8.4610632569090729</v>
      </c>
      <c r="R15" s="51">
        <f t="shared" si="1"/>
        <v>-3.6824248143577307</v>
      </c>
    </row>
    <row r="16" spans="1:18">
      <c r="A16" s="241" t="s">
        <v>105</v>
      </c>
      <c r="B16" s="947">
        <v>126254</v>
      </c>
      <c r="C16" s="947">
        <v>114669</v>
      </c>
      <c r="D16" s="947">
        <v>106335</v>
      </c>
      <c r="E16" s="947">
        <v>102150</v>
      </c>
      <c r="F16" s="947">
        <v>101066</v>
      </c>
      <c r="G16" s="947">
        <v>98312</v>
      </c>
      <c r="H16" s="947">
        <v>93271</v>
      </c>
      <c r="I16" s="948">
        <f t="shared" si="0"/>
        <v>-32983</v>
      </c>
      <c r="K16" s="949">
        <v>12.150299008182065</v>
      </c>
      <c r="L16" s="949">
        <v>11.130967403754683</v>
      </c>
      <c r="M16" s="949">
        <v>10.499059542557552</v>
      </c>
      <c r="N16" s="949">
        <v>10.294369589535316</v>
      </c>
      <c r="O16" s="949">
        <v>10.429712493034199</v>
      </c>
      <c r="P16" s="949">
        <v>10.412454444452681</v>
      </c>
      <c r="Q16" s="949">
        <v>10.163118094449409</v>
      </c>
      <c r="R16" s="950">
        <f t="shared" si="1"/>
        <v>-1.9871809137326562</v>
      </c>
    </row>
    <row r="17" spans="1:18">
      <c r="A17" s="239" t="s">
        <v>107</v>
      </c>
      <c r="B17" s="8">
        <v>49691</v>
      </c>
      <c r="C17" s="8">
        <v>45347</v>
      </c>
      <c r="D17" s="8">
        <v>42260</v>
      </c>
      <c r="E17" s="8">
        <v>40087</v>
      </c>
      <c r="F17" s="8">
        <v>39145</v>
      </c>
      <c r="G17" s="8">
        <v>37651</v>
      </c>
      <c r="H17" s="8">
        <v>35456</v>
      </c>
      <c r="I17" s="747">
        <f t="shared" si="0"/>
        <v>-14235</v>
      </c>
      <c r="K17" s="10">
        <v>10.811957536341938</v>
      </c>
      <c r="L17" s="10">
        <v>10.014619883040936</v>
      </c>
      <c r="M17" s="10">
        <v>9.5404078942021595</v>
      </c>
      <c r="N17" s="10">
        <v>9.2855455231935959</v>
      </c>
      <c r="O17" s="10">
        <v>9.3340836526562008</v>
      </c>
      <c r="P17" s="10">
        <v>9.25422512363218</v>
      </c>
      <c r="Q17" s="10">
        <v>9.0012008032434387</v>
      </c>
      <c r="R17" s="51">
        <f t="shared" si="1"/>
        <v>-1.8107567330984988</v>
      </c>
    </row>
    <row r="18" spans="1:18">
      <c r="A18" s="239" t="s">
        <v>109</v>
      </c>
      <c r="B18" s="8">
        <v>65108</v>
      </c>
      <c r="C18" s="8">
        <v>59234</v>
      </c>
      <c r="D18" s="8">
        <v>54903</v>
      </c>
      <c r="E18" s="8">
        <v>53055</v>
      </c>
      <c r="F18" s="8">
        <v>52792</v>
      </c>
      <c r="G18" s="8">
        <v>51595</v>
      </c>
      <c r="H18" s="8">
        <v>49108</v>
      </c>
      <c r="I18" s="747">
        <f t="shared" si="0"/>
        <v>-16000</v>
      </c>
      <c r="K18" s="10">
        <v>13.408101946716036</v>
      </c>
      <c r="L18" s="10">
        <v>12.226506382205784</v>
      </c>
      <c r="M18" s="10">
        <v>11.465977771002059</v>
      </c>
      <c r="N18" s="10">
        <v>11.249522920995716</v>
      </c>
      <c r="O18" s="10">
        <v>11.407876084776822</v>
      </c>
      <c r="P18" s="10">
        <v>11.400018118063489</v>
      </c>
      <c r="Q18" s="10">
        <v>11.126568454633199</v>
      </c>
      <c r="R18" s="51">
        <f t="shared" si="1"/>
        <v>-2.2815334920828363</v>
      </c>
    </row>
    <row r="19" spans="1:18">
      <c r="A19" s="239" t="s">
        <v>111</v>
      </c>
      <c r="B19" s="8">
        <v>11455</v>
      </c>
      <c r="C19" s="8">
        <v>10088</v>
      </c>
      <c r="D19" s="8">
        <v>9172</v>
      </c>
      <c r="E19" s="8">
        <v>9008</v>
      </c>
      <c r="F19" s="8">
        <v>9129</v>
      </c>
      <c r="G19" s="8">
        <v>9066</v>
      </c>
      <c r="H19" s="8">
        <v>8707</v>
      </c>
      <c r="I19" s="747">
        <f t="shared" si="0"/>
        <v>-2748</v>
      </c>
      <c r="K19" s="10">
        <v>12.196290538957859</v>
      </c>
      <c r="L19" s="10">
        <v>10.858988159311087</v>
      </c>
      <c r="M19" s="10">
        <v>10.077681210376539</v>
      </c>
      <c r="N19" s="10">
        <v>10.126354602275283</v>
      </c>
      <c r="O19" s="10">
        <v>10.508201438848921</v>
      </c>
      <c r="P19" s="10">
        <v>10.698860015577427</v>
      </c>
      <c r="Q19" s="10">
        <v>10.556626535239273</v>
      </c>
      <c r="R19" s="51">
        <f t="shared" si="1"/>
        <v>-1.6396640037185861</v>
      </c>
    </row>
    <row r="20" spans="1:18">
      <c r="A20" s="241" t="s">
        <v>112</v>
      </c>
      <c r="B20" s="947">
        <v>92856</v>
      </c>
      <c r="C20" s="947">
        <v>85150</v>
      </c>
      <c r="D20" s="947">
        <v>76290</v>
      </c>
      <c r="E20" s="947">
        <v>70460</v>
      </c>
      <c r="F20" s="947">
        <v>69792</v>
      </c>
      <c r="G20" s="947">
        <v>68265</v>
      </c>
      <c r="H20" s="947">
        <v>64909</v>
      </c>
      <c r="I20" s="948">
        <f t="shared" si="0"/>
        <v>-27947</v>
      </c>
      <c r="K20" s="949">
        <v>12.972175538446709</v>
      </c>
      <c r="L20" s="949">
        <v>12.256295475318282</v>
      </c>
      <c r="M20" s="949">
        <v>11.263941508414367</v>
      </c>
      <c r="N20" s="949">
        <v>10.718126655217366</v>
      </c>
      <c r="O20" s="949">
        <v>10.979091714240319</v>
      </c>
      <c r="P20" s="949">
        <v>11.13096761885506</v>
      </c>
      <c r="Q20" s="949">
        <v>10.992712621914972</v>
      </c>
      <c r="R20" s="950">
        <f t="shared" si="1"/>
        <v>-1.9794629165317374</v>
      </c>
    </row>
    <row r="21" spans="1:18">
      <c r="A21" s="239" t="s">
        <v>114</v>
      </c>
      <c r="B21" s="8">
        <v>27159</v>
      </c>
      <c r="C21" s="8">
        <v>25758</v>
      </c>
      <c r="D21" s="8">
        <v>23648</v>
      </c>
      <c r="E21" s="8">
        <v>21845</v>
      </c>
      <c r="F21" s="8">
        <v>21861</v>
      </c>
      <c r="G21" s="8">
        <v>21528</v>
      </c>
      <c r="H21" s="8">
        <v>20623</v>
      </c>
      <c r="I21" s="747">
        <f t="shared" si="0"/>
        <v>-6536</v>
      </c>
      <c r="K21" s="10">
        <v>13.707113224116524</v>
      </c>
      <c r="L21" s="10">
        <v>13.18799471620058</v>
      </c>
      <c r="M21" s="10">
        <v>12.277595775942183</v>
      </c>
      <c r="N21" s="10">
        <v>11.552821966491793</v>
      </c>
      <c r="O21" s="10">
        <v>11.830249636071413</v>
      </c>
      <c r="P21" s="10">
        <v>11.953160136144318</v>
      </c>
      <c r="Q21" s="10">
        <v>11.780532388895235</v>
      </c>
      <c r="R21" s="51">
        <f t="shared" si="1"/>
        <v>-1.926580835221289</v>
      </c>
    </row>
    <row r="22" spans="1:18">
      <c r="A22" s="239" t="s">
        <v>116</v>
      </c>
      <c r="B22" s="8">
        <v>29519</v>
      </c>
      <c r="C22" s="8">
        <v>27587</v>
      </c>
      <c r="D22" s="8">
        <v>24567</v>
      </c>
      <c r="E22" s="8">
        <v>22872</v>
      </c>
      <c r="F22" s="8">
        <v>23064</v>
      </c>
      <c r="G22" s="8">
        <v>22899</v>
      </c>
      <c r="H22" s="8">
        <v>21988</v>
      </c>
      <c r="I22" s="747">
        <f t="shared" si="0"/>
        <v>-7531</v>
      </c>
      <c r="K22" s="10">
        <v>13.036584934991522</v>
      </c>
      <c r="L22" s="10">
        <v>12.497055465961186</v>
      </c>
      <c r="M22" s="10">
        <v>11.316348293127829</v>
      </c>
      <c r="N22" s="10">
        <v>10.753780185059805</v>
      </c>
      <c r="O22" s="10">
        <v>11.102927371719886</v>
      </c>
      <c r="P22" s="10">
        <v>11.306863911753233</v>
      </c>
      <c r="Q22" s="10">
        <v>11.155475507977981</v>
      </c>
      <c r="R22" s="51">
        <f t="shared" si="1"/>
        <v>-1.8811094270135413</v>
      </c>
    </row>
    <row r="23" spans="1:18">
      <c r="A23" s="239" t="s">
        <v>118</v>
      </c>
      <c r="B23" s="8">
        <v>18393</v>
      </c>
      <c r="C23" s="8">
        <v>16443</v>
      </c>
      <c r="D23" s="8">
        <v>14828</v>
      </c>
      <c r="E23" s="8">
        <v>14033</v>
      </c>
      <c r="F23" s="8">
        <v>13807</v>
      </c>
      <c r="G23" s="8">
        <v>13422</v>
      </c>
      <c r="H23" s="8">
        <v>12691</v>
      </c>
      <c r="I23" s="747">
        <f t="shared" si="0"/>
        <v>-5702</v>
      </c>
      <c r="K23" s="10">
        <v>12.075157069609574</v>
      </c>
      <c r="L23" s="10">
        <v>11.151954966258605</v>
      </c>
      <c r="M23" s="10">
        <v>10.47944818228077</v>
      </c>
      <c r="N23" s="10">
        <v>10.352942912369233</v>
      </c>
      <c r="O23" s="10">
        <v>10.624855713736052</v>
      </c>
      <c r="P23" s="10">
        <v>10.758687026572082</v>
      </c>
      <c r="Q23" s="10">
        <v>10.59614260666277</v>
      </c>
      <c r="R23" s="51">
        <f t="shared" si="1"/>
        <v>-1.4790144629468038</v>
      </c>
    </row>
    <row r="24" spans="1:18">
      <c r="A24" s="239" t="s">
        <v>120</v>
      </c>
      <c r="B24" s="8">
        <v>13945</v>
      </c>
      <c r="C24" s="8">
        <v>12198</v>
      </c>
      <c r="D24" s="8">
        <v>10496</v>
      </c>
      <c r="E24" s="8">
        <v>9177</v>
      </c>
      <c r="F24" s="8">
        <v>8594</v>
      </c>
      <c r="G24" s="8">
        <v>8040</v>
      </c>
      <c r="H24" s="8">
        <v>7414</v>
      </c>
      <c r="I24" s="747">
        <f t="shared" si="0"/>
        <v>-6531</v>
      </c>
      <c r="K24" s="10">
        <v>12.765704242113552</v>
      </c>
      <c r="L24" s="10">
        <v>11.892482133978103</v>
      </c>
      <c r="M24" s="10">
        <v>10.641900455241359</v>
      </c>
      <c r="N24" s="10">
        <v>9.7793075521360606</v>
      </c>
      <c r="O24" s="10">
        <v>9.7343829642634638</v>
      </c>
      <c r="P24" s="10">
        <v>9.7598873485639359</v>
      </c>
      <c r="Q24" s="10">
        <v>9.6925168645087076</v>
      </c>
      <c r="R24" s="51">
        <f t="shared" si="1"/>
        <v>-3.0731873776048442</v>
      </c>
    </row>
    <row r="25" spans="1:18">
      <c r="A25" s="239" t="s">
        <v>122</v>
      </c>
      <c r="B25" s="8">
        <v>3840</v>
      </c>
      <c r="C25" s="8">
        <v>3164</v>
      </c>
      <c r="D25" s="8">
        <v>2751</v>
      </c>
      <c r="E25" s="8">
        <v>2533</v>
      </c>
      <c r="F25" s="8">
        <v>2466</v>
      </c>
      <c r="G25" s="8">
        <v>2376</v>
      </c>
      <c r="H25" s="8">
        <v>2193</v>
      </c>
      <c r="I25" s="747">
        <f t="shared" si="0"/>
        <v>-1647</v>
      </c>
      <c r="K25" s="10">
        <v>12.938005390835579</v>
      </c>
      <c r="L25" s="10">
        <v>11.036310997942028</v>
      </c>
      <c r="M25" s="10">
        <v>10.016384489350081</v>
      </c>
      <c r="N25" s="10">
        <v>9.6576178130242489</v>
      </c>
      <c r="O25" s="10">
        <v>9.8924903722721425</v>
      </c>
      <c r="P25" s="10">
        <v>10.097747556311091</v>
      </c>
      <c r="Q25" s="10">
        <v>9.9473827451691914</v>
      </c>
      <c r="R25" s="51">
        <f t="shared" si="1"/>
        <v>-2.990622645666388</v>
      </c>
    </row>
    <row r="26" spans="1:18">
      <c r="A26" s="241" t="s">
        <v>123</v>
      </c>
      <c r="B26" s="947">
        <v>93899</v>
      </c>
      <c r="C26" s="947">
        <v>88142</v>
      </c>
      <c r="D26" s="947">
        <v>80201</v>
      </c>
      <c r="E26" s="947">
        <v>74337</v>
      </c>
      <c r="F26" s="947">
        <v>71680</v>
      </c>
      <c r="G26" s="947">
        <v>68501</v>
      </c>
      <c r="H26" s="947">
        <v>64054</v>
      </c>
      <c r="I26" s="948">
        <f t="shared" si="0"/>
        <v>-29845</v>
      </c>
      <c r="K26" s="949">
        <v>13.113048529968314</v>
      </c>
      <c r="L26" s="949">
        <v>12.480000453087081</v>
      </c>
      <c r="M26" s="949">
        <v>11.682269536604231</v>
      </c>
      <c r="N26" s="949">
        <v>11.208328935663344</v>
      </c>
      <c r="O26" s="949">
        <v>11.247979663251055</v>
      </c>
      <c r="P26" s="949">
        <v>11.233115725640483</v>
      </c>
      <c r="Q26" s="949">
        <v>11.006257968514275</v>
      </c>
      <c r="R26" s="950">
        <f t="shared" si="1"/>
        <v>-2.106790561454039</v>
      </c>
    </row>
    <row r="27" spans="1:18">
      <c r="A27" s="239" t="s">
        <v>125</v>
      </c>
      <c r="B27" s="8">
        <v>41159</v>
      </c>
      <c r="C27" s="8">
        <v>41300</v>
      </c>
      <c r="D27" s="8">
        <v>38813</v>
      </c>
      <c r="E27" s="8">
        <v>36180</v>
      </c>
      <c r="F27" s="8">
        <v>35290</v>
      </c>
      <c r="G27" s="8">
        <v>34266</v>
      </c>
      <c r="H27" s="8">
        <v>32637</v>
      </c>
      <c r="I27" s="747">
        <f t="shared" si="0"/>
        <v>-8522</v>
      </c>
      <c r="K27" s="10">
        <v>13.556938218253563</v>
      </c>
      <c r="L27" s="10">
        <v>13.521565751478203</v>
      </c>
      <c r="M27" s="10">
        <v>12.91025389423125</v>
      </c>
      <c r="N27" s="10">
        <v>12.280142012477006</v>
      </c>
      <c r="O27" s="10">
        <v>12.285551161365788</v>
      </c>
      <c r="P27" s="10">
        <v>12.288503331588045</v>
      </c>
      <c r="Q27" s="10">
        <v>12.095483048460501</v>
      </c>
      <c r="R27" s="51">
        <f t="shared" si="1"/>
        <v>-1.4614551697930622</v>
      </c>
    </row>
    <row r="28" spans="1:18">
      <c r="A28" s="239" t="s">
        <v>127</v>
      </c>
      <c r="B28" s="8">
        <v>32949</v>
      </c>
      <c r="C28" s="8">
        <v>28973</v>
      </c>
      <c r="D28" s="8">
        <v>25591</v>
      </c>
      <c r="E28" s="8">
        <v>23776</v>
      </c>
      <c r="F28" s="8">
        <v>22769</v>
      </c>
      <c r="G28" s="8">
        <v>21438</v>
      </c>
      <c r="H28" s="8">
        <v>19617</v>
      </c>
      <c r="I28" s="747">
        <f t="shared" si="0"/>
        <v>-13332</v>
      </c>
      <c r="K28" s="10">
        <v>12.630041628654007</v>
      </c>
      <c r="L28" s="10">
        <v>11.408489525909591</v>
      </c>
      <c r="M28" s="10">
        <v>10.433084509166813</v>
      </c>
      <c r="N28" s="10">
        <v>10.109273353458907</v>
      </c>
      <c r="O28" s="10">
        <v>10.155845777801566</v>
      </c>
      <c r="P28" s="10">
        <v>10.074768902527856</v>
      </c>
      <c r="Q28" s="10">
        <v>9.7443335634844548</v>
      </c>
      <c r="R28" s="51">
        <f t="shared" si="1"/>
        <v>-2.8857080651695526</v>
      </c>
    </row>
    <row r="29" spans="1:18">
      <c r="A29" s="239" t="s">
        <v>129</v>
      </c>
      <c r="B29" s="8">
        <v>11181</v>
      </c>
      <c r="C29" s="8">
        <v>9783</v>
      </c>
      <c r="D29" s="8">
        <v>8592</v>
      </c>
      <c r="E29" s="8">
        <v>7760</v>
      </c>
      <c r="F29" s="8">
        <v>7343</v>
      </c>
      <c r="G29" s="8">
        <v>6828</v>
      </c>
      <c r="H29" s="8">
        <v>6190</v>
      </c>
      <c r="I29" s="747">
        <f t="shared" si="0"/>
        <v>-4991</v>
      </c>
      <c r="K29" s="10">
        <v>12.745947424819315</v>
      </c>
      <c r="L29" s="10">
        <v>11.606358998694983</v>
      </c>
      <c r="M29" s="10">
        <v>10.699076034169302</v>
      </c>
      <c r="N29" s="10">
        <v>10.23058364424991</v>
      </c>
      <c r="O29" s="10">
        <v>10.316969679939305</v>
      </c>
      <c r="P29" s="10">
        <v>10.274931154349691</v>
      </c>
      <c r="Q29" s="10">
        <v>9.9996769086620798</v>
      </c>
      <c r="R29" s="51">
        <f t="shared" si="1"/>
        <v>-2.7462705161572352</v>
      </c>
    </row>
    <row r="30" spans="1:18">
      <c r="A30" s="239" t="s">
        <v>131</v>
      </c>
      <c r="B30" s="8">
        <v>3822</v>
      </c>
      <c r="C30" s="8">
        <v>3477</v>
      </c>
      <c r="D30" s="8">
        <v>3017</v>
      </c>
      <c r="E30" s="8">
        <v>2717</v>
      </c>
      <c r="F30" s="8">
        <v>2522</v>
      </c>
      <c r="G30" s="8">
        <v>2359</v>
      </c>
      <c r="H30" s="8">
        <v>2167</v>
      </c>
      <c r="I30" s="747">
        <f t="shared" si="0"/>
        <v>-1655</v>
      </c>
      <c r="K30" s="10">
        <v>12.627197039777982</v>
      </c>
      <c r="L30" s="10">
        <v>11.873377953831444</v>
      </c>
      <c r="M30" s="10">
        <v>10.799684994272624</v>
      </c>
      <c r="N30" s="10">
        <v>10.302984338857078</v>
      </c>
      <c r="O30" s="10">
        <v>10.210526315789474</v>
      </c>
      <c r="P30" s="10">
        <v>10.244940502041171</v>
      </c>
      <c r="Q30" s="10">
        <v>10.104448381982655</v>
      </c>
      <c r="R30" s="51">
        <f t="shared" si="1"/>
        <v>-2.5227486577953275</v>
      </c>
    </row>
    <row r="31" spans="1:18">
      <c r="A31" s="239" t="s">
        <v>133</v>
      </c>
      <c r="B31" s="8">
        <v>4788</v>
      </c>
      <c r="C31" s="8">
        <v>4609</v>
      </c>
      <c r="D31" s="8">
        <v>4188</v>
      </c>
      <c r="E31" s="8">
        <v>3904</v>
      </c>
      <c r="F31" s="8">
        <v>3756</v>
      </c>
      <c r="G31" s="8">
        <v>3610</v>
      </c>
      <c r="H31" s="8">
        <v>3443</v>
      </c>
      <c r="I31" s="747">
        <f t="shared" si="0"/>
        <v>-1345</v>
      </c>
      <c r="K31" s="10">
        <v>14.248303773360313</v>
      </c>
      <c r="L31" s="10">
        <v>13.843335135459842</v>
      </c>
      <c r="M31" s="10">
        <v>12.944703736902296</v>
      </c>
      <c r="N31" s="10">
        <v>12.5144249262726</v>
      </c>
      <c r="O31" s="10">
        <v>12.540064102564102</v>
      </c>
      <c r="P31" s="10">
        <v>12.578835499494756</v>
      </c>
      <c r="Q31" s="10">
        <v>12.526832817900674</v>
      </c>
      <c r="R31" s="51">
        <f t="shared" si="1"/>
        <v>-1.7214709554596386</v>
      </c>
    </row>
    <row r="32" spans="1:18">
      <c r="A32" s="242" t="s">
        <v>134</v>
      </c>
      <c r="B32" s="947">
        <v>30862</v>
      </c>
      <c r="C32" s="947">
        <v>26673</v>
      </c>
      <c r="D32" s="947">
        <v>22871</v>
      </c>
      <c r="E32" s="947">
        <v>20390</v>
      </c>
      <c r="F32" s="947">
        <v>19037</v>
      </c>
      <c r="G32" s="947">
        <v>17517</v>
      </c>
      <c r="H32" s="947">
        <v>15668</v>
      </c>
      <c r="I32" s="948">
        <f t="shared" si="0"/>
        <v>-15194</v>
      </c>
      <c r="K32" s="949">
        <v>11.684176652090787</v>
      </c>
      <c r="L32" s="949">
        <v>10.647181628392484</v>
      </c>
      <c r="M32" s="949">
        <v>9.6540807496675889</v>
      </c>
      <c r="N32" s="949">
        <v>9.1545817806312577</v>
      </c>
      <c r="O32" s="949">
        <v>9.1537681096701906</v>
      </c>
      <c r="P32" s="949">
        <v>9.0689294552533219</v>
      </c>
      <c r="Q32" s="949">
        <v>8.7667369811046267</v>
      </c>
      <c r="R32" s="950">
        <f t="shared" si="1"/>
        <v>-2.9174396709861607</v>
      </c>
    </row>
    <row r="33" spans="1:18">
      <c r="A33" s="240" t="s">
        <v>361</v>
      </c>
      <c r="B33" s="8">
        <v>4585</v>
      </c>
      <c r="C33" s="8">
        <v>3836</v>
      </c>
      <c r="D33" s="8">
        <v>3124</v>
      </c>
      <c r="E33" s="8">
        <v>2705</v>
      </c>
      <c r="F33" s="8">
        <v>2510</v>
      </c>
      <c r="G33" s="8">
        <v>2319</v>
      </c>
      <c r="H33" s="8">
        <v>2076</v>
      </c>
      <c r="I33" s="747">
        <f t="shared" si="0"/>
        <v>-2509</v>
      </c>
      <c r="K33" s="10">
        <v>11.855816719675225</v>
      </c>
      <c r="L33" s="10">
        <v>10.767417054959861</v>
      </c>
      <c r="M33" s="10">
        <v>9.4096385542168672</v>
      </c>
      <c r="N33" s="10">
        <v>8.7810420386300923</v>
      </c>
      <c r="O33" s="10">
        <v>8.8252874371505925</v>
      </c>
      <c r="P33" s="10">
        <v>8.8535104798992101</v>
      </c>
      <c r="Q33" s="10">
        <v>8.6525236527320466</v>
      </c>
      <c r="R33" s="51">
        <f t="shared" si="1"/>
        <v>-3.2032930669431785</v>
      </c>
    </row>
    <row r="34" spans="1:18">
      <c r="A34" s="239" t="s">
        <v>362</v>
      </c>
      <c r="B34" s="8">
        <v>8237</v>
      </c>
      <c r="C34" s="8">
        <v>7243</v>
      </c>
      <c r="D34" s="8">
        <v>6237</v>
      </c>
      <c r="E34" s="8">
        <v>5524</v>
      </c>
      <c r="F34" s="8">
        <v>5097</v>
      </c>
      <c r="G34" s="8">
        <v>4647</v>
      </c>
      <c r="H34" s="8">
        <v>4123</v>
      </c>
      <c r="I34" s="747">
        <f t="shared" si="0"/>
        <v>-4114</v>
      </c>
      <c r="K34" s="10">
        <v>10.939782718410497</v>
      </c>
      <c r="L34" s="10">
        <v>10.123415377304429</v>
      </c>
      <c r="M34" s="10">
        <v>9.2793168089981251</v>
      </c>
      <c r="N34" s="10">
        <v>8.8269602595036822</v>
      </c>
      <c r="O34" s="10">
        <v>8.8213914849428861</v>
      </c>
      <c r="P34" s="10">
        <v>8.7568545423709647</v>
      </c>
      <c r="Q34" s="10">
        <v>8.476736775015933</v>
      </c>
      <c r="R34" s="51">
        <f t="shared" si="1"/>
        <v>-2.4630459433945635</v>
      </c>
    </row>
    <row r="35" spans="1:18">
      <c r="A35" s="239" t="s">
        <v>148</v>
      </c>
      <c r="B35" s="8">
        <v>6329</v>
      </c>
      <c r="C35" s="8">
        <v>5468</v>
      </c>
      <c r="D35" s="8">
        <v>4830</v>
      </c>
      <c r="E35" s="8">
        <v>4437</v>
      </c>
      <c r="F35" s="8">
        <v>4235</v>
      </c>
      <c r="G35" s="8">
        <v>3965</v>
      </c>
      <c r="H35" s="8">
        <v>3593</v>
      </c>
      <c r="I35" s="747">
        <f t="shared" si="0"/>
        <v>-2736</v>
      </c>
      <c r="K35" s="10">
        <v>13.306841596232285</v>
      </c>
      <c r="L35" s="10">
        <v>11.886698115258364</v>
      </c>
      <c r="M35" s="10">
        <v>10.909090909090908</v>
      </c>
      <c r="N35" s="10">
        <v>10.456977210058684</v>
      </c>
      <c r="O35" s="10">
        <v>10.49176266567571</v>
      </c>
      <c r="P35" s="10">
        <v>10.390461215932914</v>
      </c>
      <c r="Q35" s="10">
        <v>10.005290857954387</v>
      </c>
      <c r="R35" s="51">
        <f t="shared" si="1"/>
        <v>-3.3015507382778981</v>
      </c>
    </row>
    <row r="36" spans="1:18">
      <c r="A36" s="239" t="s">
        <v>150</v>
      </c>
      <c r="B36" s="8">
        <v>4596</v>
      </c>
      <c r="C36" s="8">
        <v>4052</v>
      </c>
      <c r="D36" s="8">
        <v>3457</v>
      </c>
      <c r="E36" s="8">
        <v>3011</v>
      </c>
      <c r="F36" s="8">
        <v>2706</v>
      </c>
      <c r="G36" s="8">
        <v>2402</v>
      </c>
      <c r="H36" s="8">
        <v>2085</v>
      </c>
      <c r="I36" s="747">
        <f t="shared" si="0"/>
        <v>-2511</v>
      </c>
      <c r="K36" s="10">
        <v>10.763466042154567</v>
      </c>
      <c r="L36" s="10">
        <v>10.077095249937825</v>
      </c>
      <c r="M36" s="10">
        <v>9.1695180499191018</v>
      </c>
      <c r="N36" s="10">
        <v>8.5851961678832112</v>
      </c>
      <c r="O36" s="10">
        <v>8.3756345177664979</v>
      </c>
      <c r="P36" s="10">
        <v>8.1365807391348532</v>
      </c>
      <c r="Q36" s="10">
        <v>7.7714413507771445</v>
      </c>
      <c r="R36" s="51">
        <f t="shared" si="1"/>
        <v>-2.9920246913774227</v>
      </c>
    </row>
    <row r="37" spans="1:18">
      <c r="A37" s="239" t="s">
        <v>363</v>
      </c>
      <c r="B37" s="8">
        <v>5133</v>
      </c>
      <c r="C37" s="8">
        <v>4571</v>
      </c>
      <c r="D37" s="8">
        <v>4164</v>
      </c>
      <c r="E37" s="8">
        <v>3893</v>
      </c>
      <c r="F37" s="8">
        <v>3782</v>
      </c>
      <c r="G37" s="8">
        <v>3581</v>
      </c>
      <c r="H37" s="8">
        <v>3295</v>
      </c>
      <c r="I37" s="747">
        <f t="shared" si="0"/>
        <v>-1838</v>
      </c>
      <c r="K37" s="10">
        <v>12.6288596383319</v>
      </c>
      <c r="L37" s="10">
        <v>11.413803435876947</v>
      </c>
      <c r="M37" s="10">
        <v>10.633842382144135</v>
      </c>
      <c r="N37" s="10">
        <v>10.205793682002884</v>
      </c>
      <c r="O37" s="10">
        <v>10.232683982683982</v>
      </c>
      <c r="P37" s="10">
        <v>10.060119114507247</v>
      </c>
      <c r="Q37" s="10">
        <v>9.6568095894024211</v>
      </c>
      <c r="R37" s="51">
        <f t="shared" si="1"/>
        <v>-2.9720500489294785</v>
      </c>
    </row>
    <row r="38" spans="1:18">
      <c r="A38" s="239" t="s">
        <v>364</v>
      </c>
      <c r="B38" s="8">
        <v>1982</v>
      </c>
      <c r="C38" s="8">
        <v>1503</v>
      </c>
      <c r="D38" s="8">
        <v>1059</v>
      </c>
      <c r="E38" s="8">
        <v>820</v>
      </c>
      <c r="F38" s="8">
        <v>707</v>
      </c>
      <c r="G38" s="8">
        <v>603</v>
      </c>
      <c r="H38" s="8">
        <v>496</v>
      </c>
      <c r="I38" s="747">
        <f t="shared" si="0"/>
        <v>-1486</v>
      </c>
      <c r="K38" s="10">
        <v>10.290223768236332</v>
      </c>
      <c r="L38" s="10">
        <v>8.7971905179982439</v>
      </c>
      <c r="M38" s="10">
        <v>6.8958781011916397</v>
      </c>
      <c r="N38" s="10">
        <v>5.9871495327102808</v>
      </c>
      <c r="O38" s="10">
        <v>5.8357408171687988</v>
      </c>
      <c r="P38" s="10">
        <v>5.6795705001412831</v>
      </c>
      <c r="Q38" s="10">
        <v>5.3749458170784568</v>
      </c>
      <c r="R38" s="51">
        <f t="shared" si="1"/>
        <v>-4.9152779511578757</v>
      </c>
    </row>
    <row r="39" spans="1:18">
      <c r="A39" s="242" t="s">
        <v>165</v>
      </c>
      <c r="B39" s="947">
        <v>74242</v>
      </c>
      <c r="C39" s="947">
        <v>66474</v>
      </c>
      <c r="D39" s="947">
        <v>59872</v>
      </c>
      <c r="E39" s="947">
        <v>56024</v>
      </c>
      <c r="F39" s="947">
        <v>54186</v>
      </c>
      <c r="G39" s="947">
        <v>51573</v>
      </c>
      <c r="H39" s="947">
        <v>47789</v>
      </c>
      <c r="I39" s="948">
        <f t="shared" si="0"/>
        <v>-26453</v>
      </c>
      <c r="K39" s="949">
        <v>12.985749992566278</v>
      </c>
      <c r="L39" s="949">
        <v>11.89825429981367</v>
      </c>
      <c r="M39" s="949">
        <v>11.03627267733575</v>
      </c>
      <c r="N39" s="949">
        <v>10.682225527208939</v>
      </c>
      <c r="O39" s="949">
        <v>10.735300527393976</v>
      </c>
      <c r="P39" s="949">
        <v>10.654896070706215</v>
      </c>
      <c r="Q39" s="949">
        <v>10.328000293918693</v>
      </c>
      <c r="R39" s="950">
        <f t="shared" si="1"/>
        <v>-2.657749698647585</v>
      </c>
    </row>
    <row r="40" spans="1:18">
      <c r="A40" s="240" t="s">
        <v>365</v>
      </c>
      <c r="B40" s="8">
        <v>69458</v>
      </c>
      <c r="C40" s="8">
        <v>62367</v>
      </c>
      <c r="D40" s="8">
        <v>56304</v>
      </c>
      <c r="E40" s="8">
        <v>52881</v>
      </c>
      <c r="F40" s="8">
        <v>51328</v>
      </c>
      <c r="G40" s="8">
        <v>48981</v>
      </c>
      <c r="H40" s="8">
        <v>45468</v>
      </c>
      <c r="I40" s="747">
        <f t="shared" si="0"/>
        <v>-23990</v>
      </c>
      <c r="K40" s="10">
        <v>13.093054599949106</v>
      </c>
      <c r="L40" s="10">
        <v>11.994415030184607</v>
      </c>
      <c r="M40" s="10">
        <v>11.124041039460868</v>
      </c>
      <c r="N40" s="10">
        <v>10.779171805089842</v>
      </c>
      <c r="O40" s="10">
        <v>10.841225720875611</v>
      </c>
      <c r="P40" s="10">
        <v>10.759025161722551</v>
      </c>
      <c r="Q40" s="10">
        <v>10.419836831973599</v>
      </c>
      <c r="R40" s="51">
        <f t="shared" si="1"/>
        <v>-2.6732177679755065</v>
      </c>
    </row>
    <row r="41" spans="1:18">
      <c r="A41" s="239" t="s">
        <v>179</v>
      </c>
      <c r="B41" s="8">
        <v>1125</v>
      </c>
      <c r="C41" s="8">
        <v>895</v>
      </c>
      <c r="D41" s="8">
        <v>677</v>
      </c>
      <c r="E41" s="8">
        <v>568</v>
      </c>
      <c r="F41" s="8">
        <v>494</v>
      </c>
      <c r="G41" s="8">
        <v>425</v>
      </c>
      <c r="H41" s="8">
        <v>356</v>
      </c>
      <c r="I41" s="747">
        <f t="shared" si="0"/>
        <v>-769</v>
      </c>
      <c r="K41" s="10">
        <v>10.016917460600125</v>
      </c>
      <c r="L41" s="10">
        <v>8.7172494399532479</v>
      </c>
      <c r="M41" s="10">
        <v>7.2538304939462117</v>
      </c>
      <c r="N41" s="10">
        <v>6.7764256740634687</v>
      </c>
      <c r="O41" s="10">
        <v>6.6317626527050617</v>
      </c>
      <c r="P41" s="10">
        <v>6.4806343397377244</v>
      </c>
      <c r="Q41" s="10">
        <v>6.2248644867983911</v>
      </c>
      <c r="R41" s="51">
        <f t="shared" si="1"/>
        <v>-3.7920529738017335</v>
      </c>
    </row>
    <row r="42" spans="1:18">
      <c r="A42" s="239" t="s">
        <v>181</v>
      </c>
      <c r="B42" s="8">
        <v>2508</v>
      </c>
      <c r="C42" s="8">
        <v>2288</v>
      </c>
      <c r="D42" s="8">
        <v>2089</v>
      </c>
      <c r="E42" s="8">
        <v>1903</v>
      </c>
      <c r="F42" s="8">
        <v>1776</v>
      </c>
      <c r="G42" s="8">
        <v>1655</v>
      </c>
      <c r="H42" s="8">
        <v>1517</v>
      </c>
      <c r="I42" s="747">
        <f t="shared" si="0"/>
        <v>-991</v>
      </c>
      <c r="K42" s="10">
        <v>12.943180058832638</v>
      </c>
      <c r="L42" s="10">
        <v>12.120570005827197</v>
      </c>
      <c r="M42" s="10">
        <v>11.43905377286168</v>
      </c>
      <c r="N42" s="10">
        <v>10.856295282103941</v>
      </c>
      <c r="O42" s="10">
        <v>10.645567344002878</v>
      </c>
      <c r="P42" s="10">
        <v>10.457475041071653</v>
      </c>
      <c r="Q42" s="10">
        <v>10.128864258529745</v>
      </c>
      <c r="R42" s="51">
        <f t="shared" si="1"/>
        <v>-2.814315800302893</v>
      </c>
    </row>
    <row r="43" spans="1:18">
      <c r="A43" s="239" t="s">
        <v>366</v>
      </c>
      <c r="B43" s="8">
        <v>1151</v>
      </c>
      <c r="C43" s="8">
        <v>924</v>
      </c>
      <c r="D43" s="8">
        <v>802</v>
      </c>
      <c r="E43" s="8">
        <v>672</v>
      </c>
      <c r="F43" s="8">
        <v>588</v>
      </c>
      <c r="G43" s="8">
        <v>512</v>
      </c>
      <c r="H43" s="8">
        <v>448</v>
      </c>
      <c r="I43" s="747">
        <f t="shared" si="0"/>
        <v>-703</v>
      </c>
      <c r="K43" s="10">
        <v>10.842125094197439</v>
      </c>
      <c r="L43" s="10">
        <v>9.6491228070175428</v>
      </c>
      <c r="M43" s="10">
        <v>9.1552511415525117</v>
      </c>
      <c r="N43" s="10">
        <v>8.4379708689100958</v>
      </c>
      <c r="O43" s="10">
        <v>8.2099972074839442</v>
      </c>
      <c r="P43" s="10">
        <v>8.0100125156445561</v>
      </c>
      <c r="Q43" s="10">
        <v>7.9193919038359555</v>
      </c>
      <c r="R43" s="51">
        <f t="shared" si="1"/>
        <v>-2.922733190361483</v>
      </c>
    </row>
    <row r="44" spans="1:18">
      <c r="A44" s="242" t="s">
        <v>187</v>
      </c>
      <c r="B44" s="947">
        <v>29286</v>
      </c>
      <c r="C44" s="947">
        <v>24414</v>
      </c>
      <c r="D44" s="947">
        <v>20074</v>
      </c>
      <c r="E44" s="947">
        <v>17412</v>
      </c>
      <c r="F44" s="947">
        <v>16225</v>
      </c>
      <c r="G44" s="947">
        <v>15049</v>
      </c>
      <c r="H44" s="947">
        <v>13622</v>
      </c>
      <c r="I44" s="948">
        <f t="shared" si="0"/>
        <v>-15664</v>
      </c>
      <c r="K44" s="949">
        <v>11.875864250347727</v>
      </c>
      <c r="L44" s="949">
        <v>10.620739458217871</v>
      </c>
      <c r="M44" s="949">
        <v>9.331622644316143</v>
      </c>
      <c r="N44" s="949">
        <v>8.705782355441114</v>
      </c>
      <c r="O44" s="949">
        <v>8.7756779853531359</v>
      </c>
      <c r="P44" s="949">
        <v>8.8474608157842134</v>
      </c>
      <c r="Q44" s="949">
        <v>8.7351869902016119</v>
      </c>
      <c r="R44" s="950">
        <f t="shared" si="1"/>
        <v>-3.1406772601461146</v>
      </c>
    </row>
    <row r="45" spans="1:18">
      <c r="A45" s="239" t="s">
        <v>189</v>
      </c>
      <c r="B45" s="8">
        <v>3246</v>
      </c>
      <c r="C45" s="8">
        <v>2755</v>
      </c>
      <c r="D45" s="8">
        <v>2279</v>
      </c>
      <c r="E45" s="8">
        <v>1986</v>
      </c>
      <c r="F45" s="8">
        <v>1875</v>
      </c>
      <c r="G45" s="8">
        <v>1805</v>
      </c>
      <c r="H45" s="8">
        <v>1705</v>
      </c>
      <c r="I45" s="747">
        <f t="shared" si="0"/>
        <v>-1541</v>
      </c>
      <c r="K45" s="10">
        <v>11.447716452124846</v>
      </c>
      <c r="L45" s="10">
        <v>10.669610007358351</v>
      </c>
      <c r="M45" s="10">
        <v>9.4772736723915667</v>
      </c>
      <c r="N45" s="10">
        <v>8.9302576554701201</v>
      </c>
      <c r="O45" s="10">
        <v>9.1521452628496114</v>
      </c>
      <c r="P45" s="10">
        <v>9.5689975083496783</v>
      </c>
      <c r="Q45" s="10">
        <v>9.7876004592422507</v>
      </c>
      <c r="R45" s="51">
        <f t="shared" si="1"/>
        <v>-1.660115992882595</v>
      </c>
    </row>
    <row r="46" spans="1:18">
      <c r="A46" s="239" t="s">
        <v>191</v>
      </c>
      <c r="B46" s="8">
        <v>5224</v>
      </c>
      <c r="C46" s="8">
        <v>4305</v>
      </c>
      <c r="D46" s="8">
        <v>3500</v>
      </c>
      <c r="E46" s="8">
        <v>3021</v>
      </c>
      <c r="F46" s="8">
        <v>2843</v>
      </c>
      <c r="G46" s="8">
        <v>2616</v>
      </c>
      <c r="H46" s="8">
        <v>2340</v>
      </c>
      <c r="I46" s="747">
        <f t="shared" si="0"/>
        <v>-2884</v>
      </c>
      <c r="K46" s="10">
        <v>11.383247624858363</v>
      </c>
      <c r="L46" s="10">
        <v>10.096864225907076</v>
      </c>
      <c r="M46" s="10">
        <v>8.7725894177507069</v>
      </c>
      <c r="N46" s="10">
        <v>8.1426376647529715</v>
      </c>
      <c r="O46" s="10">
        <v>8.291772391868637</v>
      </c>
      <c r="P46" s="10">
        <v>8.3023897933923649</v>
      </c>
      <c r="Q46" s="10">
        <v>8.109232048794011</v>
      </c>
      <c r="R46" s="51">
        <f t="shared" si="1"/>
        <v>-3.2740155760643521</v>
      </c>
    </row>
    <row r="47" spans="1:18">
      <c r="A47" s="239" t="s">
        <v>367</v>
      </c>
      <c r="B47" s="8">
        <v>4000</v>
      </c>
      <c r="C47" s="8">
        <v>3158</v>
      </c>
      <c r="D47" s="8">
        <v>2480</v>
      </c>
      <c r="E47" s="8">
        <v>2033</v>
      </c>
      <c r="F47" s="8">
        <v>1776</v>
      </c>
      <c r="G47" s="8">
        <v>1543</v>
      </c>
      <c r="H47" s="8">
        <v>1322</v>
      </c>
      <c r="I47" s="747">
        <f t="shared" si="0"/>
        <v>-2678</v>
      </c>
      <c r="K47" s="10">
        <v>11.487980700192423</v>
      </c>
      <c r="L47" s="10">
        <v>9.9848235740483116</v>
      </c>
      <c r="M47" s="10">
        <v>8.6221882279317175</v>
      </c>
      <c r="N47" s="10">
        <v>7.8195315204430944</v>
      </c>
      <c r="O47" s="10">
        <v>7.6167603036411204</v>
      </c>
      <c r="P47" s="10">
        <v>7.4469111969111976</v>
      </c>
      <c r="Q47" s="10">
        <v>7.2497943515217989</v>
      </c>
      <c r="R47" s="51">
        <f t="shared" si="1"/>
        <v>-4.2381863486706246</v>
      </c>
    </row>
    <row r="48" spans="1:18">
      <c r="A48" s="239" t="s">
        <v>368</v>
      </c>
      <c r="B48" s="8">
        <v>9216</v>
      </c>
      <c r="C48" s="8">
        <v>8073</v>
      </c>
      <c r="D48" s="8">
        <v>6843</v>
      </c>
      <c r="E48" s="8">
        <v>6010</v>
      </c>
      <c r="F48" s="8">
        <v>5636</v>
      </c>
      <c r="G48" s="8">
        <v>5291</v>
      </c>
      <c r="H48" s="8">
        <v>4849</v>
      </c>
      <c r="I48" s="747">
        <f t="shared" si="0"/>
        <v>-4367</v>
      </c>
      <c r="K48" s="10">
        <v>12.401098013886646</v>
      </c>
      <c r="L48" s="10">
        <v>11.465049564007156</v>
      </c>
      <c r="M48" s="10">
        <v>10.228393769991929</v>
      </c>
      <c r="N48" s="10">
        <v>9.5414999682479191</v>
      </c>
      <c r="O48" s="10">
        <v>9.5734742063155043</v>
      </c>
      <c r="P48" s="10">
        <v>9.6649861172000584</v>
      </c>
      <c r="Q48" s="10">
        <v>9.5601427416651887</v>
      </c>
      <c r="R48" s="51">
        <f t="shared" si="1"/>
        <v>-2.8409552722214571</v>
      </c>
    </row>
    <row r="49" spans="1:18">
      <c r="A49" s="239" t="s">
        <v>212</v>
      </c>
      <c r="B49" s="8">
        <v>4862</v>
      </c>
      <c r="C49" s="8">
        <v>4049</v>
      </c>
      <c r="D49" s="8">
        <v>3445</v>
      </c>
      <c r="E49" s="8">
        <v>3176</v>
      </c>
      <c r="F49" s="8">
        <v>3098</v>
      </c>
      <c r="G49" s="8">
        <v>2954</v>
      </c>
      <c r="H49" s="8">
        <v>2712</v>
      </c>
      <c r="I49" s="747">
        <f t="shared" si="0"/>
        <v>-2150</v>
      </c>
      <c r="K49" s="10">
        <v>14.523404128207426</v>
      </c>
      <c r="L49" s="10">
        <v>12.362226360944035</v>
      </c>
      <c r="M49" s="10">
        <v>10.867850720842927</v>
      </c>
      <c r="N49" s="10">
        <v>10.39947609692207</v>
      </c>
      <c r="O49" s="10">
        <v>10.561843720169099</v>
      </c>
      <c r="P49" s="10">
        <v>10.513203786746388</v>
      </c>
      <c r="Q49" s="10">
        <v>10.11713795418936</v>
      </c>
      <c r="R49" s="51">
        <f t="shared" si="1"/>
        <v>-4.4062661740180662</v>
      </c>
    </row>
    <row r="50" spans="1:18">
      <c r="A50" s="239" t="s">
        <v>214</v>
      </c>
      <c r="B50" s="8">
        <v>1276</v>
      </c>
      <c r="C50" s="8">
        <v>934</v>
      </c>
      <c r="D50" s="8">
        <v>640</v>
      </c>
      <c r="E50" s="8">
        <v>503</v>
      </c>
      <c r="F50" s="8">
        <v>432</v>
      </c>
      <c r="G50" s="8">
        <v>364</v>
      </c>
      <c r="H50" s="8">
        <v>293</v>
      </c>
      <c r="I50" s="747">
        <f t="shared" si="0"/>
        <v>-983</v>
      </c>
      <c r="K50" s="10">
        <v>9.1937459471143459</v>
      </c>
      <c r="L50" s="10">
        <v>7.4109339046258826</v>
      </c>
      <c r="M50" s="10">
        <v>5.6542097358423886</v>
      </c>
      <c r="N50" s="10">
        <v>4.9995030315078024</v>
      </c>
      <c r="O50" s="10">
        <v>4.8835631924033462</v>
      </c>
      <c r="P50" s="10">
        <v>4.7371160853722021</v>
      </c>
      <c r="Q50" s="10">
        <v>4.4246451223195411</v>
      </c>
      <c r="R50" s="51">
        <f t="shared" si="1"/>
        <v>-4.7691008247948048</v>
      </c>
    </row>
    <row r="51" spans="1:18">
      <c r="A51" s="239" t="s">
        <v>369</v>
      </c>
      <c r="B51" s="8">
        <v>1462</v>
      </c>
      <c r="C51" s="8">
        <v>1140</v>
      </c>
      <c r="D51" s="8">
        <v>887</v>
      </c>
      <c r="E51" s="8">
        <v>683</v>
      </c>
      <c r="F51" s="8">
        <v>565</v>
      </c>
      <c r="G51" s="8">
        <v>476</v>
      </c>
      <c r="H51" s="8">
        <v>401</v>
      </c>
      <c r="I51" s="747">
        <f t="shared" si="0"/>
        <v>-1061</v>
      </c>
      <c r="K51" s="10">
        <v>9.2164155582172356</v>
      </c>
      <c r="L51" s="10">
        <v>8.1341419907242241</v>
      </c>
      <c r="M51" s="10">
        <v>7.1011128012168756</v>
      </c>
      <c r="N51" s="10">
        <v>6.1659294032680325</v>
      </c>
      <c r="O51" s="10">
        <v>5.797250153909296</v>
      </c>
      <c r="P51" s="10">
        <v>5.6158565361019344</v>
      </c>
      <c r="Q51" s="10">
        <v>5.5052169137836353</v>
      </c>
      <c r="R51" s="51">
        <f t="shared" si="1"/>
        <v>-3.7111986444336003</v>
      </c>
    </row>
    <row r="52" spans="1:18">
      <c r="A52" s="243" t="s">
        <v>224</v>
      </c>
      <c r="B52" s="947">
        <v>18427</v>
      </c>
      <c r="C52" s="947">
        <v>15290</v>
      </c>
      <c r="D52" s="947">
        <v>12500</v>
      </c>
      <c r="E52" s="947">
        <v>10524</v>
      </c>
      <c r="F52" s="947">
        <v>9486</v>
      </c>
      <c r="G52" s="947">
        <v>8611</v>
      </c>
      <c r="H52" s="947">
        <v>7727</v>
      </c>
      <c r="I52" s="948">
        <f t="shared" si="0"/>
        <v>-10700</v>
      </c>
      <c r="K52" s="949">
        <v>11.663470241599098</v>
      </c>
      <c r="L52" s="949">
        <v>10.59539318679491</v>
      </c>
      <c r="M52" s="949">
        <v>9.4091080165600296</v>
      </c>
      <c r="N52" s="949">
        <v>8.6311110382101344</v>
      </c>
      <c r="O52" s="949">
        <v>8.5164835164835164</v>
      </c>
      <c r="P52" s="949">
        <v>8.506119545997846</v>
      </c>
      <c r="Q52" s="949">
        <v>8.4546956550282832</v>
      </c>
      <c r="R52" s="950">
        <f t="shared" si="1"/>
        <v>-3.208774586570815</v>
      </c>
    </row>
    <row r="53" spans="1:18">
      <c r="A53" s="244" t="s">
        <v>370</v>
      </c>
      <c r="B53" s="8">
        <v>9488</v>
      </c>
      <c r="C53" s="8">
        <v>7925</v>
      </c>
      <c r="D53" s="8">
        <v>6576</v>
      </c>
      <c r="E53" s="8">
        <v>5704</v>
      </c>
      <c r="F53" s="8">
        <v>5263</v>
      </c>
      <c r="G53" s="8">
        <v>4872</v>
      </c>
      <c r="H53" s="8">
        <v>4438</v>
      </c>
      <c r="I53" s="747">
        <f t="shared" si="0"/>
        <v>-5050</v>
      </c>
      <c r="K53" s="10">
        <v>12.244318548439132</v>
      </c>
      <c r="L53" s="10">
        <v>11.054231992411985</v>
      </c>
      <c r="M53" s="10">
        <v>9.8282742231986724</v>
      </c>
      <c r="N53" s="10">
        <v>9.1537881340972191</v>
      </c>
      <c r="O53" s="10">
        <v>9.1027015808225809</v>
      </c>
      <c r="P53" s="10">
        <v>9.1237663626659682</v>
      </c>
      <c r="Q53" s="10">
        <v>9.0512318485886762</v>
      </c>
      <c r="R53" s="51">
        <f t="shared" si="1"/>
        <v>-3.1930866998504559</v>
      </c>
    </row>
    <row r="54" spans="1:18">
      <c r="A54" s="239" t="s">
        <v>371</v>
      </c>
      <c r="B54" s="8">
        <v>2447</v>
      </c>
      <c r="C54" s="8">
        <v>2080</v>
      </c>
      <c r="D54" s="8">
        <v>1701</v>
      </c>
      <c r="E54" s="8">
        <v>1397</v>
      </c>
      <c r="F54" s="8">
        <v>1223</v>
      </c>
      <c r="G54" s="8">
        <v>1089</v>
      </c>
      <c r="H54" s="8">
        <v>963</v>
      </c>
      <c r="I54" s="747">
        <f t="shared" si="0"/>
        <v>-1484</v>
      </c>
      <c r="K54" s="10">
        <v>11.057887839486646</v>
      </c>
      <c r="L54" s="10">
        <v>10.400520026001301</v>
      </c>
      <c r="M54" s="10">
        <v>9.3528344421839762</v>
      </c>
      <c r="N54" s="10">
        <v>8.4970500577823742</v>
      </c>
      <c r="O54" s="10">
        <v>8.28478525944994</v>
      </c>
      <c r="P54" s="10">
        <v>8.2556288378439842</v>
      </c>
      <c r="Q54" s="10">
        <v>8.2349923037455106</v>
      </c>
      <c r="R54" s="51">
        <f t="shared" si="1"/>
        <v>-2.8228955357411358</v>
      </c>
    </row>
    <row r="55" spans="1:18">
      <c r="A55" s="239" t="s">
        <v>372</v>
      </c>
      <c r="B55" s="8">
        <v>3430</v>
      </c>
      <c r="C55" s="8">
        <v>2971</v>
      </c>
      <c r="D55" s="8">
        <v>2502</v>
      </c>
      <c r="E55" s="8">
        <v>2070</v>
      </c>
      <c r="F55" s="8">
        <v>1863</v>
      </c>
      <c r="G55" s="8">
        <v>1682</v>
      </c>
      <c r="H55" s="8">
        <v>1508</v>
      </c>
      <c r="I55" s="747">
        <f t="shared" si="0"/>
        <v>-1922</v>
      </c>
      <c r="K55" s="10">
        <v>11.832074235054677</v>
      </c>
      <c r="L55" s="10">
        <v>11.149891165653383</v>
      </c>
      <c r="M55" s="10">
        <v>10.11603929972102</v>
      </c>
      <c r="N55" s="10">
        <v>9.059477438837586</v>
      </c>
      <c r="O55" s="10">
        <v>8.8756550738446869</v>
      </c>
      <c r="P55" s="10">
        <v>8.7663522176473645</v>
      </c>
      <c r="Q55" s="10">
        <v>8.6592018374964113</v>
      </c>
      <c r="R55" s="51">
        <f>Q55-K55</f>
        <v>-3.1728723975582653</v>
      </c>
    </row>
    <row r="56" spans="1:18">
      <c r="A56" s="239" t="s">
        <v>373</v>
      </c>
      <c r="B56" s="8">
        <v>1661</v>
      </c>
      <c r="C56" s="8">
        <v>1282</v>
      </c>
      <c r="D56" s="8">
        <v>946</v>
      </c>
      <c r="E56" s="8">
        <v>754</v>
      </c>
      <c r="F56" s="8">
        <v>641</v>
      </c>
      <c r="G56" s="8">
        <v>552</v>
      </c>
      <c r="H56" s="8">
        <v>475</v>
      </c>
      <c r="I56" s="747">
        <f t="shared" si="0"/>
        <v>-1186</v>
      </c>
      <c r="K56" s="10">
        <v>10.339890438247012</v>
      </c>
      <c r="L56" s="10">
        <v>9.139516646467527</v>
      </c>
      <c r="M56" s="10">
        <v>7.6444444444444439</v>
      </c>
      <c r="N56" s="10">
        <v>6.9365225390984362</v>
      </c>
      <c r="O56" s="10">
        <v>6.7509215376513954</v>
      </c>
      <c r="P56" s="10">
        <v>6.7087992221682065</v>
      </c>
      <c r="Q56" s="10">
        <v>6.7375886524822697</v>
      </c>
      <c r="R56" s="51">
        <f t="shared" si="1"/>
        <v>-3.6023017857647428</v>
      </c>
    </row>
    <row r="57" spans="1:18">
      <c r="A57" s="239" t="s">
        <v>374</v>
      </c>
      <c r="B57" s="8">
        <v>1401</v>
      </c>
      <c r="C57" s="8">
        <v>1032</v>
      </c>
      <c r="D57" s="8">
        <v>775</v>
      </c>
      <c r="E57" s="8">
        <v>599</v>
      </c>
      <c r="F57" s="8">
        <v>496</v>
      </c>
      <c r="G57" s="8">
        <v>416</v>
      </c>
      <c r="H57" s="8">
        <v>343</v>
      </c>
      <c r="I57" s="747">
        <f t="shared" si="0"/>
        <v>-1058</v>
      </c>
      <c r="K57" s="10">
        <v>10.519597537167744</v>
      </c>
      <c r="L57" s="10">
        <v>8.6403215003348972</v>
      </c>
      <c r="M57" s="10">
        <v>7.2797294758594786</v>
      </c>
      <c r="N57" s="10">
        <v>6.3332628462677096</v>
      </c>
      <c r="O57" s="10">
        <v>5.9622550787354252</v>
      </c>
      <c r="P57" s="10">
        <v>5.755395683453238</v>
      </c>
      <c r="Q57" s="10">
        <v>5.5304740406320541</v>
      </c>
      <c r="R57" s="51">
        <f t="shared" si="1"/>
        <v>-4.9891234965356901</v>
      </c>
    </row>
    <row r="58" spans="1:18">
      <c r="A58" s="951" t="s">
        <v>269</v>
      </c>
      <c r="B58" s="947">
        <v>11985</v>
      </c>
      <c r="C58" s="947">
        <v>10597</v>
      </c>
      <c r="D58" s="947">
        <v>9093</v>
      </c>
      <c r="E58" s="947">
        <v>8098</v>
      </c>
      <c r="F58" s="947">
        <v>7452</v>
      </c>
      <c r="G58" s="947">
        <v>6774</v>
      </c>
      <c r="H58" s="947">
        <v>6013</v>
      </c>
      <c r="I58" s="948">
        <f t="shared" si="0"/>
        <v>-5972</v>
      </c>
      <c r="K58" s="949">
        <v>11.856710393541876</v>
      </c>
      <c r="L58" s="949">
        <v>11.08843964506948</v>
      </c>
      <c r="M58" s="949">
        <v>10.114121729845168</v>
      </c>
      <c r="N58" s="949">
        <v>9.6207765052511522</v>
      </c>
      <c r="O58" s="949">
        <v>9.5093472851400502</v>
      </c>
      <c r="P58" s="949">
        <v>9.3506708630114304</v>
      </c>
      <c r="Q58" s="949">
        <v>9.0198607944317786</v>
      </c>
      <c r="R58" s="950">
        <f t="shared" si="1"/>
        <v>-2.8368495991100975</v>
      </c>
    </row>
    <row r="59" spans="1:18">
      <c r="A59" s="239" t="s">
        <v>1058</v>
      </c>
      <c r="B59" s="8">
        <v>4546</v>
      </c>
      <c r="C59" s="8">
        <v>4055</v>
      </c>
      <c r="D59" s="8">
        <v>3508</v>
      </c>
      <c r="E59" s="8">
        <v>3156</v>
      </c>
      <c r="F59" s="8">
        <v>2889</v>
      </c>
      <c r="G59" s="8">
        <v>2630</v>
      </c>
      <c r="H59" s="8">
        <v>2347</v>
      </c>
      <c r="I59" s="747">
        <f t="shared" si="0"/>
        <v>-2199</v>
      </c>
      <c r="K59" s="10">
        <v>11.476610032566711</v>
      </c>
      <c r="L59" s="10">
        <v>10.797784523619322</v>
      </c>
      <c r="M59" s="10">
        <v>9.9118444846292952</v>
      </c>
      <c r="N59" s="10">
        <v>9.5071695384986139</v>
      </c>
      <c r="O59" s="10">
        <v>9.337729079802191</v>
      </c>
      <c r="P59" s="10">
        <v>9.1925900034952814</v>
      </c>
      <c r="Q59" s="10">
        <v>8.9151409253209764</v>
      </c>
      <c r="R59" s="51">
        <f t="shared" si="1"/>
        <v>-2.5614691072457347</v>
      </c>
    </row>
    <row r="60" spans="1:18">
      <c r="A60" s="239" t="s">
        <v>376</v>
      </c>
      <c r="B60" s="8">
        <v>7439</v>
      </c>
      <c r="C60" s="8">
        <v>6542</v>
      </c>
      <c r="D60" s="8">
        <v>5585</v>
      </c>
      <c r="E60" s="8">
        <v>4942</v>
      </c>
      <c r="F60" s="8">
        <v>4563</v>
      </c>
      <c r="G60" s="8">
        <v>4144</v>
      </c>
      <c r="H60" s="8">
        <v>3666</v>
      </c>
      <c r="I60" s="747">
        <f t="shared" si="0"/>
        <v>-3773</v>
      </c>
      <c r="K60" s="10">
        <v>12.101641424411511</v>
      </c>
      <c r="L60" s="10">
        <v>11.276588409694211</v>
      </c>
      <c r="M60" s="10">
        <v>10.245450542999707</v>
      </c>
      <c r="N60" s="10">
        <v>9.694758317639673</v>
      </c>
      <c r="O60" s="10">
        <v>9.6213047695356977</v>
      </c>
      <c r="P60" s="10">
        <v>9.453848610667519</v>
      </c>
      <c r="Q60" s="10">
        <v>9.0882046705339885</v>
      </c>
      <c r="R60" s="51">
        <f t="shared" si="1"/>
        <v>-3.0134367538775226</v>
      </c>
    </row>
    <row r="61" spans="1:18">
      <c r="A61" s="245" t="s">
        <v>284</v>
      </c>
      <c r="B61" s="947">
        <v>14063</v>
      </c>
      <c r="C61" s="947">
        <v>12183</v>
      </c>
      <c r="D61" s="947">
        <v>10204</v>
      </c>
      <c r="E61" s="947">
        <v>8779</v>
      </c>
      <c r="F61" s="947">
        <v>8075</v>
      </c>
      <c r="G61" s="947">
        <v>7414</v>
      </c>
      <c r="H61" s="947">
        <v>6673</v>
      </c>
      <c r="I61" s="948">
        <f t="shared" si="0"/>
        <v>-7390</v>
      </c>
      <c r="K61" s="949">
        <v>11.043662635464111</v>
      </c>
      <c r="L61" s="949">
        <v>10.212926481683294</v>
      </c>
      <c r="M61" s="949">
        <v>9.2011650240308747</v>
      </c>
      <c r="N61" s="949">
        <v>8.5536956564101576</v>
      </c>
      <c r="O61" s="949">
        <v>8.5519417938426017</v>
      </c>
      <c r="P61" s="949">
        <v>8.589070772367613</v>
      </c>
      <c r="Q61" s="949">
        <v>8.4947933905338999</v>
      </c>
      <c r="R61" s="950">
        <f t="shared" si="1"/>
        <v>-2.5488692449302111</v>
      </c>
    </row>
    <row r="62" spans="1:18">
      <c r="A62" s="244" t="s">
        <v>377</v>
      </c>
      <c r="B62" s="8">
        <v>4346</v>
      </c>
      <c r="C62" s="8">
        <v>3506</v>
      </c>
      <c r="D62" s="8">
        <v>2900</v>
      </c>
      <c r="E62" s="8">
        <v>2485</v>
      </c>
      <c r="F62" s="8">
        <v>2247</v>
      </c>
      <c r="G62" s="8">
        <v>1975</v>
      </c>
      <c r="H62" s="8">
        <v>1665</v>
      </c>
      <c r="I62" s="747">
        <f t="shared" si="0"/>
        <v>-2681</v>
      </c>
      <c r="K62" s="25">
        <v>10.539334562033174</v>
      </c>
      <c r="L62" s="25">
        <v>9.1612228899921622</v>
      </c>
      <c r="M62" s="25">
        <v>8.2134360484875941</v>
      </c>
      <c r="N62" s="25">
        <v>7.6723578992867951</v>
      </c>
      <c r="O62" s="25">
        <v>7.6332506709243466</v>
      </c>
      <c r="P62" s="25">
        <v>7.4387947269303201</v>
      </c>
      <c r="Q62" s="25">
        <v>7.0078707016288559</v>
      </c>
      <c r="R62" s="51">
        <f t="shared" si="1"/>
        <v>-3.531463860404318</v>
      </c>
    </row>
    <row r="63" spans="1:18">
      <c r="A63" s="239" t="s">
        <v>378</v>
      </c>
      <c r="B63" s="8">
        <v>5222</v>
      </c>
      <c r="C63" s="8">
        <v>4573</v>
      </c>
      <c r="D63" s="8">
        <v>3828</v>
      </c>
      <c r="E63" s="8">
        <v>3263</v>
      </c>
      <c r="F63" s="8">
        <v>2970</v>
      </c>
      <c r="G63" s="8">
        <v>2745</v>
      </c>
      <c r="H63" s="8">
        <v>2520</v>
      </c>
      <c r="I63" s="747">
        <f t="shared" si="0"/>
        <v>-2702</v>
      </c>
      <c r="K63" s="25">
        <v>11.831343317398101</v>
      </c>
      <c r="L63" s="25">
        <v>11.115162121433086</v>
      </c>
      <c r="M63" s="25">
        <v>10.011769321302472</v>
      </c>
      <c r="N63" s="25">
        <v>9.2342087389630976</v>
      </c>
      <c r="O63" s="25">
        <v>9.1440886699507402</v>
      </c>
      <c r="P63" s="25">
        <v>9.2533288386988026</v>
      </c>
      <c r="Q63" s="25">
        <v>9.3381753501815759</v>
      </c>
      <c r="R63" s="51">
        <f t="shared" si="1"/>
        <v>-2.4931679672165252</v>
      </c>
    </row>
    <row r="64" spans="1:18">
      <c r="A64" s="189" t="s">
        <v>379</v>
      </c>
      <c r="B64" s="19">
        <v>4495</v>
      </c>
      <c r="C64" s="19">
        <v>4104</v>
      </c>
      <c r="D64" s="19">
        <v>3476</v>
      </c>
      <c r="E64" s="19">
        <v>3031</v>
      </c>
      <c r="F64" s="19">
        <v>2858</v>
      </c>
      <c r="G64" s="19">
        <v>2694</v>
      </c>
      <c r="H64" s="19">
        <v>2488</v>
      </c>
      <c r="I64" s="952">
        <f t="shared" si="0"/>
        <v>-2007</v>
      </c>
      <c r="K64" s="18">
        <v>10.710796578263874</v>
      </c>
      <c r="L64" s="18">
        <v>10.291388735643714</v>
      </c>
      <c r="M64" s="18">
        <v>9.3050647820965828</v>
      </c>
      <c r="N64" s="18">
        <v>8.6825746942049324</v>
      </c>
      <c r="O64" s="18">
        <v>8.7922229742201452</v>
      </c>
      <c r="P64" s="18">
        <v>8.9489768801488179</v>
      </c>
      <c r="Q64" s="18">
        <v>8.9467438599014706</v>
      </c>
      <c r="R64" s="399">
        <f t="shared" si="1"/>
        <v>-1.7640527183624037</v>
      </c>
    </row>
    <row r="65" spans="1:17">
      <c r="A65" s="1" t="s">
        <v>1059</v>
      </c>
      <c r="B65" s="8"/>
      <c r="C65" s="8"/>
      <c r="D65" s="8"/>
      <c r="E65" s="8"/>
      <c r="F65" s="8"/>
      <c r="G65" s="8"/>
      <c r="H65" s="8"/>
      <c r="I65" s="8"/>
      <c r="K65" s="10"/>
      <c r="L65" s="10"/>
      <c r="M65" s="10"/>
      <c r="N65" s="10"/>
      <c r="O65" s="10"/>
      <c r="P65" s="10"/>
      <c r="Q65" s="10"/>
    </row>
    <row r="66" spans="1:17">
      <c r="K66" s="10"/>
      <c r="L66" s="10"/>
      <c r="M66" s="10"/>
      <c r="N66" s="10"/>
      <c r="O66" s="10"/>
      <c r="P66" s="10"/>
      <c r="Q66" s="10"/>
    </row>
    <row r="67" spans="1:17">
      <c r="K67" s="10"/>
      <c r="L67" s="10"/>
      <c r="M67" s="10"/>
      <c r="N67" s="10"/>
      <c r="O67" s="10"/>
      <c r="P67" s="10"/>
      <c r="Q67" s="10"/>
    </row>
    <row r="68" spans="1:17">
      <c r="K68" s="10"/>
      <c r="L68" s="10"/>
      <c r="M68" s="10"/>
      <c r="N68" s="10"/>
      <c r="O68" s="10"/>
      <c r="P68" s="10"/>
      <c r="Q68" s="10"/>
    </row>
    <row r="69" spans="1:17">
      <c r="K69" s="10"/>
      <c r="L69" s="10"/>
      <c r="M69" s="10"/>
      <c r="N69" s="10"/>
      <c r="O69" s="10"/>
      <c r="P69" s="10"/>
      <c r="Q69" s="10"/>
    </row>
    <row r="70" spans="1:17">
      <c r="K70" s="10"/>
      <c r="L70" s="10"/>
      <c r="M70" s="10"/>
      <c r="N70" s="10"/>
      <c r="O70" s="10"/>
      <c r="P70" s="10"/>
      <c r="Q70" s="10"/>
    </row>
    <row r="71" spans="1:17">
      <c r="K71" s="10"/>
      <c r="L71" s="10"/>
      <c r="M71" s="10"/>
      <c r="N71" s="10"/>
      <c r="O71" s="10"/>
      <c r="P71" s="10"/>
      <c r="Q71" s="10"/>
    </row>
    <row r="72" spans="1:17">
      <c r="K72" s="10"/>
      <c r="L72" s="10"/>
      <c r="M72" s="10"/>
      <c r="N72" s="10"/>
      <c r="O72" s="10"/>
      <c r="P72" s="10"/>
      <c r="Q72" s="10"/>
    </row>
  </sheetData>
  <mergeCells count="1">
    <mergeCell ref="A3:A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9671-50B5-4BCF-854B-C2180DAD7A19}">
  <sheetPr>
    <tabColor theme="5" tint="0.59999389629810485"/>
  </sheetPr>
  <dimension ref="A1:L12"/>
  <sheetViews>
    <sheetView workbookViewId="0">
      <pane xSplit="2" ySplit="3" topLeftCell="C4" activePane="bottomRight" state="frozen"/>
      <selection pane="topRight" activeCell="C1" sqref="C1"/>
      <selection pane="bottomLeft" activeCell="A4" sqref="A4"/>
      <selection pane="bottomRight" activeCell="K14" sqref="K14"/>
    </sheetView>
  </sheetViews>
  <sheetFormatPr defaultRowHeight="13"/>
  <cols>
    <col min="1" max="1" width="2.6640625" style="1" customWidth="1"/>
    <col min="2" max="2" width="8.9140625" style="1" customWidth="1"/>
    <col min="3" max="8" width="7.58203125" style="1" customWidth="1"/>
    <col min="9" max="10" width="7.1640625" style="1" customWidth="1"/>
    <col min="11" max="11" width="8.25" style="1" customWidth="1"/>
    <col min="12" max="12" width="14.33203125" style="1" customWidth="1"/>
    <col min="13" max="16384" width="8.6640625" style="1"/>
  </cols>
  <sheetData>
    <row r="1" spans="1:12" ht="16" customHeight="1">
      <c r="A1" s="276" t="s">
        <v>1456</v>
      </c>
      <c r="B1" s="14"/>
      <c r="C1" s="14"/>
      <c r="D1" s="14"/>
      <c r="E1" s="14"/>
      <c r="F1" s="14"/>
      <c r="G1" s="14"/>
      <c r="H1" s="14"/>
      <c r="I1" s="14"/>
      <c r="J1" s="14"/>
      <c r="K1" s="14"/>
    </row>
    <row r="2" spans="1:12" ht="16" customHeight="1">
      <c r="A2" s="287" t="s">
        <v>48</v>
      </c>
      <c r="B2" s="291" t="s">
        <v>1435</v>
      </c>
      <c r="C2" s="1478" t="s">
        <v>465</v>
      </c>
      <c r="D2" s="1477" t="s">
        <v>466</v>
      </c>
      <c r="E2" s="1477" t="s">
        <v>467</v>
      </c>
      <c r="F2" s="1202" t="s">
        <v>1443</v>
      </c>
      <c r="G2" s="1202" t="s">
        <v>1434</v>
      </c>
      <c r="H2" s="1202" t="s">
        <v>1431</v>
      </c>
      <c r="I2" s="298" t="s">
        <v>1432</v>
      </c>
      <c r="J2" s="365" t="s">
        <v>1433</v>
      </c>
      <c r="K2" s="1546" t="s">
        <v>1455</v>
      </c>
      <c r="L2" s="298" t="s">
        <v>1450</v>
      </c>
    </row>
    <row r="3" spans="1:12" ht="16" customHeight="1">
      <c r="A3" s="1472" t="s">
        <v>48</v>
      </c>
      <c r="B3" s="1476" t="s">
        <v>27</v>
      </c>
      <c r="C3" s="1473"/>
      <c r="D3" s="1475"/>
      <c r="E3" s="1475"/>
      <c r="F3" s="1471"/>
      <c r="G3" s="1470"/>
      <c r="H3" s="1470"/>
      <c r="I3" s="1470" t="s">
        <v>1447</v>
      </c>
      <c r="J3" s="333" t="s">
        <v>1448</v>
      </c>
      <c r="K3" s="340"/>
      <c r="L3" s="284"/>
    </row>
    <row r="4" spans="1:12" ht="16" customHeight="1">
      <c r="A4" s="1386">
        <v>1</v>
      </c>
      <c r="B4" s="1474" t="s">
        <v>1436</v>
      </c>
      <c r="C4" s="1549" t="s">
        <v>1444</v>
      </c>
      <c r="D4" s="339" t="s">
        <v>1446</v>
      </c>
      <c r="E4" s="339" t="s">
        <v>1449</v>
      </c>
      <c r="F4" s="1480"/>
      <c r="G4" s="1480"/>
      <c r="H4" s="1480"/>
      <c r="I4" s="284"/>
      <c r="J4" s="1474"/>
      <c r="K4" s="1547"/>
      <c r="L4" s="1483" t="s">
        <v>1454</v>
      </c>
    </row>
    <row r="5" spans="1:12" ht="16" customHeight="1">
      <c r="A5" s="1472">
        <v>2</v>
      </c>
      <c r="B5" s="1476" t="s">
        <v>1437</v>
      </c>
      <c r="C5" s="1550" t="s">
        <v>1444</v>
      </c>
      <c r="D5" s="340" t="s">
        <v>1446</v>
      </c>
      <c r="E5" s="340" t="s">
        <v>1449</v>
      </c>
      <c r="F5" s="1481"/>
      <c r="G5" s="1481"/>
      <c r="H5" s="1481"/>
      <c r="I5" s="1475"/>
      <c r="J5" s="1476"/>
      <c r="K5" s="1548"/>
      <c r="L5" s="1484" t="s">
        <v>1454</v>
      </c>
    </row>
    <row r="6" spans="1:12" ht="16" customHeight="1">
      <c r="A6" s="1386">
        <v>3</v>
      </c>
      <c r="B6" s="1474" t="s">
        <v>1438</v>
      </c>
      <c r="C6" s="1482"/>
      <c r="D6" s="1480"/>
      <c r="E6" s="1480"/>
      <c r="F6" s="339" t="s">
        <v>1444</v>
      </c>
      <c r="G6" s="339" t="s">
        <v>1444</v>
      </c>
      <c r="H6" s="1480"/>
      <c r="I6" s="284"/>
      <c r="J6" s="1474"/>
      <c r="K6" s="1547"/>
      <c r="L6" s="1485" t="s">
        <v>1451</v>
      </c>
    </row>
    <row r="7" spans="1:12" ht="16" customHeight="1">
      <c r="A7" s="1386">
        <v>4</v>
      </c>
      <c r="B7" s="1474" t="s">
        <v>1439</v>
      </c>
      <c r="C7" s="1482"/>
      <c r="D7" s="1480"/>
      <c r="E7" s="1480"/>
      <c r="F7" s="339" t="s">
        <v>1444</v>
      </c>
      <c r="G7" s="1480"/>
      <c r="H7" s="1480"/>
      <c r="I7" s="284"/>
      <c r="J7" s="1474"/>
      <c r="K7" s="1547"/>
      <c r="L7" s="1485" t="s">
        <v>1452</v>
      </c>
    </row>
    <row r="8" spans="1:12" ht="16" customHeight="1">
      <c r="A8" s="1386">
        <v>5</v>
      </c>
      <c r="B8" s="1474" t="s">
        <v>1440</v>
      </c>
      <c r="C8" s="1482"/>
      <c r="D8" s="1480"/>
      <c r="E8" s="1480"/>
      <c r="F8" s="1480"/>
      <c r="G8" s="1480"/>
      <c r="H8" s="1480"/>
      <c r="I8" s="284"/>
      <c r="J8" s="1474"/>
      <c r="K8" s="1547"/>
      <c r="L8" s="1485" t="s">
        <v>1452</v>
      </c>
    </row>
    <row r="9" spans="1:12" ht="16" customHeight="1">
      <c r="A9" s="1472">
        <v>6</v>
      </c>
      <c r="B9" s="1476" t="s">
        <v>1441</v>
      </c>
      <c r="C9" s="1550" t="s">
        <v>1444</v>
      </c>
      <c r="D9" s="340" t="s">
        <v>1444</v>
      </c>
      <c r="E9" s="1481"/>
      <c r="F9" s="1481"/>
      <c r="G9" s="1481"/>
      <c r="H9" s="1481"/>
      <c r="I9" s="1475"/>
      <c r="J9" s="1476"/>
      <c r="K9" s="1548"/>
      <c r="L9" s="1485" t="s">
        <v>1453</v>
      </c>
    </row>
    <row r="10" spans="1:12" ht="16" customHeight="1">
      <c r="A10" s="1386">
        <v>7</v>
      </c>
      <c r="B10" s="1474" t="s">
        <v>8</v>
      </c>
      <c r="C10" s="1482"/>
      <c r="D10" s="1480"/>
      <c r="E10" s="1480"/>
      <c r="F10" s="339" t="s">
        <v>1444</v>
      </c>
      <c r="G10" s="339" t="s">
        <v>1444</v>
      </c>
      <c r="H10" s="339" t="s">
        <v>1444</v>
      </c>
      <c r="I10" s="284"/>
      <c r="J10" s="1474"/>
      <c r="K10" s="1547"/>
      <c r="L10" s="1483" t="s">
        <v>318</v>
      </c>
    </row>
    <row r="11" spans="1:12" ht="16" customHeight="1">
      <c r="A11" s="1472">
        <v>8</v>
      </c>
      <c r="B11" s="1476" t="s">
        <v>1442</v>
      </c>
      <c r="C11" s="17"/>
      <c r="D11" s="1481"/>
      <c r="E11" s="1481"/>
      <c r="F11" s="340" t="s">
        <v>1444</v>
      </c>
      <c r="G11" s="340" t="s">
        <v>1457</v>
      </c>
      <c r="H11" s="340" t="s">
        <v>1457</v>
      </c>
      <c r="I11" s="1475"/>
      <c r="J11" s="1476"/>
      <c r="K11" s="1548"/>
      <c r="L11" s="1484" t="s">
        <v>1454</v>
      </c>
    </row>
    <row r="12" spans="1:12">
      <c r="A12" s="14"/>
      <c r="B12" s="14"/>
      <c r="C12" s="14"/>
      <c r="D12" s="14"/>
      <c r="E12" s="14"/>
      <c r="F12" s="14"/>
      <c r="G12" s="14"/>
      <c r="H12" s="14"/>
      <c r="I12" s="14"/>
      <c r="J12" s="14"/>
      <c r="K12" s="14"/>
    </row>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3703-3A14-4D0B-8E25-690DFF4178FC}">
  <dimension ref="A1:R83"/>
  <sheetViews>
    <sheetView workbookViewId="0">
      <pane xSplit="1" ySplit="4" topLeftCell="B24" activePane="bottomRight" state="frozen"/>
      <selection pane="topRight" activeCell="B1" sqref="B1"/>
      <selection pane="bottomLeft" activeCell="A5" sqref="A5"/>
      <selection pane="bottomRight" activeCell="B27" sqref="B27:H31"/>
    </sheetView>
  </sheetViews>
  <sheetFormatPr defaultColWidth="9" defaultRowHeight="13"/>
  <cols>
    <col min="1" max="1" width="13.25" style="1" customWidth="1"/>
    <col min="2" max="8" width="10.5" style="1" bestFit="1" customWidth="1"/>
    <col min="9" max="9" width="10.5" style="1" customWidth="1"/>
    <col min="10" max="10" width="4.83203125" style="1" customWidth="1"/>
    <col min="11" max="16384" width="9" style="1"/>
  </cols>
  <sheetData>
    <row r="1" spans="1:18">
      <c r="A1" s="7" t="s">
        <v>1051</v>
      </c>
    </row>
    <row r="2" spans="1:18">
      <c r="B2" s="1" t="s">
        <v>1052</v>
      </c>
      <c r="G2" s="1" t="s">
        <v>403</v>
      </c>
      <c r="K2" s="1" t="s">
        <v>1053</v>
      </c>
      <c r="P2" s="1" t="s">
        <v>1054</v>
      </c>
    </row>
    <row r="3" spans="1:18">
      <c r="A3" s="1667" t="s">
        <v>1060</v>
      </c>
      <c r="B3" s="6" t="s">
        <v>404</v>
      </c>
      <c r="C3" s="6" t="s">
        <v>405</v>
      </c>
      <c r="D3" s="6" t="s">
        <v>406</v>
      </c>
      <c r="E3" s="6" t="s">
        <v>407</v>
      </c>
      <c r="F3" s="6" t="s">
        <v>408</v>
      </c>
      <c r="G3" s="6" t="s">
        <v>409</v>
      </c>
      <c r="H3" s="6" t="s">
        <v>1056</v>
      </c>
      <c r="I3" s="6" t="s">
        <v>1057</v>
      </c>
      <c r="K3" s="6" t="s">
        <v>404</v>
      </c>
      <c r="L3" s="6" t="s">
        <v>405</v>
      </c>
      <c r="M3" s="6" t="s">
        <v>406</v>
      </c>
      <c r="N3" s="6" t="s">
        <v>407</v>
      </c>
      <c r="O3" s="6" t="s">
        <v>408</v>
      </c>
      <c r="P3" s="6" t="s">
        <v>409</v>
      </c>
      <c r="Q3" s="6" t="s">
        <v>1056</v>
      </c>
      <c r="R3" s="6" t="s">
        <v>1057</v>
      </c>
    </row>
    <row r="4" spans="1:18">
      <c r="A4" s="1668"/>
      <c r="B4" s="5"/>
      <c r="C4" s="5"/>
      <c r="D4" s="5"/>
      <c r="E4" s="5"/>
      <c r="F4" s="5"/>
      <c r="G4" s="5"/>
      <c r="H4" s="5"/>
      <c r="I4" s="5"/>
      <c r="K4" s="5"/>
      <c r="L4" s="5"/>
      <c r="M4" s="5"/>
      <c r="N4" s="5"/>
      <c r="O4" s="5"/>
      <c r="P4" s="5"/>
      <c r="Q4" s="5"/>
      <c r="R4" s="4"/>
    </row>
    <row r="5" spans="1:18">
      <c r="A5" s="235" t="s">
        <v>54</v>
      </c>
      <c r="B5" s="8">
        <v>3197092</v>
      </c>
      <c r="C5" s="8">
        <v>3087366</v>
      </c>
      <c r="D5" s="8">
        <v>2960640</v>
      </c>
      <c r="E5" s="8">
        <v>2775328</v>
      </c>
      <c r="F5" s="8">
        <v>2517803</v>
      </c>
      <c r="G5" s="8">
        <v>2338024</v>
      </c>
      <c r="H5" s="8">
        <v>2202131</v>
      </c>
      <c r="I5" s="747">
        <f>H5-B5</f>
        <v>-994961</v>
      </c>
      <c r="K5" s="10">
        <v>58.501204574124586</v>
      </c>
      <c r="L5" s="10">
        <v>58.147139836992601</v>
      </c>
      <c r="M5" s="10">
        <v>57.540936579495437</v>
      </c>
      <c r="N5" s="10">
        <v>55.913228090548174</v>
      </c>
      <c r="O5" s="10">
        <v>52.813215999671094</v>
      </c>
      <c r="P5" s="10">
        <v>51.232492549123407</v>
      </c>
      <c r="Q5" s="10">
        <v>50.535687730977038</v>
      </c>
      <c r="R5" s="945">
        <f>Q5-K5</f>
        <v>-7.9655168431475474</v>
      </c>
    </row>
    <row r="6" spans="1:18">
      <c r="A6" s="946" t="s">
        <v>85</v>
      </c>
      <c r="B6" s="947">
        <v>905515</v>
      </c>
      <c r="C6" s="947">
        <v>871396</v>
      </c>
      <c r="D6" s="947">
        <v>838339</v>
      </c>
      <c r="E6" s="947">
        <v>787604</v>
      </c>
      <c r="F6" s="947">
        <v>715831</v>
      </c>
      <c r="G6" s="947">
        <v>665470</v>
      </c>
      <c r="H6" s="947">
        <v>627692</v>
      </c>
      <c r="I6" s="948">
        <f t="shared" ref="I6:I64" si="0">H6-B6</f>
        <v>-277823</v>
      </c>
      <c r="K6" s="949">
        <v>59.372115041648307</v>
      </c>
      <c r="L6" s="949">
        <v>58.87241975944216</v>
      </c>
      <c r="M6" s="949">
        <v>58.198586582250357</v>
      </c>
      <c r="N6" s="949">
        <v>56.467528109946215</v>
      </c>
      <c r="O6" s="949">
        <v>53.275941498732159</v>
      </c>
      <c r="P6" s="949">
        <v>51.626722358287758</v>
      </c>
      <c r="Q6" s="949">
        <v>50.891360114675251</v>
      </c>
      <c r="R6" s="950">
        <f t="shared" ref="R6:R64" si="1">Q6-K6</f>
        <v>-8.4807549269730558</v>
      </c>
    </row>
    <row r="7" spans="1:18">
      <c r="A7" s="239" t="s">
        <v>410</v>
      </c>
      <c r="B7" s="8">
        <v>132890</v>
      </c>
      <c r="C7" s="8">
        <v>125677</v>
      </c>
      <c r="D7" s="8">
        <v>122197</v>
      </c>
      <c r="E7" s="8">
        <v>115922</v>
      </c>
      <c r="F7" s="8">
        <v>107067</v>
      </c>
      <c r="G7" s="8">
        <v>101776</v>
      </c>
      <c r="H7" s="8">
        <v>98379</v>
      </c>
      <c r="I7" s="747">
        <f t="shared" si="0"/>
        <v>-34511</v>
      </c>
      <c r="K7" s="10">
        <v>62.225489553384961</v>
      </c>
      <c r="L7" s="10">
        <v>61.054191260414392</v>
      </c>
      <c r="M7" s="10">
        <v>59.904894967767241</v>
      </c>
      <c r="N7" s="10">
        <v>57.548378128816388</v>
      </c>
      <c r="O7" s="10">
        <v>54.120436129827986</v>
      </c>
      <c r="P7" s="10">
        <v>52.625156413199726</v>
      </c>
      <c r="Q7" s="10">
        <v>52.178824877215689</v>
      </c>
      <c r="R7" s="51">
        <f t="shared" si="1"/>
        <v>-10.046664676169272</v>
      </c>
    </row>
    <row r="8" spans="1:18">
      <c r="A8" s="239" t="s">
        <v>89</v>
      </c>
      <c r="B8" s="8">
        <v>84907</v>
      </c>
      <c r="C8" s="8">
        <v>86199</v>
      </c>
      <c r="D8" s="8">
        <v>85097</v>
      </c>
      <c r="E8" s="8">
        <v>81815</v>
      </c>
      <c r="F8" s="8">
        <v>76354</v>
      </c>
      <c r="G8" s="8">
        <v>72598</v>
      </c>
      <c r="H8" s="8">
        <v>70090</v>
      </c>
      <c r="I8" s="747">
        <f t="shared" si="0"/>
        <v>-14817</v>
      </c>
      <c r="K8" s="10">
        <v>62.090576027262024</v>
      </c>
      <c r="L8" s="10">
        <v>62.752249497684986</v>
      </c>
      <c r="M8" s="10">
        <v>62.361769641718631</v>
      </c>
      <c r="N8" s="10">
        <v>60.577677738453104</v>
      </c>
      <c r="O8" s="10">
        <v>57.435797138515696</v>
      </c>
      <c r="P8" s="10">
        <v>55.746843996682735</v>
      </c>
      <c r="Q8" s="10">
        <v>55.024768603930006</v>
      </c>
      <c r="R8" s="51">
        <f t="shared" si="1"/>
        <v>-7.0658074233320178</v>
      </c>
    </row>
    <row r="9" spans="1:18">
      <c r="A9" s="239" t="s">
        <v>358</v>
      </c>
      <c r="B9" s="8">
        <v>98815</v>
      </c>
      <c r="C9" s="8">
        <v>102472</v>
      </c>
      <c r="D9" s="8">
        <v>103397</v>
      </c>
      <c r="E9" s="8">
        <v>101951</v>
      </c>
      <c r="F9" s="8">
        <v>97063</v>
      </c>
      <c r="G9" s="8">
        <v>92640</v>
      </c>
      <c r="H9" s="8">
        <v>88690</v>
      </c>
      <c r="I9" s="747">
        <f t="shared" si="0"/>
        <v>-10125</v>
      </c>
      <c r="K9" s="10">
        <v>66.985045892704619</v>
      </c>
      <c r="L9" s="10">
        <v>67.333837106153695</v>
      </c>
      <c r="M9" s="10">
        <v>66.888556808404658</v>
      </c>
      <c r="N9" s="10">
        <v>65.389253049758196</v>
      </c>
      <c r="O9" s="10">
        <v>62.313741854717044</v>
      </c>
      <c r="P9" s="10">
        <v>60.157016045767122</v>
      </c>
      <c r="Q9" s="10">
        <v>58.617863610527287</v>
      </c>
      <c r="R9" s="51">
        <f t="shared" si="1"/>
        <v>-8.3671822821773318</v>
      </c>
    </row>
    <row r="10" spans="1:18">
      <c r="A10" s="239" t="s">
        <v>93</v>
      </c>
      <c r="B10" s="8">
        <v>66773</v>
      </c>
      <c r="C10" s="8">
        <v>67431</v>
      </c>
      <c r="D10" s="8">
        <v>66889</v>
      </c>
      <c r="E10" s="8">
        <v>64774</v>
      </c>
      <c r="F10" s="8">
        <v>60945</v>
      </c>
      <c r="G10" s="8">
        <v>58151</v>
      </c>
      <c r="H10" s="8">
        <v>55729</v>
      </c>
      <c r="I10" s="747">
        <f t="shared" si="0"/>
        <v>-11044</v>
      </c>
      <c r="K10" s="10">
        <v>61.178809645972301</v>
      </c>
      <c r="L10" s="10">
        <v>62.419928166771577</v>
      </c>
      <c r="M10" s="10">
        <v>62.898706085909872</v>
      </c>
      <c r="N10" s="10">
        <v>61.955045432807268</v>
      </c>
      <c r="O10" s="10">
        <v>59.427808060222517</v>
      </c>
      <c r="P10" s="10">
        <v>58.028559738950811</v>
      </c>
      <c r="Q10" s="10">
        <v>57.138609496273048</v>
      </c>
      <c r="R10" s="51">
        <f t="shared" si="1"/>
        <v>-4.0402001496992526</v>
      </c>
    </row>
    <row r="11" spans="1:18">
      <c r="A11" s="239" t="s">
        <v>95</v>
      </c>
      <c r="B11" s="8">
        <v>117995</v>
      </c>
      <c r="C11" s="8">
        <v>111909</v>
      </c>
      <c r="D11" s="8">
        <v>103912</v>
      </c>
      <c r="E11" s="8">
        <v>94057</v>
      </c>
      <c r="F11" s="8">
        <v>82200</v>
      </c>
      <c r="G11" s="8">
        <v>74176</v>
      </c>
      <c r="H11" s="8">
        <v>68407</v>
      </c>
      <c r="I11" s="747">
        <f t="shared" si="0"/>
        <v>-49588</v>
      </c>
      <c r="K11" s="10">
        <v>56.056762252247118</v>
      </c>
      <c r="L11" s="10">
        <v>55.444411414982163</v>
      </c>
      <c r="M11" s="10">
        <v>54.197895966660923</v>
      </c>
      <c r="N11" s="10">
        <v>51.9425223245103</v>
      </c>
      <c r="O11" s="10">
        <v>48.326219619739675</v>
      </c>
      <c r="P11" s="10">
        <v>46.653919694072663</v>
      </c>
      <c r="Q11" s="10">
        <v>46.183811664945082</v>
      </c>
      <c r="R11" s="51">
        <f t="shared" si="1"/>
        <v>-9.8729505873020358</v>
      </c>
    </row>
    <row r="12" spans="1:18">
      <c r="A12" s="239" t="s">
        <v>97</v>
      </c>
      <c r="B12" s="8">
        <v>52966</v>
      </c>
      <c r="C12" s="8">
        <v>51070</v>
      </c>
      <c r="D12" s="8">
        <v>48413</v>
      </c>
      <c r="E12" s="8">
        <v>44860</v>
      </c>
      <c r="F12" s="8">
        <v>40216</v>
      </c>
      <c r="G12" s="8">
        <v>37248</v>
      </c>
      <c r="H12" s="8">
        <v>34937</v>
      </c>
      <c r="I12" s="747">
        <f t="shared" si="0"/>
        <v>-18029</v>
      </c>
      <c r="K12" s="10">
        <v>55.876612758595222</v>
      </c>
      <c r="L12" s="10">
        <v>56.220345886678622</v>
      </c>
      <c r="M12" s="10">
        <v>55.69257670052572</v>
      </c>
      <c r="N12" s="10">
        <v>54.198381055938135</v>
      </c>
      <c r="O12" s="10">
        <v>51.227310362397304</v>
      </c>
      <c r="P12" s="10">
        <v>50.125151392813883</v>
      </c>
      <c r="Q12" s="10">
        <v>49.742297397346093</v>
      </c>
      <c r="R12" s="51">
        <f t="shared" si="1"/>
        <v>-6.1343153612491292</v>
      </c>
    </row>
    <row r="13" spans="1:18">
      <c r="A13" s="239" t="s">
        <v>99</v>
      </c>
      <c r="B13" s="8">
        <v>88548</v>
      </c>
      <c r="C13" s="8">
        <v>84334</v>
      </c>
      <c r="D13" s="8">
        <v>79087</v>
      </c>
      <c r="E13" s="8">
        <v>72673</v>
      </c>
      <c r="F13" s="8">
        <v>64830</v>
      </c>
      <c r="G13" s="8">
        <v>58893</v>
      </c>
      <c r="H13" s="8">
        <v>54395</v>
      </c>
      <c r="I13" s="747">
        <f t="shared" si="0"/>
        <v>-34153</v>
      </c>
      <c r="K13" s="10">
        <v>55.789161978087051</v>
      </c>
      <c r="L13" s="10">
        <v>55.10945566228844</v>
      </c>
      <c r="M13" s="10">
        <v>54.178455214934061</v>
      </c>
      <c r="N13" s="10">
        <v>52.532546859526242</v>
      </c>
      <c r="O13" s="10">
        <v>49.721214538259183</v>
      </c>
      <c r="P13" s="10">
        <v>48.062578549627041</v>
      </c>
      <c r="Q13" s="10">
        <v>47.322220868929762</v>
      </c>
      <c r="R13" s="51">
        <f t="shared" si="1"/>
        <v>-8.4669411091572897</v>
      </c>
    </row>
    <row r="14" spans="1:18">
      <c r="A14" s="239" t="s">
        <v>101</v>
      </c>
      <c r="B14" s="8">
        <v>120586</v>
      </c>
      <c r="C14" s="8">
        <v>112638</v>
      </c>
      <c r="D14" s="8">
        <v>108348</v>
      </c>
      <c r="E14" s="8">
        <v>101445</v>
      </c>
      <c r="F14" s="8">
        <v>91198</v>
      </c>
      <c r="G14" s="8">
        <v>84243</v>
      </c>
      <c r="H14" s="8">
        <v>78599</v>
      </c>
      <c r="I14" s="747">
        <f t="shared" si="0"/>
        <v>-41987</v>
      </c>
      <c r="K14" s="10">
        <v>56.007840150114717</v>
      </c>
      <c r="L14" s="10">
        <v>55.124183326400278</v>
      </c>
      <c r="M14" s="10">
        <v>55.178525048508085</v>
      </c>
      <c r="N14" s="10">
        <v>54.031094043770281</v>
      </c>
      <c r="O14" s="10">
        <v>50.877829165016266</v>
      </c>
      <c r="P14" s="10">
        <v>49.173466886141561</v>
      </c>
      <c r="Q14" s="10">
        <v>47.998509950962728</v>
      </c>
      <c r="R14" s="51">
        <f t="shared" si="1"/>
        <v>-8.0093301991519894</v>
      </c>
    </row>
    <row r="15" spans="1:18">
      <c r="A15" s="239" t="s">
        <v>360</v>
      </c>
      <c r="B15" s="8">
        <v>142035</v>
      </c>
      <c r="C15" s="8">
        <v>129666</v>
      </c>
      <c r="D15" s="8">
        <v>120999</v>
      </c>
      <c r="E15" s="8">
        <v>110107</v>
      </c>
      <c r="F15" s="8">
        <v>95958</v>
      </c>
      <c r="G15" s="8">
        <v>85745</v>
      </c>
      <c r="H15" s="8">
        <v>78466</v>
      </c>
      <c r="I15" s="747">
        <f t="shared" si="0"/>
        <v>-63569</v>
      </c>
      <c r="K15" s="10">
        <v>59.459470773661764</v>
      </c>
      <c r="L15" s="10">
        <v>57.202980452361729</v>
      </c>
      <c r="M15" s="10">
        <v>55.472829550299593</v>
      </c>
      <c r="N15" s="10">
        <v>52.96304847662752</v>
      </c>
      <c r="O15" s="10">
        <v>48.881598720371663</v>
      </c>
      <c r="P15" s="10">
        <v>46.596744830584463</v>
      </c>
      <c r="Q15" s="10">
        <v>45.72983809867938</v>
      </c>
      <c r="R15" s="51">
        <f t="shared" si="1"/>
        <v>-13.729632674982383</v>
      </c>
    </row>
    <row r="16" spans="1:18">
      <c r="A16" s="241" t="s">
        <v>429</v>
      </c>
      <c r="B16" s="947">
        <v>629212</v>
      </c>
      <c r="C16" s="947">
        <v>627160</v>
      </c>
      <c r="D16" s="947">
        <v>608671</v>
      </c>
      <c r="E16" s="947">
        <v>574931</v>
      </c>
      <c r="F16" s="947">
        <v>530210</v>
      </c>
      <c r="G16" s="947">
        <v>503244</v>
      </c>
      <c r="H16" s="947">
        <v>485043</v>
      </c>
      <c r="I16" s="948">
        <f t="shared" si="0"/>
        <v>-144169</v>
      </c>
      <c r="K16" s="949">
        <v>60.553439412107757</v>
      </c>
      <c r="L16" s="949">
        <v>60.878681395484278</v>
      </c>
      <c r="M16" s="949">
        <v>60.097550861222047</v>
      </c>
      <c r="N16" s="949">
        <v>57.939815981215169</v>
      </c>
      <c r="O16" s="949">
        <v>54.716104930754781</v>
      </c>
      <c r="P16" s="949">
        <v>53.29975205920077</v>
      </c>
      <c r="Q16" s="949">
        <v>52.851897051452482</v>
      </c>
      <c r="R16" s="950">
        <f t="shared" si="1"/>
        <v>-7.7015423606552744</v>
      </c>
    </row>
    <row r="17" spans="1:18">
      <c r="A17" s="239" t="s">
        <v>107</v>
      </c>
      <c r="B17" s="8">
        <v>273961</v>
      </c>
      <c r="C17" s="8">
        <v>271672</v>
      </c>
      <c r="D17" s="8">
        <v>263498</v>
      </c>
      <c r="E17" s="8">
        <v>249363</v>
      </c>
      <c r="F17" s="8">
        <v>229992</v>
      </c>
      <c r="G17" s="8">
        <v>217765</v>
      </c>
      <c r="H17" s="8">
        <v>208788</v>
      </c>
      <c r="I17" s="747">
        <f t="shared" si="0"/>
        <v>-65173</v>
      </c>
      <c r="K17" s="10">
        <v>59.60948056214955</v>
      </c>
      <c r="L17" s="10">
        <v>59.997173194819872</v>
      </c>
      <c r="M17" s="10">
        <v>59.486000930110762</v>
      </c>
      <c r="N17" s="10">
        <v>57.761156691698666</v>
      </c>
      <c r="O17" s="10">
        <v>54.841347999532644</v>
      </c>
      <c r="P17" s="10">
        <v>53.524377414883048</v>
      </c>
      <c r="Q17" s="10">
        <v>53.00492760908142</v>
      </c>
      <c r="R17" s="51">
        <f t="shared" si="1"/>
        <v>-6.6045529530681293</v>
      </c>
    </row>
    <row r="18" spans="1:18">
      <c r="A18" s="239" t="s">
        <v>109</v>
      </c>
      <c r="B18" s="8">
        <v>301238</v>
      </c>
      <c r="C18" s="8">
        <v>302379</v>
      </c>
      <c r="D18" s="8">
        <v>294489</v>
      </c>
      <c r="E18" s="8">
        <v>278790</v>
      </c>
      <c r="F18" s="8">
        <v>257833</v>
      </c>
      <c r="G18" s="8">
        <v>245281</v>
      </c>
      <c r="H18" s="8">
        <v>237204</v>
      </c>
      <c r="I18" s="747">
        <f t="shared" si="0"/>
        <v>-64034</v>
      </c>
      <c r="K18" s="10">
        <v>62.035845275923784</v>
      </c>
      <c r="L18" s="10">
        <v>62.414133324526503</v>
      </c>
      <c r="M18" s="10">
        <v>61.501271839510139</v>
      </c>
      <c r="N18" s="10">
        <v>59.113269157372464</v>
      </c>
      <c r="O18" s="10">
        <v>55.71539086540124</v>
      </c>
      <c r="P18" s="10">
        <v>54.195325981523993</v>
      </c>
      <c r="Q18" s="10">
        <v>53.744126083587474</v>
      </c>
      <c r="R18" s="51">
        <f t="shared" si="1"/>
        <v>-8.2917191923363092</v>
      </c>
    </row>
    <row r="19" spans="1:18">
      <c r="A19" s="239" t="s">
        <v>111</v>
      </c>
      <c r="B19" s="8">
        <v>54013</v>
      </c>
      <c r="C19" s="8">
        <v>53109</v>
      </c>
      <c r="D19" s="8">
        <v>50684</v>
      </c>
      <c r="E19" s="8">
        <v>46778</v>
      </c>
      <c r="F19" s="8">
        <v>42385</v>
      </c>
      <c r="G19" s="8">
        <v>40198</v>
      </c>
      <c r="H19" s="8">
        <v>39051</v>
      </c>
      <c r="I19" s="747">
        <f t="shared" si="0"/>
        <v>-14962</v>
      </c>
      <c r="K19" s="10">
        <v>57.508357999190821</v>
      </c>
      <c r="L19" s="10">
        <v>57.167922497308929</v>
      </c>
      <c r="M19" s="10">
        <v>55.688747761308818</v>
      </c>
      <c r="N19" s="10">
        <v>52.585547911326948</v>
      </c>
      <c r="O19" s="10">
        <v>48.788489208633095</v>
      </c>
      <c r="P19" s="10">
        <v>47.437985319455258</v>
      </c>
      <c r="Q19" s="10">
        <v>47.346597315680356</v>
      </c>
      <c r="R19" s="51">
        <f t="shared" si="1"/>
        <v>-10.161760683510465</v>
      </c>
    </row>
    <row r="20" spans="1:18">
      <c r="A20" s="241" t="s">
        <v>112</v>
      </c>
      <c r="B20" s="947">
        <v>419064</v>
      </c>
      <c r="C20" s="947">
        <v>401255</v>
      </c>
      <c r="D20" s="947">
        <v>384533</v>
      </c>
      <c r="E20" s="947">
        <v>360114</v>
      </c>
      <c r="F20" s="947">
        <v>326376</v>
      </c>
      <c r="G20" s="947">
        <v>304468</v>
      </c>
      <c r="H20" s="947">
        <v>289943</v>
      </c>
      <c r="I20" s="948">
        <f t="shared" si="0"/>
        <v>-129121</v>
      </c>
      <c r="K20" s="949">
        <v>58.544108833501674</v>
      </c>
      <c r="L20" s="949">
        <v>57.755723322945826</v>
      </c>
      <c r="M20" s="949">
        <v>56.77490129840217</v>
      </c>
      <c r="N20" s="949">
        <v>54.779271392519824</v>
      </c>
      <c r="O20" s="949">
        <v>51.342733226256563</v>
      </c>
      <c r="P20" s="949">
        <v>49.645110217205918</v>
      </c>
      <c r="Q20" s="949">
        <v>49.103515317381152</v>
      </c>
      <c r="R20" s="950">
        <f t="shared" si="1"/>
        <v>-9.4405935161205221</v>
      </c>
    </row>
    <row r="21" spans="1:18">
      <c r="A21" s="239" t="s">
        <v>114</v>
      </c>
      <c r="B21" s="8">
        <v>119501</v>
      </c>
      <c r="C21" s="8">
        <v>117544</v>
      </c>
      <c r="D21" s="8">
        <v>114895</v>
      </c>
      <c r="E21" s="8">
        <v>109950</v>
      </c>
      <c r="F21" s="8">
        <v>101314</v>
      </c>
      <c r="G21" s="8">
        <v>95280</v>
      </c>
      <c r="H21" s="8">
        <v>91410</v>
      </c>
      <c r="I21" s="747">
        <f t="shared" si="0"/>
        <v>-28091</v>
      </c>
      <c r="K21" s="10">
        <v>60.312004764356153</v>
      </c>
      <c r="L21" s="10">
        <v>60.182065801734637</v>
      </c>
      <c r="M21" s="10">
        <v>59.651317941342917</v>
      </c>
      <c r="N21" s="10">
        <v>58.147529192756807</v>
      </c>
      <c r="O21" s="10">
        <v>54.826856576960751</v>
      </c>
      <c r="P21" s="10">
        <v>52.903061026190571</v>
      </c>
      <c r="Q21" s="10">
        <v>52.216382954415629</v>
      </c>
      <c r="R21" s="51">
        <f t="shared" si="1"/>
        <v>-8.0956218099405248</v>
      </c>
    </row>
    <row r="22" spans="1:18">
      <c r="A22" s="239" t="s">
        <v>116</v>
      </c>
      <c r="B22" s="8">
        <v>132082</v>
      </c>
      <c r="C22" s="8">
        <v>128173</v>
      </c>
      <c r="D22" s="8">
        <v>124577</v>
      </c>
      <c r="E22" s="8">
        <v>117095</v>
      </c>
      <c r="F22" s="8">
        <v>105913</v>
      </c>
      <c r="G22" s="8">
        <v>99448</v>
      </c>
      <c r="H22" s="8">
        <v>95867</v>
      </c>
      <c r="I22" s="747">
        <f t="shared" si="0"/>
        <v>-36215</v>
      </c>
      <c r="K22" s="10">
        <v>58.331861221028824</v>
      </c>
      <c r="L22" s="10">
        <v>58.063040208744809</v>
      </c>
      <c r="M22" s="10">
        <v>57.384162547848163</v>
      </c>
      <c r="N22" s="10">
        <v>55.054822086812607</v>
      </c>
      <c r="O22" s="10">
        <v>50.986140596642734</v>
      </c>
      <c r="P22" s="10">
        <v>49.104546150313794</v>
      </c>
      <c r="Q22" s="10">
        <v>48.637528220998959</v>
      </c>
      <c r="R22" s="51">
        <f t="shared" si="1"/>
        <v>-9.6943330000298644</v>
      </c>
    </row>
    <row r="23" spans="1:18">
      <c r="A23" s="239" t="s">
        <v>118</v>
      </c>
      <c r="B23" s="8">
        <v>84651</v>
      </c>
      <c r="C23" s="8">
        <v>82474</v>
      </c>
      <c r="D23" s="8">
        <v>78504</v>
      </c>
      <c r="E23" s="8">
        <v>72260</v>
      </c>
      <c r="F23" s="8">
        <v>64818</v>
      </c>
      <c r="G23" s="8">
        <v>60631</v>
      </c>
      <c r="H23" s="8">
        <v>57788</v>
      </c>
      <c r="I23" s="747">
        <f t="shared" si="0"/>
        <v>-26863</v>
      </c>
      <c r="K23" s="10">
        <v>55.574083678547282</v>
      </c>
      <c r="L23" s="10">
        <v>55.935433551493773</v>
      </c>
      <c r="M23" s="10">
        <v>55.481427036806693</v>
      </c>
      <c r="N23" s="10">
        <v>53.310315317309254</v>
      </c>
      <c r="O23" s="10">
        <v>49.879184301654483</v>
      </c>
      <c r="P23" s="10">
        <v>48.600056109975554</v>
      </c>
      <c r="Q23" s="10">
        <v>48.249144193036656</v>
      </c>
      <c r="R23" s="51">
        <f t="shared" si="1"/>
        <v>-7.324939485510626</v>
      </c>
    </row>
    <row r="24" spans="1:18">
      <c r="A24" s="239" t="s">
        <v>120</v>
      </c>
      <c r="B24" s="8">
        <v>66406</v>
      </c>
      <c r="C24" s="8">
        <v>57627</v>
      </c>
      <c r="D24" s="8">
        <v>52327</v>
      </c>
      <c r="E24" s="8">
        <v>48003</v>
      </c>
      <c r="F24" s="8">
        <v>43150</v>
      </c>
      <c r="G24" s="8">
        <v>39025</v>
      </c>
      <c r="H24" s="8">
        <v>35477</v>
      </c>
      <c r="I24" s="747">
        <f t="shared" si="0"/>
        <v>-30929</v>
      </c>
      <c r="K24" s="10">
        <v>60.790201212032443</v>
      </c>
      <c r="L24" s="10">
        <v>56.183642231083461</v>
      </c>
      <c r="M24" s="10">
        <v>53.054375487939652</v>
      </c>
      <c r="N24" s="10">
        <v>51.153546957086995</v>
      </c>
      <c r="O24" s="10">
        <v>48.875799966019137</v>
      </c>
      <c r="P24" s="10">
        <v>47.373085046978566</v>
      </c>
      <c r="Q24" s="10">
        <v>46.380013596193066</v>
      </c>
      <c r="R24" s="51">
        <f t="shared" si="1"/>
        <v>-14.410187615839376</v>
      </c>
    </row>
    <row r="25" spans="1:18">
      <c r="A25" s="239" t="s">
        <v>122</v>
      </c>
      <c r="B25" s="8">
        <v>16424</v>
      </c>
      <c r="C25" s="8">
        <v>15437</v>
      </c>
      <c r="D25" s="8">
        <v>14230</v>
      </c>
      <c r="E25" s="8">
        <v>12806</v>
      </c>
      <c r="F25" s="8">
        <v>11181</v>
      </c>
      <c r="G25" s="8">
        <v>10084</v>
      </c>
      <c r="H25" s="8">
        <v>9401</v>
      </c>
      <c r="I25" s="747">
        <f t="shared" si="0"/>
        <v>-7023</v>
      </c>
      <c r="K25" s="10">
        <v>55.336927223719677</v>
      </c>
      <c r="L25" s="10">
        <v>53.845617217203248</v>
      </c>
      <c r="M25" s="10">
        <v>51.811396322592394</v>
      </c>
      <c r="N25" s="10">
        <v>48.825682476742408</v>
      </c>
      <c r="O25" s="10">
        <v>44.85317715019255</v>
      </c>
      <c r="P25" s="10">
        <v>42.855928601784953</v>
      </c>
      <c r="Q25" s="10">
        <v>42.642656264174903</v>
      </c>
      <c r="R25" s="51">
        <f t="shared" si="1"/>
        <v>-12.694270959544774</v>
      </c>
    </row>
    <row r="26" spans="1:18">
      <c r="A26" s="241" t="s">
        <v>123</v>
      </c>
      <c r="B26" s="947">
        <v>422283</v>
      </c>
      <c r="C26" s="947">
        <v>413654</v>
      </c>
      <c r="D26" s="947">
        <v>399941</v>
      </c>
      <c r="E26" s="947">
        <v>378329</v>
      </c>
      <c r="F26" s="947">
        <v>345730</v>
      </c>
      <c r="G26" s="947">
        <v>321473</v>
      </c>
      <c r="H26" s="947">
        <v>301396</v>
      </c>
      <c r="I26" s="948">
        <f t="shared" si="0"/>
        <v>-120887</v>
      </c>
      <c r="K26" s="949">
        <v>58.972060111189784</v>
      </c>
      <c r="L26" s="949">
        <v>58.569150999764965</v>
      </c>
      <c r="M26" s="949">
        <v>58.256362897458047</v>
      </c>
      <c r="N26" s="949">
        <v>57.043408772220793</v>
      </c>
      <c r="O26" s="949">
        <v>54.251730035934528</v>
      </c>
      <c r="P26" s="949">
        <v>52.71665248199038</v>
      </c>
      <c r="Q26" s="949">
        <v>51.788211925536707</v>
      </c>
      <c r="R26" s="950">
        <f t="shared" si="1"/>
        <v>-7.1838481856530763</v>
      </c>
    </row>
    <row r="27" spans="1:18">
      <c r="A27" s="239" t="s">
        <v>125</v>
      </c>
      <c r="B27" s="8">
        <v>180779</v>
      </c>
      <c r="C27" s="8">
        <v>179611</v>
      </c>
      <c r="D27" s="8">
        <v>175766</v>
      </c>
      <c r="E27" s="8">
        <v>169312</v>
      </c>
      <c r="F27" s="8">
        <v>158144</v>
      </c>
      <c r="G27" s="8">
        <v>149589</v>
      </c>
      <c r="H27" s="8">
        <v>142174</v>
      </c>
      <c r="I27" s="747">
        <f t="shared" si="0"/>
        <v>-38605</v>
      </c>
      <c r="K27" s="10">
        <v>59.544929035148108</v>
      </c>
      <c r="L27" s="10">
        <v>58.804405476725229</v>
      </c>
      <c r="M27" s="10">
        <v>58.464526987696132</v>
      </c>
      <c r="N27" s="10">
        <v>57.467534671545238</v>
      </c>
      <c r="O27" s="10">
        <v>55.054865482092133</v>
      </c>
      <c r="P27" s="10">
        <v>53.645739942477213</v>
      </c>
      <c r="Q27" s="10">
        <v>52.690602902589802</v>
      </c>
      <c r="R27" s="51">
        <f t="shared" si="1"/>
        <v>-6.854326132558306</v>
      </c>
    </row>
    <row r="28" spans="1:18">
      <c r="A28" s="239" t="s">
        <v>127</v>
      </c>
      <c r="B28" s="8">
        <v>154490</v>
      </c>
      <c r="C28" s="8">
        <v>150307</v>
      </c>
      <c r="D28" s="8">
        <v>144249</v>
      </c>
      <c r="E28" s="8">
        <v>134573</v>
      </c>
      <c r="F28" s="8">
        <v>121156</v>
      </c>
      <c r="G28" s="8">
        <v>111509</v>
      </c>
      <c r="H28" s="8">
        <v>103812</v>
      </c>
      <c r="I28" s="747">
        <f t="shared" si="0"/>
        <v>-50678</v>
      </c>
      <c r="K28" s="10">
        <v>59.219251910854886</v>
      </c>
      <c r="L28" s="10">
        <v>59.185304772405104</v>
      </c>
      <c r="M28" s="10">
        <v>58.808253189121316</v>
      </c>
      <c r="N28" s="10">
        <v>57.218844338619832</v>
      </c>
      <c r="O28" s="10">
        <v>54.040214812039466</v>
      </c>
      <c r="P28" s="10">
        <v>52.403554695026536</v>
      </c>
      <c r="Q28" s="10">
        <v>51.566435025358018</v>
      </c>
      <c r="R28" s="51">
        <f t="shared" si="1"/>
        <v>-7.6528168854968683</v>
      </c>
    </row>
    <row r="29" spans="1:18">
      <c r="A29" s="239" t="s">
        <v>129</v>
      </c>
      <c r="B29" s="8">
        <v>50753</v>
      </c>
      <c r="C29" s="8">
        <v>48619</v>
      </c>
      <c r="D29" s="8">
        <v>45961</v>
      </c>
      <c r="E29" s="8">
        <v>42514</v>
      </c>
      <c r="F29" s="8">
        <v>37619</v>
      </c>
      <c r="G29" s="8">
        <v>33973</v>
      </c>
      <c r="H29" s="8">
        <v>31033</v>
      </c>
      <c r="I29" s="747">
        <f t="shared" si="0"/>
        <v>-19720</v>
      </c>
      <c r="K29" s="10">
        <v>57.856638015549123</v>
      </c>
      <c r="L29" s="10">
        <v>57.680626408826676</v>
      </c>
      <c r="M29" s="10">
        <v>57.23233631360047</v>
      </c>
      <c r="N29" s="10">
        <v>56.049359929335139</v>
      </c>
      <c r="O29" s="10">
        <v>52.854975131368199</v>
      </c>
      <c r="P29" s="10">
        <v>51.123350337832754</v>
      </c>
      <c r="Q29" s="10">
        <v>50.1324674485477</v>
      </c>
      <c r="R29" s="51">
        <f t="shared" si="1"/>
        <v>-7.7241705670014227</v>
      </c>
    </row>
    <row r="30" spans="1:18">
      <c r="A30" s="239" t="s">
        <v>131</v>
      </c>
      <c r="B30" s="8">
        <v>16712</v>
      </c>
      <c r="C30" s="8">
        <v>15852</v>
      </c>
      <c r="D30" s="8">
        <v>15112</v>
      </c>
      <c r="E30" s="8">
        <v>14020</v>
      </c>
      <c r="F30" s="8">
        <v>12431</v>
      </c>
      <c r="G30" s="8">
        <v>11187</v>
      </c>
      <c r="H30" s="8">
        <v>10100</v>
      </c>
      <c r="I30" s="747">
        <f t="shared" si="0"/>
        <v>-6612</v>
      </c>
      <c r="K30" s="10">
        <v>55.213426721289814</v>
      </c>
      <c r="L30" s="10">
        <v>54.131949187269498</v>
      </c>
      <c r="M30" s="10">
        <v>54.095074455899194</v>
      </c>
      <c r="N30" s="10">
        <v>53.164460960904023</v>
      </c>
      <c r="O30" s="10">
        <v>50.32793522267206</v>
      </c>
      <c r="P30" s="10">
        <v>48.584209154868404</v>
      </c>
      <c r="Q30" s="10">
        <v>47.095029376107433</v>
      </c>
      <c r="R30" s="51">
        <f t="shared" si="1"/>
        <v>-8.1183973451823803</v>
      </c>
    </row>
    <row r="31" spans="1:18">
      <c r="A31" s="239" t="s">
        <v>133</v>
      </c>
      <c r="B31" s="8">
        <v>19549</v>
      </c>
      <c r="C31" s="8">
        <v>19265</v>
      </c>
      <c r="D31" s="8">
        <v>18853</v>
      </c>
      <c r="E31" s="8">
        <v>17910</v>
      </c>
      <c r="F31" s="8">
        <v>16380</v>
      </c>
      <c r="G31" s="8">
        <v>15215</v>
      </c>
      <c r="H31" s="8">
        <v>14277</v>
      </c>
      <c r="I31" s="747">
        <f t="shared" si="0"/>
        <v>-5272</v>
      </c>
      <c r="K31" s="10">
        <v>58.174622068801327</v>
      </c>
      <c r="L31" s="10">
        <v>57.863278668829224</v>
      </c>
      <c r="M31" s="10">
        <v>58.272803140357929</v>
      </c>
      <c r="N31" s="10">
        <v>57.41120656494423</v>
      </c>
      <c r="O31" s="10">
        <v>54.6875</v>
      </c>
      <c r="P31" s="10">
        <v>53.015784522108788</v>
      </c>
      <c r="Q31" s="10">
        <v>51.944697107513193</v>
      </c>
      <c r="R31" s="51">
        <f t="shared" si="1"/>
        <v>-6.229924961288134</v>
      </c>
    </row>
    <row r="32" spans="1:18">
      <c r="A32" s="242" t="s">
        <v>134</v>
      </c>
      <c r="B32" s="947">
        <v>147174</v>
      </c>
      <c r="C32" s="947">
        <v>137528</v>
      </c>
      <c r="D32" s="947">
        <v>128662</v>
      </c>
      <c r="E32" s="947">
        <v>118099</v>
      </c>
      <c r="F32" s="947">
        <v>104104</v>
      </c>
      <c r="G32" s="947">
        <v>93575</v>
      </c>
      <c r="H32" s="947">
        <v>85020</v>
      </c>
      <c r="I32" s="948">
        <f t="shared" si="0"/>
        <v>-62154</v>
      </c>
      <c r="K32" s="949">
        <v>55.719234482366971</v>
      </c>
      <c r="L32" s="949">
        <v>54.897671615099974</v>
      </c>
      <c r="M32" s="949">
        <v>54.309533357252903</v>
      </c>
      <c r="N32" s="949">
        <v>53.023391550307551</v>
      </c>
      <c r="O32" s="949">
        <v>50.057460486899487</v>
      </c>
      <c r="P32" s="949">
        <v>48.445799724572105</v>
      </c>
      <c r="Q32" s="949">
        <v>47.57135423369386</v>
      </c>
      <c r="R32" s="950">
        <f t="shared" si="1"/>
        <v>-8.1478802486731112</v>
      </c>
    </row>
    <row r="33" spans="1:18">
      <c r="A33" s="240" t="s">
        <v>361</v>
      </c>
      <c r="B33" s="8">
        <v>21022</v>
      </c>
      <c r="C33" s="8">
        <v>18870</v>
      </c>
      <c r="D33" s="8">
        <v>17409</v>
      </c>
      <c r="E33" s="8">
        <v>15705</v>
      </c>
      <c r="F33" s="8">
        <v>13590</v>
      </c>
      <c r="G33" s="8">
        <v>11997</v>
      </c>
      <c r="H33" s="8">
        <v>10724</v>
      </c>
      <c r="I33" s="747">
        <f t="shared" si="0"/>
        <v>-10298</v>
      </c>
      <c r="K33" s="10">
        <v>54.35833785845422</v>
      </c>
      <c r="L33" s="10">
        <v>52.966934261494416</v>
      </c>
      <c r="M33" s="10">
        <v>52.436746987951807</v>
      </c>
      <c r="N33" s="10">
        <v>50.981983444246062</v>
      </c>
      <c r="O33" s="10">
        <v>47.783129988397036</v>
      </c>
      <c r="P33" s="10">
        <v>45.802313595235368</v>
      </c>
      <c r="Q33" s="10">
        <v>44.696369774517571</v>
      </c>
      <c r="R33" s="51">
        <f t="shared" si="1"/>
        <v>-9.6619680839366495</v>
      </c>
    </row>
    <row r="34" spans="1:18">
      <c r="A34" s="239" t="s">
        <v>362</v>
      </c>
      <c r="B34" s="8">
        <v>40540</v>
      </c>
      <c r="C34" s="8">
        <v>37809</v>
      </c>
      <c r="D34" s="8">
        <v>35204</v>
      </c>
      <c r="E34" s="8">
        <v>32116</v>
      </c>
      <c r="F34" s="8">
        <v>27997</v>
      </c>
      <c r="G34" s="8">
        <v>24702</v>
      </c>
      <c r="H34" s="8">
        <v>22152</v>
      </c>
      <c r="I34" s="747">
        <f t="shared" si="0"/>
        <v>-18388</v>
      </c>
      <c r="K34" s="10">
        <v>53.842271628549419</v>
      </c>
      <c r="L34" s="10">
        <v>52.844983018155901</v>
      </c>
      <c r="M34" s="10">
        <v>52.375993096676289</v>
      </c>
      <c r="N34" s="10">
        <v>51.319090458765437</v>
      </c>
      <c r="O34" s="10">
        <v>48.454482519903081</v>
      </c>
      <c r="P34" s="10">
        <v>46.548702583526484</v>
      </c>
      <c r="Q34" s="10">
        <v>45.543699500400912</v>
      </c>
      <c r="R34" s="51">
        <f t="shared" si="1"/>
        <v>-8.298572128148507</v>
      </c>
    </row>
    <row r="35" spans="1:18">
      <c r="A35" s="239" t="s">
        <v>148</v>
      </c>
      <c r="B35" s="8">
        <v>27330</v>
      </c>
      <c r="C35" s="8">
        <v>26418</v>
      </c>
      <c r="D35" s="8">
        <v>25236</v>
      </c>
      <c r="E35" s="8">
        <v>23540</v>
      </c>
      <c r="F35" s="8">
        <v>21046</v>
      </c>
      <c r="G35" s="8">
        <v>19301</v>
      </c>
      <c r="H35" s="8">
        <v>17903</v>
      </c>
      <c r="I35" s="747">
        <f t="shared" si="0"/>
        <v>-9427</v>
      </c>
      <c r="K35" s="10">
        <v>57.461839283461593</v>
      </c>
      <c r="L35" s="10">
        <v>57.429186322036472</v>
      </c>
      <c r="M35" s="10">
        <v>56.998306041784311</v>
      </c>
      <c r="N35" s="10">
        <v>55.478305955551363</v>
      </c>
      <c r="O35" s="10">
        <v>52.139229530533882</v>
      </c>
      <c r="P35" s="10">
        <v>50.579140461215935</v>
      </c>
      <c r="Q35" s="10">
        <v>49.85380524073404</v>
      </c>
      <c r="R35" s="51">
        <f t="shared" si="1"/>
        <v>-7.608034042727553</v>
      </c>
    </row>
    <row r="36" spans="1:18">
      <c r="A36" s="239" t="s">
        <v>150</v>
      </c>
      <c r="B36" s="8">
        <v>23721</v>
      </c>
      <c r="C36" s="8">
        <v>21762</v>
      </c>
      <c r="D36" s="8">
        <v>19981</v>
      </c>
      <c r="E36" s="8">
        <v>18081</v>
      </c>
      <c r="F36" s="8">
        <v>15797</v>
      </c>
      <c r="G36" s="8">
        <v>14062</v>
      </c>
      <c r="H36" s="8">
        <v>12508</v>
      </c>
      <c r="I36" s="747">
        <f t="shared" si="0"/>
        <v>-11213</v>
      </c>
      <c r="K36" s="10">
        <v>55.552693208430917</v>
      </c>
      <c r="L36" s="10">
        <v>54.120865456354139</v>
      </c>
      <c r="M36" s="10">
        <v>52.998594201745306</v>
      </c>
      <c r="N36" s="10">
        <v>51.553946167883211</v>
      </c>
      <c r="O36" s="10">
        <v>48.895010523709296</v>
      </c>
      <c r="P36" s="10">
        <v>47.633887740930184</v>
      </c>
      <c r="Q36" s="10">
        <v>46.621193484662122</v>
      </c>
      <c r="R36" s="51">
        <f t="shared" si="1"/>
        <v>-8.9314997237687948</v>
      </c>
    </row>
    <row r="37" spans="1:18">
      <c r="A37" s="239" t="s">
        <v>363</v>
      </c>
      <c r="B37" s="8">
        <v>24656</v>
      </c>
      <c r="C37" s="8">
        <v>24344</v>
      </c>
      <c r="D37" s="8">
        <v>23642</v>
      </c>
      <c r="E37" s="8">
        <v>22576</v>
      </c>
      <c r="F37" s="8">
        <v>20853</v>
      </c>
      <c r="G37" s="8">
        <v>19550</v>
      </c>
      <c r="H37" s="8">
        <v>18471</v>
      </c>
      <c r="I37" s="747">
        <f t="shared" si="0"/>
        <v>-6185</v>
      </c>
      <c r="K37" s="10">
        <v>60.661828023127072</v>
      </c>
      <c r="L37" s="10">
        <v>60.787055533359968</v>
      </c>
      <c r="M37" s="10">
        <v>60.3759129679759</v>
      </c>
      <c r="N37" s="10">
        <v>59.184689998689208</v>
      </c>
      <c r="O37" s="10">
        <v>56.420454545454547</v>
      </c>
      <c r="P37" s="10">
        <v>54.92190133722891</v>
      </c>
      <c r="Q37" s="10">
        <v>54.133817883414906</v>
      </c>
      <c r="R37" s="51">
        <f t="shared" si="1"/>
        <v>-6.5280101397121655</v>
      </c>
    </row>
    <row r="38" spans="1:18">
      <c r="A38" s="239" t="s">
        <v>364</v>
      </c>
      <c r="B38" s="8">
        <v>9905</v>
      </c>
      <c r="C38" s="8">
        <v>8325</v>
      </c>
      <c r="D38" s="8">
        <v>7190</v>
      </c>
      <c r="E38" s="8">
        <v>6081</v>
      </c>
      <c r="F38" s="8">
        <v>4821</v>
      </c>
      <c r="G38" s="8">
        <v>3963</v>
      </c>
      <c r="H38" s="8">
        <v>3262</v>
      </c>
      <c r="I38" s="747">
        <f t="shared" si="0"/>
        <v>-6643</v>
      </c>
      <c r="K38" s="10">
        <v>51.425159649031727</v>
      </c>
      <c r="L38" s="10">
        <v>48.726953467954345</v>
      </c>
      <c r="M38" s="10">
        <v>46.819040177117927</v>
      </c>
      <c r="N38" s="10">
        <v>44.399824766355138</v>
      </c>
      <c r="O38" s="10">
        <v>39.793644242674368</v>
      </c>
      <c r="P38" s="10">
        <v>37.32692851087878</v>
      </c>
      <c r="Q38" s="10">
        <v>35.348938014737755</v>
      </c>
      <c r="R38" s="51">
        <f t="shared" si="1"/>
        <v>-16.076221634293972</v>
      </c>
    </row>
    <row r="39" spans="1:18">
      <c r="A39" s="242" t="s">
        <v>165</v>
      </c>
      <c r="B39" s="947">
        <v>339105</v>
      </c>
      <c r="C39" s="947">
        <v>331999</v>
      </c>
      <c r="D39" s="947">
        <v>319728</v>
      </c>
      <c r="E39" s="947">
        <v>301416</v>
      </c>
      <c r="F39" s="947">
        <v>274205</v>
      </c>
      <c r="G39" s="947">
        <v>255268</v>
      </c>
      <c r="H39" s="947">
        <v>240536</v>
      </c>
      <c r="I39" s="948">
        <f t="shared" si="0"/>
        <v>-98569</v>
      </c>
      <c r="K39" s="949">
        <v>59.313229051334659</v>
      </c>
      <c r="L39" s="949">
        <v>59.424865801423699</v>
      </c>
      <c r="M39" s="949">
        <v>58.935819591448514</v>
      </c>
      <c r="N39" s="949">
        <v>57.471685161880792</v>
      </c>
      <c r="O39" s="949">
        <v>54.325343836305784</v>
      </c>
      <c r="P39" s="949">
        <v>52.737944470498789</v>
      </c>
      <c r="Q39" s="949">
        <v>51.9838431165755</v>
      </c>
      <c r="R39" s="950">
        <f t="shared" si="1"/>
        <v>-7.3293859347591592</v>
      </c>
    </row>
    <row r="40" spans="1:18">
      <c r="A40" s="240" t="s">
        <v>365</v>
      </c>
      <c r="B40" s="8">
        <v>316502</v>
      </c>
      <c r="C40" s="8">
        <v>311255</v>
      </c>
      <c r="D40" s="8">
        <v>300656</v>
      </c>
      <c r="E40" s="8">
        <v>283978</v>
      </c>
      <c r="F40" s="8">
        <v>258938</v>
      </c>
      <c r="G40" s="8">
        <v>241745</v>
      </c>
      <c r="H40" s="8">
        <v>228525</v>
      </c>
      <c r="I40" s="747">
        <f t="shared" si="0"/>
        <v>-87977</v>
      </c>
      <c r="K40" s="10">
        <v>59.661636773202389</v>
      </c>
      <c r="L40" s="10">
        <v>59.860529610532978</v>
      </c>
      <c r="M40" s="10">
        <v>59.400925027709341</v>
      </c>
      <c r="N40" s="10">
        <v>57.885585576403685</v>
      </c>
      <c r="O40" s="10">
        <v>54.691499877495495</v>
      </c>
      <c r="P40" s="10">
        <v>53.10100932444454</v>
      </c>
      <c r="Q40" s="10">
        <v>52.370748922907694</v>
      </c>
      <c r="R40" s="51">
        <f t="shared" si="1"/>
        <v>-7.2908878502946948</v>
      </c>
    </row>
    <row r="41" spans="1:18">
      <c r="A41" s="239" t="s">
        <v>179</v>
      </c>
      <c r="B41" s="8">
        <v>5908</v>
      </c>
      <c r="C41" s="8">
        <v>5153</v>
      </c>
      <c r="D41" s="8">
        <v>4550</v>
      </c>
      <c r="E41" s="8">
        <v>3940</v>
      </c>
      <c r="F41" s="8">
        <v>3274</v>
      </c>
      <c r="G41" s="8">
        <v>2746</v>
      </c>
      <c r="H41" s="8">
        <v>2302</v>
      </c>
      <c r="I41" s="747">
        <f t="shared" si="0"/>
        <v>-3606</v>
      </c>
      <c r="K41" s="10">
        <v>52.604398539756033</v>
      </c>
      <c r="L41" s="10">
        <v>50.189928898412383</v>
      </c>
      <c r="M41" s="10">
        <v>48.751741133611915</v>
      </c>
      <c r="N41" s="10">
        <v>47.00548795036984</v>
      </c>
      <c r="O41" s="10">
        <v>43.952208350114105</v>
      </c>
      <c r="P41" s="10">
        <v>41.872522110399515</v>
      </c>
      <c r="Q41" s="10">
        <v>40.251792271376111</v>
      </c>
      <c r="R41" s="51">
        <f t="shared" si="1"/>
        <v>-12.352606268379922</v>
      </c>
    </row>
    <row r="42" spans="1:18">
      <c r="A42" s="239" t="s">
        <v>181</v>
      </c>
      <c r="B42" s="8">
        <v>11286</v>
      </c>
      <c r="C42" s="8">
        <v>10896</v>
      </c>
      <c r="D42" s="8">
        <v>10447</v>
      </c>
      <c r="E42" s="8">
        <v>9923</v>
      </c>
      <c r="F42" s="8">
        <v>8961</v>
      </c>
      <c r="G42" s="8">
        <v>8190</v>
      </c>
      <c r="H42" s="8">
        <v>7531</v>
      </c>
      <c r="I42" s="747">
        <f t="shared" si="0"/>
        <v>-3755</v>
      </c>
      <c r="K42" s="10">
        <v>58.244310264746865</v>
      </c>
      <c r="L42" s="10">
        <v>57.721036181596652</v>
      </c>
      <c r="M42" s="10">
        <v>57.206220567298217</v>
      </c>
      <c r="N42" s="10">
        <v>56.609047863540418</v>
      </c>
      <c r="O42" s="10">
        <v>53.713360906311813</v>
      </c>
      <c r="P42" s="10">
        <v>51.750284342221661</v>
      </c>
      <c r="Q42" s="10">
        <v>50.283768444948919</v>
      </c>
      <c r="R42" s="51">
        <f t="shared" si="1"/>
        <v>-7.9605418197979461</v>
      </c>
    </row>
    <row r="43" spans="1:18">
      <c r="A43" s="239" t="s">
        <v>366</v>
      </c>
      <c r="B43" s="8">
        <v>5409</v>
      </c>
      <c r="C43" s="8">
        <v>4695</v>
      </c>
      <c r="D43" s="8">
        <v>4075</v>
      </c>
      <c r="E43" s="8">
        <v>3575</v>
      </c>
      <c r="F43" s="8">
        <v>3032</v>
      </c>
      <c r="G43" s="8">
        <v>2587</v>
      </c>
      <c r="H43" s="8">
        <v>2178</v>
      </c>
      <c r="I43" s="747">
        <f t="shared" si="0"/>
        <v>-3231</v>
      </c>
      <c r="K43" s="10">
        <v>50.951394122079883</v>
      </c>
      <c r="L43" s="10">
        <v>49.028822055137844</v>
      </c>
      <c r="M43" s="10">
        <v>46.518264840182653</v>
      </c>
      <c r="N43" s="10">
        <v>44.889502762430936</v>
      </c>
      <c r="O43" s="10">
        <v>42.334543423624687</v>
      </c>
      <c r="P43" s="10">
        <v>40.472465581977474</v>
      </c>
      <c r="Q43" s="10">
        <v>38.500972246773905</v>
      </c>
      <c r="R43" s="51">
        <f t="shared" si="1"/>
        <v>-12.450421875305977</v>
      </c>
    </row>
    <row r="44" spans="1:18">
      <c r="A44" s="242" t="s">
        <v>187</v>
      </c>
      <c r="B44" s="947">
        <v>134025</v>
      </c>
      <c r="C44" s="947">
        <v>122529</v>
      </c>
      <c r="D44" s="947">
        <v>113968</v>
      </c>
      <c r="E44" s="947">
        <v>103698</v>
      </c>
      <c r="F44" s="947">
        <v>89703</v>
      </c>
      <c r="G44" s="947">
        <v>78961</v>
      </c>
      <c r="H44" s="947">
        <v>70423</v>
      </c>
      <c r="I44" s="948">
        <f t="shared" si="0"/>
        <v>-63602</v>
      </c>
      <c r="K44" s="949">
        <v>54.348928025433793</v>
      </c>
      <c r="L44" s="949">
        <v>53.303374501350753</v>
      </c>
      <c r="M44" s="949">
        <v>52.979295084558245</v>
      </c>
      <c r="N44" s="949">
        <v>51.847703807404812</v>
      </c>
      <c r="O44" s="949">
        <v>48.518005689992755</v>
      </c>
      <c r="P44" s="949">
        <v>46.42197843545334</v>
      </c>
      <c r="Q44" s="949">
        <v>45.159159698353257</v>
      </c>
      <c r="R44" s="950">
        <f t="shared" si="1"/>
        <v>-9.1897683270805359</v>
      </c>
    </row>
    <row r="45" spans="1:18">
      <c r="A45" s="239" t="s">
        <v>189</v>
      </c>
      <c r="B45" s="8">
        <v>14639</v>
      </c>
      <c r="C45" s="8">
        <v>12987</v>
      </c>
      <c r="D45" s="8">
        <v>12261</v>
      </c>
      <c r="E45" s="8">
        <v>11331</v>
      </c>
      <c r="F45" s="8">
        <v>9844</v>
      </c>
      <c r="G45" s="8">
        <v>8757</v>
      </c>
      <c r="H45" s="8">
        <v>7837</v>
      </c>
      <c r="I45" s="747">
        <f t="shared" si="0"/>
        <v>-6802</v>
      </c>
      <c r="K45" s="10">
        <v>51.627578910245106</v>
      </c>
      <c r="L45" s="10">
        <v>50.296270477518298</v>
      </c>
      <c r="M45" s="10">
        <v>50.987649187008778</v>
      </c>
      <c r="N45" s="10">
        <v>50.951031970862005</v>
      </c>
      <c r="O45" s="10">
        <v>48.049982915995507</v>
      </c>
      <c r="P45" s="10">
        <v>46.424216720564068</v>
      </c>
      <c r="Q45" s="10">
        <v>44.988518943742825</v>
      </c>
      <c r="R45" s="51">
        <f t="shared" si="1"/>
        <v>-6.6390599665022805</v>
      </c>
    </row>
    <row r="46" spans="1:18">
      <c r="A46" s="239" t="s">
        <v>191</v>
      </c>
      <c r="B46" s="8">
        <v>25452</v>
      </c>
      <c r="C46" s="8">
        <v>23190</v>
      </c>
      <c r="D46" s="8">
        <v>21515</v>
      </c>
      <c r="E46" s="8">
        <v>19352</v>
      </c>
      <c r="F46" s="8">
        <v>16702</v>
      </c>
      <c r="G46" s="8">
        <v>14710</v>
      </c>
      <c r="H46" s="8">
        <v>13203</v>
      </c>
      <c r="I46" s="747">
        <f t="shared" si="0"/>
        <v>-12249</v>
      </c>
      <c r="K46" s="10">
        <v>55.460646735814521</v>
      </c>
      <c r="L46" s="10">
        <v>54.389380115861805</v>
      </c>
      <c r="M46" s="10">
        <v>53.926360377973282</v>
      </c>
      <c r="N46" s="10">
        <v>52.160319128864451</v>
      </c>
      <c r="O46" s="10">
        <v>48.712339953918395</v>
      </c>
      <c r="P46" s="10">
        <v>46.685074105811033</v>
      </c>
      <c r="Q46" s="10">
        <v>45.754782367618517</v>
      </c>
      <c r="R46" s="51">
        <f t="shared" si="1"/>
        <v>-9.7058643681960035</v>
      </c>
    </row>
    <row r="47" spans="1:18">
      <c r="A47" s="239" t="s">
        <v>367</v>
      </c>
      <c r="B47" s="8">
        <v>18166</v>
      </c>
      <c r="C47" s="8">
        <v>15820</v>
      </c>
      <c r="D47" s="8">
        <v>14037</v>
      </c>
      <c r="E47" s="8">
        <v>12340</v>
      </c>
      <c r="F47" s="8">
        <v>10311</v>
      </c>
      <c r="G47" s="8">
        <v>8697</v>
      </c>
      <c r="H47" s="8">
        <v>7296</v>
      </c>
      <c r="I47" s="747">
        <f t="shared" si="0"/>
        <v>-10870</v>
      </c>
      <c r="K47" s="10">
        <v>52.172664349923892</v>
      </c>
      <c r="L47" s="10">
        <v>50.01897053243961</v>
      </c>
      <c r="M47" s="10">
        <v>48.802280707853839</v>
      </c>
      <c r="N47" s="10">
        <v>47.463363975537519</v>
      </c>
      <c r="O47" s="10">
        <v>44.220954668267787</v>
      </c>
      <c r="P47" s="10">
        <v>41.973938223938219</v>
      </c>
      <c r="Q47" s="10">
        <v>40.010967918837395</v>
      </c>
      <c r="R47" s="51">
        <f t="shared" si="1"/>
        <v>-12.161696431086497</v>
      </c>
    </row>
    <row r="48" spans="1:18">
      <c r="A48" s="239" t="s">
        <v>368</v>
      </c>
      <c r="B48" s="8">
        <v>41731</v>
      </c>
      <c r="C48" s="8">
        <v>38716</v>
      </c>
      <c r="D48" s="8">
        <v>36463</v>
      </c>
      <c r="E48" s="8">
        <v>33562</v>
      </c>
      <c r="F48" s="8">
        <v>29388</v>
      </c>
      <c r="G48" s="8">
        <v>26141</v>
      </c>
      <c r="H48" s="8">
        <v>23459</v>
      </c>
      <c r="I48" s="747">
        <f t="shared" si="0"/>
        <v>-18272</v>
      </c>
      <c r="K48" s="10">
        <v>56.153452823079817</v>
      </c>
      <c r="L48" s="10">
        <v>54.983383986139124</v>
      </c>
      <c r="M48" s="10">
        <v>54.502107560312098</v>
      </c>
      <c r="N48" s="10">
        <v>53.283165047310597</v>
      </c>
      <c r="O48" s="10">
        <v>49.919315112704048</v>
      </c>
      <c r="P48" s="10">
        <v>47.7513517463101</v>
      </c>
      <c r="Q48" s="10">
        <v>46.251059718854123</v>
      </c>
      <c r="R48" s="51">
        <f t="shared" si="1"/>
        <v>-9.9023931042256947</v>
      </c>
    </row>
    <row r="49" spans="1:18">
      <c r="A49" s="239" t="s">
        <v>212</v>
      </c>
      <c r="B49" s="8">
        <v>19450</v>
      </c>
      <c r="C49" s="8">
        <v>19425</v>
      </c>
      <c r="D49" s="8">
        <v>18941</v>
      </c>
      <c r="E49" s="8">
        <v>17841</v>
      </c>
      <c r="F49" s="8">
        <v>15882</v>
      </c>
      <c r="G49" s="8">
        <v>14559</v>
      </c>
      <c r="H49" s="8">
        <v>13664</v>
      </c>
      <c r="I49" s="747">
        <f t="shared" si="0"/>
        <v>-5786</v>
      </c>
      <c r="K49" s="10">
        <v>58.099590763807981</v>
      </c>
      <c r="L49" s="10">
        <v>59.307544347082711</v>
      </c>
      <c r="M49" s="10">
        <v>59.752673585917535</v>
      </c>
      <c r="N49" s="10">
        <v>58.418467583497055</v>
      </c>
      <c r="O49" s="10">
        <v>54.145642983771992</v>
      </c>
      <c r="P49" s="10">
        <v>51.815075806107188</v>
      </c>
      <c r="Q49" s="10">
        <v>50.973662612847868</v>
      </c>
      <c r="R49" s="51">
        <f t="shared" si="1"/>
        <v>-7.1259281509601138</v>
      </c>
    </row>
    <row r="50" spans="1:18">
      <c r="A50" s="239" t="s">
        <v>214</v>
      </c>
      <c r="B50" s="8">
        <v>7047</v>
      </c>
      <c r="C50" s="8">
        <v>6154</v>
      </c>
      <c r="D50" s="8">
        <v>5389</v>
      </c>
      <c r="E50" s="8">
        <v>4627</v>
      </c>
      <c r="F50" s="8">
        <v>3746</v>
      </c>
      <c r="G50" s="8">
        <v>3059</v>
      </c>
      <c r="H50" s="8">
        <v>2496</v>
      </c>
      <c r="I50" s="747">
        <f t="shared" si="0"/>
        <v>-4551</v>
      </c>
      <c r="K50" s="10">
        <v>50.774551480654232</v>
      </c>
      <c r="L50" s="10">
        <v>48.829643735618504</v>
      </c>
      <c r="M50" s="10">
        <v>47.610212916335364</v>
      </c>
      <c r="N50" s="10">
        <v>45.98946426796541</v>
      </c>
      <c r="O50" s="10">
        <v>42.346823423016048</v>
      </c>
      <c r="P50" s="10">
        <v>39.809994794377928</v>
      </c>
      <c r="Q50" s="10">
        <v>37.692540018121413</v>
      </c>
      <c r="R50" s="51">
        <f t="shared" si="1"/>
        <v>-13.082011462532819</v>
      </c>
    </row>
    <row r="51" spans="1:18">
      <c r="A51" s="239" t="s">
        <v>369</v>
      </c>
      <c r="B51" s="8">
        <v>7540</v>
      </c>
      <c r="C51" s="8">
        <v>6237</v>
      </c>
      <c r="D51" s="8">
        <v>5362</v>
      </c>
      <c r="E51" s="8">
        <v>4645</v>
      </c>
      <c r="F51" s="8">
        <v>3830</v>
      </c>
      <c r="G51" s="8">
        <v>3038</v>
      </c>
      <c r="H51" s="8">
        <v>2468</v>
      </c>
      <c r="I51" s="747">
        <f t="shared" si="0"/>
        <v>-5072</v>
      </c>
      <c r="K51" s="10">
        <v>47.531992687385738</v>
      </c>
      <c r="L51" s="10">
        <v>44.502318943988584</v>
      </c>
      <c r="M51" s="10">
        <v>42.926907373308779</v>
      </c>
      <c r="N51" s="10">
        <v>41.933736571273812</v>
      </c>
      <c r="O51" s="10">
        <v>39.298173609686025</v>
      </c>
      <c r="P51" s="10">
        <v>35.842378480415285</v>
      </c>
      <c r="Q51" s="10">
        <v>33.882482152663371</v>
      </c>
      <c r="R51" s="51">
        <f t="shared" si="1"/>
        <v>-13.649510534722367</v>
      </c>
    </row>
    <row r="52" spans="1:18">
      <c r="A52" s="243" t="s">
        <v>224</v>
      </c>
      <c r="B52" s="947">
        <v>81775</v>
      </c>
      <c r="C52" s="947">
        <v>72350</v>
      </c>
      <c r="D52" s="947">
        <v>65696</v>
      </c>
      <c r="E52" s="947">
        <v>59076</v>
      </c>
      <c r="F52" s="947">
        <v>50991</v>
      </c>
      <c r="G52" s="947">
        <v>44341</v>
      </c>
      <c r="H52" s="947">
        <v>38586</v>
      </c>
      <c r="I52" s="948">
        <f t="shared" si="0"/>
        <v>-43189</v>
      </c>
      <c r="K52" s="949">
        <v>51.759932653539174</v>
      </c>
      <c r="L52" s="949">
        <v>50.13582060592622</v>
      </c>
      <c r="M52" s="949">
        <v>49.451260820474218</v>
      </c>
      <c r="N52" s="949">
        <v>48.450353068538767</v>
      </c>
      <c r="O52" s="949">
        <v>45.779465632406804</v>
      </c>
      <c r="P52" s="949">
        <v>43.800934477887644</v>
      </c>
      <c r="Q52" s="949">
        <v>42.219863665707443</v>
      </c>
      <c r="R52" s="950">
        <f t="shared" si="1"/>
        <v>-9.5400689878317309</v>
      </c>
    </row>
    <row r="53" spans="1:18">
      <c r="A53" s="244" t="s">
        <v>370</v>
      </c>
      <c r="B53" s="8">
        <v>41395</v>
      </c>
      <c r="C53" s="8">
        <v>37632</v>
      </c>
      <c r="D53" s="8">
        <v>34864</v>
      </c>
      <c r="E53" s="8">
        <v>31767</v>
      </c>
      <c r="F53" s="8">
        <v>27860</v>
      </c>
      <c r="G53" s="8">
        <v>24734</v>
      </c>
      <c r="H53" s="8">
        <v>21990</v>
      </c>
      <c r="I53" s="747">
        <f t="shared" si="0"/>
        <v>-19405</v>
      </c>
      <c r="K53" s="10">
        <v>53.420485488262848</v>
      </c>
      <c r="L53" s="10">
        <v>52.491212408636947</v>
      </c>
      <c r="M53" s="10">
        <v>52.10659253613116</v>
      </c>
      <c r="N53" s="10">
        <v>50.979731356217805</v>
      </c>
      <c r="O53" s="10">
        <v>48.185686118509807</v>
      </c>
      <c r="P53" s="10">
        <v>46.3192194610386</v>
      </c>
      <c r="Q53" s="10">
        <v>44.848262359275573</v>
      </c>
      <c r="R53" s="51">
        <f t="shared" si="1"/>
        <v>-8.5722231289872752</v>
      </c>
    </row>
    <row r="54" spans="1:18">
      <c r="A54" s="239" t="s">
        <v>371</v>
      </c>
      <c r="B54" s="8">
        <v>10926</v>
      </c>
      <c r="C54" s="8">
        <v>9384</v>
      </c>
      <c r="D54" s="8">
        <v>8378</v>
      </c>
      <c r="E54" s="8">
        <v>7470</v>
      </c>
      <c r="F54" s="8">
        <v>6397</v>
      </c>
      <c r="G54" s="8">
        <v>5500</v>
      </c>
      <c r="H54" s="8">
        <v>4679</v>
      </c>
      <c r="I54" s="747">
        <f t="shared" si="0"/>
        <v>-6247</v>
      </c>
      <c r="K54" s="10">
        <v>49.374124452076465</v>
      </c>
      <c r="L54" s="10">
        <v>46.922346117305864</v>
      </c>
      <c r="M54" s="10">
        <v>46.065871226700388</v>
      </c>
      <c r="N54" s="10">
        <v>45.435192506538527</v>
      </c>
      <c r="O54" s="10">
        <v>43.334236553312557</v>
      </c>
      <c r="P54" s="10">
        <v>41.695095140626186</v>
      </c>
      <c r="Q54" s="10">
        <v>40.01197195142808</v>
      </c>
      <c r="R54" s="51">
        <f t="shared" si="1"/>
        <v>-9.362152500648385</v>
      </c>
    </row>
    <row r="55" spans="1:18">
      <c r="A55" s="239" t="s">
        <v>372</v>
      </c>
      <c r="B55" s="8">
        <v>15128</v>
      </c>
      <c r="C55" s="8">
        <v>13395</v>
      </c>
      <c r="D55" s="8">
        <v>12257</v>
      </c>
      <c r="E55" s="8">
        <v>11155</v>
      </c>
      <c r="F55" s="8">
        <v>9649</v>
      </c>
      <c r="G55" s="8">
        <v>8381</v>
      </c>
      <c r="H55" s="8">
        <v>7318</v>
      </c>
      <c r="I55" s="747">
        <f t="shared" si="0"/>
        <v>-7810</v>
      </c>
      <c r="K55" s="10">
        <v>52.185311669943765</v>
      </c>
      <c r="L55" s="10">
        <v>50.270209412294534</v>
      </c>
      <c r="M55" s="10">
        <v>49.557271661343144</v>
      </c>
      <c r="N55" s="10">
        <v>48.820517309291432</v>
      </c>
      <c r="O55" s="10">
        <v>45.969509290138163</v>
      </c>
      <c r="P55" s="10">
        <v>43.680617084484282</v>
      </c>
      <c r="Q55" s="10">
        <v>42.021246052253801</v>
      </c>
      <c r="R55" s="51">
        <f t="shared" si="1"/>
        <v>-10.164065617689964</v>
      </c>
    </row>
    <row r="56" spans="1:18">
      <c r="A56" s="239" t="s">
        <v>373</v>
      </c>
      <c r="B56" s="8">
        <v>7873</v>
      </c>
      <c r="C56" s="8">
        <v>6445</v>
      </c>
      <c r="D56" s="8">
        <v>5471</v>
      </c>
      <c r="E56" s="8">
        <v>4602</v>
      </c>
      <c r="F56" s="8">
        <v>3707</v>
      </c>
      <c r="G56" s="8">
        <v>3008</v>
      </c>
      <c r="H56" s="8">
        <v>2419</v>
      </c>
      <c r="I56" s="747">
        <f t="shared" si="0"/>
        <v>-5454</v>
      </c>
      <c r="K56" s="10">
        <v>49.010209163346616</v>
      </c>
      <c r="L56" s="10">
        <v>45.947102017537603</v>
      </c>
      <c r="M56" s="10">
        <v>44.210101010101013</v>
      </c>
      <c r="N56" s="10">
        <v>42.336706531738734</v>
      </c>
      <c r="O56" s="10">
        <v>39.041600842548704</v>
      </c>
      <c r="P56" s="10">
        <v>36.558094312105005</v>
      </c>
      <c r="Q56" s="10">
        <v>34.312056737588655</v>
      </c>
      <c r="R56" s="51">
        <f t="shared" si="1"/>
        <v>-14.698152425757961</v>
      </c>
    </row>
    <row r="57" spans="1:18">
      <c r="A57" s="239" t="s">
        <v>374</v>
      </c>
      <c r="B57" s="8">
        <v>6453</v>
      </c>
      <c r="C57" s="8">
        <v>5494</v>
      </c>
      <c r="D57" s="8">
        <v>4726</v>
      </c>
      <c r="E57" s="8">
        <v>4082</v>
      </c>
      <c r="F57" s="8">
        <v>3378</v>
      </c>
      <c r="G57" s="8">
        <v>2718</v>
      </c>
      <c r="H57" s="8">
        <v>2180</v>
      </c>
      <c r="I57" s="747">
        <f t="shared" si="0"/>
        <v>-4273</v>
      </c>
      <c r="K57" s="10">
        <v>48.453221204385045</v>
      </c>
      <c r="L57" s="10">
        <v>45.997990622906897</v>
      </c>
      <c r="M57" s="10">
        <v>44.392260003757279</v>
      </c>
      <c r="N57" s="10">
        <v>43.159230281243396</v>
      </c>
      <c r="O57" s="10">
        <v>40.605842048323112</v>
      </c>
      <c r="P57" s="10">
        <v>37.603763143331484</v>
      </c>
      <c r="Q57" s="10">
        <v>35.149951628506933</v>
      </c>
      <c r="R57" s="51">
        <f t="shared" si="1"/>
        <v>-13.303269575878112</v>
      </c>
    </row>
    <row r="58" spans="1:18">
      <c r="A58" s="951" t="s">
        <v>269</v>
      </c>
      <c r="B58" s="947">
        <v>53402</v>
      </c>
      <c r="C58" s="947">
        <v>49277</v>
      </c>
      <c r="D58" s="947">
        <v>45854</v>
      </c>
      <c r="E58" s="947">
        <v>42107</v>
      </c>
      <c r="F58" s="947">
        <v>37382</v>
      </c>
      <c r="G58" s="947">
        <v>33342</v>
      </c>
      <c r="H58" s="947">
        <v>29930</v>
      </c>
      <c r="I58" s="948">
        <f t="shared" si="0"/>
        <v>-23472</v>
      </c>
      <c r="K58" s="949">
        <v>52.830375338833811</v>
      </c>
      <c r="L58" s="949">
        <v>51.562238406161057</v>
      </c>
      <c r="M58" s="949">
        <v>51.00329240078306</v>
      </c>
      <c r="N58" s="949">
        <v>50.02494891412821</v>
      </c>
      <c r="O58" s="949">
        <v>47.702418171377531</v>
      </c>
      <c r="P58" s="949">
        <v>46.024515487825077</v>
      </c>
      <c r="Q58" s="949">
        <v>44.896795871834868</v>
      </c>
      <c r="R58" s="950">
        <f t="shared" si="1"/>
        <v>-7.9335794669989426</v>
      </c>
    </row>
    <row r="59" spans="1:18">
      <c r="A59" s="239" t="s">
        <v>1058</v>
      </c>
      <c r="B59" s="8">
        <v>20949</v>
      </c>
      <c r="C59" s="8">
        <v>19297</v>
      </c>
      <c r="D59" s="8">
        <v>17844</v>
      </c>
      <c r="E59" s="8">
        <v>16335</v>
      </c>
      <c r="F59" s="8">
        <v>14469</v>
      </c>
      <c r="G59" s="8">
        <v>12925</v>
      </c>
      <c r="H59" s="8">
        <v>11526</v>
      </c>
      <c r="I59" s="747">
        <f t="shared" si="0"/>
        <v>-9423</v>
      </c>
      <c r="K59" s="10">
        <v>52.886824366968774</v>
      </c>
      <c r="L59" s="10">
        <v>51.384672737924056</v>
      </c>
      <c r="M59" s="10">
        <v>50.418173598553352</v>
      </c>
      <c r="N59" s="10">
        <v>49.207735871791783</v>
      </c>
      <c r="O59" s="10">
        <v>46.766217395520215</v>
      </c>
      <c r="P59" s="10">
        <v>45.176511709192589</v>
      </c>
      <c r="Q59" s="10">
        <v>43.781812656689205</v>
      </c>
      <c r="R59" s="51">
        <f t="shared" si="1"/>
        <v>-9.1050117102795696</v>
      </c>
    </row>
    <row r="60" spans="1:18">
      <c r="A60" s="239" t="s">
        <v>376</v>
      </c>
      <c r="B60" s="8">
        <v>32453</v>
      </c>
      <c r="C60" s="8">
        <v>29980</v>
      </c>
      <c r="D60" s="8">
        <v>28010</v>
      </c>
      <c r="E60" s="8">
        <v>25772</v>
      </c>
      <c r="F60" s="8">
        <v>22913</v>
      </c>
      <c r="G60" s="8">
        <v>20417</v>
      </c>
      <c r="H60" s="8">
        <v>18404</v>
      </c>
      <c r="I60" s="747">
        <f t="shared" si="0"/>
        <v>-14049</v>
      </c>
      <c r="K60" s="10">
        <v>52.79400042296367</v>
      </c>
      <c r="L60" s="10">
        <v>51.677181370014139</v>
      </c>
      <c r="M60" s="10">
        <v>51.383181684766654</v>
      </c>
      <c r="N60" s="10">
        <v>50.557124921531702</v>
      </c>
      <c r="O60" s="10">
        <v>48.313161556951883</v>
      </c>
      <c r="P60" s="10">
        <v>46.577998813706259</v>
      </c>
      <c r="Q60" s="10">
        <v>45.624473201447771</v>
      </c>
      <c r="R60" s="51">
        <f t="shared" si="1"/>
        <v>-7.1695272215158994</v>
      </c>
    </row>
    <row r="61" spans="1:18">
      <c r="A61" s="245" t="s">
        <v>284</v>
      </c>
      <c r="B61" s="947">
        <v>65537</v>
      </c>
      <c r="C61" s="947">
        <v>60218</v>
      </c>
      <c r="D61" s="947">
        <v>55248</v>
      </c>
      <c r="E61" s="947">
        <v>49954</v>
      </c>
      <c r="F61" s="947">
        <v>43271</v>
      </c>
      <c r="G61" s="947">
        <v>37882</v>
      </c>
      <c r="H61" s="947">
        <v>33562</v>
      </c>
      <c r="I61" s="948">
        <f t="shared" si="0"/>
        <v>-31975</v>
      </c>
      <c r="K61" s="949">
        <v>51.466153604523321</v>
      </c>
      <c r="L61" s="949">
        <v>50.480342023639871</v>
      </c>
      <c r="M61" s="949">
        <v>49.818303140695583</v>
      </c>
      <c r="N61" s="949">
        <v>48.671980045598922</v>
      </c>
      <c r="O61" s="949">
        <v>45.826758311004731</v>
      </c>
      <c r="P61" s="949">
        <v>43.886050579825998</v>
      </c>
      <c r="Q61" s="949">
        <v>42.724749853603889</v>
      </c>
      <c r="R61" s="950">
        <f t="shared" si="1"/>
        <v>-8.7414037509194316</v>
      </c>
    </row>
    <row r="62" spans="1:18">
      <c r="A62" s="244" t="s">
        <v>377</v>
      </c>
      <c r="B62" s="8">
        <v>21599</v>
      </c>
      <c r="C62" s="8">
        <v>19746</v>
      </c>
      <c r="D62" s="8">
        <v>17786</v>
      </c>
      <c r="E62" s="8">
        <v>15727</v>
      </c>
      <c r="F62" s="8">
        <v>13362</v>
      </c>
      <c r="G62" s="8">
        <v>11461</v>
      </c>
      <c r="H62" s="8">
        <v>10060</v>
      </c>
      <c r="I62" s="747">
        <f t="shared" si="0"/>
        <v>-11539</v>
      </c>
      <c r="K62" s="10">
        <v>52.37898923270928</v>
      </c>
      <c r="L62" s="10">
        <v>51.59655082309903</v>
      </c>
      <c r="M62" s="10">
        <v>50.373852951172537</v>
      </c>
      <c r="N62" s="10">
        <v>48.556608725184475</v>
      </c>
      <c r="O62" s="10">
        <v>45.391853789448653</v>
      </c>
      <c r="P62" s="10">
        <v>43.167608286252353</v>
      </c>
      <c r="Q62" s="10">
        <v>42.341849404436218</v>
      </c>
      <c r="R62" s="51">
        <f t="shared" si="1"/>
        <v>-10.037139828273062</v>
      </c>
    </row>
    <row r="63" spans="1:18">
      <c r="A63" s="239" t="s">
        <v>378</v>
      </c>
      <c r="B63" s="8">
        <v>22806</v>
      </c>
      <c r="C63" s="8">
        <v>20589</v>
      </c>
      <c r="D63" s="8">
        <v>18860</v>
      </c>
      <c r="E63" s="8">
        <v>17089</v>
      </c>
      <c r="F63" s="8">
        <v>14764</v>
      </c>
      <c r="G63" s="8">
        <v>12989</v>
      </c>
      <c r="H63" s="8">
        <v>11386</v>
      </c>
      <c r="I63" s="747">
        <f t="shared" si="0"/>
        <v>-11420</v>
      </c>
      <c r="K63" s="25">
        <v>51.67093368375739</v>
      </c>
      <c r="L63" s="25">
        <v>50.043750911477325</v>
      </c>
      <c r="M63" s="25">
        <v>49.326533281025235</v>
      </c>
      <c r="N63" s="25">
        <v>48.361444419289114</v>
      </c>
      <c r="O63" s="25">
        <v>45.455665024630541</v>
      </c>
      <c r="P63" s="25">
        <v>43.785605932917584</v>
      </c>
      <c r="Q63" s="25">
        <v>42.192247832209297</v>
      </c>
      <c r="R63" s="51">
        <f t="shared" si="1"/>
        <v>-9.478685851548093</v>
      </c>
    </row>
    <row r="64" spans="1:18">
      <c r="A64" s="189" t="s">
        <v>379</v>
      </c>
      <c r="B64" s="19">
        <v>21132</v>
      </c>
      <c r="C64" s="19">
        <v>19883</v>
      </c>
      <c r="D64" s="19">
        <v>18602</v>
      </c>
      <c r="E64" s="19">
        <v>17138</v>
      </c>
      <c r="F64" s="19">
        <v>15145</v>
      </c>
      <c r="G64" s="19">
        <v>13432</v>
      </c>
      <c r="H64" s="19">
        <v>12116</v>
      </c>
      <c r="I64" s="952">
        <f t="shared" si="0"/>
        <v>-9016</v>
      </c>
      <c r="K64" s="18">
        <v>50.353849453141756</v>
      </c>
      <c r="L64" s="18">
        <v>49.859571693665686</v>
      </c>
      <c r="M64" s="18">
        <v>49.796552093371879</v>
      </c>
      <c r="N64" s="18">
        <v>49.093357013950559</v>
      </c>
      <c r="O64" s="18">
        <v>46.591398511044112</v>
      </c>
      <c r="P64" s="18">
        <v>44.618655328195587</v>
      </c>
      <c r="Q64" s="18">
        <v>43.568628861160057</v>
      </c>
      <c r="R64" s="399">
        <f t="shared" si="1"/>
        <v>-6.7852205919816981</v>
      </c>
    </row>
    <row r="65" spans="1:17">
      <c r="A65" s="1" t="s">
        <v>1059</v>
      </c>
      <c r="B65" s="8"/>
      <c r="C65" s="8"/>
      <c r="D65" s="8"/>
      <c r="E65" s="8"/>
      <c r="F65" s="8"/>
      <c r="G65" s="8"/>
      <c r="H65" s="8"/>
      <c r="I65" s="8"/>
      <c r="K65" s="10"/>
      <c r="L65" s="10"/>
      <c r="M65" s="10"/>
      <c r="N65" s="10"/>
      <c r="O65" s="10"/>
      <c r="P65" s="10"/>
      <c r="Q65" s="10"/>
    </row>
    <row r="66" spans="1:17">
      <c r="K66" s="10"/>
      <c r="L66" s="10"/>
      <c r="M66" s="10"/>
      <c r="N66" s="10"/>
      <c r="O66" s="10"/>
      <c r="P66" s="10"/>
      <c r="Q66" s="10"/>
    </row>
    <row r="67" spans="1:17">
      <c r="K67" s="10"/>
      <c r="L67" s="10"/>
      <c r="M67" s="10"/>
      <c r="N67" s="10"/>
      <c r="O67" s="10"/>
      <c r="P67" s="10"/>
      <c r="Q67" s="10"/>
    </row>
    <row r="68" spans="1:17">
      <c r="K68" s="10"/>
      <c r="L68" s="10"/>
      <c r="M68" s="10"/>
      <c r="N68" s="10"/>
      <c r="O68" s="10"/>
      <c r="P68" s="10"/>
      <c r="Q68" s="10"/>
    </row>
    <row r="69" spans="1:17">
      <c r="K69" s="10"/>
      <c r="L69" s="10"/>
      <c r="M69" s="10"/>
      <c r="N69" s="10"/>
      <c r="O69" s="10"/>
      <c r="P69" s="10"/>
      <c r="Q69" s="10"/>
    </row>
    <row r="70" spans="1:17">
      <c r="K70" s="10"/>
      <c r="L70" s="10"/>
      <c r="M70" s="10"/>
      <c r="N70" s="10"/>
      <c r="O70" s="10"/>
      <c r="P70" s="10"/>
      <c r="Q70" s="10"/>
    </row>
    <row r="71" spans="1:17">
      <c r="K71" s="10"/>
      <c r="L71" s="10"/>
      <c r="M71" s="10"/>
      <c r="N71" s="10"/>
      <c r="O71" s="10"/>
      <c r="P71" s="10"/>
      <c r="Q71" s="10"/>
    </row>
    <row r="72" spans="1:17">
      <c r="K72" s="10"/>
      <c r="L72" s="10"/>
      <c r="M72" s="10"/>
      <c r="N72" s="10"/>
      <c r="O72" s="10"/>
      <c r="P72" s="10"/>
      <c r="Q72" s="10"/>
    </row>
    <row r="73" spans="1:17">
      <c r="K73" s="10"/>
      <c r="L73" s="10"/>
      <c r="M73" s="10"/>
      <c r="N73" s="10"/>
      <c r="O73" s="10"/>
      <c r="P73" s="10"/>
      <c r="Q73" s="10"/>
    </row>
    <row r="74" spans="1:17">
      <c r="K74" s="10"/>
      <c r="L74" s="10"/>
      <c r="M74" s="10"/>
      <c r="N74" s="10"/>
      <c r="O74" s="10"/>
      <c r="P74" s="10"/>
      <c r="Q74" s="10"/>
    </row>
    <row r="75" spans="1:17">
      <c r="K75" s="10"/>
      <c r="L75" s="10"/>
      <c r="M75" s="10"/>
      <c r="N75" s="10"/>
      <c r="O75" s="10"/>
      <c r="P75" s="10"/>
      <c r="Q75" s="10"/>
    </row>
    <row r="76" spans="1:17">
      <c r="K76" s="10"/>
      <c r="L76" s="10"/>
      <c r="M76" s="10"/>
      <c r="N76" s="10"/>
      <c r="O76" s="10"/>
      <c r="P76" s="10"/>
      <c r="Q76" s="10"/>
    </row>
    <row r="77" spans="1:17">
      <c r="K77" s="10"/>
      <c r="L77" s="10"/>
      <c r="M77" s="10"/>
      <c r="N77" s="10"/>
      <c r="O77" s="10"/>
      <c r="P77" s="10"/>
      <c r="Q77" s="10"/>
    </row>
    <row r="78" spans="1:17">
      <c r="K78" s="10"/>
      <c r="L78" s="10"/>
      <c r="M78" s="10"/>
      <c r="N78" s="10"/>
      <c r="O78" s="10"/>
      <c r="P78" s="10"/>
      <c r="Q78" s="10"/>
    </row>
    <row r="79" spans="1:17">
      <c r="K79" s="10"/>
      <c r="L79" s="10"/>
      <c r="M79" s="10"/>
      <c r="N79" s="10"/>
      <c r="O79" s="10"/>
      <c r="P79" s="10"/>
      <c r="Q79" s="10"/>
    </row>
    <row r="80" spans="1:17">
      <c r="K80" s="10"/>
      <c r="L80" s="10"/>
      <c r="M80" s="10"/>
      <c r="N80" s="10"/>
      <c r="O80" s="10"/>
      <c r="P80" s="10"/>
      <c r="Q80" s="10"/>
    </row>
    <row r="81" spans="11:17">
      <c r="K81" s="10"/>
      <c r="L81" s="10"/>
      <c r="M81" s="10"/>
      <c r="N81" s="10"/>
      <c r="O81" s="10"/>
      <c r="P81" s="10"/>
      <c r="Q81" s="10"/>
    </row>
    <row r="82" spans="11:17">
      <c r="K82" s="10"/>
      <c r="L82" s="10"/>
      <c r="M82" s="10"/>
      <c r="N82" s="10"/>
      <c r="O82" s="10"/>
      <c r="P82" s="10"/>
      <c r="Q82" s="10"/>
    </row>
    <row r="83" spans="11:17">
      <c r="K83" s="10"/>
      <c r="L83" s="10"/>
      <c r="M83" s="10"/>
      <c r="N83" s="10"/>
      <c r="O83" s="10"/>
      <c r="P83" s="10"/>
      <c r="Q83" s="10"/>
    </row>
  </sheetData>
  <mergeCells count="1">
    <mergeCell ref="A3:A4"/>
  </mergeCells>
  <phoneticPr fontId="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EE75-3F38-4677-9B46-DF94464E5335}">
  <dimension ref="A1:R65"/>
  <sheetViews>
    <sheetView workbookViewId="0">
      <pane xSplit="1" ySplit="4" topLeftCell="B25" activePane="bottomRight" state="frozen"/>
      <selection pane="topRight" activeCell="B1" sqref="B1"/>
      <selection pane="bottomLeft" activeCell="A5" sqref="A5"/>
      <selection pane="bottomRight" activeCell="B27" sqref="B27:H31"/>
    </sheetView>
  </sheetViews>
  <sheetFormatPr defaultColWidth="9" defaultRowHeight="13"/>
  <cols>
    <col min="1" max="1" width="13.25" style="1" customWidth="1"/>
    <col min="2" max="8" width="10.5" style="1" bestFit="1" customWidth="1"/>
    <col min="9" max="9" width="10.5" style="1" customWidth="1"/>
    <col min="10" max="10" width="4.83203125" style="1" customWidth="1"/>
    <col min="11" max="16384" width="9" style="1"/>
  </cols>
  <sheetData>
    <row r="1" spans="1:18">
      <c r="A1" s="7" t="s">
        <v>1051</v>
      </c>
    </row>
    <row r="2" spans="1:18">
      <c r="B2" s="1" t="s">
        <v>1052</v>
      </c>
      <c r="G2" s="1" t="s">
        <v>403</v>
      </c>
      <c r="K2" s="1" t="s">
        <v>1053</v>
      </c>
      <c r="P2" s="1" t="s">
        <v>1054</v>
      </c>
    </row>
    <row r="3" spans="1:18">
      <c r="A3" s="1667" t="s">
        <v>1061</v>
      </c>
      <c r="B3" s="6" t="s">
        <v>404</v>
      </c>
      <c r="C3" s="6" t="s">
        <v>405</v>
      </c>
      <c r="D3" s="6" t="s">
        <v>406</v>
      </c>
      <c r="E3" s="6" t="s">
        <v>407</v>
      </c>
      <c r="F3" s="6" t="s">
        <v>408</v>
      </c>
      <c r="G3" s="6" t="s">
        <v>409</v>
      </c>
      <c r="H3" s="6" t="s">
        <v>1056</v>
      </c>
      <c r="I3" s="6" t="s">
        <v>1057</v>
      </c>
      <c r="K3" s="6" t="s">
        <v>404</v>
      </c>
      <c r="L3" s="6" t="s">
        <v>405</v>
      </c>
      <c r="M3" s="6" t="s">
        <v>406</v>
      </c>
      <c r="N3" s="6" t="s">
        <v>407</v>
      </c>
      <c r="O3" s="6" t="s">
        <v>408</v>
      </c>
      <c r="P3" s="6" t="s">
        <v>409</v>
      </c>
      <c r="Q3" s="6" t="s">
        <v>1056</v>
      </c>
      <c r="R3" s="6" t="s">
        <v>1057</v>
      </c>
    </row>
    <row r="4" spans="1:18">
      <c r="A4" s="1668"/>
      <c r="B4" s="5"/>
      <c r="C4" s="5"/>
      <c r="D4" s="5"/>
      <c r="E4" s="5"/>
      <c r="F4" s="5"/>
      <c r="G4" s="5"/>
      <c r="H4" s="5"/>
      <c r="I4" s="5"/>
      <c r="K4" s="5"/>
      <c r="L4" s="5"/>
      <c r="M4" s="5"/>
      <c r="N4" s="5"/>
      <c r="O4" s="5"/>
      <c r="P4" s="5"/>
      <c r="Q4" s="5"/>
      <c r="R4" s="4"/>
    </row>
    <row r="5" spans="1:18">
      <c r="A5" s="235" t="s">
        <v>54</v>
      </c>
      <c r="B5" s="8">
        <v>1601399</v>
      </c>
      <c r="C5" s="8">
        <v>1623374</v>
      </c>
      <c r="D5" s="8">
        <v>1647839</v>
      </c>
      <c r="E5" s="8">
        <v>1689716</v>
      </c>
      <c r="F5" s="8">
        <v>1765353</v>
      </c>
      <c r="G5" s="8">
        <v>1761014</v>
      </c>
      <c r="H5" s="8">
        <v>1720852</v>
      </c>
      <c r="I5" s="747">
        <f>H5-B5</f>
        <v>119453</v>
      </c>
      <c r="K5" s="10">
        <v>29.302807208487756</v>
      </c>
      <c r="L5" s="10">
        <v>30.574462174467826</v>
      </c>
      <c r="M5" s="10">
        <v>32.026250875560422</v>
      </c>
      <c r="N5" s="10">
        <v>34.041913646332503</v>
      </c>
      <c r="O5" s="10">
        <v>37.029890465881316</v>
      </c>
      <c r="P5" s="10">
        <v>38.588627248438009</v>
      </c>
      <c r="Q5" s="10">
        <v>38.588627248438009</v>
      </c>
      <c r="R5" s="945">
        <f>Q5-K5</f>
        <v>9.2858200399502522</v>
      </c>
    </row>
    <row r="6" spans="1:18">
      <c r="A6" s="946" t="s">
        <v>85</v>
      </c>
      <c r="B6" s="947">
        <v>445000</v>
      </c>
      <c r="C6" s="947">
        <v>453504</v>
      </c>
      <c r="D6" s="947">
        <v>462784</v>
      </c>
      <c r="E6" s="947">
        <v>476771</v>
      </c>
      <c r="F6" s="947">
        <v>500580</v>
      </c>
      <c r="G6" s="947">
        <v>501030</v>
      </c>
      <c r="H6" s="947">
        <v>490837</v>
      </c>
      <c r="I6" s="948">
        <f t="shared" ref="I6:I64" si="0">H6-B6</f>
        <v>45837</v>
      </c>
      <c r="K6" s="949">
        <v>29.177419693250243</v>
      </c>
      <c r="L6" s="949">
        <v>30.639201752803615</v>
      </c>
      <c r="M6" s="949">
        <v>32.127068754859486</v>
      </c>
      <c r="N6" s="949">
        <v>34.182253828709818</v>
      </c>
      <c r="O6" s="949">
        <v>37.25581987289646</v>
      </c>
      <c r="P6" s="949">
        <v>38.869575943578099</v>
      </c>
      <c r="Q6" s="949">
        <v>38.869575943578099</v>
      </c>
      <c r="R6" s="950">
        <f t="shared" ref="R6:R64" si="1">Q6-K6</f>
        <v>9.6921562503278551</v>
      </c>
    </row>
    <row r="7" spans="1:18">
      <c r="A7" s="239" t="s">
        <v>410</v>
      </c>
      <c r="B7" s="8">
        <v>53719</v>
      </c>
      <c r="C7" s="8">
        <v>55554</v>
      </c>
      <c r="D7" s="8">
        <v>59101</v>
      </c>
      <c r="E7" s="8">
        <v>63803</v>
      </c>
      <c r="F7" s="8">
        <v>68960</v>
      </c>
      <c r="G7" s="8">
        <v>70139</v>
      </c>
      <c r="H7" s="8">
        <v>69593</v>
      </c>
      <c r="I7" s="747">
        <f t="shared" si="0"/>
        <v>15874</v>
      </c>
      <c r="K7" s="10">
        <v>25.153819499723735</v>
      </c>
      <c r="L7" s="10">
        <v>26.988267871456678</v>
      </c>
      <c r="M7" s="10">
        <v>28.973208814373606</v>
      </c>
      <c r="N7" s="10">
        <v>31.674394590784079</v>
      </c>
      <c r="O7" s="10">
        <v>34.858035393846265</v>
      </c>
      <c r="P7" s="10">
        <v>36.266662530119234</v>
      </c>
      <c r="Q7" s="10">
        <v>36.266662530119234</v>
      </c>
      <c r="R7" s="51">
        <f t="shared" si="1"/>
        <v>11.112843030395499</v>
      </c>
    </row>
    <row r="8" spans="1:18">
      <c r="A8" s="239" t="s">
        <v>89</v>
      </c>
      <c r="B8" s="8">
        <v>35516</v>
      </c>
      <c r="C8" s="8">
        <v>35773</v>
      </c>
      <c r="D8" s="8">
        <v>36949</v>
      </c>
      <c r="E8" s="8">
        <v>39180</v>
      </c>
      <c r="F8" s="8">
        <v>42588</v>
      </c>
      <c r="G8" s="8">
        <v>43952</v>
      </c>
      <c r="H8" s="8">
        <v>44294</v>
      </c>
      <c r="I8" s="747">
        <f t="shared" si="0"/>
        <v>8778</v>
      </c>
      <c r="K8" s="10">
        <v>25.97205057514973</v>
      </c>
      <c r="L8" s="10">
        <v>26.042485658542269</v>
      </c>
      <c r="M8" s="10">
        <v>27.077394344005807</v>
      </c>
      <c r="N8" s="10">
        <v>29.009758770306092</v>
      </c>
      <c r="O8" s="10">
        <v>32.035986700567179</v>
      </c>
      <c r="P8" s="10">
        <v>33.750038394200935</v>
      </c>
      <c r="Q8" s="10">
        <v>33.750038394200935</v>
      </c>
      <c r="R8" s="51">
        <f t="shared" si="1"/>
        <v>7.7779878190512051</v>
      </c>
    </row>
    <row r="9" spans="1:18">
      <c r="A9" s="239" t="s">
        <v>358</v>
      </c>
      <c r="B9" s="8">
        <v>35495</v>
      </c>
      <c r="C9" s="8">
        <v>36515</v>
      </c>
      <c r="D9" s="8">
        <v>38411</v>
      </c>
      <c r="E9" s="8">
        <v>41622</v>
      </c>
      <c r="F9" s="8">
        <v>46534</v>
      </c>
      <c r="G9" s="8">
        <v>49554</v>
      </c>
      <c r="H9" s="8">
        <v>51444</v>
      </c>
      <c r="I9" s="747">
        <f t="shared" si="0"/>
        <v>15949</v>
      </c>
      <c r="K9" s="10">
        <v>24.061470464621269</v>
      </c>
      <c r="L9" s="10">
        <v>23.993823307159051</v>
      </c>
      <c r="M9" s="10">
        <v>24.848461324483605</v>
      </c>
      <c r="N9" s="10">
        <v>26.695485973036419</v>
      </c>
      <c r="O9" s="10">
        <v>29.874490418258276</v>
      </c>
      <c r="P9" s="10">
        <v>32.17854893277142</v>
      </c>
      <c r="Q9" s="10">
        <v>32.17854893277142</v>
      </c>
      <c r="R9" s="51">
        <f t="shared" si="1"/>
        <v>8.1170784681501509</v>
      </c>
    </row>
    <row r="10" spans="1:18">
      <c r="A10" s="239" t="s">
        <v>93</v>
      </c>
      <c r="B10" s="8">
        <v>32248</v>
      </c>
      <c r="C10" s="8">
        <v>30910</v>
      </c>
      <c r="D10" s="8">
        <v>30472</v>
      </c>
      <c r="E10" s="8">
        <v>31160</v>
      </c>
      <c r="F10" s="8">
        <v>33225</v>
      </c>
      <c r="G10" s="8">
        <v>34019</v>
      </c>
      <c r="H10" s="8">
        <v>34287</v>
      </c>
      <c r="I10" s="747">
        <f t="shared" si="0"/>
        <v>2039</v>
      </c>
      <c r="K10" s="10">
        <v>29.546287473429601</v>
      </c>
      <c r="L10" s="10">
        <v>28.612952197578405</v>
      </c>
      <c r="M10" s="10">
        <v>28.654178891145715</v>
      </c>
      <c r="N10" s="10">
        <v>29.803921568627452</v>
      </c>
      <c r="O10" s="10">
        <v>32.397882070734155</v>
      </c>
      <c r="P10" s="10">
        <v>33.947371047090641</v>
      </c>
      <c r="Q10" s="10">
        <v>33.947371047090641</v>
      </c>
      <c r="R10" s="51">
        <f t="shared" si="1"/>
        <v>4.4010835736610403</v>
      </c>
    </row>
    <row r="11" spans="1:18">
      <c r="A11" s="239" t="s">
        <v>95</v>
      </c>
      <c r="B11" s="8">
        <v>67418</v>
      </c>
      <c r="C11" s="8">
        <v>68697</v>
      </c>
      <c r="D11" s="8">
        <v>69153</v>
      </c>
      <c r="E11" s="8">
        <v>69773</v>
      </c>
      <c r="F11" s="8">
        <v>71426</v>
      </c>
      <c r="G11" s="8">
        <v>69416</v>
      </c>
      <c r="H11" s="8">
        <v>65772</v>
      </c>
      <c r="I11" s="747">
        <f t="shared" si="0"/>
        <v>-1646</v>
      </c>
      <c r="K11" s="10">
        <v>32.028770689622412</v>
      </c>
      <c r="L11" s="10">
        <v>34.035374554102262</v>
      </c>
      <c r="M11" s="10">
        <v>36.068472359135647</v>
      </c>
      <c r="N11" s="10">
        <v>38.531801037116395</v>
      </c>
      <c r="O11" s="10">
        <v>41.992074970310533</v>
      </c>
      <c r="P11" s="10">
        <v>43.660058367716616</v>
      </c>
      <c r="Q11" s="10">
        <v>43.660058367716616</v>
      </c>
      <c r="R11" s="51">
        <f t="shared" si="1"/>
        <v>11.631287678094203</v>
      </c>
    </row>
    <row r="12" spans="1:18">
      <c r="A12" s="239" t="s">
        <v>97</v>
      </c>
      <c r="B12" s="8">
        <v>33169</v>
      </c>
      <c r="C12" s="8">
        <v>32300</v>
      </c>
      <c r="D12" s="8">
        <v>31688</v>
      </c>
      <c r="E12" s="8">
        <v>31511</v>
      </c>
      <c r="F12" s="8">
        <v>32177</v>
      </c>
      <c r="G12" s="8">
        <v>31384</v>
      </c>
      <c r="H12" s="8">
        <v>30181</v>
      </c>
      <c r="I12" s="747">
        <f t="shared" si="0"/>
        <v>-2988</v>
      </c>
      <c r="K12" s="10">
        <v>34.991718623076032</v>
      </c>
      <c r="L12" s="10">
        <v>35.557414766785186</v>
      </c>
      <c r="M12" s="10">
        <v>36.452737291352719</v>
      </c>
      <c r="N12" s="10">
        <v>38.070556965083966</v>
      </c>
      <c r="O12" s="10">
        <v>40.987198267626269</v>
      </c>
      <c r="P12" s="10">
        <v>42.233885076032834</v>
      </c>
      <c r="Q12" s="10">
        <v>42.233885076032834</v>
      </c>
      <c r="R12" s="51">
        <f t="shared" si="1"/>
        <v>7.2421664529568019</v>
      </c>
    </row>
    <row r="13" spans="1:18">
      <c r="A13" s="239" t="s">
        <v>99</v>
      </c>
      <c r="B13" s="8">
        <v>52800</v>
      </c>
      <c r="C13" s="8">
        <v>53002</v>
      </c>
      <c r="D13" s="8">
        <v>52765</v>
      </c>
      <c r="E13" s="8">
        <v>52615</v>
      </c>
      <c r="F13" s="8">
        <v>53105</v>
      </c>
      <c r="G13" s="8">
        <v>51886</v>
      </c>
      <c r="H13" s="8">
        <v>49687</v>
      </c>
      <c r="I13" s="747">
        <f t="shared" si="0"/>
        <v>-3113</v>
      </c>
      <c r="K13" s="10">
        <v>33.266338623605243</v>
      </c>
      <c r="L13" s="10">
        <v>34.63503888126511</v>
      </c>
      <c r="M13" s="10">
        <v>36.14660044528172</v>
      </c>
      <c r="N13" s="10">
        <v>38.033381765084322</v>
      </c>
      <c r="O13" s="10">
        <v>40.728753633414371</v>
      </c>
      <c r="P13" s="10">
        <v>42.344165700948309</v>
      </c>
      <c r="Q13" s="10">
        <v>42.344165700948309</v>
      </c>
      <c r="R13" s="51">
        <f t="shared" si="1"/>
        <v>9.0778270773430663</v>
      </c>
    </row>
    <row r="14" spans="1:18">
      <c r="A14" s="239" t="s">
        <v>101</v>
      </c>
      <c r="B14" s="8">
        <v>66801</v>
      </c>
      <c r="C14" s="8">
        <v>67099</v>
      </c>
      <c r="D14" s="8">
        <v>66674</v>
      </c>
      <c r="E14" s="8">
        <v>66969</v>
      </c>
      <c r="F14" s="8">
        <v>69064</v>
      </c>
      <c r="G14" s="8">
        <v>68293</v>
      </c>
      <c r="H14" s="8">
        <v>66977</v>
      </c>
      <c r="I14" s="747">
        <f t="shared" si="0"/>
        <v>176</v>
      </c>
      <c r="K14" s="10">
        <v>31.026650936823625</v>
      </c>
      <c r="L14" s="10">
        <v>32.837741943377296</v>
      </c>
      <c r="M14" s="10">
        <v>33.955153570755606</v>
      </c>
      <c r="N14" s="10">
        <v>35.668671073165278</v>
      </c>
      <c r="O14" s="10">
        <v>38.529643122137365</v>
      </c>
      <c r="P14" s="10">
        <v>39.863295158710706</v>
      </c>
      <c r="Q14" s="10">
        <v>39.863295158710706</v>
      </c>
      <c r="R14" s="51">
        <f t="shared" si="1"/>
        <v>8.8366442218870809</v>
      </c>
    </row>
    <row r="15" spans="1:18">
      <c r="A15" s="239" t="s">
        <v>360</v>
      </c>
      <c r="B15" s="8">
        <v>67834</v>
      </c>
      <c r="C15" s="8">
        <v>73654</v>
      </c>
      <c r="D15" s="8">
        <v>77571</v>
      </c>
      <c r="E15" s="8">
        <v>80138</v>
      </c>
      <c r="F15" s="8">
        <v>83501</v>
      </c>
      <c r="G15" s="8">
        <v>82387</v>
      </c>
      <c r="H15" s="8">
        <v>78602</v>
      </c>
      <c r="I15" s="747">
        <f t="shared" si="0"/>
        <v>10768</v>
      </c>
      <c r="K15" s="10">
        <v>28.397041155071438</v>
      </c>
      <c r="L15" s="10">
        <v>32.492930469346248</v>
      </c>
      <c r="M15" s="10">
        <v>35.562962181888203</v>
      </c>
      <c r="N15" s="10">
        <v>38.547529029216818</v>
      </c>
      <c r="O15" s="10">
        <v>42.53592587121193</v>
      </c>
      <c r="P15" s="10">
        <v>44.771893595630793</v>
      </c>
      <c r="Q15" s="10">
        <v>44.771893595630793</v>
      </c>
      <c r="R15" s="51">
        <f t="shared" si="1"/>
        <v>16.374852440559355</v>
      </c>
    </row>
    <row r="16" spans="1:18">
      <c r="A16" s="241" t="s">
        <v>105</v>
      </c>
      <c r="B16" s="947">
        <v>283636</v>
      </c>
      <c r="C16" s="947">
        <v>288351</v>
      </c>
      <c r="D16" s="947">
        <v>297799</v>
      </c>
      <c r="E16" s="947">
        <v>315209</v>
      </c>
      <c r="F16" s="947">
        <v>337744</v>
      </c>
      <c r="G16" s="947">
        <v>342621</v>
      </c>
      <c r="H16" s="947">
        <v>339426</v>
      </c>
      <c r="I16" s="948">
        <f t="shared" si="0"/>
        <v>55790</v>
      </c>
      <c r="K16" s="949">
        <v>27.296261579710173</v>
      </c>
      <c r="L16" s="949">
        <v>27.990351200761033</v>
      </c>
      <c r="M16" s="949">
        <v>29.403389596220396</v>
      </c>
      <c r="N16" s="949">
        <v>31.765814429249513</v>
      </c>
      <c r="O16" s="949">
        <v>34.854182576211016</v>
      </c>
      <c r="P16" s="949">
        <v>36.287793496346552</v>
      </c>
      <c r="Q16" s="949">
        <v>36.287793496346552</v>
      </c>
      <c r="R16" s="950">
        <f t="shared" si="1"/>
        <v>8.9915319166363794</v>
      </c>
    </row>
    <row r="17" spans="1:18">
      <c r="A17" s="239" t="s">
        <v>107</v>
      </c>
      <c r="B17" s="8">
        <v>135941</v>
      </c>
      <c r="C17" s="8">
        <v>135789</v>
      </c>
      <c r="D17" s="8">
        <v>137200</v>
      </c>
      <c r="E17" s="8">
        <v>142264</v>
      </c>
      <c r="F17" s="8">
        <v>150240</v>
      </c>
      <c r="G17" s="8">
        <v>151436</v>
      </c>
      <c r="H17" s="8">
        <v>149659</v>
      </c>
      <c r="I17" s="747">
        <f t="shared" si="0"/>
        <v>13718</v>
      </c>
      <c r="K17" s="10">
        <v>29.578561901508511</v>
      </c>
      <c r="L17" s="10">
        <v>29.988206922139181</v>
      </c>
      <c r="M17" s="10">
        <v>30.973591175687087</v>
      </c>
      <c r="N17" s="10">
        <v>32.953297785107729</v>
      </c>
      <c r="O17" s="10">
        <v>35.824568347811159</v>
      </c>
      <c r="P17" s="10">
        <v>37.22139746148477</v>
      </c>
      <c r="Q17" s="10">
        <v>37.22139746148477</v>
      </c>
      <c r="R17" s="51">
        <f t="shared" si="1"/>
        <v>7.642835559976259</v>
      </c>
    </row>
    <row r="18" spans="1:18">
      <c r="A18" s="239" t="s">
        <v>109</v>
      </c>
      <c r="B18" s="8">
        <v>119241</v>
      </c>
      <c r="C18" s="8">
        <v>122859</v>
      </c>
      <c r="D18" s="8">
        <v>129442</v>
      </c>
      <c r="E18" s="8">
        <v>139775</v>
      </c>
      <c r="F18" s="8">
        <v>152143</v>
      </c>
      <c r="G18" s="8">
        <v>155711</v>
      </c>
      <c r="H18" s="8">
        <v>155046</v>
      </c>
      <c r="I18" s="747">
        <f t="shared" si="0"/>
        <v>35805</v>
      </c>
      <c r="K18" s="10">
        <v>24.556052777360186</v>
      </c>
      <c r="L18" s="10">
        <v>25.359360293267724</v>
      </c>
      <c r="M18" s="10">
        <v>27.032750389487799</v>
      </c>
      <c r="N18" s="10">
        <v>29.63720792163182</v>
      </c>
      <c r="O18" s="10">
        <v>32.876733049821944</v>
      </c>
      <c r="P18" s="10">
        <v>34.404655900412514</v>
      </c>
      <c r="Q18" s="10">
        <v>34.404655900412514</v>
      </c>
      <c r="R18" s="51">
        <f t="shared" si="1"/>
        <v>9.8486031230523281</v>
      </c>
    </row>
    <row r="19" spans="1:18">
      <c r="A19" s="239" t="s">
        <v>111</v>
      </c>
      <c r="B19" s="8">
        <v>28454</v>
      </c>
      <c r="C19" s="8">
        <v>29703</v>
      </c>
      <c r="D19" s="8">
        <v>31157</v>
      </c>
      <c r="E19" s="8">
        <v>33170</v>
      </c>
      <c r="F19" s="8">
        <v>35361</v>
      </c>
      <c r="G19" s="8">
        <v>35474</v>
      </c>
      <c r="H19" s="8">
        <v>34721</v>
      </c>
      <c r="I19" s="747">
        <f t="shared" si="0"/>
        <v>6267</v>
      </c>
      <c r="K19" s="10">
        <v>30.295351461851322</v>
      </c>
      <c r="L19" s="10">
        <v>31.973089343379979</v>
      </c>
      <c r="M19" s="10">
        <v>34.233571028314635</v>
      </c>
      <c r="N19" s="10">
        <v>37.288097486397767</v>
      </c>
      <c r="O19" s="10">
        <v>40.703309352517984</v>
      </c>
      <c r="P19" s="10">
        <v>41.863154664967311</v>
      </c>
      <c r="Q19" s="10">
        <v>41.863154664967311</v>
      </c>
      <c r="R19" s="51">
        <f t="shared" si="1"/>
        <v>11.567803203115989</v>
      </c>
    </row>
    <row r="20" spans="1:18">
      <c r="A20" s="241" t="s">
        <v>112</v>
      </c>
      <c r="B20" s="947">
        <v>203889</v>
      </c>
      <c r="C20" s="947">
        <v>208340</v>
      </c>
      <c r="D20" s="947">
        <v>216471</v>
      </c>
      <c r="E20" s="947">
        <v>226817</v>
      </c>
      <c r="F20" s="947">
        <v>239513</v>
      </c>
      <c r="G20" s="947">
        <v>240556</v>
      </c>
      <c r="H20" s="947">
        <v>235621</v>
      </c>
      <c r="I20" s="948">
        <f t="shared" si="0"/>
        <v>31732</v>
      </c>
      <c r="K20" s="949">
        <v>28.483715628051616</v>
      </c>
      <c r="L20" s="949">
        <v>29.987981201735884</v>
      </c>
      <c r="M20" s="949">
        <v>31.961157193183464</v>
      </c>
      <c r="N20" s="949">
        <v>34.502601952262808</v>
      </c>
      <c r="O20" s="949">
        <v>37.678175059503118</v>
      </c>
      <c r="P20" s="949">
        <v>39.223922163939022</v>
      </c>
      <c r="Q20" s="949">
        <v>39.223922163939022</v>
      </c>
      <c r="R20" s="950">
        <f t="shared" si="1"/>
        <v>10.740206535887406</v>
      </c>
    </row>
    <row r="21" spans="1:18">
      <c r="A21" s="239" t="s">
        <v>114</v>
      </c>
      <c r="B21" s="8">
        <v>51478</v>
      </c>
      <c r="C21" s="8">
        <v>52012</v>
      </c>
      <c r="D21" s="8">
        <v>54068</v>
      </c>
      <c r="E21" s="8">
        <v>57293</v>
      </c>
      <c r="F21" s="8">
        <v>61614</v>
      </c>
      <c r="G21" s="8">
        <v>63295</v>
      </c>
      <c r="H21" s="8">
        <v>63027</v>
      </c>
      <c r="I21" s="747">
        <f t="shared" si="0"/>
        <v>11549</v>
      </c>
      <c r="K21" s="10">
        <v>25.980882011527317</v>
      </c>
      <c r="L21" s="10">
        <v>26.629939482064778</v>
      </c>
      <c r="M21" s="10">
        <v>28.071086282714901</v>
      </c>
      <c r="N21" s="10">
        <v>30.299648840751399</v>
      </c>
      <c r="O21" s="10">
        <v>33.342893786967835</v>
      </c>
      <c r="P21" s="10">
        <v>35.14377883766511</v>
      </c>
      <c r="Q21" s="10">
        <v>35.14377883766511</v>
      </c>
      <c r="R21" s="51">
        <f t="shared" si="1"/>
        <v>9.1628968261377928</v>
      </c>
    </row>
    <row r="22" spans="1:18">
      <c r="A22" s="239" t="s">
        <v>116</v>
      </c>
      <c r="B22" s="8">
        <v>64831</v>
      </c>
      <c r="C22" s="8">
        <v>64988</v>
      </c>
      <c r="D22" s="8">
        <v>67949</v>
      </c>
      <c r="E22" s="8">
        <v>72721</v>
      </c>
      <c r="F22" s="8">
        <v>78752</v>
      </c>
      <c r="G22" s="8">
        <v>80176</v>
      </c>
      <c r="H22" s="8">
        <v>79250</v>
      </c>
      <c r="I22" s="747">
        <f t="shared" si="0"/>
        <v>14419</v>
      </c>
      <c r="K22" s="10">
        <v>28.631553843979653</v>
      </c>
      <c r="L22" s="10">
        <v>29.439904325294002</v>
      </c>
      <c r="M22" s="10">
        <v>31.299489159024013</v>
      </c>
      <c r="N22" s="10">
        <v>34.19139772812759</v>
      </c>
      <c r="O22" s="10">
        <v>37.910932031637373</v>
      </c>
      <c r="P22" s="10">
        <v>39.58858993793298</v>
      </c>
      <c r="Q22" s="10">
        <v>39.58858993793298</v>
      </c>
      <c r="R22" s="51">
        <f t="shared" si="1"/>
        <v>10.957036093953327</v>
      </c>
    </row>
    <row r="23" spans="1:18">
      <c r="A23" s="239" t="s">
        <v>118</v>
      </c>
      <c r="B23" s="8">
        <v>49277</v>
      </c>
      <c r="C23" s="8">
        <v>48528</v>
      </c>
      <c r="D23" s="8">
        <v>48164</v>
      </c>
      <c r="E23" s="8">
        <v>49253</v>
      </c>
      <c r="F23" s="8">
        <v>51325</v>
      </c>
      <c r="G23" s="8">
        <v>50702</v>
      </c>
      <c r="H23" s="8">
        <v>49291</v>
      </c>
      <c r="I23" s="747">
        <f t="shared" si="0"/>
        <v>14</v>
      </c>
      <c r="K23" s="10">
        <v>32.350759251843151</v>
      </c>
      <c r="L23" s="10">
        <v>32.91261148224762</v>
      </c>
      <c r="M23" s="10">
        <v>34.03912478091253</v>
      </c>
      <c r="N23" s="10">
        <v>36.33674177032151</v>
      </c>
      <c r="O23" s="10">
        <v>39.495959984609463</v>
      </c>
      <c r="P23" s="10">
        <v>40.641256863452369</v>
      </c>
      <c r="Q23" s="10">
        <v>40.641256863452369</v>
      </c>
      <c r="R23" s="51">
        <f t="shared" si="1"/>
        <v>8.2904976116092186</v>
      </c>
    </row>
    <row r="24" spans="1:18">
      <c r="A24" s="239" t="s">
        <v>120</v>
      </c>
      <c r="B24" s="8">
        <v>28887</v>
      </c>
      <c r="C24" s="8">
        <v>32744</v>
      </c>
      <c r="D24" s="8">
        <v>35806</v>
      </c>
      <c r="E24" s="8">
        <v>36661</v>
      </c>
      <c r="F24" s="8">
        <v>36541</v>
      </c>
      <c r="G24" s="8">
        <v>35313</v>
      </c>
      <c r="H24" s="8">
        <v>33601</v>
      </c>
      <c r="I24" s="747">
        <f t="shared" si="0"/>
        <v>4714</v>
      </c>
      <c r="K24" s="10">
        <v>26.444094545854007</v>
      </c>
      <c r="L24" s="10">
        <v>31.92387563493843</v>
      </c>
      <c r="M24" s="10">
        <v>36.303724056818986</v>
      </c>
      <c r="N24" s="10">
        <v>39.067145490776952</v>
      </c>
      <c r="O24" s="10">
        <v>41.389817069717395</v>
      </c>
      <c r="P24" s="10">
        <v>42.867027604457505</v>
      </c>
      <c r="Q24" s="10">
        <v>42.867027604457505</v>
      </c>
      <c r="R24" s="51">
        <f t="shared" si="1"/>
        <v>16.422933058603498</v>
      </c>
    </row>
    <row r="25" spans="1:18">
      <c r="A25" s="239" t="s">
        <v>122</v>
      </c>
      <c r="B25" s="8">
        <v>9416</v>
      </c>
      <c r="C25" s="8">
        <v>10068</v>
      </c>
      <c r="D25" s="8">
        <v>10484</v>
      </c>
      <c r="E25" s="8">
        <v>10889</v>
      </c>
      <c r="F25" s="8">
        <v>11281</v>
      </c>
      <c r="G25" s="8">
        <v>11070</v>
      </c>
      <c r="H25" s="8">
        <v>10452</v>
      </c>
      <c r="I25" s="747">
        <f t="shared" si="0"/>
        <v>1036</v>
      </c>
      <c r="K25" s="10">
        <v>31.725067385444746</v>
      </c>
      <c r="L25" s="10">
        <v>35.11807178485472</v>
      </c>
      <c r="M25" s="10">
        <v>38.172219188057525</v>
      </c>
      <c r="N25" s="10">
        <v>41.51669971023334</v>
      </c>
      <c r="O25" s="10">
        <v>45.2543324775353</v>
      </c>
      <c r="P25" s="10">
        <v>47.046323841903956</v>
      </c>
      <c r="Q25" s="10">
        <v>47.046323841903956</v>
      </c>
      <c r="R25" s="51">
        <f t="shared" si="1"/>
        <v>15.32125645645921</v>
      </c>
    </row>
    <row r="26" spans="1:18">
      <c r="A26" s="241" t="s">
        <v>123</v>
      </c>
      <c r="B26" s="947">
        <v>199891</v>
      </c>
      <c r="C26" s="947">
        <v>204470</v>
      </c>
      <c r="D26" s="947">
        <v>206377</v>
      </c>
      <c r="E26" s="947">
        <v>210564</v>
      </c>
      <c r="F26" s="947">
        <v>219860</v>
      </c>
      <c r="G26" s="947">
        <v>219839</v>
      </c>
      <c r="H26" s="947">
        <v>216528</v>
      </c>
      <c r="I26" s="948">
        <f t="shared" si="0"/>
        <v>16637</v>
      </c>
      <c r="K26" s="949">
        <v>27.914891358841903</v>
      </c>
      <c r="L26" s="949">
        <v>28.950848547147956</v>
      </c>
      <c r="M26" s="949">
        <v>30.061367565937726</v>
      </c>
      <c r="N26" s="949">
        <v>31.748262292115857</v>
      </c>
      <c r="O26" s="949">
        <v>34.500290300814413</v>
      </c>
      <c r="P26" s="949">
        <v>36.050231792369139</v>
      </c>
      <c r="Q26" s="949">
        <v>36.050231792369139</v>
      </c>
      <c r="R26" s="950">
        <f t="shared" si="1"/>
        <v>8.1353404335272366</v>
      </c>
    </row>
    <row r="27" spans="1:18">
      <c r="A27" s="239" t="s">
        <v>125</v>
      </c>
      <c r="B27" s="8">
        <v>81663</v>
      </c>
      <c r="C27" s="8">
        <v>84527</v>
      </c>
      <c r="D27" s="8">
        <v>86058</v>
      </c>
      <c r="E27" s="8">
        <v>89130</v>
      </c>
      <c r="F27" s="8">
        <v>93814</v>
      </c>
      <c r="G27" s="8">
        <v>94991</v>
      </c>
      <c r="H27" s="8">
        <v>95017</v>
      </c>
      <c r="I27" s="747">
        <f t="shared" si="0"/>
        <v>13354</v>
      </c>
      <c r="K27" s="10">
        <v>26.898132746598328</v>
      </c>
      <c r="L27" s="10">
        <v>27.674028771796564</v>
      </c>
      <c r="M27" s="10">
        <v>28.625219118072625</v>
      </c>
      <c r="N27" s="10">
        <v>30.252323315977765</v>
      </c>
      <c r="O27" s="10">
        <v>32.659583356542079</v>
      </c>
      <c r="P27" s="10">
        <v>34.06575672593474</v>
      </c>
      <c r="Q27" s="10">
        <v>34.06575672593474</v>
      </c>
      <c r="R27" s="51">
        <f t="shared" si="1"/>
        <v>7.1676239793364118</v>
      </c>
    </row>
    <row r="28" spans="1:18">
      <c r="A28" s="239" t="s">
        <v>127</v>
      </c>
      <c r="B28" s="8">
        <v>73439</v>
      </c>
      <c r="C28" s="8">
        <v>74680</v>
      </c>
      <c r="D28" s="8">
        <v>75447</v>
      </c>
      <c r="E28" s="8">
        <v>76841</v>
      </c>
      <c r="F28" s="8">
        <v>80271</v>
      </c>
      <c r="G28" s="8">
        <v>79842</v>
      </c>
      <c r="H28" s="8">
        <v>77888</v>
      </c>
      <c r="I28" s="747">
        <f t="shared" si="0"/>
        <v>4449</v>
      </c>
      <c r="K28" s="10">
        <v>28.150706460491108</v>
      </c>
      <c r="L28" s="10">
        <v>29.406205701685305</v>
      </c>
      <c r="M28" s="10">
        <v>30.758662301711869</v>
      </c>
      <c r="N28" s="10">
        <v>32.671882307921258</v>
      </c>
      <c r="O28" s="10">
        <v>35.803939410158968</v>
      </c>
      <c r="P28" s="10">
        <v>37.521676402445614</v>
      </c>
      <c r="Q28" s="10">
        <v>37.521676402445614</v>
      </c>
      <c r="R28" s="51">
        <f t="shared" si="1"/>
        <v>9.3709699419545061</v>
      </c>
    </row>
    <row r="29" spans="1:18">
      <c r="A29" s="239" t="s">
        <v>129</v>
      </c>
      <c r="B29" s="8">
        <v>25788</v>
      </c>
      <c r="C29" s="8">
        <v>25888</v>
      </c>
      <c r="D29" s="8">
        <v>25753</v>
      </c>
      <c r="E29" s="8">
        <v>25577</v>
      </c>
      <c r="F29" s="8">
        <v>26212</v>
      </c>
      <c r="G29" s="8">
        <v>25652</v>
      </c>
      <c r="H29" s="8">
        <v>24679</v>
      </c>
      <c r="I29" s="747">
        <f t="shared" si="0"/>
        <v>-1109</v>
      </c>
      <c r="K29" s="10">
        <v>29.397414559631564</v>
      </c>
      <c r="L29" s="10">
        <v>30.713014592478348</v>
      </c>
      <c r="M29" s="10">
        <v>32.068587652230221</v>
      </c>
      <c r="N29" s="10">
        <v>33.720056426414949</v>
      </c>
      <c r="O29" s="10">
        <v>36.828055188692502</v>
      </c>
      <c r="P29" s="10">
        <v>38.601718507817559</v>
      </c>
      <c r="Q29" s="10">
        <v>38.601718507817559</v>
      </c>
      <c r="R29" s="51">
        <f t="shared" si="1"/>
        <v>9.204303948185995</v>
      </c>
    </row>
    <row r="30" spans="1:18">
      <c r="A30" s="239" t="s">
        <v>131</v>
      </c>
      <c r="B30" s="8">
        <v>9734</v>
      </c>
      <c r="C30" s="8">
        <v>9955</v>
      </c>
      <c r="D30" s="8">
        <v>9807</v>
      </c>
      <c r="E30" s="8">
        <v>9634</v>
      </c>
      <c r="F30" s="8">
        <v>9747</v>
      </c>
      <c r="G30" s="8">
        <v>9480</v>
      </c>
      <c r="H30" s="8">
        <v>9179</v>
      </c>
      <c r="I30" s="747">
        <f t="shared" si="0"/>
        <v>-555</v>
      </c>
      <c r="K30" s="10">
        <v>32.159376238932211</v>
      </c>
      <c r="L30" s="10">
        <v>33.994672858899058</v>
      </c>
      <c r="M30" s="10">
        <v>35.105240549828174</v>
      </c>
      <c r="N30" s="10">
        <v>36.532554700238897</v>
      </c>
      <c r="O30" s="10">
        <v>39.46153846153846</v>
      </c>
      <c r="P30" s="10">
        <v>41.170850343090422</v>
      </c>
      <c r="Q30" s="10">
        <v>41.170850343090422</v>
      </c>
      <c r="R30" s="51">
        <f t="shared" si="1"/>
        <v>9.0114741041582107</v>
      </c>
    </row>
    <row r="31" spans="1:18">
      <c r="A31" s="239" t="s">
        <v>133</v>
      </c>
      <c r="B31" s="8">
        <v>9267</v>
      </c>
      <c r="C31" s="8">
        <v>9420</v>
      </c>
      <c r="D31" s="8">
        <v>9312</v>
      </c>
      <c r="E31" s="8">
        <v>9382</v>
      </c>
      <c r="F31" s="8">
        <v>9816</v>
      </c>
      <c r="G31" s="8">
        <v>9874</v>
      </c>
      <c r="H31" s="8">
        <v>9765</v>
      </c>
      <c r="I31" s="747">
        <f t="shared" si="0"/>
        <v>498</v>
      </c>
      <c r="K31" s="10">
        <v>27.577074157838354</v>
      </c>
      <c r="L31" s="10">
        <v>28.293386195710941</v>
      </c>
      <c r="M31" s="10">
        <v>28.782493122739776</v>
      </c>
      <c r="N31" s="10">
        <v>30.074368508783177</v>
      </c>
      <c r="O31" s="10">
        <v>32.772435897435898</v>
      </c>
      <c r="P31" s="10">
        <v>34.405379978396461</v>
      </c>
      <c r="Q31" s="10">
        <v>34.405379978396461</v>
      </c>
      <c r="R31" s="51">
        <f t="shared" si="1"/>
        <v>6.8283058205581071</v>
      </c>
    </row>
    <row r="32" spans="1:18">
      <c r="A32" s="242" t="s">
        <v>134</v>
      </c>
      <c r="B32" s="947">
        <v>86099</v>
      </c>
      <c r="C32" s="947">
        <v>86316</v>
      </c>
      <c r="D32" s="947">
        <v>85372</v>
      </c>
      <c r="E32" s="947">
        <v>84241</v>
      </c>
      <c r="F32" s="947">
        <v>84828</v>
      </c>
      <c r="G32" s="947">
        <v>82062</v>
      </c>
      <c r="H32" s="947">
        <v>78033</v>
      </c>
      <c r="I32" s="948">
        <f t="shared" si="0"/>
        <v>-8066</v>
      </c>
      <c r="K32" s="949">
        <v>32.596588865542245</v>
      </c>
      <c r="L32" s="949">
        <v>34.455146756507546</v>
      </c>
      <c r="M32" s="949">
        <v>36.036385893079505</v>
      </c>
      <c r="N32" s="949">
        <v>37.822026669061195</v>
      </c>
      <c r="O32" s="949">
        <v>40.788771403430317</v>
      </c>
      <c r="P32" s="949">
        <v>42.485270820174577</v>
      </c>
      <c r="Q32" s="949">
        <v>42.485270820174577</v>
      </c>
      <c r="R32" s="950">
        <f t="shared" si="1"/>
        <v>9.8886819546323323</v>
      </c>
    </row>
    <row r="33" spans="1:18">
      <c r="A33" s="240" t="s">
        <v>361</v>
      </c>
      <c r="B33" s="8">
        <v>13066</v>
      </c>
      <c r="C33" s="8">
        <v>12920</v>
      </c>
      <c r="D33" s="8">
        <v>12667</v>
      </c>
      <c r="E33" s="8">
        <v>12395</v>
      </c>
      <c r="F33" s="8">
        <v>12341</v>
      </c>
      <c r="G33" s="8">
        <v>11877</v>
      </c>
      <c r="H33" s="8">
        <v>11193</v>
      </c>
      <c r="I33" s="747">
        <f t="shared" si="0"/>
        <v>-1873</v>
      </c>
      <c r="K33" s="10">
        <v>33.785845421870562</v>
      </c>
      <c r="L33" s="10">
        <v>36.265648683545727</v>
      </c>
      <c r="M33" s="10">
        <v>38.153614457831324</v>
      </c>
      <c r="N33" s="10">
        <v>40.236974517123841</v>
      </c>
      <c r="O33" s="10">
        <v>43.391582574452379</v>
      </c>
      <c r="P33" s="10">
        <v>45.344175924865418</v>
      </c>
      <c r="Q33" s="10">
        <v>45.344175924865418</v>
      </c>
      <c r="R33" s="51">
        <f t="shared" si="1"/>
        <v>11.558330502994856</v>
      </c>
    </row>
    <row r="34" spans="1:18">
      <c r="A34" s="239" t="s">
        <v>362</v>
      </c>
      <c r="B34" s="8">
        <v>26517</v>
      </c>
      <c r="C34" s="8">
        <v>26495</v>
      </c>
      <c r="D34" s="8">
        <v>25773</v>
      </c>
      <c r="E34" s="8">
        <v>24941</v>
      </c>
      <c r="F34" s="8">
        <v>24686</v>
      </c>
      <c r="G34" s="8">
        <v>23718</v>
      </c>
      <c r="H34" s="8">
        <v>22364</v>
      </c>
      <c r="I34" s="747">
        <f t="shared" si="0"/>
        <v>-4153</v>
      </c>
      <c r="K34" s="10">
        <v>35.217945653040083</v>
      </c>
      <c r="L34" s="10">
        <v>37.031601604539674</v>
      </c>
      <c r="M34" s="10">
        <v>38.344690094325586</v>
      </c>
      <c r="N34" s="10">
        <v>39.853949281730877</v>
      </c>
      <c r="O34" s="10">
        <v>42.724125995154033</v>
      </c>
      <c r="P34" s="10">
        <v>44.694442874102549</v>
      </c>
      <c r="Q34" s="10">
        <v>44.694442874102549</v>
      </c>
      <c r="R34" s="51">
        <f t="shared" si="1"/>
        <v>9.4764972210624663</v>
      </c>
    </row>
    <row r="35" spans="1:18">
      <c r="A35" s="239" t="s">
        <v>148</v>
      </c>
      <c r="B35" s="8">
        <v>13903</v>
      </c>
      <c r="C35" s="8">
        <v>14115</v>
      </c>
      <c r="D35" s="8">
        <v>14209</v>
      </c>
      <c r="E35" s="8">
        <v>14454</v>
      </c>
      <c r="F35" s="8">
        <v>15084</v>
      </c>
      <c r="G35" s="8">
        <v>14894</v>
      </c>
      <c r="H35" s="8">
        <v>14415</v>
      </c>
      <c r="I35" s="747">
        <f t="shared" si="0"/>
        <v>512</v>
      </c>
      <c r="K35" s="10">
        <v>29.231319120306125</v>
      </c>
      <c r="L35" s="10">
        <v>30.684115562705159</v>
      </c>
      <c r="M35" s="10">
        <v>32.09260304912479</v>
      </c>
      <c r="N35" s="10">
        <v>34.064716834389955</v>
      </c>
      <c r="O35" s="10">
        <v>37.36900780379041</v>
      </c>
      <c r="P35" s="10">
        <v>39.030398322851148</v>
      </c>
      <c r="Q35" s="10">
        <v>39.030398322851148</v>
      </c>
      <c r="R35" s="51">
        <f t="shared" si="1"/>
        <v>9.7990792025450233</v>
      </c>
    </row>
    <row r="36" spans="1:18">
      <c r="A36" s="239" t="s">
        <v>150</v>
      </c>
      <c r="B36" s="8">
        <v>14383</v>
      </c>
      <c r="C36" s="8">
        <v>14396</v>
      </c>
      <c r="D36" s="8">
        <v>14263</v>
      </c>
      <c r="E36" s="8">
        <v>13980</v>
      </c>
      <c r="F36" s="8">
        <v>13805</v>
      </c>
      <c r="G36" s="8">
        <v>13057</v>
      </c>
      <c r="H36" s="8">
        <v>12236</v>
      </c>
      <c r="I36" s="747">
        <f t="shared" si="0"/>
        <v>-2147</v>
      </c>
      <c r="K36" s="10">
        <v>33.683840749414514</v>
      </c>
      <c r="L36" s="10">
        <v>35.802039293708035</v>
      </c>
      <c r="M36" s="10">
        <v>37.831887748335582</v>
      </c>
      <c r="N36" s="10">
        <v>39.860857664233578</v>
      </c>
      <c r="O36" s="10">
        <v>42.729354958524205</v>
      </c>
      <c r="P36" s="10">
        <v>44.229531519934959</v>
      </c>
      <c r="Q36" s="10">
        <v>44.229531519934959</v>
      </c>
      <c r="R36" s="51">
        <f t="shared" si="1"/>
        <v>10.545690770520444</v>
      </c>
    </row>
    <row r="37" spans="1:18">
      <c r="A37" s="239" t="s">
        <v>363</v>
      </c>
      <c r="B37" s="8">
        <v>10856</v>
      </c>
      <c r="C37" s="8">
        <v>11133</v>
      </c>
      <c r="D37" s="8">
        <v>11352</v>
      </c>
      <c r="E37" s="8">
        <v>11676</v>
      </c>
      <c r="F37" s="8">
        <v>12325</v>
      </c>
      <c r="G37" s="8">
        <v>12465</v>
      </c>
      <c r="H37" s="8">
        <v>12355</v>
      </c>
      <c r="I37" s="747">
        <f t="shared" si="0"/>
        <v>1499</v>
      </c>
      <c r="K37" s="10">
        <v>26.709312338541025</v>
      </c>
      <c r="L37" s="10">
        <v>27.799141030763085</v>
      </c>
      <c r="M37" s="10">
        <v>28.990244649879976</v>
      </c>
      <c r="N37" s="10">
        <v>30.609516319307907</v>
      </c>
      <c r="O37" s="10">
        <v>33.346861471861473</v>
      </c>
      <c r="P37" s="10">
        <v>35.017979548263853</v>
      </c>
      <c r="Q37" s="10">
        <v>35.017979548263853</v>
      </c>
      <c r="R37" s="51">
        <f t="shared" si="1"/>
        <v>8.3086672097228274</v>
      </c>
    </row>
    <row r="38" spans="1:18">
      <c r="A38" s="239" t="s">
        <v>364</v>
      </c>
      <c r="B38" s="8">
        <v>7374</v>
      </c>
      <c r="C38" s="8">
        <v>7257</v>
      </c>
      <c r="D38" s="8">
        <v>7108</v>
      </c>
      <c r="E38" s="8">
        <v>6795</v>
      </c>
      <c r="F38" s="8">
        <v>6587</v>
      </c>
      <c r="G38" s="8">
        <v>6051</v>
      </c>
      <c r="H38" s="8">
        <v>5470</v>
      </c>
      <c r="I38" s="747">
        <f t="shared" si="0"/>
        <v>-1904</v>
      </c>
      <c r="K38" s="10">
        <v>38.284616582731942</v>
      </c>
      <c r="L38" s="10">
        <v>42.475856014047409</v>
      </c>
      <c r="M38" s="10">
        <v>46.285081721690432</v>
      </c>
      <c r="N38" s="10">
        <v>49.613025700934585</v>
      </c>
      <c r="O38" s="10">
        <v>54.370614940156827</v>
      </c>
      <c r="P38" s="10">
        <v>56.993500988979939</v>
      </c>
      <c r="Q38" s="10">
        <v>56.993500988979939</v>
      </c>
      <c r="R38" s="51">
        <f t="shared" si="1"/>
        <v>18.708884406247996</v>
      </c>
    </row>
    <row r="39" spans="1:18">
      <c r="A39" s="242" t="s">
        <v>165</v>
      </c>
      <c r="B39" s="947">
        <v>158372</v>
      </c>
      <c r="C39" s="947">
        <v>160214</v>
      </c>
      <c r="D39" s="947">
        <v>162902</v>
      </c>
      <c r="E39" s="947">
        <v>167020</v>
      </c>
      <c r="F39" s="947">
        <v>176355</v>
      </c>
      <c r="G39" s="947">
        <v>177190</v>
      </c>
      <c r="H39" s="947">
        <v>174388</v>
      </c>
      <c r="I39" s="948">
        <f t="shared" si="0"/>
        <v>16016</v>
      </c>
      <c r="K39" s="949">
        <v>27.701020956099065</v>
      </c>
      <c r="L39" s="949">
        <v>28.676879898762635</v>
      </c>
      <c r="M39" s="949">
        <v>30.027907731215738</v>
      </c>
      <c r="N39" s="949">
        <v>31.846089310910269</v>
      </c>
      <c r="O39" s="949">
        <v>34.939355636300242</v>
      </c>
      <c r="P39" s="949">
        <v>36.607159458794996</v>
      </c>
      <c r="Q39" s="949">
        <v>36.607159458794996</v>
      </c>
      <c r="R39" s="950">
        <f t="shared" si="1"/>
        <v>8.9061385026959314</v>
      </c>
    </row>
    <row r="40" spans="1:18">
      <c r="A40" s="240" t="s">
        <v>365</v>
      </c>
      <c r="B40" s="8">
        <v>144535</v>
      </c>
      <c r="C40" s="8">
        <v>146345</v>
      </c>
      <c r="D40" s="8">
        <v>149187</v>
      </c>
      <c r="E40" s="8">
        <v>153726</v>
      </c>
      <c r="F40" s="8">
        <v>163186</v>
      </c>
      <c r="G40" s="8">
        <v>164529</v>
      </c>
      <c r="H40" s="8">
        <v>162367</v>
      </c>
      <c r="I40" s="747">
        <f t="shared" si="0"/>
        <v>17832</v>
      </c>
      <c r="K40" s="10">
        <v>27.245308626848509</v>
      </c>
      <c r="L40" s="10">
        <v>28.145055359282416</v>
      </c>
      <c r="M40" s="10">
        <v>29.475033932829792</v>
      </c>
      <c r="N40" s="10">
        <v>31.335242618506477</v>
      </c>
      <c r="O40" s="10">
        <v>34.467274401628892</v>
      </c>
      <c r="P40" s="10">
        <v>36.139965513832905</v>
      </c>
      <c r="Q40" s="10">
        <v>36.139965513832905</v>
      </c>
      <c r="R40" s="51">
        <f t="shared" si="1"/>
        <v>8.8946568869843965</v>
      </c>
    </row>
    <row r="41" spans="1:18">
      <c r="A41" s="239" t="s">
        <v>179</v>
      </c>
      <c r="B41" s="8">
        <v>4198</v>
      </c>
      <c r="C41" s="8">
        <v>4219</v>
      </c>
      <c r="D41" s="8">
        <v>4106</v>
      </c>
      <c r="E41" s="8">
        <v>3874</v>
      </c>
      <c r="F41" s="8">
        <v>3681</v>
      </c>
      <c r="G41" s="8">
        <v>3387</v>
      </c>
      <c r="H41" s="8">
        <v>3061</v>
      </c>
      <c r="I41" s="747">
        <f t="shared" si="0"/>
        <v>-1137</v>
      </c>
      <c r="K41" s="10">
        <v>37.37868399964384</v>
      </c>
      <c r="L41" s="10">
        <v>41.09282166163436</v>
      </c>
      <c r="M41" s="10">
        <v>43.994428372441874</v>
      </c>
      <c r="N41" s="10">
        <v>46.218086375566692</v>
      </c>
      <c r="O41" s="10">
        <v>49.416028997180831</v>
      </c>
      <c r="P41" s="10">
        <v>51.646843549862766</v>
      </c>
      <c r="Q41" s="10">
        <v>51.646843549862766</v>
      </c>
      <c r="R41" s="51">
        <f t="shared" si="1"/>
        <v>14.268159550218925</v>
      </c>
    </row>
    <row r="42" spans="1:18">
      <c r="A42" s="239" t="s">
        <v>181</v>
      </c>
      <c r="B42" s="8">
        <v>5583</v>
      </c>
      <c r="C42" s="8">
        <v>5693</v>
      </c>
      <c r="D42" s="8">
        <v>5726</v>
      </c>
      <c r="E42" s="8">
        <v>5703</v>
      </c>
      <c r="F42" s="8">
        <v>5946</v>
      </c>
      <c r="G42" s="8">
        <v>5981</v>
      </c>
      <c r="H42" s="8">
        <v>5929</v>
      </c>
      <c r="I42" s="747">
        <f t="shared" si="0"/>
        <v>346</v>
      </c>
      <c r="K42" s="10">
        <v>28.8125096764205</v>
      </c>
      <c r="L42" s="10">
        <v>30.158393812576151</v>
      </c>
      <c r="M42" s="10">
        <v>31.354725659840106</v>
      </c>
      <c r="N42" s="10">
        <v>32.534656854355639</v>
      </c>
      <c r="O42" s="10">
        <v>35.64107174968531</v>
      </c>
      <c r="P42" s="10">
        <v>37.792240616706685</v>
      </c>
      <c r="Q42" s="10">
        <v>37.792240616706685</v>
      </c>
      <c r="R42" s="51">
        <f t="shared" si="1"/>
        <v>8.9797309402861849</v>
      </c>
    </row>
    <row r="43" spans="1:18">
      <c r="A43" s="239" t="s">
        <v>366</v>
      </c>
      <c r="B43" s="8">
        <v>4056</v>
      </c>
      <c r="C43" s="8">
        <v>3957</v>
      </c>
      <c r="D43" s="8">
        <v>3883</v>
      </c>
      <c r="E43" s="8">
        <v>3717</v>
      </c>
      <c r="F43" s="8">
        <v>3542</v>
      </c>
      <c r="G43" s="8">
        <v>3293</v>
      </c>
      <c r="H43" s="8">
        <v>3031</v>
      </c>
      <c r="I43" s="747">
        <f t="shared" si="0"/>
        <v>-1025</v>
      </c>
      <c r="K43" s="10">
        <v>38.206480783722682</v>
      </c>
      <c r="L43" s="10">
        <v>41.322055137844607</v>
      </c>
      <c r="M43" s="10">
        <v>44.326484018264836</v>
      </c>
      <c r="N43" s="10">
        <v>46.672526368658964</v>
      </c>
      <c r="O43" s="10">
        <v>49.455459368891368</v>
      </c>
      <c r="P43" s="10">
        <v>51.517521902377972</v>
      </c>
      <c r="Q43" s="10">
        <v>51.517521902377972</v>
      </c>
      <c r="R43" s="51">
        <f t="shared" si="1"/>
        <v>13.311041118655289</v>
      </c>
    </row>
    <row r="44" spans="1:18">
      <c r="A44" s="242" t="s">
        <v>187</v>
      </c>
      <c r="B44" s="947">
        <v>83290</v>
      </c>
      <c r="C44" s="947">
        <v>82928</v>
      </c>
      <c r="D44" s="947">
        <v>81076</v>
      </c>
      <c r="E44" s="947">
        <v>78895</v>
      </c>
      <c r="F44" s="947">
        <v>78958</v>
      </c>
      <c r="G44" s="947">
        <v>76084</v>
      </c>
      <c r="H44" s="947">
        <v>71899</v>
      </c>
      <c r="I44" s="948">
        <f t="shared" si="0"/>
        <v>-11391</v>
      </c>
      <c r="K44" s="949">
        <v>33.775207724218475</v>
      </c>
      <c r="L44" s="949">
        <v>36.075886040431371</v>
      </c>
      <c r="M44" s="949">
        <v>37.689082271125613</v>
      </c>
      <c r="N44" s="949">
        <v>39.446513837154072</v>
      </c>
      <c r="O44" s="949">
        <v>42.706316324654111</v>
      </c>
      <c r="P44" s="949">
        <v>44.73056074876245</v>
      </c>
      <c r="Q44" s="949">
        <v>44.73056074876245</v>
      </c>
      <c r="R44" s="950">
        <f t="shared" si="1"/>
        <v>10.955353024543975</v>
      </c>
    </row>
    <row r="45" spans="1:18">
      <c r="A45" s="239" t="s">
        <v>189</v>
      </c>
      <c r="B45" s="8">
        <v>10470</v>
      </c>
      <c r="C45" s="8">
        <v>10079</v>
      </c>
      <c r="D45" s="8">
        <v>9507</v>
      </c>
      <c r="E45" s="8">
        <v>8922</v>
      </c>
      <c r="F45" s="8">
        <v>8768</v>
      </c>
      <c r="G45" s="8">
        <v>8301</v>
      </c>
      <c r="H45" s="8">
        <v>7878</v>
      </c>
      <c r="I45" s="747">
        <f t="shared" si="0"/>
        <v>-2592</v>
      </c>
      <c r="K45" s="10">
        <v>36.924704637630043</v>
      </c>
      <c r="L45" s="10">
        <v>39.034119515123351</v>
      </c>
      <c r="M45" s="10">
        <v>39.535077140599661</v>
      </c>
      <c r="N45" s="10">
        <v>40.118710373667881</v>
      </c>
      <c r="O45" s="10">
        <v>42.797871821154878</v>
      </c>
      <c r="P45" s="10">
        <v>44.006785771086257</v>
      </c>
      <c r="Q45" s="10">
        <v>44.006785771086257</v>
      </c>
      <c r="R45" s="51">
        <f t="shared" si="1"/>
        <v>7.0820811334562137</v>
      </c>
    </row>
    <row r="46" spans="1:18">
      <c r="A46" s="239" t="s">
        <v>191</v>
      </c>
      <c r="B46" s="8">
        <v>15216</v>
      </c>
      <c r="C46" s="8">
        <v>15142</v>
      </c>
      <c r="D46" s="8">
        <v>14882</v>
      </c>
      <c r="E46" s="8">
        <v>14728</v>
      </c>
      <c r="F46" s="8">
        <v>14742</v>
      </c>
      <c r="G46" s="8">
        <v>14183</v>
      </c>
      <c r="H46" s="8">
        <v>13313</v>
      </c>
      <c r="I46" s="747">
        <f t="shared" si="0"/>
        <v>-1903</v>
      </c>
      <c r="K46" s="10">
        <v>33.156105639327116</v>
      </c>
      <c r="L46" s="10">
        <v>35.513755658231119</v>
      </c>
      <c r="M46" s="10">
        <v>37.301050204276009</v>
      </c>
      <c r="N46" s="10">
        <v>39.697043206382574</v>
      </c>
      <c r="O46" s="10">
        <v>42.995887654212964</v>
      </c>
      <c r="P46" s="10">
        <v>45.012536100796595</v>
      </c>
      <c r="Q46" s="10">
        <v>45.012536100796595</v>
      </c>
      <c r="R46" s="51">
        <f t="shared" si="1"/>
        <v>11.856430461469479</v>
      </c>
    </row>
    <row r="47" spans="1:18">
      <c r="A47" s="239" t="s">
        <v>367</v>
      </c>
      <c r="B47" s="8">
        <v>12653</v>
      </c>
      <c r="C47" s="8">
        <v>12650</v>
      </c>
      <c r="D47" s="8">
        <v>12246</v>
      </c>
      <c r="E47" s="8">
        <v>11626</v>
      </c>
      <c r="F47" s="8">
        <v>11230</v>
      </c>
      <c r="G47" s="8">
        <v>10480</v>
      </c>
      <c r="H47" s="8">
        <v>9617</v>
      </c>
      <c r="I47" s="747">
        <f t="shared" si="0"/>
        <v>-3036</v>
      </c>
      <c r="K47" s="10">
        <v>36.339354949883685</v>
      </c>
      <c r="L47" s="10">
        <v>39.996205893512077</v>
      </c>
      <c r="M47" s="10">
        <v>42.575531064214445</v>
      </c>
      <c r="N47" s="10">
        <v>44.717104504019382</v>
      </c>
      <c r="O47" s="10">
        <v>48.162285028091091</v>
      </c>
      <c r="P47" s="10">
        <v>50.579150579150578</v>
      </c>
      <c r="Q47" s="10">
        <v>50.579150579150578</v>
      </c>
      <c r="R47" s="51">
        <f t="shared" si="1"/>
        <v>14.239795629266894</v>
      </c>
    </row>
    <row r="48" spans="1:18">
      <c r="A48" s="239" t="s">
        <v>368</v>
      </c>
      <c r="B48" s="8">
        <v>23369</v>
      </c>
      <c r="C48" s="8">
        <v>23625</v>
      </c>
      <c r="D48" s="8">
        <v>23596</v>
      </c>
      <c r="E48" s="8">
        <v>23416</v>
      </c>
      <c r="F48" s="8">
        <v>23847</v>
      </c>
      <c r="G48" s="8">
        <v>23312</v>
      </c>
      <c r="H48" s="8">
        <v>22413</v>
      </c>
      <c r="I48" s="747">
        <f t="shared" si="0"/>
        <v>-956</v>
      </c>
      <c r="K48" s="10">
        <v>31.445449163033533</v>
      </c>
      <c r="L48" s="10">
        <v>33.551566449853723</v>
      </c>
      <c r="M48" s="10">
        <v>35.269498669695977</v>
      </c>
      <c r="N48" s="10">
        <v>37.175334984441484</v>
      </c>
      <c r="O48" s="10">
        <v>40.50721068098045</v>
      </c>
      <c r="P48" s="10">
        <v>42.583662136489842</v>
      </c>
      <c r="Q48" s="10">
        <v>42.583662136489842</v>
      </c>
      <c r="R48" s="51">
        <f t="shared" si="1"/>
        <v>11.138212973456309</v>
      </c>
    </row>
    <row r="49" spans="1:18">
      <c r="A49" s="239" t="s">
        <v>212</v>
      </c>
      <c r="B49" s="8">
        <v>9165</v>
      </c>
      <c r="C49" s="8">
        <v>9279</v>
      </c>
      <c r="D49" s="8">
        <v>9313</v>
      </c>
      <c r="E49" s="8">
        <v>9523</v>
      </c>
      <c r="F49" s="8">
        <v>10352</v>
      </c>
      <c r="G49" s="8">
        <v>10585</v>
      </c>
      <c r="H49" s="8">
        <v>10430</v>
      </c>
      <c r="I49" s="747">
        <f t="shared" si="0"/>
        <v>1265</v>
      </c>
      <c r="K49" s="10">
        <v>27.377005107984587</v>
      </c>
      <c r="L49" s="10">
        <v>28.330229291973254</v>
      </c>
      <c r="M49" s="10">
        <v>29.379475693239531</v>
      </c>
      <c r="N49" s="10">
        <v>31.182056319580877</v>
      </c>
      <c r="O49" s="10">
        <v>35.292513296058914</v>
      </c>
      <c r="P49" s="10">
        <v>37.671720407146417</v>
      </c>
      <c r="Q49" s="10">
        <v>37.671720407146417</v>
      </c>
      <c r="R49" s="51">
        <f t="shared" si="1"/>
        <v>10.29471529916183</v>
      </c>
    </row>
    <row r="50" spans="1:18">
      <c r="A50" s="239" t="s">
        <v>214</v>
      </c>
      <c r="B50" s="8">
        <v>5556</v>
      </c>
      <c r="C50" s="8">
        <v>5515</v>
      </c>
      <c r="D50" s="8">
        <v>5290</v>
      </c>
      <c r="E50" s="8">
        <v>4931</v>
      </c>
      <c r="F50" s="8">
        <v>4668</v>
      </c>
      <c r="G50" s="8">
        <v>4261</v>
      </c>
      <c r="H50" s="8">
        <v>3833</v>
      </c>
      <c r="I50" s="747">
        <f t="shared" si="0"/>
        <v>-1723</v>
      </c>
      <c r="K50" s="10">
        <v>40.031702572231431</v>
      </c>
      <c r="L50" s="10">
        <v>43.759422359755611</v>
      </c>
      <c r="M50" s="10">
        <v>46.735577347822243</v>
      </c>
      <c r="N50" s="10">
        <v>49.011032700526783</v>
      </c>
      <c r="O50" s="10">
        <v>52.769613384580602</v>
      </c>
      <c r="P50" s="10">
        <v>55.452889120249871</v>
      </c>
      <c r="Q50" s="10">
        <v>55.452889120249871</v>
      </c>
      <c r="R50" s="51">
        <f t="shared" si="1"/>
        <v>15.42118654801844</v>
      </c>
    </row>
    <row r="51" spans="1:18">
      <c r="A51" s="239" t="s">
        <v>369</v>
      </c>
      <c r="B51" s="8">
        <v>6861</v>
      </c>
      <c r="C51" s="8">
        <v>6638</v>
      </c>
      <c r="D51" s="8">
        <v>6242</v>
      </c>
      <c r="E51" s="8">
        <v>5749</v>
      </c>
      <c r="F51" s="8">
        <v>5351</v>
      </c>
      <c r="G51" s="8">
        <v>4962</v>
      </c>
      <c r="H51" s="8">
        <v>4415</v>
      </c>
      <c r="I51" s="747">
        <f t="shared" si="0"/>
        <v>-2446</v>
      </c>
      <c r="K51" s="10">
        <v>43.251591754397026</v>
      </c>
      <c r="L51" s="10">
        <v>47.363539065287192</v>
      </c>
      <c r="M51" s="10">
        <v>49.971979825474342</v>
      </c>
      <c r="N51" s="10">
        <v>51.900334025458164</v>
      </c>
      <c r="O51" s="10">
        <v>54.904576236404679</v>
      </c>
      <c r="P51" s="10">
        <v>58.541764983482778</v>
      </c>
      <c r="Q51" s="10">
        <v>58.541764983482778</v>
      </c>
      <c r="R51" s="51">
        <f t="shared" si="1"/>
        <v>15.290173229085752</v>
      </c>
    </row>
    <row r="52" spans="1:18">
      <c r="A52" s="243" t="s">
        <v>224</v>
      </c>
      <c r="B52" s="947">
        <v>57787</v>
      </c>
      <c r="C52" s="947">
        <v>56668</v>
      </c>
      <c r="D52" s="947">
        <v>54654</v>
      </c>
      <c r="E52" s="947">
        <v>52331</v>
      </c>
      <c r="F52" s="947">
        <v>50907</v>
      </c>
      <c r="G52" s="947">
        <v>48281</v>
      </c>
      <c r="H52" s="947">
        <v>45080</v>
      </c>
      <c r="I52" s="948">
        <f t="shared" si="0"/>
        <v>-12707</v>
      </c>
      <c r="K52" s="949">
        <v>36.576597104861733</v>
      </c>
      <c r="L52" s="949">
        <v>39.268786207278879</v>
      </c>
      <c r="M52" s="949">
        <v>41.139631162965749</v>
      </c>
      <c r="N52" s="949">
        <v>42.918535893251104</v>
      </c>
      <c r="O52" s="949">
        <v>45.70405085110967</v>
      </c>
      <c r="P52" s="949">
        <v>47.692945976114508</v>
      </c>
      <c r="Q52" s="949">
        <v>47.692945976114508</v>
      </c>
      <c r="R52" s="950">
        <f t="shared" si="1"/>
        <v>11.116348871252775</v>
      </c>
    </row>
    <row r="53" spans="1:18">
      <c r="A53" s="244" t="s">
        <v>370</v>
      </c>
      <c r="B53" s="8">
        <v>26606</v>
      </c>
      <c r="C53" s="8">
        <v>26135</v>
      </c>
      <c r="D53" s="8">
        <v>25469</v>
      </c>
      <c r="E53" s="8">
        <v>24842</v>
      </c>
      <c r="F53" s="8">
        <v>24695</v>
      </c>
      <c r="G53" s="8">
        <v>23793</v>
      </c>
      <c r="H53" s="8">
        <v>22604</v>
      </c>
      <c r="I53" s="747">
        <f t="shared" si="0"/>
        <v>-4002</v>
      </c>
      <c r="K53" s="10">
        <v>34.335195963298013</v>
      </c>
      <c r="L53" s="10">
        <v>36.454555598951067</v>
      </c>
      <c r="M53" s="10">
        <v>38.065133240670164</v>
      </c>
      <c r="N53" s="10">
        <v>39.866480509684976</v>
      </c>
      <c r="O53" s="10">
        <v>42.71161230066761</v>
      </c>
      <c r="P53" s="10">
        <v>44.557014176295432</v>
      </c>
      <c r="Q53" s="10">
        <v>44.557014176295432</v>
      </c>
      <c r="R53" s="51">
        <f t="shared" si="1"/>
        <v>10.22181821299742</v>
      </c>
    </row>
    <row r="54" spans="1:18">
      <c r="A54" s="239" t="s">
        <v>371</v>
      </c>
      <c r="B54" s="8">
        <v>8756</v>
      </c>
      <c r="C54" s="8">
        <v>8535</v>
      </c>
      <c r="D54" s="8">
        <v>8108</v>
      </c>
      <c r="E54" s="8">
        <v>7574</v>
      </c>
      <c r="F54" s="8">
        <v>7142</v>
      </c>
      <c r="G54" s="8">
        <v>6602</v>
      </c>
      <c r="H54" s="8">
        <v>6052</v>
      </c>
      <c r="I54" s="747">
        <f t="shared" si="0"/>
        <v>-2704</v>
      </c>
      <c r="K54" s="10">
        <v>39.567987708436888</v>
      </c>
      <c r="L54" s="10">
        <v>42.677133856692834</v>
      </c>
      <c r="M54" s="10">
        <v>44.581294331115636</v>
      </c>
      <c r="N54" s="10">
        <v>46.067757435679098</v>
      </c>
      <c r="O54" s="10">
        <v>48.380978187237503</v>
      </c>
      <c r="P54" s="10">
        <v>50.049276021529835</v>
      </c>
      <c r="Q54" s="10">
        <v>50.049276021529835</v>
      </c>
      <c r="R54" s="51">
        <f t="shared" si="1"/>
        <v>10.481288313092946</v>
      </c>
    </row>
    <row r="55" spans="1:18">
      <c r="A55" s="239" t="s">
        <v>372</v>
      </c>
      <c r="B55" s="8">
        <v>10431</v>
      </c>
      <c r="C55" s="8">
        <v>10280</v>
      </c>
      <c r="D55" s="8">
        <v>9974</v>
      </c>
      <c r="E55" s="8">
        <v>9624</v>
      </c>
      <c r="F55" s="8">
        <v>9478</v>
      </c>
      <c r="G55" s="8">
        <v>9124</v>
      </c>
      <c r="H55" s="8">
        <v>8589</v>
      </c>
      <c r="I55" s="747">
        <f t="shared" si="0"/>
        <v>-1842</v>
      </c>
      <c r="K55" s="10">
        <v>35.982614095001551</v>
      </c>
      <c r="L55" s="10">
        <v>38.579899422052087</v>
      </c>
      <c r="M55" s="10">
        <v>40.326689038935839</v>
      </c>
      <c r="N55" s="10">
        <v>42.120005251870978</v>
      </c>
      <c r="O55" s="10">
        <v>45.154835636017147</v>
      </c>
      <c r="P55" s="10">
        <v>47.553030697868351</v>
      </c>
      <c r="Q55" s="10">
        <v>47.553030697868351</v>
      </c>
      <c r="R55" s="51">
        <f t="shared" si="1"/>
        <v>11.5704166028668</v>
      </c>
    </row>
    <row r="56" spans="1:18">
      <c r="A56" s="239" t="s">
        <v>373</v>
      </c>
      <c r="B56" s="8">
        <v>6530</v>
      </c>
      <c r="C56" s="8">
        <v>6300</v>
      </c>
      <c r="D56" s="8">
        <v>5958</v>
      </c>
      <c r="E56" s="8">
        <v>5514</v>
      </c>
      <c r="F56" s="8">
        <v>5147</v>
      </c>
      <c r="G56" s="8">
        <v>4668</v>
      </c>
      <c r="H56" s="8">
        <v>4156</v>
      </c>
      <c r="I56" s="747">
        <f t="shared" si="0"/>
        <v>-2374</v>
      </c>
      <c r="K56" s="10">
        <v>40.649900398406373</v>
      </c>
      <c r="L56" s="10">
        <v>44.91338133599487</v>
      </c>
      <c r="M56" s="10">
        <v>48.145454545454548</v>
      </c>
      <c r="N56" s="10">
        <v>50.726770929162832</v>
      </c>
      <c r="O56" s="10">
        <v>54.207477619799896</v>
      </c>
      <c r="P56" s="10">
        <v>56.733106465726792</v>
      </c>
      <c r="Q56" s="10">
        <v>56.733106465726792</v>
      </c>
      <c r="R56" s="51">
        <f t="shared" si="1"/>
        <v>16.083206067320418</v>
      </c>
    </row>
    <row r="57" spans="1:18">
      <c r="A57" s="239" t="s">
        <v>374</v>
      </c>
      <c r="B57" s="8">
        <v>5464</v>
      </c>
      <c r="C57" s="8">
        <v>5418</v>
      </c>
      <c r="D57" s="8">
        <v>5145</v>
      </c>
      <c r="E57" s="8">
        <v>4777</v>
      </c>
      <c r="F57" s="8">
        <v>4445</v>
      </c>
      <c r="G57" s="8">
        <v>4094</v>
      </c>
      <c r="H57" s="8">
        <v>3679</v>
      </c>
      <c r="I57" s="747">
        <f t="shared" si="0"/>
        <v>-1785</v>
      </c>
      <c r="K57" s="10">
        <v>41.027181258447214</v>
      </c>
      <c r="L57" s="10">
        <v>45.361687876758204</v>
      </c>
      <c r="M57" s="10">
        <v>48.328010520383238</v>
      </c>
      <c r="N57" s="10">
        <v>50.507506872488896</v>
      </c>
      <c r="O57" s="10">
        <v>53.431902872941464</v>
      </c>
      <c r="P57" s="10">
        <v>56.640841173215271</v>
      </c>
      <c r="Q57" s="10">
        <v>56.640841173215271</v>
      </c>
      <c r="R57" s="51">
        <f t="shared" si="1"/>
        <v>15.613659914768057</v>
      </c>
    </row>
    <row r="58" spans="1:18">
      <c r="A58" s="951" t="s">
        <v>269</v>
      </c>
      <c r="B58" s="947">
        <v>35695</v>
      </c>
      <c r="C58" s="947">
        <v>35694</v>
      </c>
      <c r="D58" s="947">
        <v>34957</v>
      </c>
      <c r="E58" s="947">
        <v>33967</v>
      </c>
      <c r="F58" s="947">
        <v>33531</v>
      </c>
      <c r="G58" s="947">
        <v>32328</v>
      </c>
      <c r="H58" s="947">
        <v>30721</v>
      </c>
      <c r="I58" s="948">
        <f t="shared" si="0"/>
        <v>-4974</v>
      </c>
      <c r="K58" s="949">
        <v>35.312914267624308</v>
      </c>
      <c r="L58" s="949">
        <v>37.349321948769465</v>
      </c>
      <c r="M58" s="949">
        <v>38.882585869371773</v>
      </c>
      <c r="N58" s="949">
        <v>40.354274580620633</v>
      </c>
      <c r="O58" s="949">
        <v>42.788234543482424</v>
      </c>
      <c r="P58" s="949">
        <v>44.624813649163492</v>
      </c>
      <c r="Q58" s="949">
        <v>44.624813649163492</v>
      </c>
      <c r="R58" s="950">
        <f t="shared" si="1"/>
        <v>9.3118993815391846</v>
      </c>
    </row>
    <row r="59" spans="1:18">
      <c r="A59" s="239" t="s">
        <v>1058</v>
      </c>
      <c r="B59" s="8">
        <v>14116</v>
      </c>
      <c r="C59" s="8">
        <v>14202</v>
      </c>
      <c r="D59" s="8">
        <v>14040</v>
      </c>
      <c r="E59" s="8">
        <v>13705</v>
      </c>
      <c r="F59" s="8">
        <v>13581</v>
      </c>
      <c r="G59" s="8">
        <v>13055</v>
      </c>
      <c r="H59" s="8">
        <v>12453</v>
      </c>
      <c r="I59" s="747">
        <f t="shared" si="0"/>
        <v>-1663</v>
      </c>
      <c r="K59" s="10">
        <v>35.636565600464515</v>
      </c>
      <c r="L59" s="10">
        <v>37.817542738456623</v>
      </c>
      <c r="M59" s="10">
        <v>39.669981916817356</v>
      </c>
      <c r="N59" s="10">
        <v>41.285094589709601</v>
      </c>
      <c r="O59" s="10">
        <v>43.89605352467759</v>
      </c>
      <c r="P59" s="10">
        <v>45.630898287312128</v>
      </c>
      <c r="Q59" s="10">
        <v>45.630898287312128</v>
      </c>
      <c r="R59" s="51">
        <f t="shared" si="1"/>
        <v>9.9943326868476134</v>
      </c>
    </row>
    <row r="60" spans="1:18">
      <c r="A60" s="239" t="s">
        <v>376</v>
      </c>
      <c r="B60" s="8">
        <v>21579</v>
      </c>
      <c r="C60" s="8">
        <v>21492</v>
      </c>
      <c r="D60" s="8">
        <v>20917</v>
      </c>
      <c r="E60" s="8">
        <v>20262</v>
      </c>
      <c r="F60" s="8">
        <v>19950</v>
      </c>
      <c r="G60" s="8">
        <v>19273</v>
      </c>
      <c r="H60" s="8">
        <v>18268</v>
      </c>
      <c r="I60" s="747">
        <f t="shared" si="0"/>
        <v>-3311</v>
      </c>
      <c r="K60" s="10">
        <v>35.104358152624812</v>
      </c>
      <c r="L60" s="10">
        <v>37.046230220291655</v>
      </c>
      <c r="M60" s="10">
        <v>38.37136777223364</v>
      </c>
      <c r="N60" s="10">
        <v>39.74811676082863</v>
      </c>
      <c r="O60" s="10">
        <v>42.065533673512419</v>
      </c>
      <c r="P60" s="10">
        <v>43.96815257562622</v>
      </c>
      <c r="Q60" s="10">
        <v>43.96815257562622</v>
      </c>
      <c r="R60" s="51">
        <f t="shared" si="1"/>
        <v>8.8637944230014085</v>
      </c>
    </row>
    <row r="61" spans="1:18">
      <c r="A61" s="245" t="s">
        <v>284</v>
      </c>
      <c r="B61" s="947">
        <v>47740</v>
      </c>
      <c r="C61" s="947">
        <v>46889</v>
      </c>
      <c r="D61" s="947">
        <v>45447</v>
      </c>
      <c r="E61" s="947">
        <v>43901</v>
      </c>
      <c r="F61" s="947">
        <v>43077</v>
      </c>
      <c r="G61" s="947">
        <v>41023</v>
      </c>
      <c r="H61" s="947">
        <v>38319</v>
      </c>
      <c r="I61" s="948">
        <f t="shared" si="0"/>
        <v>-9421</v>
      </c>
      <c r="K61" s="949">
        <v>37.490183760012563</v>
      </c>
      <c r="L61" s="949">
        <v>39.306731494676839</v>
      </c>
      <c r="M61" s="949">
        <v>40.980531835273538</v>
      </c>
      <c r="N61" s="949">
        <v>42.774324297990916</v>
      </c>
      <c r="O61" s="949">
        <v>45.62129989515266</v>
      </c>
      <c r="P61" s="949">
        <v>47.524878647806389</v>
      </c>
      <c r="Q61" s="949">
        <v>47.524878647806389</v>
      </c>
      <c r="R61" s="950">
        <f t="shared" si="1"/>
        <v>10.034694887793826</v>
      </c>
    </row>
    <row r="62" spans="1:18">
      <c r="A62" s="244" t="s">
        <v>377</v>
      </c>
      <c r="B62" s="8">
        <v>15291</v>
      </c>
      <c r="C62" s="8">
        <v>15018</v>
      </c>
      <c r="D62" s="8">
        <v>14622</v>
      </c>
      <c r="E62" s="8">
        <v>14177</v>
      </c>
      <c r="F62" s="8">
        <v>13828</v>
      </c>
      <c r="G62" s="8">
        <v>13114</v>
      </c>
      <c r="H62" s="8">
        <v>12034</v>
      </c>
      <c r="I62" s="747">
        <f t="shared" si="0"/>
        <v>-3257</v>
      </c>
      <c r="K62" s="10">
        <v>37.081676205257544</v>
      </c>
      <c r="L62" s="10">
        <v>39.242226286908803</v>
      </c>
      <c r="M62" s="10">
        <v>41.412711000339868</v>
      </c>
      <c r="N62" s="10">
        <v>43.771033375528731</v>
      </c>
      <c r="O62" s="10">
        <v>46.974895539626999</v>
      </c>
      <c r="P62" s="10">
        <v>49.393596986817322</v>
      </c>
      <c r="Q62" s="10">
        <v>49.393596986817322</v>
      </c>
      <c r="R62" s="51">
        <f t="shared" si="1"/>
        <v>12.311920781559778</v>
      </c>
    </row>
    <row r="63" spans="1:18">
      <c r="A63" s="239" t="s">
        <v>378</v>
      </c>
      <c r="B63" s="34">
        <v>16109</v>
      </c>
      <c r="C63" s="34">
        <v>15980</v>
      </c>
      <c r="D63" s="34">
        <v>15547</v>
      </c>
      <c r="E63" s="34">
        <v>14984</v>
      </c>
      <c r="F63" s="34">
        <v>14746</v>
      </c>
      <c r="G63" s="34">
        <v>13931</v>
      </c>
      <c r="H63" s="34">
        <v>13080</v>
      </c>
      <c r="I63" s="747">
        <f t="shared" si="0"/>
        <v>-3029</v>
      </c>
      <c r="K63" s="25">
        <v>36.497722998844509</v>
      </c>
      <c r="L63" s="25">
        <v>38.841086967089595</v>
      </c>
      <c r="M63" s="25">
        <v>40.661697397672292</v>
      </c>
      <c r="N63" s="25">
        <v>42.404346841747795</v>
      </c>
      <c r="O63" s="25">
        <v>45.400246305418719</v>
      </c>
      <c r="P63" s="25">
        <v>46.961065228383617</v>
      </c>
      <c r="Q63" s="25">
        <v>46.961065228383617</v>
      </c>
      <c r="R63" s="51">
        <f t="shared" si="1"/>
        <v>10.463342229539109</v>
      </c>
    </row>
    <row r="64" spans="1:18">
      <c r="A64" s="189" t="s">
        <v>379</v>
      </c>
      <c r="B64" s="19">
        <v>16340</v>
      </c>
      <c r="C64" s="19">
        <v>15891</v>
      </c>
      <c r="D64" s="19">
        <v>15278</v>
      </c>
      <c r="E64" s="19">
        <v>14740</v>
      </c>
      <c r="F64" s="19">
        <v>14503</v>
      </c>
      <c r="G64" s="19">
        <v>13978</v>
      </c>
      <c r="H64" s="19">
        <v>13205</v>
      </c>
      <c r="I64" s="952">
        <f t="shared" si="0"/>
        <v>-3135</v>
      </c>
      <c r="K64" s="18">
        <v>38.93535396859437</v>
      </c>
      <c r="L64" s="18">
        <v>39.849039570690607</v>
      </c>
      <c r="M64" s="18">
        <v>40.898383124531534</v>
      </c>
      <c r="N64" s="18">
        <v>42.22406829184451</v>
      </c>
      <c r="O64" s="18">
        <v>44.616378514735736</v>
      </c>
      <c r="P64" s="18">
        <v>46.432367791655594</v>
      </c>
      <c r="Q64" s="18">
        <v>46.432367791655594</v>
      </c>
      <c r="R64" s="399">
        <f t="shared" si="1"/>
        <v>7.4970138230612235</v>
      </c>
    </row>
    <row r="65" spans="1:17">
      <c r="A65" s="1" t="s">
        <v>1059</v>
      </c>
      <c r="I65" s="8"/>
      <c r="K65" s="10"/>
      <c r="L65" s="10"/>
      <c r="M65" s="10"/>
      <c r="N65" s="10"/>
      <c r="O65" s="10"/>
      <c r="P65" s="10"/>
      <c r="Q65" s="10"/>
    </row>
  </sheetData>
  <mergeCells count="1">
    <mergeCell ref="A3:A4"/>
  </mergeCells>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8297-2D65-4292-8961-22C68C0AF61E}">
  <dimension ref="A1:T65"/>
  <sheetViews>
    <sheetView workbookViewId="0">
      <pane xSplit="1" ySplit="4" topLeftCell="B21" activePane="bottomRight" state="frozen"/>
      <selection pane="topRight" activeCell="B1" sqref="B1"/>
      <selection pane="bottomLeft" activeCell="A5" sqref="A5"/>
      <selection pane="bottomRight" activeCell="B27" sqref="B27:H31"/>
    </sheetView>
  </sheetViews>
  <sheetFormatPr defaultColWidth="9" defaultRowHeight="13"/>
  <cols>
    <col min="1" max="1" width="13.25" style="1" customWidth="1"/>
    <col min="2" max="4" width="9" style="1"/>
    <col min="5" max="8" width="10.5" style="1" bestFit="1" customWidth="1"/>
    <col min="9" max="9" width="10.5" style="1" customWidth="1"/>
    <col min="10" max="10" width="4.83203125" style="1" customWidth="1"/>
    <col min="11" max="16384" width="9" style="1"/>
  </cols>
  <sheetData>
    <row r="1" spans="1:18">
      <c r="A1" s="7" t="s">
        <v>1051</v>
      </c>
    </row>
    <row r="2" spans="1:18">
      <c r="B2" s="1" t="s">
        <v>1052</v>
      </c>
      <c r="G2" s="1" t="s">
        <v>403</v>
      </c>
      <c r="I2" s="1" t="s">
        <v>1062</v>
      </c>
      <c r="K2" s="1" t="s">
        <v>1053</v>
      </c>
      <c r="P2" s="1" t="s">
        <v>1054</v>
      </c>
    </row>
    <row r="3" spans="1:18">
      <c r="A3" s="1667" t="s">
        <v>1063</v>
      </c>
      <c r="B3" s="6" t="s">
        <v>404</v>
      </c>
      <c r="C3" s="6" t="s">
        <v>405</v>
      </c>
      <c r="D3" s="6" t="s">
        <v>406</v>
      </c>
      <c r="E3" s="6" t="s">
        <v>407</v>
      </c>
      <c r="F3" s="6" t="s">
        <v>408</v>
      </c>
      <c r="G3" s="6" t="s">
        <v>409</v>
      </c>
      <c r="H3" s="6" t="s">
        <v>1056</v>
      </c>
      <c r="I3" s="6" t="s">
        <v>1057</v>
      </c>
      <c r="K3" s="6" t="s">
        <v>404</v>
      </c>
      <c r="L3" s="6" t="s">
        <v>405</v>
      </c>
      <c r="M3" s="6" t="s">
        <v>406</v>
      </c>
      <c r="N3" s="6" t="s">
        <v>407</v>
      </c>
      <c r="O3" s="6" t="s">
        <v>408</v>
      </c>
      <c r="P3" s="6" t="s">
        <v>409</v>
      </c>
      <c r="Q3" s="6" t="s">
        <v>1056</v>
      </c>
      <c r="R3" s="6" t="s">
        <v>1057</v>
      </c>
    </row>
    <row r="4" spans="1:18">
      <c r="A4" s="1668"/>
      <c r="B4" s="5"/>
      <c r="C4" s="5"/>
      <c r="D4" s="5"/>
      <c r="E4" s="5"/>
      <c r="F4" s="5"/>
      <c r="G4" s="5"/>
      <c r="H4" s="5"/>
      <c r="I4" s="5"/>
      <c r="K4" s="5"/>
      <c r="L4" s="5"/>
      <c r="M4" s="5"/>
      <c r="N4" s="5"/>
      <c r="O4" s="5"/>
      <c r="P4" s="5"/>
      <c r="Q4" s="5"/>
      <c r="R4" s="4"/>
    </row>
    <row r="5" spans="1:18">
      <c r="A5" s="235" t="s">
        <v>54</v>
      </c>
      <c r="B5" s="8">
        <v>830641</v>
      </c>
      <c r="C5" s="8">
        <v>973630</v>
      </c>
      <c r="D5" s="8">
        <v>1013117</v>
      </c>
      <c r="E5" s="8">
        <v>996884</v>
      </c>
      <c r="F5" s="8">
        <v>993710</v>
      </c>
      <c r="G5" s="8">
        <v>1023152</v>
      </c>
      <c r="H5" s="8">
        <v>1101248</v>
      </c>
      <c r="I5" s="747">
        <f>H5-B5</f>
        <v>270607</v>
      </c>
      <c r="K5" s="10">
        <v>15.199280805386714</v>
      </c>
      <c r="L5" s="10">
        <v>18.337249214861831</v>
      </c>
      <c r="M5" s="10">
        <v>19.690236247773683</v>
      </c>
      <c r="N5" s="10">
        <v>20.08375315343557</v>
      </c>
      <c r="O5" s="10">
        <v>20.843974239062057</v>
      </c>
      <c r="P5" s="10">
        <v>22.420055233231444</v>
      </c>
      <c r="Q5" s="10">
        <v>25.27203197373953</v>
      </c>
      <c r="R5" s="945">
        <f>Q5-K5</f>
        <v>10.072751168352816</v>
      </c>
    </row>
    <row r="6" spans="1:18">
      <c r="A6" s="946" t="s">
        <v>430</v>
      </c>
      <c r="B6" s="947">
        <v>232499</v>
      </c>
      <c r="C6" s="947">
        <v>272632</v>
      </c>
      <c r="D6" s="947">
        <v>283421</v>
      </c>
      <c r="E6" s="947">
        <v>280953</v>
      </c>
      <c r="F6" s="947">
        <v>282196</v>
      </c>
      <c r="G6" s="947">
        <v>291968</v>
      </c>
      <c r="H6" s="947">
        <v>315338</v>
      </c>
      <c r="I6" s="948">
        <f t="shared" ref="I6:I64" si="0">H6-B6</f>
        <v>82839</v>
      </c>
      <c r="K6" s="949">
        <v>15.244316632047166</v>
      </c>
      <c r="L6" s="949">
        <v>18.41930137831277</v>
      </c>
      <c r="M6" s="949">
        <v>19.675455403754306</v>
      </c>
      <c r="N6" s="949">
        <v>20.143017842816594</v>
      </c>
      <c r="O6" s="949">
        <v>21.002523762139695</v>
      </c>
      <c r="P6" s="949">
        <v>22.6506842885548</v>
      </c>
      <c r="Q6" s="949">
        <v>25.566646883888062</v>
      </c>
      <c r="R6" s="950">
        <f t="shared" ref="R6:R64" si="1">Q6-K6</f>
        <v>10.322330251840896</v>
      </c>
    </row>
    <row r="7" spans="1:18">
      <c r="A7" s="239" t="s">
        <v>410</v>
      </c>
      <c r="B7" s="8">
        <v>27854</v>
      </c>
      <c r="C7" s="8">
        <v>32673</v>
      </c>
      <c r="D7" s="8">
        <v>34294</v>
      </c>
      <c r="E7" s="8">
        <v>35441</v>
      </c>
      <c r="F7" s="8">
        <v>37497</v>
      </c>
      <c r="G7" s="8">
        <v>40834</v>
      </c>
      <c r="H7" s="8">
        <v>45137</v>
      </c>
      <c r="I7" s="747">
        <f t="shared" si="0"/>
        <v>17283</v>
      </c>
      <c r="K7" s="10">
        <v>13.042582481902212</v>
      </c>
      <c r="L7" s="10">
        <v>15.872622604386796</v>
      </c>
      <c r="M7" s="10">
        <v>16.812020491702821</v>
      </c>
      <c r="N7" s="10">
        <v>17.594348521103687</v>
      </c>
      <c r="O7" s="10">
        <v>18.954056745403904</v>
      </c>
      <c r="P7" s="10">
        <v>21.113972223084001</v>
      </c>
      <c r="Q7" s="10">
        <v>23.940023973438279</v>
      </c>
      <c r="R7" s="51">
        <f t="shared" si="1"/>
        <v>10.897441491536068</v>
      </c>
    </row>
    <row r="8" spans="1:18">
      <c r="A8" s="239" t="s">
        <v>89</v>
      </c>
      <c r="B8" s="8">
        <v>19480</v>
      </c>
      <c r="C8" s="8">
        <v>21862</v>
      </c>
      <c r="D8" s="8">
        <v>22398</v>
      </c>
      <c r="E8" s="8">
        <v>22185</v>
      </c>
      <c r="F8" s="8">
        <v>22907</v>
      </c>
      <c r="G8" s="8">
        <v>24731</v>
      </c>
      <c r="H8" s="8">
        <v>27843</v>
      </c>
      <c r="I8" s="747">
        <f t="shared" si="0"/>
        <v>8363</v>
      </c>
      <c r="K8" s="10">
        <v>14.245285088521136</v>
      </c>
      <c r="L8" s="10">
        <v>15.915378119449056</v>
      </c>
      <c r="M8" s="10">
        <v>16.413961907414055</v>
      </c>
      <c r="N8" s="10">
        <v>16.426276118408385</v>
      </c>
      <c r="O8" s="10">
        <v>17.231340925845132</v>
      </c>
      <c r="P8" s="10">
        <v>18.990539668888413</v>
      </c>
      <c r="Q8" s="10">
        <v>21.858391100573879</v>
      </c>
      <c r="R8" s="51">
        <f t="shared" si="1"/>
        <v>7.613106012052743</v>
      </c>
    </row>
    <row r="9" spans="1:18">
      <c r="A9" s="239" t="s">
        <v>358</v>
      </c>
      <c r="B9" s="8">
        <v>18469</v>
      </c>
      <c r="C9" s="8">
        <v>21334</v>
      </c>
      <c r="D9" s="8">
        <v>22000</v>
      </c>
      <c r="E9" s="8">
        <v>22146</v>
      </c>
      <c r="F9" s="8">
        <v>23373</v>
      </c>
      <c r="G9" s="8">
        <v>25803</v>
      </c>
      <c r="H9" s="8">
        <v>29697</v>
      </c>
      <c r="I9" s="747">
        <f t="shared" si="0"/>
        <v>11228</v>
      </c>
      <c r="K9" s="10">
        <v>12.519828088775606</v>
      </c>
      <c r="L9" s="10">
        <v>14.018464369024542</v>
      </c>
      <c r="M9" s="10">
        <v>14.232020752873897</v>
      </c>
      <c r="N9" s="10">
        <v>14.203984247726313</v>
      </c>
      <c r="O9" s="10">
        <v>15.005296440150225</v>
      </c>
      <c r="P9" s="10">
        <v>16.755521211452169</v>
      </c>
      <c r="Q9" s="10">
        <v>19.627632152912717</v>
      </c>
      <c r="R9" s="51">
        <f t="shared" si="1"/>
        <v>7.1078040641371114</v>
      </c>
    </row>
    <row r="10" spans="1:18">
      <c r="A10" s="239" t="s">
        <v>93</v>
      </c>
      <c r="B10" s="8">
        <v>17794</v>
      </c>
      <c r="C10" s="8">
        <v>19129</v>
      </c>
      <c r="D10" s="8">
        <v>18508</v>
      </c>
      <c r="E10" s="8">
        <v>17407</v>
      </c>
      <c r="F10" s="8">
        <v>17167</v>
      </c>
      <c r="G10" s="8">
        <v>18185</v>
      </c>
      <c r="H10" s="8">
        <v>20369</v>
      </c>
      <c r="I10" s="747">
        <f t="shared" si="0"/>
        <v>2575</v>
      </c>
      <c r="K10" s="10">
        <v>16.303232426885582</v>
      </c>
      <c r="L10" s="10">
        <v>17.707446217647277</v>
      </c>
      <c r="M10" s="10">
        <v>17.403896787783044</v>
      </c>
      <c r="N10" s="10">
        <v>16.649450023912003</v>
      </c>
      <c r="O10" s="10">
        <v>16.739637065712362</v>
      </c>
      <c r="P10" s="10">
        <v>18.146710440969553</v>
      </c>
      <c r="Q10" s="10">
        <v>20.884213548234957</v>
      </c>
      <c r="R10" s="51">
        <f t="shared" si="1"/>
        <v>4.5809811213493745</v>
      </c>
    </row>
    <row r="11" spans="1:18">
      <c r="A11" s="239" t="s">
        <v>95</v>
      </c>
      <c r="B11" s="8">
        <v>35004</v>
      </c>
      <c r="C11" s="8">
        <v>41917</v>
      </c>
      <c r="D11" s="8">
        <v>43631</v>
      </c>
      <c r="E11" s="8">
        <v>42792</v>
      </c>
      <c r="F11" s="8">
        <v>42011</v>
      </c>
      <c r="G11" s="8">
        <v>42272</v>
      </c>
      <c r="H11" s="8">
        <v>44437</v>
      </c>
      <c r="I11" s="747">
        <f t="shared" si="0"/>
        <v>9433</v>
      </c>
      <c r="K11" s="10">
        <v>16.629610626532124</v>
      </c>
      <c r="L11" s="10">
        <v>20.767439556084028</v>
      </c>
      <c r="M11" s="10">
        <v>22.756836543627138</v>
      </c>
      <c r="N11" s="10">
        <v>23.631674572976436</v>
      </c>
      <c r="O11" s="10">
        <v>24.698696015144566</v>
      </c>
      <c r="P11" s="10">
        <v>26.587501257924927</v>
      </c>
      <c r="Q11" s="10">
        <v>30.000877672682101</v>
      </c>
      <c r="R11" s="51">
        <f t="shared" si="1"/>
        <v>13.371267046149978</v>
      </c>
    </row>
    <row r="12" spans="1:18">
      <c r="A12" s="239" t="s">
        <v>97</v>
      </c>
      <c r="B12" s="8">
        <v>18459</v>
      </c>
      <c r="C12" s="8">
        <v>20477</v>
      </c>
      <c r="D12" s="8">
        <v>20192</v>
      </c>
      <c r="E12" s="8">
        <v>18869</v>
      </c>
      <c r="F12" s="8">
        <v>18302</v>
      </c>
      <c r="G12" s="8">
        <v>18498</v>
      </c>
      <c r="H12" s="8">
        <v>19669</v>
      </c>
      <c r="I12" s="747">
        <f t="shared" si="0"/>
        <v>1210</v>
      </c>
      <c r="K12" s="10">
        <v>19.473367724783998</v>
      </c>
      <c r="L12" s="10">
        <v>22.542079943636544</v>
      </c>
      <c r="M12" s="10">
        <v>23.22815171001622</v>
      </c>
      <c r="N12" s="10">
        <v>22.796907091941524</v>
      </c>
      <c r="O12" s="10">
        <v>23.31316476657538</v>
      </c>
      <c r="P12" s="10">
        <v>24.893015744852644</v>
      </c>
      <c r="Q12" s="10">
        <v>28.004157412153312</v>
      </c>
      <c r="R12" s="51">
        <f t="shared" si="1"/>
        <v>8.5307896873693139</v>
      </c>
    </row>
    <row r="13" spans="1:18">
      <c r="A13" s="239" t="s">
        <v>99</v>
      </c>
      <c r="B13" s="8">
        <v>28028</v>
      </c>
      <c r="C13" s="8">
        <v>32942</v>
      </c>
      <c r="D13" s="8">
        <v>33445</v>
      </c>
      <c r="E13" s="8">
        <v>32166</v>
      </c>
      <c r="F13" s="8">
        <v>31291</v>
      </c>
      <c r="G13" s="8">
        <v>31307</v>
      </c>
      <c r="H13" s="8">
        <v>32535</v>
      </c>
      <c r="I13" s="747">
        <f t="shared" si="0"/>
        <v>4507</v>
      </c>
      <c r="K13" s="10">
        <v>17.65888141936378</v>
      </c>
      <c r="L13" s="10">
        <v>21.526498072273412</v>
      </c>
      <c r="M13" s="10">
        <v>22.911457441342694</v>
      </c>
      <c r="N13" s="10">
        <v>23.251577646216901</v>
      </c>
      <c r="O13" s="10">
        <v>23.998558138464723</v>
      </c>
      <c r="P13" s="10">
        <v>25.549643364290723</v>
      </c>
      <c r="Q13" s="10">
        <v>28.304595201224924</v>
      </c>
      <c r="R13" s="51">
        <f t="shared" si="1"/>
        <v>10.645713781861144</v>
      </c>
    </row>
    <row r="14" spans="1:18">
      <c r="A14" s="239" t="s">
        <v>101</v>
      </c>
      <c r="B14" s="8">
        <v>36367</v>
      </c>
      <c r="C14" s="8">
        <v>41719</v>
      </c>
      <c r="D14" s="8">
        <v>42283</v>
      </c>
      <c r="E14" s="8">
        <v>40839</v>
      </c>
      <c r="F14" s="8">
        <v>39850</v>
      </c>
      <c r="G14" s="8">
        <v>40293</v>
      </c>
      <c r="H14" s="8">
        <v>43086</v>
      </c>
      <c r="I14" s="747">
        <f t="shared" si="0"/>
        <v>6719</v>
      </c>
      <c r="K14" s="10">
        <v>16.891157536855207</v>
      </c>
      <c r="L14" s="10">
        <v>20.416962341253335</v>
      </c>
      <c r="M14" s="10">
        <v>21.533517689538041</v>
      </c>
      <c r="N14" s="10">
        <v>21.751450043408095</v>
      </c>
      <c r="O14" s="10">
        <v>22.231644249061361</v>
      </c>
      <c r="P14" s="10">
        <v>23.519420025916716</v>
      </c>
      <c r="Q14" s="10">
        <v>26.311579024506422</v>
      </c>
      <c r="R14" s="51">
        <f t="shared" si="1"/>
        <v>9.4204214876512147</v>
      </c>
    </row>
    <row r="15" spans="1:18">
      <c r="A15" s="239" t="s">
        <v>360</v>
      </c>
      <c r="B15" s="8">
        <v>31044</v>
      </c>
      <c r="C15" s="8">
        <v>40579</v>
      </c>
      <c r="D15" s="8">
        <v>46670</v>
      </c>
      <c r="E15" s="8">
        <v>49108</v>
      </c>
      <c r="F15" s="8">
        <v>49798</v>
      </c>
      <c r="G15" s="8">
        <v>50045</v>
      </c>
      <c r="H15" s="8">
        <v>52565</v>
      </c>
      <c r="I15" s="747">
        <f t="shared" si="0"/>
        <v>21521</v>
      </c>
      <c r="K15" s="10">
        <v>12.995809558894326</v>
      </c>
      <c r="L15" s="10">
        <v>17.901683893822486</v>
      </c>
      <c r="M15" s="10">
        <v>21.396184721464493</v>
      </c>
      <c r="N15" s="10">
        <v>23.621653342568809</v>
      </c>
      <c r="O15" s="10">
        <v>25.367409211082641</v>
      </c>
      <c r="P15" s="10">
        <v>27.196152487568948</v>
      </c>
      <c r="Q15" s="10">
        <v>30.634783723613811</v>
      </c>
      <c r="R15" s="51">
        <f t="shared" si="1"/>
        <v>17.638974164719485</v>
      </c>
    </row>
    <row r="16" spans="1:18">
      <c r="A16" s="241" t="s">
        <v>105</v>
      </c>
      <c r="B16" s="947">
        <v>147580</v>
      </c>
      <c r="C16" s="947">
        <v>174245</v>
      </c>
      <c r="D16" s="947">
        <v>179407</v>
      </c>
      <c r="E16" s="947">
        <v>176006</v>
      </c>
      <c r="F16" s="947">
        <v>179885</v>
      </c>
      <c r="G16" s="947">
        <v>194161</v>
      </c>
      <c r="H16" s="947">
        <v>215477</v>
      </c>
      <c r="I16" s="948">
        <f t="shared" si="0"/>
        <v>67897</v>
      </c>
      <c r="K16" s="949">
        <v>14.202648055725039</v>
      </c>
      <c r="L16" s="949">
        <v>16.914034440583197</v>
      </c>
      <c r="M16" s="949">
        <v>17.71387384540953</v>
      </c>
      <c r="N16" s="949">
        <v>17.737355007104778</v>
      </c>
      <c r="O16" s="949">
        <v>18.563600338486307</v>
      </c>
      <c r="P16" s="949">
        <v>20.564046783600958</v>
      </c>
      <c r="Q16" s="949">
        <v>23.479089938326759</v>
      </c>
      <c r="R16" s="950">
        <f t="shared" si="1"/>
        <v>9.2764418826017199</v>
      </c>
    </row>
    <row r="17" spans="1:18">
      <c r="A17" s="239" t="s">
        <v>107</v>
      </c>
      <c r="B17" s="8">
        <v>71489</v>
      </c>
      <c r="C17" s="8">
        <v>83355</v>
      </c>
      <c r="D17" s="8">
        <v>84569</v>
      </c>
      <c r="E17" s="8">
        <v>80687</v>
      </c>
      <c r="F17" s="8">
        <v>80333</v>
      </c>
      <c r="G17" s="8">
        <v>85339</v>
      </c>
      <c r="H17" s="8">
        <v>94071</v>
      </c>
      <c r="I17" s="747">
        <f t="shared" si="0"/>
        <v>22582</v>
      </c>
      <c r="K17" s="10">
        <v>15.554849616943686</v>
      </c>
      <c r="L17" s="10">
        <v>18.408464514761221</v>
      </c>
      <c r="M17" s="10">
        <v>19.091877785252777</v>
      </c>
      <c r="N17" s="10">
        <v>18.689919715367118</v>
      </c>
      <c r="O17" s="10">
        <v>19.155318484323175</v>
      </c>
      <c r="P17" s="10">
        <v>20.975440700795374</v>
      </c>
      <c r="Q17" s="10">
        <v>23.881767846398734</v>
      </c>
      <c r="R17" s="51">
        <f t="shared" si="1"/>
        <v>8.3269182294550479</v>
      </c>
    </row>
    <row r="18" spans="1:18">
      <c r="A18" s="239" t="s">
        <v>109</v>
      </c>
      <c r="B18" s="8">
        <v>60952</v>
      </c>
      <c r="C18" s="8">
        <v>72828</v>
      </c>
      <c r="D18" s="8">
        <v>75920</v>
      </c>
      <c r="E18" s="8">
        <v>76101</v>
      </c>
      <c r="F18" s="8">
        <v>79602</v>
      </c>
      <c r="G18" s="8">
        <v>87367</v>
      </c>
      <c r="H18" s="8">
        <v>97940</v>
      </c>
      <c r="I18" s="747">
        <f t="shared" si="0"/>
        <v>36988</v>
      </c>
      <c r="K18" s="10">
        <v>12.552230599254099</v>
      </c>
      <c r="L18" s="10">
        <v>15.032447695635662</v>
      </c>
      <c r="M18" s="10">
        <v>15.855181545170142</v>
      </c>
      <c r="N18" s="10">
        <v>16.136084135532844</v>
      </c>
      <c r="O18" s="10">
        <v>17.201275801265428</v>
      </c>
      <c r="P18" s="10">
        <v>19.303912838857499</v>
      </c>
      <c r="Q18" s="10">
        <v>22.190602640033713</v>
      </c>
      <c r="R18" s="51">
        <f t="shared" si="1"/>
        <v>9.6383720407796147</v>
      </c>
    </row>
    <row r="19" spans="1:18">
      <c r="A19" s="239" t="s">
        <v>111</v>
      </c>
      <c r="B19" s="8">
        <v>15139</v>
      </c>
      <c r="C19" s="8">
        <v>18062</v>
      </c>
      <c r="D19" s="8">
        <v>18918</v>
      </c>
      <c r="E19" s="8">
        <v>19218</v>
      </c>
      <c r="F19" s="8">
        <v>19950</v>
      </c>
      <c r="G19" s="8">
        <v>21455</v>
      </c>
      <c r="H19" s="8">
        <v>23466</v>
      </c>
      <c r="I19" s="747">
        <f t="shared" si="0"/>
        <v>8327</v>
      </c>
      <c r="K19" s="10">
        <v>16.118694235642341</v>
      </c>
      <c r="L19" s="10">
        <v>19.442411194833152</v>
      </c>
      <c r="M19" s="10">
        <v>20.786041554503203</v>
      </c>
      <c r="N19" s="10">
        <v>21.603939026035341</v>
      </c>
      <c r="O19" s="10">
        <v>22.964028776978417</v>
      </c>
      <c r="P19" s="10">
        <v>25.319219240482425</v>
      </c>
      <c r="Q19" s="10">
        <v>28.45087840541229</v>
      </c>
      <c r="R19" s="51">
        <f t="shared" si="1"/>
        <v>12.332184169769949</v>
      </c>
    </row>
    <row r="20" spans="1:18">
      <c r="A20" s="241" t="s">
        <v>112</v>
      </c>
      <c r="B20" s="947">
        <v>106364</v>
      </c>
      <c r="C20" s="947">
        <v>125265</v>
      </c>
      <c r="D20" s="947">
        <v>131802</v>
      </c>
      <c r="E20" s="947">
        <v>131680</v>
      </c>
      <c r="F20" s="947">
        <v>134712</v>
      </c>
      <c r="G20" s="947">
        <v>142344</v>
      </c>
      <c r="H20" s="947">
        <v>154462</v>
      </c>
      <c r="I20" s="948">
        <f t="shared" si="0"/>
        <v>48098</v>
      </c>
      <c r="K20" s="949">
        <v>14.859271118412872</v>
      </c>
      <c r="L20" s="949">
        <v>18.030356461723365</v>
      </c>
      <c r="M20" s="949">
        <v>19.460086757006557</v>
      </c>
      <c r="N20" s="949">
        <v>20.030697104158712</v>
      </c>
      <c r="O20" s="949">
        <v>21.191761276489306</v>
      </c>
      <c r="P20" s="949">
        <v>23.20993854447088</v>
      </c>
      <c r="Q20" s="949">
        <v>26.159028439911729</v>
      </c>
      <c r="R20" s="950">
        <f t="shared" si="1"/>
        <v>11.299757321498857</v>
      </c>
    </row>
    <row r="21" spans="1:18">
      <c r="A21" s="239" t="s">
        <v>114</v>
      </c>
      <c r="B21" s="8">
        <v>27080</v>
      </c>
      <c r="C21" s="8">
        <v>32107</v>
      </c>
      <c r="D21" s="8">
        <v>33396</v>
      </c>
      <c r="E21" s="8">
        <v>32618</v>
      </c>
      <c r="F21" s="8">
        <v>33355</v>
      </c>
      <c r="G21" s="8">
        <v>35977</v>
      </c>
      <c r="H21" s="8">
        <v>40117</v>
      </c>
      <c r="I21" s="747">
        <f t="shared" si="0"/>
        <v>13037</v>
      </c>
      <c r="K21" s="10">
        <v>13.667242023236332</v>
      </c>
      <c r="L21" s="10">
        <v>16.438657751108472</v>
      </c>
      <c r="M21" s="10">
        <v>17.338573601715375</v>
      </c>
      <c r="N21" s="10">
        <v>17.250169233372823</v>
      </c>
      <c r="O21" s="10">
        <v>18.05031684786432</v>
      </c>
      <c r="P21" s="10">
        <v>19.975791630344858</v>
      </c>
      <c r="Q21" s="10">
        <v>22.916143036673141</v>
      </c>
      <c r="R21" s="51">
        <f t="shared" si="1"/>
        <v>9.248901013436809</v>
      </c>
    </row>
    <row r="22" spans="1:18">
      <c r="A22" s="239" t="s">
        <v>116</v>
      </c>
      <c r="B22" s="8">
        <v>34222</v>
      </c>
      <c r="C22" s="8">
        <v>39662</v>
      </c>
      <c r="D22" s="8">
        <v>41066</v>
      </c>
      <c r="E22" s="8">
        <v>41036</v>
      </c>
      <c r="F22" s="8">
        <v>42537</v>
      </c>
      <c r="G22" s="8">
        <v>46284</v>
      </c>
      <c r="H22" s="8">
        <v>51757</v>
      </c>
      <c r="I22" s="747">
        <f t="shared" si="0"/>
        <v>17535</v>
      </c>
      <c r="K22" s="10">
        <v>15.113588185415489</v>
      </c>
      <c r="L22" s="10">
        <v>17.967093699603168</v>
      </c>
      <c r="M22" s="10">
        <v>18.916316970146436</v>
      </c>
      <c r="N22" s="10">
        <v>19.293989317685998</v>
      </c>
      <c r="O22" s="10">
        <v>20.477160146151956</v>
      </c>
      <c r="P22" s="10">
        <v>22.853700567342969</v>
      </c>
      <c r="Q22" s="10">
        <v>26.258593135638364</v>
      </c>
      <c r="R22" s="51">
        <f t="shared" si="1"/>
        <v>11.145004950222875</v>
      </c>
    </row>
    <row r="23" spans="1:18">
      <c r="A23" s="239" t="s">
        <v>118</v>
      </c>
      <c r="B23" s="8">
        <v>27805</v>
      </c>
      <c r="C23" s="8">
        <v>31587</v>
      </c>
      <c r="D23" s="8">
        <v>31218</v>
      </c>
      <c r="E23" s="8">
        <v>29252</v>
      </c>
      <c r="F23" s="8">
        <v>28580</v>
      </c>
      <c r="G23" s="8">
        <v>30064</v>
      </c>
      <c r="H23" s="8">
        <v>32856</v>
      </c>
      <c r="I23" s="747">
        <f t="shared" si="0"/>
        <v>5051</v>
      </c>
      <c r="K23" s="10">
        <v>18.254213141983051</v>
      </c>
      <c r="L23" s="10">
        <v>21.422903455525788</v>
      </c>
      <c r="M23" s="10">
        <v>22.062814496522869</v>
      </c>
      <c r="N23" s="10">
        <v>21.580865536423062</v>
      </c>
      <c r="O23" s="10">
        <v>21.993074259330513</v>
      </c>
      <c r="P23" s="10">
        <v>24.098432928539939</v>
      </c>
      <c r="Q23" s="10">
        <v>27.432579109960759</v>
      </c>
      <c r="R23" s="51">
        <f t="shared" si="1"/>
        <v>9.1783659679777081</v>
      </c>
    </row>
    <row r="24" spans="1:18">
      <c r="A24" s="239" t="s">
        <v>120</v>
      </c>
      <c r="B24" s="8">
        <v>12734</v>
      </c>
      <c r="C24" s="8">
        <v>16192</v>
      </c>
      <c r="D24" s="8">
        <v>19560</v>
      </c>
      <c r="E24" s="8">
        <v>21971</v>
      </c>
      <c r="F24" s="8">
        <v>23432</v>
      </c>
      <c r="G24" s="8">
        <v>23090</v>
      </c>
      <c r="H24" s="8">
        <v>22486</v>
      </c>
      <c r="I24" s="747">
        <f t="shared" si="0"/>
        <v>9752</v>
      </c>
      <c r="K24" s="10">
        <v>11.657115655724198</v>
      </c>
      <c r="L24" s="10">
        <v>15.786446197194085</v>
      </c>
      <c r="M24" s="10">
        <v>19.831895284348416</v>
      </c>
      <c r="N24" s="10">
        <v>23.413007107767395</v>
      </c>
      <c r="O24" s="10">
        <v>26.541315059183329</v>
      </c>
      <c r="P24" s="10">
        <v>28.029328218699167</v>
      </c>
      <c r="Q24" s="10">
        <v>29.396538200073209</v>
      </c>
      <c r="R24" s="51">
        <f t="shared" si="1"/>
        <v>17.739422544349011</v>
      </c>
    </row>
    <row r="25" spans="1:18">
      <c r="A25" s="239" t="s">
        <v>122</v>
      </c>
      <c r="B25" s="8">
        <v>4523</v>
      </c>
      <c r="C25" s="8">
        <v>5717</v>
      </c>
      <c r="D25" s="8">
        <v>6562</v>
      </c>
      <c r="E25" s="8">
        <v>6803</v>
      </c>
      <c r="F25" s="8">
        <v>6808</v>
      </c>
      <c r="G25" s="8">
        <v>6929</v>
      </c>
      <c r="H25" s="8">
        <v>7246</v>
      </c>
      <c r="I25" s="747">
        <f t="shared" si="0"/>
        <v>2723</v>
      </c>
      <c r="K25" s="10">
        <v>15.23921832884097</v>
      </c>
      <c r="L25" s="10">
        <v>19.941400118594999</v>
      </c>
      <c r="M25" s="10">
        <v>23.892226470052794</v>
      </c>
      <c r="N25" s="10">
        <v>25.937928930913529</v>
      </c>
      <c r="O25" s="10">
        <v>27.310654685494224</v>
      </c>
      <c r="P25" s="10">
        <v>29.447513812154696</v>
      </c>
      <c r="Q25" s="10">
        <v>32.86764038827905</v>
      </c>
      <c r="R25" s="51">
        <f t="shared" si="1"/>
        <v>17.62842205943808</v>
      </c>
    </row>
    <row r="26" spans="1:18">
      <c r="A26" s="246" t="s">
        <v>123</v>
      </c>
      <c r="B26" s="947">
        <v>99642</v>
      </c>
      <c r="C26" s="947">
        <v>122475</v>
      </c>
      <c r="D26" s="947">
        <v>128355</v>
      </c>
      <c r="E26" s="947">
        <v>124460</v>
      </c>
      <c r="F26" s="947">
        <v>121904</v>
      </c>
      <c r="G26" s="947">
        <v>124602</v>
      </c>
      <c r="H26" s="947">
        <v>135020</v>
      </c>
      <c r="I26" s="948">
        <f t="shared" si="0"/>
        <v>35378</v>
      </c>
      <c r="K26" s="949">
        <v>13.915061732532857</v>
      </c>
      <c r="L26" s="949">
        <v>17.341200057768603</v>
      </c>
      <c r="M26" s="949">
        <v>18.696496382474486</v>
      </c>
      <c r="N26" s="949">
        <v>18.765737376174176</v>
      </c>
      <c r="O26" s="949">
        <v>19.129097556765579</v>
      </c>
      <c r="P26" s="949">
        <v>20.432821209124764</v>
      </c>
      <c r="Q26" s="949">
        <v>23.200189697892359</v>
      </c>
      <c r="R26" s="950">
        <f t="shared" si="1"/>
        <v>9.2851279653595018</v>
      </c>
    </row>
    <row r="27" spans="1:18">
      <c r="A27" s="239" t="s">
        <v>125</v>
      </c>
      <c r="B27" s="8">
        <v>41933</v>
      </c>
      <c r="C27" s="8">
        <v>51361</v>
      </c>
      <c r="D27" s="8">
        <v>52883</v>
      </c>
      <c r="E27" s="8">
        <v>51430</v>
      </c>
      <c r="F27" s="8">
        <v>51417</v>
      </c>
      <c r="G27" s="8">
        <v>53780</v>
      </c>
      <c r="H27" s="8">
        <v>58643</v>
      </c>
      <c r="I27" s="747">
        <f t="shared" si="0"/>
        <v>16710</v>
      </c>
      <c r="K27" s="10">
        <v>13.811878089993115</v>
      </c>
      <c r="L27" s="10">
        <v>16.81552393611797</v>
      </c>
      <c r="M27" s="10">
        <v>17.590316561168454</v>
      </c>
      <c r="N27" s="10">
        <v>17.45626599507165</v>
      </c>
      <c r="O27" s="10">
        <v>17.899863532557234</v>
      </c>
      <c r="P27" s="10">
        <v>19.286631330555217</v>
      </c>
      <c r="Q27" s="10">
        <v>21.733474657930238</v>
      </c>
      <c r="R27" s="51">
        <f t="shared" si="1"/>
        <v>7.9215965679371223</v>
      </c>
    </row>
    <row r="28" spans="1:18">
      <c r="A28" s="239" t="s">
        <v>127</v>
      </c>
      <c r="B28" s="8">
        <v>36059</v>
      </c>
      <c r="C28" s="8">
        <v>44069</v>
      </c>
      <c r="D28" s="8">
        <v>46975</v>
      </c>
      <c r="E28" s="8">
        <v>45660</v>
      </c>
      <c r="F28" s="8">
        <v>44502</v>
      </c>
      <c r="G28" s="8">
        <v>45267</v>
      </c>
      <c r="H28" s="8">
        <v>49105</v>
      </c>
      <c r="I28" s="747">
        <f t="shared" si="0"/>
        <v>13046</v>
      </c>
      <c r="K28" s="10">
        <v>13.822169749844754</v>
      </c>
      <c r="L28" s="10">
        <v>17.3527327138132</v>
      </c>
      <c r="M28" s="10">
        <v>19.151035317811381</v>
      </c>
      <c r="N28" s="10">
        <v>19.414090735150307</v>
      </c>
      <c r="O28" s="10">
        <v>19.849595889311139</v>
      </c>
      <c r="P28" s="10">
        <v>21.273186113943858</v>
      </c>
      <c r="Q28" s="10">
        <v>24.391879473665909</v>
      </c>
      <c r="R28" s="51">
        <f t="shared" si="1"/>
        <v>10.569709723821155</v>
      </c>
    </row>
    <row r="29" spans="1:18">
      <c r="A29" s="239" t="s">
        <v>129</v>
      </c>
      <c r="B29" s="8">
        <v>12421</v>
      </c>
      <c r="C29" s="8">
        <v>15352</v>
      </c>
      <c r="D29" s="8">
        <v>16202</v>
      </c>
      <c r="E29" s="8">
        <v>15515</v>
      </c>
      <c r="F29" s="8">
        <v>14825</v>
      </c>
      <c r="G29" s="8">
        <v>14578</v>
      </c>
      <c r="H29" s="8">
        <v>15543</v>
      </c>
      <c r="I29" s="747">
        <f t="shared" si="0"/>
        <v>3122</v>
      </c>
      <c r="K29" s="10">
        <v>14.159503887280273</v>
      </c>
      <c r="L29" s="10">
        <v>18.213311187566735</v>
      </c>
      <c r="M29" s="10">
        <v>20.175329365178193</v>
      </c>
      <c r="N29" s="10">
        <v>20.454575417595024</v>
      </c>
      <c r="O29" s="10">
        <v>20.829235394947592</v>
      </c>
      <c r="P29" s="10">
        <v>21.937309075587258</v>
      </c>
      <c r="Q29" s="10">
        <v>25.109043326548413</v>
      </c>
      <c r="R29" s="51">
        <f t="shared" si="1"/>
        <v>10.94953943926814</v>
      </c>
    </row>
    <row r="30" spans="1:18">
      <c r="A30" s="239" t="s">
        <v>131</v>
      </c>
      <c r="B30" s="8">
        <v>4650</v>
      </c>
      <c r="C30" s="8">
        <v>6011</v>
      </c>
      <c r="D30" s="8">
        <v>6407</v>
      </c>
      <c r="E30" s="8">
        <v>6186</v>
      </c>
      <c r="F30" s="8">
        <v>5773</v>
      </c>
      <c r="G30" s="8">
        <v>5532</v>
      </c>
      <c r="H30" s="8">
        <v>5791</v>
      </c>
      <c r="I30" s="747">
        <f t="shared" si="0"/>
        <v>1141</v>
      </c>
      <c r="K30" s="10">
        <v>15.362759349808378</v>
      </c>
      <c r="L30" s="10">
        <v>20.526567408823933</v>
      </c>
      <c r="M30" s="10">
        <v>22.934564719358534</v>
      </c>
      <c r="N30" s="10">
        <v>23.4575859846043</v>
      </c>
      <c r="O30" s="10">
        <v>23.372469635627528</v>
      </c>
      <c r="P30" s="10">
        <v>24.025015200208461</v>
      </c>
      <c r="Q30" s="10">
        <v>27.002704467033478</v>
      </c>
      <c r="R30" s="51">
        <f t="shared" si="1"/>
        <v>11.6399451172251</v>
      </c>
    </row>
    <row r="31" spans="1:18">
      <c r="A31" s="239" t="s">
        <v>133</v>
      </c>
      <c r="B31" s="8">
        <v>4579</v>
      </c>
      <c r="C31" s="8">
        <v>5682</v>
      </c>
      <c r="D31" s="8">
        <v>5888</v>
      </c>
      <c r="E31" s="8">
        <v>5669</v>
      </c>
      <c r="F31" s="8">
        <v>5387</v>
      </c>
      <c r="G31" s="8">
        <v>5445</v>
      </c>
      <c r="H31" s="8">
        <v>5938</v>
      </c>
      <c r="I31" s="747">
        <f t="shared" si="0"/>
        <v>1359</v>
      </c>
      <c r="K31" s="10">
        <v>13.626354005475537</v>
      </c>
      <c r="L31" s="10">
        <v>17.066138042890611</v>
      </c>
      <c r="M31" s="10">
        <v>18.199239637746111</v>
      </c>
      <c r="N31" s="10">
        <v>18.172201564303116</v>
      </c>
      <c r="O31" s="10">
        <v>17.985443376068378</v>
      </c>
      <c r="P31" s="10">
        <v>18.972786508240706</v>
      </c>
      <c r="Q31" s="10">
        <v>21.604511551755504</v>
      </c>
      <c r="R31" s="51">
        <f t="shared" si="1"/>
        <v>7.9781575462799665</v>
      </c>
    </row>
    <row r="32" spans="1:18">
      <c r="A32" s="242" t="s">
        <v>134</v>
      </c>
      <c r="B32" s="947">
        <v>44979</v>
      </c>
      <c r="C32" s="947">
        <v>51822</v>
      </c>
      <c r="D32" s="947">
        <v>54288</v>
      </c>
      <c r="E32" s="947">
        <v>53036</v>
      </c>
      <c r="F32" s="947">
        <v>51051</v>
      </c>
      <c r="G32" s="947">
        <v>49663</v>
      </c>
      <c r="H32" s="947">
        <v>51052</v>
      </c>
      <c r="I32" s="948">
        <f t="shared" si="0"/>
        <v>6073</v>
      </c>
      <c r="K32" s="949">
        <v>17.028792094951445</v>
      </c>
      <c r="L32" s="949">
        <v>20.686021307935189</v>
      </c>
      <c r="M32" s="949">
        <v>22.915514657774214</v>
      </c>
      <c r="N32" s="949">
        <v>23.811790059713555</v>
      </c>
      <c r="O32" s="949">
        <v>24.547408507998789</v>
      </c>
      <c r="P32" s="949">
        <v>25.71160835395591</v>
      </c>
      <c r="Q32" s="949">
        <v>28.565193793678418</v>
      </c>
      <c r="R32" s="950">
        <f t="shared" si="1"/>
        <v>11.536401698726973</v>
      </c>
    </row>
    <row r="33" spans="1:20">
      <c r="A33" s="240" t="s">
        <v>361</v>
      </c>
      <c r="B33" s="8">
        <v>7214</v>
      </c>
      <c r="C33" s="8">
        <v>7983</v>
      </c>
      <c r="D33" s="8">
        <v>8044</v>
      </c>
      <c r="E33" s="8">
        <v>7701</v>
      </c>
      <c r="F33" s="8">
        <v>7416</v>
      </c>
      <c r="G33" s="8">
        <v>7247</v>
      </c>
      <c r="H33" s="8">
        <v>7385</v>
      </c>
      <c r="I33" s="747">
        <f t="shared" si="0"/>
        <v>171</v>
      </c>
      <c r="K33" s="10">
        <v>18.65384118118584</v>
      </c>
      <c r="L33" s="10">
        <v>22.407792061977208</v>
      </c>
      <c r="M33" s="10">
        <v>24.228915662650603</v>
      </c>
      <c r="N33" s="10">
        <v>24.999188443434509</v>
      </c>
      <c r="O33" s="10">
        <v>26.075032523469638</v>
      </c>
      <c r="P33" s="10">
        <v>27.667697476425001</v>
      </c>
      <c r="Q33" s="10">
        <v>30.779810778143624</v>
      </c>
      <c r="R33" s="51">
        <f t="shared" si="1"/>
        <v>12.125969596957784</v>
      </c>
    </row>
    <row r="34" spans="1:20">
      <c r="A34" s="239" t="s">
        <v>362</v>
      </c>
      <c r="B34" s="8">
        <v>13758</v>
      </c>
      <c r="C34" s="8">
        <v>16387</v>
      </c>
      <c r="D34" s="8">
        <v>17097</v>
      </c>
      <c r="E34" s="8">
        <v>16340</v>
      </c>
      <c r="F34" s="8">
        <v>15234</v>
      </c>
      <c r="G34" s="8">
        <v>14445</v>
      </c>
      <c r="H34" s="8">
        <v>14678</v>
      </c>
      <c r="I34" s="747">
        <f t="shared" si="0"/>
        <v>920</v>
      </c>
      <c r="K34" s="10">
        <v>18.272372300581718</v>
      </c>
      <c r="L34" s="10">
        <v>22.903825457391644</v>
      </c>
      <c r="M34" s="10">
        <v>25.436664980510017</v>
      </c>
      <c r="N34" s="10">
        <v>26.110161231044565</v>
      </c>
      <c r="O34" s="10">
        <v>26.365524402907582</v>
      </c>
      <c r="P34" s="10">
        <v>27.220306405110524</v>
      </c>
      <c r="Q34" s="10">
        <v>30.177429634655319</v>
      </c>
      <c r="R34" s="51">
        <f t="shared" si="1"/>
        <v>11.9050573340736</v>
      </c>
    </row>
    <row r="35" spans="1:20">
      <c r="A35" s="239" t="s">
        <v>148</v>
      </c>
      <c r="B35" s="8">
        <v>7031</v>
      </c>
      <c r="C35" s="8">
        <v>8307</v>
      </c>
      <c r="D35" s="8">
        <v>8922</v>
      </c>
      <c r="E35" s="8">
        <v>8868</v>
      </c>
      <c r="F35" s="8">
        <v>8673</v>
      </c>
      <c r="G35" s="8">
        <v>8705</v>
      </c>
      <c r="H35" s="8">
        <v>9334</v>
      </c>
      <c r="I35" s="747">
        <f t="shared" si="0"/>
        <v>2303</v>
      </c>
      <c r="K35" s="10">
        <v>14.782809806147764</v>
      </c>
      <c r="L35" s="10">
        <v>18.058303080367818</v>
      </c>
      <c r="M35" s="10">
        <v>20.151326933935628</v>
      </c>
      <c r="N35" s="10">
        <v>20.899813815370837</v>
      </c>
      <c r="O35" s="10">
        <v>21.486436269044965</v>
      </c>
      <c r="P35" s="10">
        <v>22.811844863731658</v>
      </c>
      <c r="Q35" s="10">
        <v>25.992035866447605</v>
      </c>
      <c r="R35" s="51">
        <f t="shared" si="1"/>
        <v>11.209226060299841</v>
      </c>
    </row>
    <row r="36" spans="1:20">
      <c r="A36" s="239" t="s">
        <v>150</v>
      </c>
      <c r="B36" s="8">
        <v>7289</v>
      </c>
      <c r="C36" s="8">
        <v>8330</v>
      </c>
      <c r="D36" s="8">
        <v>8929</v>
      </c>
      <c r="E36" s="8">
        <v>8844</v>
      </c>
      <c r="F36" s="8">
        <v>8514</v>
      </c>
      <c r="G36" s="8">
        <v>8142</v>
      </c>
      <c r="H36" s="8">
        <v>8079</v>
      </c>
      <c r="I36" s="747">
        <f t="shared" si="0"/>
        <v>790</v>
      </c>
      <c r="K36" s="10">
        <v>17.070257611241217</v>
      </c>
      <c r="L36" s="10">
        <v>20.716239741357871</v>
      </c>
      <c r="M36" s="10">
        <v>23.683721917190525</v>
      </c>
      <c r="N36" s="10">
        <v>25.216697080291972</v>
      </c>
      <c r="O36" s="10">
        <v>26.352606165655569</v>
      </c>
      <c r="P36" s="10">
        <v>27.580366518749365</v>
      </c>
      <c r="Q36" s="10">
        <v>30.112937493011295</v>
      </c>
      <c r="R36" s="51">
        <f t="shared" si="1"/>
        <v>13.042679881770077</v>
      </c>
    </row>
    <row r="37" spans="1:20">
      <c r="A37" s="239" t="s">
        <v>363</v>
      </c>
      <c r="B37" s="8">
        <v>5571</v>
      </c>
      <c r="C37" s="8">
        <v>6331</v>
      </c>
      <c r="D37" s="8">
        <v>6743</v>
      </c>
      <c r="E37" s="8">
        <v>6844</v>
      </c>
      <c r="F37" s="8">
        <v>6937</v>
      </c>
      <c r="G37" s="8">
        <v>7126</v>
      </c>
      <c r="H37" s="8">
        <v>7669</v>
      </c>
      <c r="I37" s="747">
        <f t="shared" si="0"/>
        <v>2098</v>
      </c>
      <c r="K37" s="10">
        <v>13.706482962233975</v>
      </c>
      <c r="L37" s="10">
        <v>15.808529764282861</v>
      </c>
      <c r="M37" s="10">
        <v>17.219980591450025</v>
      </c>
      <c r="N37" s="10">
        <v>17.942063179971164</v>
      </c>
      <c r="O37" s="10">
        <v>18.768939393939394</v>
      </c>
      <c r="P37" s="10">
        <v>20.019103270030342</v>
      </c>
      <c r="Q37" s="10">
        <v>22.475894610357258</v>
      </c>
      <c r="R37" s="51">
        <f t="shared" si="1"/>
        <v>8.7694116481232829</v>
      </c>
    </row>
    <row r="38" spans="1:20">
      <c r="A38" s="239" t="s">
        <v>364</v>
      </c>
      <c r="B38" s="8">
        <v>4116</v>
      </c>
      <c r="C38" s="8">
        <v>4484</v>
      </c>
      <c r="D38" s="8">
        <v>4553</v>
      </c>
      <c r="E38" s="8">
        <v>4439</v>
      </c>
      <c r="F38" s="8">
        <v>4277</v>
      </c>
      <c r="G38" s="8">
        <v>3998</v>
      </c>
      <c r="H38" s="8">
        <v>3907</v>
      </c>
      <c r="I38" s="747">
        <f t="shared" si="0"/>
        <v>-209</v>
      </c>
      <c r="K38" s="10">
        <v>21.369606977830848</v>
      </c>
      <c r="L38" s="10">
        <v>26.245244366403277</v>
      </c>
      <c r="M38" s="10">
        <v>29.64771765318747</v>
      </c>
      <c r="N38" s="10">
        <v>32.410922897196258</v>
      </c>
      <c r="O38" s="10">
        <v>35.303342963268676</v>
      </c>
      <c r="P38" s="10">
        <v>37.656588490157297</v>
      </c>
      <c r="Q38" s="10">
        <v>42.338534893801473</v>
      </c>
      <c r="R38" s="51">
        <f t="shared" si="1"/>
        <v>20.968927915970625</v>
      </c>
    </row>
    <row r="39" spans="1:20">
      <c r="A39" s="242" t="s">
        <v>165</v>
      </c>
      <c r="B39" s="947">
        <v>81165</v>
      </c>
      <c r="C39" s="947">
        <v>95133</v>
      </c>
      <c r="D39" s="947">
        <v>98482</v>
      </c>
      <c r="E39" s="947">
        <v>96401</v>
      </c>
      <c r="F39" s="947">
        <v>96259</v>
      </c>
      <c r="G39" s="947">
        <v>99261</v>
      </c>
      <c r="H39" s="947">
        <v>108649</v>
      </c>
      <c r="I39" s="948">
        <f t="shared" si="0"/>
        <v>27484</v>
      </c>
      <c r="K39" s="949">
        <v>14.196659547784837</v>
      </c>
      <c r="L39" s="949">
        <v>17.027960199539276</v>
      </c>
      <c r="M39" s="949">
        <v>18.153297130701823</v>
      </c>
      <c r="N39" s="949">
        <v>18.381001410975099</v>
      </c>
      <c r="O39" s="949">
        <v>19.070780154770915</v>
      </c>
      <c r="P39" s="949">
        <v>20.507157599409958</v>
      </c>
      <c r="Q39" s="949">
        <v>23.480861786895982</v>
      </c>
      <c r="R39" s="950">
        <f t="shared" si="1"/>
        <v>9.2842022391111456</v>
      </c>
    </row>
    <row r="40" spans="1:20">
      <c r="A40" s="240" t="s">
        <v>365</v>
      </c>
      <c r="B40" s="8">
        <v>74040</v>
      </c>
      <c r="C40" s="8">
        <v>87059</v>
      </c>
      <c r="D40" s="8">
        <v>89887</v>
      </c>
      <c r="E40" s="8">
        <v>87879</v>
      </c>
      <c r="F40" s="8">
        <v>88075</v>
      </c>
      <c r="G40" s="8">
        <v>91528</v>
      </c>
      <c r="H40" s="8">
        <v>100893</v>
      </c>
      <c r="I40" s="747">
        <f t="shared" si="0"/>
        <v>26853</v>
      </c>
      <c r="K40" s="10">
        <v>13.956776218437497</v>
      </c>
      <c r="L40" s="10">
        <v>16.743177932445715</v>
      </c>
      <c r="M40" s="10">
        <v>17.759069993499914</v>
      </c>
      <c r="N40" s="10">
        <v>17.913103743489913</v>
      </c>
      <c r="O40" s="10">
        <v>18.602730583036927</v>
      </c>
      <c r="P40" s="10">
        <v>20.104776443970962</v>
      </c>
      <c r="Q40" s="10">
        <v>23.121505179209827</v>
      </c>
      <c r="R40" s="51">
        <f t="shared" si="1"/>
        <v>9.1647289607723295</v>
      </c>
    </row>
    <row r="41" spans="1:20">
      <c r="A41" s="239" t="s">
        <v>179</v>
      </c>
      <c r="B41" s="8">
        <v>2112</v>
      </c>
      <c r="C41" s="8">
        <v>2374</v>
      </c>
      <c r="D41" s="8">
        <v>2543</v>
      </c>
      <c r="E41" s="8">
        <v>2550</v>
      </c>
      <c r="F41" s="8">
        <v>2391</v>
      </c>
      <c r="G41" s="8">
        <v>2181</v>
      </c>
      <c r="H41" s="8">
        <v>2055</v>
      </c>
      <c r="I41" s="747">
        <f t="shared" si="0"/>
        <v>-57</v>
      </c>
      <c r="K41" s="10">
        <v>18.805093046033299</v>
      </c>
      <c r="L41" s="10">
        <v>23.122625888769846</v>
      </c>
      <c r="M41" s="10">
        <v>27.247401692917606</v>
      </c>
      <c r="N41" s="10">
        <v>30.42233357193987</v>
      </c>
      <c r="O41" s="10">
        <v>32.098268223922673</v>
      </c>
      <c r="P41" s="10">
        <v>33.257090576395242</v>
      </c>
      <c r="Q41" s="10">
        <v>35.9328553942997</v>
      </c>
      <c r="R41" s="51">
        <f t="shared" si="1"/>
        <v>17.127762348266401</v>
      </c>
    </row>
    <row r="42" spans="1:20">
      <c r="A42" s="239" t="s">
        <v>181</v>
      </c>
      <c r="B42" s="8">
        <v>2806</v>
      </c>
      <c r="C42" s="8">
        <v>3347</v>
      </c>
      <c r="D42" s="8">
        <v>3560</v>
      </c>
      <c r="E42" s="8">
        <v>3547</v>
      </c>
      <c r="F42" s="8">
        <v>3452</v>
      </c>
      <c r="G42" s="8">
        <v>3368</v>
      </c>
      <c r="H42" s="8">
        <v>3639</v>
      </c>
      <c r="I42" s="747">
        <f t="shared" si="0"/>
        <v>833</v>
      </c>
      <c r="K42" s="10">
        <v>14.481085823398876</v>
      </c>
      <c r="L42" s="10">
        <v>17.730571595062774</v>
      </c>
      <c r="M42" s="10">
        <v>19.494031321870551</v>
      </c>
      <c r="N42" s="10">
        <v>20.235039078099152</v>
      </c>
      <c r="O42" s="10">
        <v>20.691722112329916</v>
      </c>
      <c r="P42" s="10">
        <v>21.281435612283584</v>
      </c>
      <c r="Q42" s="10">
        <v>24.297255792214727</v>
      </c>
      <c r="R42" s="51">
        <f t="shared" si="1"/>
        <v>9.816169968815851</v>
      </c>
    </row>
    <row r="43" spans="1:20">
      <c r="A43" s="239" t="s">
        <v>366</v>
      </c>
      <c r="B43" s="8">
        <v>2207</v>
      </c>
      <c r="C43" s="8">
        <v>2353</v>
      </c>
      <c r="D43" s="8">
        <v>2492</v>
      </c>
      <c r="E43" s="8">
        <v>2425</v>
      </c>
      <c r="F43" s="8">
        <v>2341</v>
      </c>
      <c r="G43" s="8">
        <v>2184</v>
      </c>
      <c r="H43" s="8">
        <v>2062</v>
      </c>
      <c r="I43" s="747">
        <f t="shared" si="0"/>
        <v>-145</v>
      </c>
      <c r="K43" s="10">
        <v>20.789374529012811</v>
      </c>
      <c r="L43" s="10">
        <v>24.571846282372597</v>
      </c>
      <c r="M43" s="10">
        <v>28.447488584474883</v>
      </c>
      <c r="N43" s="10">
        <v>30.449522852837767</v>
      </c>
      <c r="O43" s="10">
        <v>32.686400446802573</v>
      </c>
      <c r="P43" s="10">
        <v>34.167709637046308</v>
      </c>
      <c r="Q43" s="10">
        <v>36.450415414530667</v>
      </c>
      <c r="R43" s="51">
        <f t="shared" si="1"/>
        <v>15.661040885517856</v>
      </c>
      <c r="T43" s="1" t="s">
        <v>428</v>
      </c>
    </row>
    <row r="44" spans="1:20">
      <c r="A44" s="242" t="s">
        <v>187</v>
      </c>
      <c r="B44" s="947">
        <v>42499</v>
      </c>
      <c r="C44" s="947">
        <v>49311</v>
      </c>
      <c r="D44" s="947">
        <v>51757</v>
      </c>
      <c r="E44" s="947">
        <v>49974</v>
      </c>
      <c r="F44" s="947">
        <v>47311</v>
      </c>
      <c r="G44" s="947">
        <v>45215</v>
      </c>
      <c r="H44" s="947">
        <v>46393</v>
      </c>
      <c r="I44" s="948">
        <f t="shared" si="0"/>
        <v>3894</v>
      </c>
      <c r="K44" s="949">
        <v>17.233912271239777</v>
      </c>
      <c r="L44" s="949">
        <v>21.451596765142188</v>
      </c>
      <c r="M44" s="949">
        <v>24.05981833226415</v>
      </c>
      <c r="N44" s="949">
        <v>24.986375340616483</v>
      </c>
      <c r="O44" s="949">
        <v>25.589282044070398</v>
      </c>
      <c r="P44" s="949">
        <v>26.582360341928577</v>
      </c>
      <c r="Q44" s="949">
        <v>29.749781973015953</v>
      </c>
      <c r="R44" s="950">
        <f t="shared" si="1"/>
        <v>12.515869701776175</v>
      </c>
    </row>
    <row r="45" spans="1:20">
      <c r="A45" s="239" t="s">
        <v>189</v>
      </c>
      <c r="B45" s="8">
        <v>5624</v>
      </c>
      <c r="C45" s="8">
        <v>6612</v>
      </c>
      <c r="D45" s="8">
        <v>6536</v>
      </c>
      <c r="E45" s="8">
        <v>5891</v>
      </c>
      <c r="F45" s="8">
        <v>5332</v>
      </c>
      <c r="G45" s="8">
        <v>4921</v>
      </c>
      <c r="H45" s="8">
        <v>5080</v>
      </c>
      <c r="I45" s="747">
        <f t="shared" si="0"/>
        <v>-544</v>
      </c>
      <c r="K45" s="10">
        <v>19.83424440134015</v>
      </c>
      <c r="L45" s="10">
        <v>25.607064017660043</v>
      </c>
      <c r="M45" s="10">
        <v>27.18010562648147</v>
      </c>
      <c r="N45" s="10">
        <v>26.489500427177482</v>
      </c>
      <c r="O45" s="10">
        <v>26.026260555474202</v>
      </c>
      <c r="P45" s="10">
        <v>26.088108996448074</v>
      </c>
      <c r="Q45" s="10">
        <v>29.161882893226178</v>
      </c>
      <c r="R45" s="51">
        <f t="shared" si="1"/>
        <v>9.3276384918860273</v>
      </c>
    </row>
    <row r="46" spans="1:20">
      <c r="A46" s="239" t="s">
        <v>191</v>
      </c>
      <c r="B46" s="8">
        <v>7904</v>
      </c>
      <c r="C46" s="8">
        <v>9143</v>
      </c>
      <c r="D46" s="8">
        <v>9439</v>
      </c>
      <c r="E46" s="8">
        <v>9081</v>
      </c>
      <c r="F46" s="8">
        <v>8717</v>
      </c>
      <c r="G46" s="8">
        <v>8570</v>
      </c>
      <c r="H46" s="8">
        <v>8779</v>
      </c>
      <c r="I46" s="747">
        <f t="shared" si="0"/>
        <v>875</v>
      </c>
      <c r="K46" s="10">
        <v>17.223045410964875</v>
      </c>
      <c r="L46" s="10">
        <v>21.443816403593125</v>
      </c>
      <c r="M46" s="10">
        <v>23.65842043261398</v>
      </c>
      <c r="N46" s="10">
        <v>24.476429206759924</v>
      </c>
      <c r="O46" s="10">
        <v>25.423629947210312</v>
      </c>
      <c r="P46" s="10">
        <v>27.19857818401092</v>
      </c>
      <c r="Q46" s="10">
        <v>30.423482118103689</v>
      </c>
      <c r="R46" s="51">
        <f t="shared" si="1"/>
        <v>13.200436707138813</v>
      </c>
    </row>
    <row r="47" spans="1:20">
      <c r="A47" s="239" t="s">
        <v>367</v>
      </c>
      <c r="B47" s="8">
        <v>6451</v>
      </c>
      <c r="C47" s="8">
        <v>7119</v>
      </c>
      <c r="D47" s="8">
        <v>7588</v>
      </c>
      <c r="E47" s="8">
        <v>7555</v>
      </c>
      <c r="F47" s="8">
        <v>7134</v>
      </c>
      <c r="G47" s="8">
        <v>6567</v>
      </c>
      <c r="H47" s="8">
        <v>6329</v>
      </c>
      <c r="I47" s="747">
        <f t="shared" si="0"/>
        <v>-122</v>
      </c>
      <c r="K47" s="10">
        <v>18.527240874235332</v>
      </c>
      <c r="L47" s="10">
        <v>22.508536739597826</v>
      </c>
      <c r="M47" s="10">
        <v>26.381114626429785</v>
      </c>
      <c r="N47" s="10">
        <v>29.058809954229009</v>
      </c>
      <c r="O47" s="10">
        <v>30.595702706180038</v>
      </c>
      <c r="P47" s="10">
        <v>31.694015444015445</v>
      </c>
      <c r="Q47" s="10">
        <v>34.70797916095421</v>
      </c>
      <c r="R47" s="51">
        <f t="shared" si="1"/>
        <v>16.180738286718878</v>
      </c>
    </row>
    <row r="48" spans="1:20">
      <c r="A48" s="239" t="s">
        <v>368</v>
      </c>
      <c r="B48" s="8">
        <v>11550</v>
      </c>
      <c r="C48" s="8">
        <v>13719</v>
      </c>
      <c r="D48" s="8">
        <v>14777</v>
      </c>
      <c r="E48" s="8">
        <v>14475</v>
      </c>
      <c r="F48" s="8">
        <v>13896</v>
      </c>
      <c r="G48" s="8">
        <v>13541</v>
      </c>
      <c r="H48" s="8">
        <v>14190</v>
      </c>
      <c r="I48" s="747">
        <f t="shared" si="0"/>
        <v>2640</v>
      </c>
      <c r="K48" s="10">
        <v>15.541740674955594</v>
      </c>
      <c r="L48" s="10">
        <v>19.483341380975375</v>
      </c>
      <c r="M48" s="10">
        <v>22.087531015515228</v>
      </c>
      <c r="N48" s="10">
        <v>22.980567727186131</v>
      </c>
      <c r="O48" s="10">
        <v>23.604151449780026</v>
      </c>
      <c r="P48" s="10">
        <v>24.735130790588922</v>
      </c>
      <c r="Q48" s="10">
        <v>27.97657774886142</v>
      </c>
      <c r="R48" s="51">
        <f t="shared" si="1"/>
        <v>12.434837073905825</v>
      </c>
    </row>
    <row r="49" spans="1:18">
      <c r="A49" s="239" t="s">
        <v>212</v>
      </c>
      <c r="B49" s="8">
        <v>4394</v>
      </c>
      <c r="C49" s="8">
        <v>5557</v>
      </c>
      <c r="D49" s="8">
        <v>6001</v>
      </c>
      <c r="E49" s="8">
        <v>5742</v>
      </c>
      <c r="F49" s="8">
        <v>5531</v>
      </c>
      <c r="G49" s="8">
        <v>5640</v>
      </c>
      <c r="H49" s="8">
        <v>6468</v>
      </c>
      <c r="I49" s="747">
        <f t="shared" si="0"/>
        <v>2074</v>
      </c>
      <c r="K49" s="10">
        <v>13.125429399289064</v>
      </c>
      <c r="L49" s="10">
        <v>16.966384758648061</v>
      </c>
      <c r="M49" s="10">
        <v>18.93119656771507</v>
      </c>
      <c r="N49" s="10">
        <v>18.801571709233791</v>
      </c>
      <c r="O49" s="10">
        <v>18.856538933587892</v>
      </c>
      <c r="P49" s="10">
        <v>20.072603032244288</v>
      </c>
      <c r="Q49" s="10">
        <v>24.128926359770201</v>
      </c>
      <c r="R49" s="51">
        <f t="shared" si="1"/>
        <v>11.003496960481137</v>
      </c>
    </row>
    <row r="50" spans="1:18">
      <c r="A50" s="239" t="s">
        <v>214</v>
      </c>
      <c r="B50" s="8">
        <v>2761</v>
      </c>
      <c r="C50" s="8">
        <v>3243</v>
      </c>
      <c r="D50" s="8">
        <v>3407</v>
      </c>
      <c r="E50" s="8">
        <v>3292</v>
      </c>
      <c r="F50" s="8">
        <v>3024</v>
      </c>
      <c r="G50" s="8">
        <v>2702</v>
      </c>
      <c r="H50" s="8">
        <v>2567</v>
      </c>
      <c r="I50" s="747">
        <f t="shared" si="0"/>
        <v>-194</v>
      </c>
      <c r="K50" s="10">
        <v>19.893364075221559</v>
      </c>
      <c r="L50" s="10">
        <v>25.731968578909779</v>
      </c>
      <c r="M50" s="10">
        <v>30.09983214064847</v>
      </c>
      <c r="N50" s="10">
        <v>32.720405526289632</v>
      </c>
      <c r="O50" s="10">
        <v>34.184942346823419</v>
      </c>
      <c r="P50" s="10">
        <v>35.163977095262879</v>
      </c>
      <c r="Q50" s="10">
        <v>38.76472364844458</v>
      </c>
      <c r="R50" s="51">
        <f t="shared" si="1"/>
        <v>18.871359573223021</v>
      </c>
    </row>
    <row r="51" spans="1:18">
      <c r="A51" s="239" t="s">
        <v>369</v>
      </c>
      <c r="B51" s="8">
        <v>3815</v>
      </c>
      <c r="C51" s="8">
        <v>3918</v>
      </c>
      <c r="D51" s="8">
        <v>4009</v>
      </c>
      <c r="E51" s="8">
        <v>3938</v>
      </c>
      <c r="F51" s="8">
        <v>3677</v>
      </c>
      <c r="G51" s="8">
        <v>3274</v>
      </c>
      <c r="H51" s="8">
        <v>2980</v>
      </c>
      <c r="I51" s="747">
        <f t="shared" si="0"/>
        <v>-835</v>
      </c>
      <c r="K51" s="10">
        <v>24.049675345142784</v>
      </c>
      <c r="L51" s="10">
        <v>27.955761683910097</v>
      </c>
      <c r="M51" s="10">
        <v>32.095108478104237</v>
      </c>
      <c r="N51" s="10">
        <v>35.55114200595829</v>
      </c>
      <c r="O51" s="10">
        <v>37.728298789246871</v>
      </c>
      <c r="P51" s="10">
        <v>38.626710712600278</v>
      </c>
      <c r="Q51" s="10">
        <v>40.911587040087866</v>
      </c>
      <c r="R51" s="51">
        <f t="shared" si="1"/>
        <v>16.861911694945082</v>
      </c>
    </row>
    <row r="52" spans="1:18">
      <c r="A52" s="243" t="s">
        <v>224</v>
      </c>
      <c r="B52" s="947">
        <v>31647</v>
      </c>
      <c r="C52" s="947">
        <v>33536</v>
      </c>
      <c r="D52" s="947">
        <v>34372</v>
      </c>
      <c r="E52" s="947">
        <v>33958</v>
      </c>
      <c r="F52" s="947">
        <v>32299</v>
      </c>
      <c r="G52" s="947">
        <v>30343</v>
      </c>
      <c r="H52" s="947">
        <v>29607</v>
      </c>
      <c r="I52" s="948">
        <f t="shared" si="0"/>
        <v>-2040</v>
      </c>
      <c r="K52" s="949">
        <v>20.031141408579078</v>
      </c>
      <c r="L52" s="949">
        <v>23.239182858885162</v>
      </c>
      <c r="M52" s="949">
        <v>25.872788859616108</v>
      </c>
      <c r="N52" s="949">
        <v>27.850177559439356</v>
      </c>
      <c r="O52" s="949">
        <v>28.997881203763558</v>
      </c>
      <c r="P52" s="949">
        <v>29.97342763723292</v>
      </c>
      <c r="Q52" s="949">
        <v>32.395260030855752</v>
      </c>
      <c r="R52" s="950">
        <f t="shared" si="1"/>
        <v>12.364118622276674</v>
      </c>
    </row>
    <row r="53" spans="1:18">
      <c r="A53" s="244" t="s">
        <v>370</v>
      </c>
      <c r="B53" s="8">
        <v>14383</v>
      </c>
      <c r="C53" s="8">
        <v>15520</v>
      </c>
      <c r="D53" s="8">
        <v>15967</v>
      </c>
      <c r="E53" s="8">
        <v>15776</v>
      </c>
      <c r="F53" s="8">
        <v>15153</v>
      </c>
      <c r="G53" s="8">
        <v>14585</v>
      </c>
      <c r="H53" s="8">
        <v>14659</v>
      </c>
      <c r="I53" s="747">
        <f t="shared" si="0"/>
        <v>276</v>
      </c>
      <c r="K53" s="10">
        <v>18.561344190788372</v>
      </c>
      <c r="L53" s="10">
        <v>21.648161580092619</v>
      </c>
      <c r="M53" s="10">
        <v>23.863755249667459</v>
      </c>
      <c r="N53" s="10">
        <v>25.317349509733123</v>
      </c>
      <c r="O53" s="10">
        <v>26.208101283337371</v>
      </c>
      <c r="P53" s="10">
        <v>27.313245566396375</v>
      </c>
      <c r="Q53" s="10">
        <v>29.896802088432047</v>
      </c>
      <c r="R53" s="51">
        <f t="shared" si="1"/>
        <v>11.335457897643675</v>
      </c>
    </row>
    <row r="54" spans="1:18">
      <c r="A54" s="239" t="s">
        <v>371</v>
      </c>
      <c r="B54" s="8">
        <v>4860</v>
      </c>
      <c r="C54" s="8">
        <v>5059</v>
      </c>
      <c r="D54" s="8">
        <v>5196</v>
      </c>
      <c r="E54" s="8">
        <v>5095</v>
      </c>
      <c r="F54" s="8">
        <v>4740</v>
      </c>
      <c r="G54" s="8">
        <v>4314</v>
      </c>
      <c r="H54" s="8">
        <v>4039</v>
      </c>
      <c r="I54" s="747">
        <f t="shared" si="0"/>
        <v>-821</v>
      </c>
      <c r="K54" s="10">
        <v>21.962131140132858</v>
      </c>
      <c r="L54" s="10">
        <v>25.296264813240661</v>
      </c>
      <c r="M54" s="10">
        <v>28.569857590586683</v>
      </c>
      <c r="N54" s="10">
        <v>30.989599172799707</v>
      </c>
      <c r="O54" s="10">
        <v>32.10947026148218</v>
      </c>
      <c r="P54" s="10">
        <v>32.704116443029342</v>
      </c>
      <c r="Q54" s="10">
        <v>34.53907987001881</v>
      </c>
      <c r="R54" s="51">
        <f t="shared" si="1"/>
        <v>12.576948729885952</v>
      </c>
    </row>
    <row r="55" spans="1:18">
      <c r="A55" s="239" t="s">
        <v>372</v>
      </c>
      <c r="B55" s="8">
        <v>5685</v>
      </c>
      <c r="C55" s="8">
        <v>6074</v>
      </c>
      <c r="D55" s="8">
        <v>6263</v>
      </c>
      <c r="E55" s="8">
        <v>6191</v>
      </c>
      <c r="F55" s="8">
        <v>5948</v>
      </c>
      <c r="G55" s="8">
        <v>5643</v>
      </c>
      <c r="H55" s="8">
        <v>5593</v>
      </c>
      <c r="I55" s="747">
        <f t="shared" si="0"/>
        <v>-92</v>
      </c>
      <c r="K55" s="10">
        <v>19.610886888129979</v>
      </c>
      <c r="L55" s="10">
        <v>22.795166253846734</v>
      </c>
      <c r="M55" s="10">
        <v>25.322443698702141</v>
      </c>
      <c r="N55" s="10">
        <v>27.095277692678017</v>
      </c>
      <c r="O55" s="10">
        <v>28.337303477846593</v>
      </c>
      <c r="P55" s="10">
        <v>29.410538385365093</v>
      </c>
      <c r="Q55" s="10">
        <v>32.115991960953203</v>
      </c>
      <c r="R55" s="51">
        <f t="shared" si="1"/>
        <v>12.505105072823223</v>
      </c>
    </row>
    <row r="56" spans="1:18">
      <c r="A56" s="239" t="s">
        <v>373</v>
      </c>
      <c r="B56" s="8">
        <v>3732</v>
      </c>
      <c r="C56" s="8">
        <v>3723</v>
      </c>
      <c r="D56" s="8">
        <v>3680</v>
      </c>
      <c r="E56" s="8">
        <v>3611</v>
      </c>
      <c r="F56" s="8">
        <v>3392</v>
      </c>
      <c r="G56" s="8">
        <v>3074</v>
      </c>
      <c r="H56" s="8">
        <v>2844</v>
      </c>
      <c r="I56" s="747">
        <f t="shared" si="0"/>
        <v>-888</v>
      </c>
      <c r="K56" s="10">
        <v>23.232071713147409</v>
      </c>
      <c r="L56" s="10">
        <v>26.541669637128397</v>
      </c>
      <c r="M56" s="10">
        <v>29.737373737373741</v>
      </c>
      <c r="N56" s="10">
        <v>33.219871205151797</v>
      </c>
      <c r="O56" s="10">
        <v>35.724065297525016</v>
      </c>
      <c r="P56" s="10">
        <v>37.360233349538163</v>
      </c>
      <c r="Q56" s="10">
        <v>40.340425531914889</v>
      </c>
      <c r="R56" s="51">
        <f t="shared" si="1"/>
        <v>17.10835381876748</v>
      </c>
    </row>
    <row r="57" spans="1:18">
      <c r="A57" s="239" t="s">
        <v>374</v>
      </c>
      <c r="B57" s="8">
        <v>2987</v>
      </c>
      <c r="C57" s="8">
        <v>3160</v>
      </c>
      <c r="D57" s="8">
        <v>3266</v>
      </c>
      <c r="E57" s="8">
        <v>3285</v>
      </c>
      <c r="F57" s="8">
        <v>3066</v>
      </c>
      <c r="G57" s="8">
        <v>2727</v>
      </c>
      <c r="H57" s="8">
        <v>2472</v>
      </c>
      <c r="I57" s="747">
        <f t="shared" si="0"/>
        <v>-515</v>
      </c>
      <c r="K57" s="10">
        <v>22.42829253641688</v>
      </c>
      <c r="L57" s="10">
        <v>26.456798392498328</v>
      </c>
      <c r="M57" s="10">
        <v>30.678188991170391</v>
      </c>
      <c r="N57" s="10">
        <v>34.732501585958971</v>
      </c>
      <c r="O57" s="10">
        <v>36.855391272989543</v>
      </c>
      <c r="P57" s="10">
        <v>37.728278915329277</v>
      </c>
      <c r="Q57" s="10">
        <v>39.858110287004195</v>
      </c>
      <c r="R57" s="51">
        <f t="shared" si="1"/>
        <v>17.429817750587315</v>
      </c>
    </row>
    <row r="58" spans="1:18">
      <c r="A58" s="951" t="s">
        <v>269</v>
      </c>
      <c r="B58" s="947">
        <v>18957</v>
      </c>
      <c r="C58" s="947">
        <v>20963</v>
      </c>
      <c r="D58" s="947">
        <v>21905</v>
      </c>
      <c r="E58" s="947">
        <v>21845</v>
      </c>
      <c r="F58" s="947">
        <v>21014</v>
      </c>
      <c r="G58" s="947">
        <v>19996</v>
      </c>
      <c r="H58" s="947">
        <v>19877</v>
      </c>
      <c r="I58" s="948">
        <f t="shared" si="0"/>
        <v>920</v>
      </c>
      <c r="K58" s="949">
        <v>18.754080845254347</v>
      </c>
      <c r="L58" s="949">
        <v>21.93516658295664</v>
      </c>
      <c r="M58" s="949">
        <v>24.364878092187222</v>
      </c>
      <c r="N58" s="949">
        <v>25.952810910991779</v>
      </c>
      <c r="O58" s="949">
        <v>26.815542652970077</v>
      </c>
      <c r="P58" s="949">
        <v>27.602009828281155</v>
      </c>
      <c r="Q58" s="949">
        <v>29.816692667706707</v>
      </c>
      <c r="R58" s="950">
        <f t="shared" si="1"/>
        <v>11.062611822452361</v>
      </c>
    </row>
    <row r="59" spans="1:18">
      <c r="A59" s="239" t="s">
        <v>1058</v>
      </c>
      <c r="B59" s="8">
        <v>7376</v>
      </c>
      <c r="C59" s="8">
        <v>8189</v>
      </c>
      <c r="D59" s="8">
        <v>8653</v>
      </c>
      <c r="E59" s="8">
        <v>8698</v>
      </c>
      <c r="F59" s="8">
        <v>8480</v>
      </c>
      <c r="G59" s="8">
        <v>8100</v>
      </c>
      <c r="H59" s="8">
        <v>8055</v>
      </c>
      <c r="I59" s="747">
        <f t="shared" si="0"/>
        <v>679</v>
      </c>
      <c r="K59" s="10">
        <v>18.621090101234504</v>
      </c>
      <c r="L59" s="10">
        <v>21.805932790115566</v>
      </c>
      <c r="M59" s="10">
        <v>24.449028028933093</v>
      </c>
      <c r="N59" s="10">
        <v>26.201952042414749</v>
      </c>
      <c r="O59" s="10">
        <v>27.408772099938588</v>
      </c>
      <c r="P59" s="10">
        <v>28.311779098217404</v>
      </c>
      <c r="Q59" s="10">
        <v>30.597128314214082</v>
      </c>
      <c r="R59" s="51">
        <f t="shared" si="1"/>
        <v>11.976038212979578</v>
      </c>
    </row>
    <row r="60" spans="1:18">
      <c r="A60" s="239" t="s">
        <v>376</v>
      </c>
      <c r="B60" s="8">
        <v>11581</v>
      </c>
      <c r="C60" s="8">
        <v>12774</v>
      </c>
      <c r="D60" s="8">
        <v>13252</v>
      </c>
      <c r="E60" s="8">
        <v>13147</v>
      </c>
      <c r="F60" s="8">
        <v>12534</v>
      </c>
      <c r="G60" s="8">
        <v>11896</v>
      </c>
      <c r="H60" s="8">
        <v>11822</v>
      </c>
      <c r="I60" s="747">
        <f t="shared" si="0"/>
        <v>241</v>
      </c>
      <c r="K60" s="10">
        <v>18.839778106749524</v>
      </c>
      <c r="L60" s="10">
        <v>22.018823042713827</v>
      </c>
      <c r="M60" s="10">
        <v>24.310243616084531</v>
      </c>
      <c r="N60" s="10">
        <v>25.790568110483363</v>
      </c>
      <c r="O60" s="10">
        <v>26.428541306456378</v>
      </c>
      <c r="P60" s="10">
        <v>27.138750741433594</v>
      </c>
      <c r="Q60" s="10">
        <v>29.307352868263177</v>
      </c>
      <c r="R60" s="51">
        <f t="shared" si="1"/>
        <v>10.467574761513653</v>
      </c>
    </row>
    <row r="61" spans="1:18">
      <c r="A61" s="245" t="s">
        <v>284</v>
      </c>
      <c r="B61" s="39">
        <v>25309</v>
      </c>
      <c r="C61" s="39">
        <v>28248</v>
      </c>
      <c r="D61" s="39">
        <v>29328</v>
      </c>
      <c r="E61" s="39">
        <v>28571</v>
      </c>
      <c r="F61" s="39">
        <v>27079</v>
      </c>
      <c r="G61" s="39">
        <v>25599</v>
      </c>
      <c r="H61" s="39">
        <v>25373</v>
      </c>
      <c r="I61" s="948">
        <f t="shared" si="0"/>
        <v>64</v>
      </c>
      <c r="K61" s="949">
        <v>19.875137427359824</v>
      </c>
      <c r="L61" s="949">
        <v>23.680107301534076</v>
      </c>
      <c r="M61" s="949">
        <v>26.445684812306691</v>
      </c>
      <c r="N61" s="949">
        <v>27.837753570941402</v>
      </c>
      <c r="O61" s="949">
        <v>28.678394035351555</v>
      </c>
      <c r="P61" s="949">
        <v>29.65627498001599</v>
      </c>
      <c r="Q61" s="949">
        <v>32.300073834559669</v>
      </c>
      <c r="R61" s="950">
        <f t="shared" si="1"/>
        <v>12.424936407199844</v>
      </c>
    </row>
    <row r="62" spans="1:18">
      <c r="A62" s="244" t="s">
        <v>377</v>
      </c>
      <c r="B62" s="34">
        <v>7940</v>
      </c>
      <c r="C62" s="34">
        <v>9093</v>
      </c>
      <c r="D62" s="34">
        <v>9413</v>
      </c>
      <c r="E62" s="34">
        <v>9083</v>
      </c>
      <c r="F62" s="34">
        <v>8609</v>
      </c>
      <c r="G62" s="34">
        <v>8229</v>
      </c>
      <c r="H62" s="34">
        <v>8118</v>
      </c>
      <c r="I62" s="747">
        <f t="shared" si="0"/>
        <v>178</v>
      </c>
      <c r="K62" s="10">
        <v>19.25501988553691</v>
      </c>
      <c r="L62" s="10">
        <v>23.760125424614582</v>
      </c>
      <c r="M62" s="10">
        <v>26.659680525659908</v>
      </c>
      <c r="N62" s="10">
        <v>28.04347154898268</v>
      </c>
      <c r="O62" s="10">
        <v>29.245507354689675</v>
      </c>
      <c r="P62" s="10">
        <v>30.994350282485879</v>
      </c>
      <c r="Q62" s="10">
        <v>34.168104718212042</v>
      </c>
      <c r="R62" s="51">
        <f t="shared" si="1"/>
        <v>14.913084832675132</v>
      </c>
    </row>
    <row r="63" spans="1:18">
      <c r="A63" s="239" t="s">
        <v>378</v>
      </c>
      <c r="B63" s="34">
        <v>8402</v>
      </c>
      <c r="C63" s="34">
        <v>9530</v>
      </c>
      <c r="D63" s="34">
        <v>9915</v>
      </c>
      <c r="E63" s="34">
        <v>9764</v>
      </c>
      <c r="F63" s="34">
        <v>9302</v>
      </c>
      <c r="G63" s="34">
        <v>8705</v>
      </c>
      <c r="H63" s="34">
        <v>8634</v>
      </c>
      <c r="I63" s="747">
        <f t="shared" si="0"/>
        <v>232</v>
      </c>
      <c r="K63" s="25">
        <v>19.036182794480823</v>
      </c>
      <c r="L63" s="25">
        <v>23.16367702104905</v>
      </c>
      <c r="M63" s="25">
        <v>25.931737936445664</v>
      </c>
      <c r="N63" s="25">
        <v>27.631876839483809</v>
      </c>
      <c r="O63" s="25">
        <v>28.639162561576352</v>
      </c>
      <c r="P63" s="25">
        <v>29.344345187931907</v>
      </c>
      <c r="Q63" s="25">
        <v>31.994367449788779</v>
      </c>
      <c r="R63" s="51">
        <f t="shared" si="1"/>
        <v>12.958184655307956</v>
      </c>
    </row>
    <row r="64" spans="1:18">
      <c r="A64" s="189" t="s">
        <v>379</v>
      </c>
      <c r="B64" s="19">
        <v>8967</v>
      </c>
      <c r="C64" s="19">
        <v>9625</v>
      </c>
      <c r="D64" s="19">
        <v>10000</v>
      </c>
      <c r="E64" s="19">
        <v>9724</v>
      </c>
      <c r="F64" s="19">
        <v>9168</v>
      </c>
      <c r="G64" s="19">
        <v>8665</v>
      </c>
      <c r="H64" s="19">
        <v>8621</v>
      </c>
      <c r="I64" s="952">
        <f t="shared" si="0"/>
        <v>-346</v>
      </c>
      <c r="K64" s="18">
        <v>21.36678819072128</v>
      </c>
      <c r="L64" s="18">
        <v>24.136115151211193</v>
      </c>
      <c r="M64" s="18">
        <v>26.769461398436661</v>
      </c>
      <c r="N64" s="18">
        <v>27.855280873127274</v>
      </c>
      <c r="O64" s="18">
        <v>28.204023872515844</v>
      </c>
      <c r="P64" s="18">
        <v>28.783550358756312</v>
      </c>
      <c r="Q64" s="18">
        <v>31.00075515121004</v>
      </c>
      <c r="R64" s="399">
        <f t="shared" si="1"/>
        <v>9.6339669604887597</v>
      </c>
    </row>
    <row r="65" spans="1:9">
      <c r="A65" s="1" t="s">
        <v>1059</v>
      </c>
      <c r="B65" s="8"/>
      <c r="C65" s="8"/>
      <c r="D65" s="8"/>
      <c r="E65" s="8"/>
      <c r="F65" s="8"/>
      <c r="G65" s="8"/>
      <c r="H65" s="8"/>
      <c r="I65" s="8"/>
    </row>
  </sheetData>
  <mergeCells count="1">
    <mergeCell ref="A3:A4"/>
  </mergeCells>
  <phoneticPr fontId="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5131-F72C-4FD9-8D26-D6F792401D50}">
  <dimension ref="A1:BB68"/>
  <sheetViews>
    <sheetView workbookViewId="0">
      <pane xSplit="3" ySplit="5" topLeftCell="D21" activePane="bottomRight" state="frozen"/>
      <selection pane="topRight" activeCell="D1" sqref="D1"/>
      <selection pane="bottomLeft" activeCell="A6" sqref="A6"/>
      <selection pane="bottomRight" activeCell="AH26" sqref="AH26:AH27"/>
    </sheetView>
  </sheetViews>
  <sheetFormatPr defaultColWidth="9" defaultRowHeight="13"/>
  <cols>
    <col min="1" max="1" width="3.08203125" style="1" customWidth="1"/>
    <col min="2" max="2" width="4.33203125" style="1" customWidth="1"/>
    <col min="3" max="3" width="12" style="1" bestFit="1" customWidth="1"/>
    <col min="4" max="4" width="11.25" style="1" bestFit="1" customWidth="1"/>
    <col min="5" max="8" width="10.58203125" style="1" hidden="1" customWidth="1"/>
    <col min="9" max="9" width="10.58203125" style="1" bestFit="1" customWidth="1"/>
    <col min="10" max="13" width="10.58203125" style="1" hidden="1" customWidth="1"/>
    <col min="14" max="14" width="10.58203125" style="1" bestFit="1" customWidth="1"/>
    <col min="15" max="18" width="10.58203125" style="1" hidden="1" customWidth="1"/>
    <col min="19" max="19" width="10.58203125" style="1" bestFit="1" customWidth="1"/>
    <col min="20" max="23" width="10.58203125" style="1" hidden="1" customWidth="1"/>
    <col min="24" max="24" width="10.58203125" style="1" bestFit="1" customWidth="1"/>
    <col min="25" max="28" width="10.58203125" style="1" hidden="1" customWidth="1"/>
    <col min="29" max="29" width="10.58203125" style="1" bestFit="1" customWidth="1"/>
    <col min="30" max="33" width="10.58203125" style="1" hidden="1" customWidth="1"/>
    <col min="34" max="34" width="10.58203125" style="1" bestFit="1" customWidth="1"/>
    <col min="35" max="38" width="10.58203125" style="1" hidden="1" customWidth="1"/>
    <col min="39" max="39" width="10.58203125" style="1" bestFit="1" customWidth="1"/>
    <col min="40" max="43" width="10.58203125" style="1" hidden="1" customWidth="1"/>
    <col min="44" max="44" width="10.58203125" style="1" bestFit="1" customWidth="1"/>
    <col min="45" max="48" width="10.58203125" style="1" hidden="1" customWidth="1"/>
    <col min="49" max="49" width="10.58203125" style="1" bestFit="1" customWidth="1"/>
    <col min="50" max="53" width="10.58203125" style="1" hidden="1" customWidth="1"/>
    <col min="54" max="54" width="10.58203125" style="1" bestFit="1" customWidth="1"/>
    <col min="55" max="55" width="9" style="1"/>
    <col min="56" max="56" width="2.83203125" style="1" customWidth="1"/>
    <col min="57" max="57" width="4" style="1" customWidth="1"/>
    <col min="58" max="58" width="10.25" style="1" bestFit="1" customWidth="1"/>
    <col min="59" max="70" width="9.33203125" style="1" bestFit="1" customWidth="1"/>
    <col min="71" max="109" width="9" style="1" customWidth="1"/>
    <col min="110" max="16384" width="9" style="1"/>
  </cols>
  <sheetData>
    <row r="1" spans="1:54">
      <c r="B1" s="247"/>
      <c r="C1" s="248" t="s">
        <v>454</v>
      </c>
      <c r="D1" s="249">
        <v>5.2230000000000002E-3</v>
      </c>
    </row>
    <row r="2" spans="1:54">
      <c r="B2" s="247"/>
      <c r="C2" s="248" t="s">
        <v>455</v>
      </c>
      <c r="D2" s="249">
        <v>5.0914000000000003E-3</v>
      </c>
    </row>
    <row r="3" spans="1:54">
      <c r="B3" s="7" t="s">
        <v>456</v>
      </c>
      <c r="C3" s="40"/>
      <c r="D3" s="250"/>
      <c r="BB3" s="37" t="s">
        <v>512</v>
      </c>
    </row>
    <row r="4" spans="1:54">
      <c r="A4" s="2"/>
      <c r="B4" s="2" t="s">
        <v>457</v>
      </c>
      <c r="C4" s="2"/>
      <c r="D4" s="6" t="s">
        <v>458</v>
      </c>
      <c r="E4" s="6" t="s">
        <v>459</v>
      </c>
      <c r="F4" s="6" t="s">
        <v>460</v>
      </c>
      <c r="G4" s="6" t="s">
        <v>461</v>
      </c>
      <c r="H4" s="6" t="s">
        <v>462</v>
      </c>
      <c r="I4" s="6" t="s">
        <v>463</v>
      </c>
      <c r="J4" s="6" t="s">
        <v>464</v>
      </c>
      <c r="K4" s="6" t="s">
        <v>465</v>
      </c>
      <c r="L4" s="6" t="s">
        <v>466</v>
      </c>
      <c r="M4" s="6" t="s">
        <v>467</v>
      </c>
      <c r="N4" s="6" t="s">
        <v>468</v>
      </c>
      <c r="O4" s="6" t="s">
        <v>469</v>
      </c>
      <c r="P4" s="6" t="s">
        <v>470</v>
      </c>
      <c r="Q4" s="6" t="s">
        <v>471</v>
      </c>
      <c r="R4" s="6" t="s">
        <v>472</v>
      </c>
      <c r="S4" s="6" t="s">
        <v>473</v>
      </c>
      <c r="T4" s="6" t="s">
        <v>474</v>
      </c>
      <c r="U4" s="6" t="s">
        <v>475</v>
      </c>
      <c r="V4" s="6" t="s">
        <v>476</v>
      </c>
      <c r="W4" s="6" t="s">
        <v>477</v>
      </c>
      <c r="X4" s="6" t="s">
        <v>478</v>
      </c>
      <c r="Y4" s="6" t="s">
        <v>479</v>
      </c>
      <c r="Z4" s="6" t="s">
        <v>480</v>
      </c>
      <c r="AA4" s="6" t="s">
        <v>481</v>
      </c>
      <c r="AB4" s="6" t="s">
        <v>482</v>
      </c>
      <c r="AC4" s="6" t="s">
        <v>483</v>
      </c>
      <c r="AD4" s="6" t="s">
        <v>484</v>
      </c>
      <c r="AE4" s="6" t="s">
        <v>485</v>
      </c>
      <c r="AF4" s="6" t="s">
        <v>486</v>
      </c>
      <c r="AG4" s="6" t="s">
        <v>487</v>
      </c>
      <c r="AH4" s="6" t="s">
        <v>488</v>
      </c>
      <c r="AI4" s="6" t="s">
        <v>489</v>
      </c>
      <c r="AJ4" s="6" t="s">
        <v>490</v>
      </c>
      <c r="AK4" s="6" t="s">
        <v>491</v>
      </c>
      <c r="AL4" s="6" t="s">
        <v>492</v>
      </c>
      <c r="AM4" s="6" t="s">
        <v>493</v>
      </c>
      <c r="AN4" s="6" t="s">
        <v>494</v>
      </c>
      <c r="AO4" s="6" t="s">
        <v>495</v>
      </c>
      <c r="AP4" s="6" t="s">
        <v>496</v>
      </c>
      <c r="AQ4" s="6" t="s">
        <v>497</v>
      </c>
      <c r="AR4" s="6" t="s">
        <v>498</v>
      </c>
      <c r="AS4" s="6" t="s">
        <v>499</v>
      </c>
      <c r="AT4" s="6" t="s">
        <v>500</v>
      </c>
      <c r="AU4" s="6" t="s">
        <v>501</v>
      </c>
      <c r="AV4" s="6" t="s">
        <v>502</v>
      </c>
      <c r="AW4" s="6" t="s">
        <v>503</v>
      </c>
      <c r="AX4" s="6" t="s">
        <v>504</v>
      </c>
      <c r="AY4" s="6" t="s">
        <v>505</v>
      </c>
      <c r="AZ4" s="6" t="s">
        <v>506</v>
      </c>
      <c r="BA4" s="6" t="s">
        <v>507</v>
      </c>
      <c r="BB4" s="6" t="s">
        <v>508</v>
      </c>
    </row>
    <row r="5" spans="1:54">
      <c r="A5" s="4"/>
      <c r="B5" s="4"/>
      <c r="C5" s="4"/>
    </row>
    <row r="6" spans="1:54">
      <c r="A6" s="251" t="s">
        <v>431</v>
      </c>
      <c r="B6" s="251"/>
      <c r="C6" s="251" t="s">
        <v>391</v>
      </c>
      <c r="D6" s="34">
        <v>20139933.60066168</v>
      </c>
      <c r="E6" s="34">
        <v>20132517.259933304</v>
      </c>
      <c r="F6" s="34">
        <v>20095282.777130857</v>
      </c>
      <c r="G6" s="34">
        <v>20061830.116396811</v>
      </c>
      <c r="H6" s="34">
        <v>20033939.888852321</v>
      </c>
      <c r="I6" s="34">
        <v>20024457.047547262</v>
      </c>
      <c r="J6" s="34">
        <v>20020500.414934043</v>
      </c>
      <c r="K6" s="34">
        <v>19994083.148625765</v>
      </c>
      <c r="L6" s="34">
        <v>19963557.20437118</v>
      </c>
      <c r="M6" s="34">
        <v>19929561.772801671</v>
      </c>
      <c r="N6" s="34">
        <v>19896179.984730601</v>
      </c>
      <c r="O6" s="34">
        <v>19873649.730907992</v>
      </c>
      <c r="P6" s="34">
        <v>19821252.816634655</v>
      </c>
      <c r="Q6" s="34">
        <v>19765648.443930227</v>
      </c>
      <c r="R6" s="34">
        <v>19702106.607331976</v>
      </c>
      <c r="S6" s="34">
        <v>19630460.144767169</v>
      </c>
      <c r="T6" s="34">
        <v>19575001.491090804</v>
      </c>
      <c r="U6" s="34">
        <v>19481372.133208208</v>
      </c>
      <c r="V6" s="34">
        <v>19383207.514578432</v>
      </c>
      <c r="W6" s="34">
        <v>19275039.068158586</v>
      </c>
      <c r="X6" s="34">
        <v>19166761.196919806</v>
      </c>
      <c r="Y6" s="34">
        <v>19080534.768601757</v>
      </c>
      <c r="Z6" s="34">
        <v>18959111.146048632</v>
      </c>
      <c r="AA6" s="34">
        <v>18829855.020221289</v>
      </c>
      <c r="AB6" s="34">
        <v>18697047.51198006</v>
      </c>
      <c r="AC6" s="34">
        <v>18568301.124821793</v>
      </c>
      <c r="AD6" s="34">
        <v>18460467.599466514</v>
      </c>
      <c r="AE6" s="34">
        <v>18340260.238824304</v>
      </c>
      <c r="AF6" s="34">
        <v>18217846.890630774</v>
      </c>
      <c r="AG6" s="34">
        <v>18099400.173021205</v>
      </c>
      <c r="AH6" s="34">
        <v>17987446.68973146</v>
      </c>
      <c r="AI6" s="34">
        <v>17883309.396531299</v>
      </c>
      <c r="AJ6" s="34">
        <v>17776274.715668328</v>
      </c>
      <c r="AK6" s="34">
        <v>17670780.838175435</v>
      </c>
      <c r="AL6" s="34">
        <v>17570514.337268017</v>
      </c>
      <c r="AM6" s="34">
        <v>17478866.486490179</v>
      </c>
      <c r="AN6" s="34">
        <v>17394699.677397612</v>
      </c>
      <c r="AO6" s="34">
        <v>17310247.80271332</v>
      </c>
      <c r="AP6" s="34">
        <v>17228150.933536097</v>
      </c>
      <c r="AQ6" s="34">
        <v>17148691.298495628</v>
      </c>
      <c r="AR6" s="34">
        <v>17072911.615665622</v>
      </c>
      <c r="AS6" s="34">
        <v>17000034.961081751</v>
      </c>
      <c r="AT6" s="34">
        <v>16921120.349302988</v>
      </c>
      <c r="AU6" s="34">
        <v>16842561.861882586</v>
      </c>
      <c r="AV6" s="34">
        <v>16762443.362437855</v>
      </c>
      <c r="AW6" s="34">
        <v>16681538.943007782</v>
      </c>
      <c r="AX6" s="34">
        <v>16597910.075976059</v>
      </c>
      <c r="AY6" s="34">
        <v>16511315.892981101</v>
      </c>
      <c r="AZ6" s="34">
        <v>16424825.880252441</v>
      </c>
      <c r="BA6" s="34">
        <v>16338559.350836949</v>
      </c>
      <c r="BB6" s="34">
        <v>16253993.26084777</v>
      </c>
    </row>
    <row r="7" spans="1:54">
      <c r="A7" s="251"/>
      <c r="B7" s="251">
        <v>100</v>
      </c>
      <c r="C7" s="251" t="s">
        <v>85</v>
      </c>
      <c r="D7" s="34">
        <v>6511792.6006616801</v>
      </c>
      <c r="E7" s="34">
        <v>6514829.2350530857</v>
      </c>
      <c r="F7" s="34">
        <v>6507601.9689787999</v>
      </c>
      <c r="G7" s="34">
        <v>6500749.9286231557</v>
      </c>
      <c r="H7" s="34">
        <v>6495105.6496047964</v>
      </c>
      <c r="I7" s="34">
        <v>6495019.3246540371</v>
      </c>
      <c r="J7" s="34">
        <v>6498943.7304257788</v>
      </c>
      <c r="K7" s="34">
        <v>6495055.6759126587</v>
      </c>
      <c r="L7" s="34">
        <v>6489047.659524559</v>
      </c>
      <c r="M7" s="34">
        <v>6481283.8517806958</v>
      </c>
      <c r="N7" s="34">
        <v>6473132.4667570014</v>
      </c>
      <c r="O7" s="34">
        <v>6472229.9423613334</v>
      </c>
      <c r="P7" s="34">
        <v>6461597.436349188</v>
      </c>
      <c r="Q7" s="34">
        <v>6449139.8946577059</v>
      </c>
      <c r="R7" s="34">
        <v>6433491.7591898395</v>
      </c>
      <c r="S7" s="34">
        <v>6414290.8241573786</v>
      </c>
      <c r="T7" s="34">
        <v>6402727.8914896389</v>
      </c>
      <c r="U7" s="34">
        <v>6378377.4539225511</v>
      </c>
      <c r="V7" s="34">
        <v>6351792.9610144775</v>
      </c>
      <c r="W7" s="34">
        <v>6321256.1343442528</v>
      </c>
      <c r="X7" s="34">
        <v>6290000.9063489595</v>
      </c>
      <c r="Y7" s="34">
        <v>6267118.398009914</v>
      </c>
      <c r="Z7" s="34">
        <v>6231786.3659942495</v>
      </c>
      <c r="AA7" s="34">
        <v>6193183.568098885</v>
      </c>
      <c r="AB7" s="34">
        <v>6152832.7079573292</v>
      </c>
      <c r="AC7" s="34">
        <v>6113274.5137146562</v>
      </c>
      <c r="AD7" s="34">
        <v>6083558.4252681201</v>
      </c>
      <c r="AE7" s="34">
        <v>6049059.2729278998</v>
      </c>
      <c r="AF7" s="34">
        <v>6013247.8789574523</v>
      </c>
      <c r="AG7" s="34">
        <v>5978314.2918700529</v>
      </c>
      <c r="AH7" s="34">
        <v>5945114.6933941469</v>
      </c>
      <c r="AI7" s="34">
        <v>5912607.5959056653</v>
      </c>
      <c r="AJ7" s="34">
        <v>5878875.6861979859</v>
      </c>
      <c r="AK7" s="34">
        <v>5845114.7279461222</v>
      </c>
      <c r="AL7" s="34">
        <v>5812743.8221637169</v>
      </c>
      <c r="AM7" s="34">
        <v>5782969.6018094644</v>
      </c>
      <c r="AN7" s="34">
        <v>5756214.9751612544</v>
      </c>
      <c r="AO7" s="34">
        <v>5729199.471018414</v>
      </c>
      <c r="AP7" s="34">
        <v>5702556.7836522916</v>
      </c>
      <c r="AQ7" s="34">
        <v>5676497.0426957794</v>
      </c>
      <c r="AR7" s="34">
        <v>5651344.2263086177</v>
      </c>
      <c r="AS7" s="34">
        <v>5629049.2008085549</v>
      </c>
      <c r="AT7" s="34">
        <v>5604315.0556049552</v>
      </c>
      <c r="AU7" s="34">
        <v>5579352.5997535503</v>
      </c>
      <c r="AV7" s="34">
        <v>5553542.6390340272</v>
      </c>
      <c r="AW7" s="34">
        <v>5527198.6113018068</v>
      </c>
      <c r="AX7" s="34">
        <v>5502023.7973680561</v>
      </c>
      <c r="AY7" s="34">
        <v>5475513.208569767</v>
      </c>
      <c r="AZ7" s="34">
        <v>5448735.4423098927</v>
      </c>
      <c r="BA7" s="34">
        <v>5421748.7590382621</v>
      </c>
      <c r="BB7" s="34">
        <v>5395127.6658030534</v>
      </c>
    </row>
    <row r="8" spans="1:54">
      <c r="A8" s="251"/>
      <c r="B8" s="251">
        <v>1</v>
      </c>
      <c r="C8" s="251" t="s">
        <v>432</v>
      </c>
      <c r="D8" s="34">
        <v>3362216</v>
      </c>
      <c r="E8" s="34">
        <v>3365647.3720366503</v>
      </c>
      <c r="F8" s="34">
        <v>3363860.9680894702</v>
      </c>
      <c r="G8" s="34">
        <v>3363071.3854108085</v>
      </c>
      <c r="H8" s="34">
        <v>3363569.1631515976</v>
      </c>
      <c r="I8" s="34">
        <v>3367262.608852481</v>
      </c>
      <c r="J8" s="34">
        <v>3371507.7954307445</v>
      </c>
      <c r="K8" s="34">
        <v>3371483.9039237285</v>
      </c>
      <c r="L8" s="34">
        <v>3371138.4249166395</v>
      </c>
      <c r="M8" s="34">
        <v>3370456.8252122733</v>
      </c>
      <c r="N8" s="34">
        <v>3369952.0355488937</v>
      </c>
      <c r="O8" s="34">
        <v>3370176.0127867921</v>
      </c>
      <c r="P8" s="34">
        <v>3364616.0994881927</v>
      </c>
      <c r="Q8" s="34">
        <v>3358736.7646183143</v>
      </c>
      <c r="R8" s="34">
        <v>3351616.7675937591</v>
      </c>
      <c r="S8" s="34">
        <v>3343001.7850568262</v>
      </c>
      <c r="T8" s="34">
        <v>3335871.6133712376</v>
      </c>
      <c r="U8" s="34">
        <v>3321689.254240361</v>
      </c>
      <c r="V8" s="34">
        <v>3306884.9405625393</v>
      </c>
      <c r="W8" s="34">
        <v>3290410.484488558</v>
      </c>
      <c r="X8" s="34">
        <v>3273842.5381079949</v>
      </c>
      <c r="Y8" s="34">
        <v>3260205.3138405005</v>
      </c>
      <c r="Z8" s="34">
        <v>3240077.2780019087</v>
      </c>
      <c r="AA8" s="34">
        <v>3218715.268215301</v>
      </c>
      <c r="AB8" s="34">
        <v>3196766.2426025975</v>
      </c>
      <c r="AC8" s="34">
        <v>3175508.2400799235</v>
      </c>
      <c r="AD8" s="34">
        <v>3158925.9468590235</v>
      </c>
      <c r="AE8" s="34">
        <v>3139834.0342786894</v>
      </c>
      <c r="AF8" s="34">
        <v>3120344.9545707465</v>
      </c>
      <c r="AG8" s="34">
        <v>3101531.7054534238</v>
      </c>
      <c r="AH8" s="34">
        <v>3083825.1833735546</v>
      </c>
      <c r="AI8" s="34">
        <v>3068000.1958422745</v>
      </c>
      <c r="AJ8" s="34">
        <v>3051488.1219978021</v>
      </c>
      <c r="AK8" s="34">
        <v>3035204.9752404965</v>
      </c>
      <c r="AL8" s="34">
        <v>3019853.5689017312</v>
      </c>
      <c r="AM8" s="34">
        <v>3005978.9529144363</v>
      </c>
      <c r="AN8" s="34">
        <v>2993811.4183825962</v>
      </c>
      <c r="AO8" s="34">
        <v>2981567.5163421109</v>
      </c>
      <c r="AP8" s="34">
        <v>2969701.2357606245</v>
      </c>
      <c r="AQ8" s="34">
        <v>2958295.6136399149</v>
      </c>
      <c r="AR8" s="34">
        <v>2947499.3043036023</v>
      </c>
      <c r="AS8" s="34">
        <v>2937929.5320592639</v>
      </c>
      <c r="AT8" s="34">
        <v>2927220.5268407119</v>
      </c>
      <c r="AU8" s="34">
        <v>2916518.8116568592</v>
      </c>
      <c r="AV8" s="34">
        <v>2905492.6754051065</v>
      </c>
      <c r="AW8" s="34">
        <v>2894261.7432862772</v>
      </c>
      <c r="AX8" s="34">
        <v>2883435.4439854058</v>
      </c>
      <c r="AY8" s="34">
        <v>2872004.3326595509</v>
      </c>
      <c r="AZ8" s="34">
        <v>2860503.202641204</v>
      </c>
      <c r="BA8" s="34">
        <v>2848969.0823845337</v>
      </c>
      <c r="BB8" s="34">
        <v>2837676.0870719934</v>
      </c>
    </row>
    <row r="9" spans="1:54">
      <c r="A9" s="251"/>
      <c r="B9" s="251">
        <v>2</v>
      </c>
      <c r="C9" s="251" t="s">
        <v>433</v>
      </c>
      <c r="D9" s="34">
        <v>2015254</v>
      </c>
      <c r="E9" s="34">
        <v>2017302.3996453693</v>
      </c>
      <c r="F9" s="34">
        <v>2016773.2371425305</v>
      </c>
      <c r="G9" s="34">
        <v>2017091.6268330575</v>
      </c>
      <c r="H9" s="34">
        <v>2018439.2638766735</v>
      </c>
      <c r="I9" s="34">
        <v>2021965.7055447598</v>
      </c>
      <c r="J9" s="34">
        <v>2023461.6479105835</v>
      </c>
      <c r="K9" s="34">
        <v>2023030.9911454308</v>
      </c>
      <c r="L9" s="34">
        <v>2022618.7022810569</v>
      </c>
      <c r="M9" s="34">
        <v>2022181.8660555624</v>
      </c>
      <c r="N9" s="34">
        <v>2022125.0854344103</v>
      </c>
      <c r="O9" s="34">
        <v>2020647.6041508582</v>
      </c>
      <c r="P9" s="34">
        <v>2016100.261495685</v>
      </c>
      <c r="Q9" s="34">
        <v>2011514.2928799507</v>
      </c>
      <c r="R9" s="34">
        <v>2006385.9912555385</v>
      </c>
      <c r="S9" s="34">
        <v>2000684.03774635</v>
      </c>
      <c r="T9" s="34">
        <v>1995175.6990024461</v>
      </c>
      <c r="U9" s="34">
        <v>1985679.9689405244</v>
      </c>
      <c r="V9" s="34">
        <v>1976060.1504266493</v>
      </c>
      <c r="W9" s="34">
        <v>1965693.8058365551</v>
      </c>
      <c r="X9" s="34">
        <v>1955569.5929539453</v>
      </c>
      <c r="Y9" s="34">
        <v>1947061.7100062482</v>
      </c>
      <c r="Z9" s="34">
        <v>1934981.0927407087</v>
      </c>
      <c r="AA9" s="34">
        <v>1922357.2263681362</v>
      </c>
      <c r="AB9" s="34">
        <v>1909610.8973543381</v>
      </c>
      <c r="AC9" s="34">
        <v>1897597.4783800717</v>
      </c>
      <c r="AD9" s="34">
        <v>1888024.4357917237</v>
      </c>
      <c r="AE9" s="34">
        <v>1877301.9411420689</v>
      </c>
      <c r="AF9" s="34">
        <v>1866547.7997354562</v>
      </c>
      <c r="AG9" s="34">
        <v>1856399.1798053877</v>
      </c>
      <c r="AH9" s="34">
        <v>1847145.8941963946</v>
      </c>
      <c r="AI9" s="34">
        <v>1838543.6957797997</v>
      </c>
      <c r="AJ9" s="34">
        <v>1829670.5648157063</v>
      </c>
      <c r="AK9" s="34">
        <v>1821122.0145953759</v>
      </c>
      <c r="AL9" s="34">
        <v>1813235.3351121482</v>
      </c>
      <c r="AM9" s="34">
        <v>1806405.509487394</v>
      </c>
      <c r="AN9" s="34">
        <v>1799835.7141826579</v>
      </c>
      <c r="AO9" s="34">
        <v>1793283.4884795812</v>
      </c>
      <c r="AP9" s="34">
        <v>1787089.543855099</v>
      </c>
      <c r="AQ9" s="34">
        <v>1781251.6234719225</v>
      </c>
      <c r="AR9" s="34">
        <v>1775932.3142792629</v>
      </c>
      <c r="AS9" s="34">
        <v>1770165.6935056711</v>
      </c>
      <c r="AT9" s="34">
        <v>1763787.7766715316</v>
      </c>
      <c r="AU9" s="34">
        <v>1757526.9480490254</v>
      </c>
      <c r="AV9" s="34">
        <v>1751132.2279762058</v>
      </c>
      <c r="AW9" s="34">
        <v>1744723.5403131363</v>
      </c>
      <c r="AX9" s="34">
        <v>1737322.9233638218</v>
      </c>
      <c r="AY9" s="34">
        <v>1729600.8195633329</v>
      </c>
      <c r="AZ9" s="34">
        <v>1721918.8263773804</v>
      </c>
      <c r="BA9" s="34">
        <v>1714281.4750142472</v>
      </c>
      <c r="BB9" s="34">
        <v>1706871.7207750236</v>
      </c>
    </row>
    <row r="10" spans="1:54">
      <c r="A10" s="251"/>
      <c r="B10" s="251">
        <v>3</v>
      </c>
      <c r="C10" s="251" t="s">
        <v>123</v>
      </c>
      <c r="D10" s="34">
        <v>2691333</v>
      </c>
      <c r="E10" s="34">
        <v>2690149.6815926488</v>
      </c>
      <c r="F10" s="34">
        <v>2684762.5246847807</v>
      </c>
      <c r="G10" s="34">
        <v>2679991.1512505761</v>
      </c>
      <c r="H10" s="34">
        <v>2675982.197903946</v>
      </c>
      <c r="I10" s="34">
        <v>2674256.857274414</v>
      </c>
      <c r="J10" s="34">
        <v>2673961.2762704091</v>
      </c>
      <c r="K10" s="34">
        <v>2670567.6515759565</v>
      </c>
      <c r="L10" s="34">
        <v>2666554.2993377387</v>
      </c>
      <c r="M10" s="34">
        <v>2661940.2271431242</v>
      </c>
      <c r="N10" s="34">
        <v>2657140.6368466048</v>
      </c>
      <c r="O10" s="34">
        <v>2653934.0526468921</v>
      </c>
      <c r="P10" s="34">
        <v>2646564.5146798636</v>
      </c>
      <c r="Q10" s="34">
        <v>2638681.790525747</v>
      </c>
      <c r="R10" s="34">
        <v>2629615.5019806777</v>
      </c>
      <c r="S10" s="34">
        <v>2619254.3213702636</v>
      </c>
      <c r="T10" s="34">
        <v>2611383.3966356874</v>
      </c>
      <c r="U10" s="34">
        <v>2598009.4337310637</v>
      </c>
      <c r="V10" s="34">
        <v>2583972.9471386406</v>
      </c>
      <c r="W10" s="34">
        <v>2568546.5961263855</v>
      </c>
      <c r="X10" s="34">
        <v>2552974.492668726</v>
      </c>
      <c r="Y10" s="34">
        <v>2540342.7966593904</v>
      </c>
      <c r="Z10" s="34">
        <v>2523088.184736595</v>
      </c>
      <c r="AA10" s="34">
        <v>2504735.6770308726</v>
      </c>
      <c r="AB10" s="34">
        <v>2485947.7175349207</v>
      </c>
      <c r="AC10" s="34">
        <v>2467754.3235248248</v>
      </c>
      <c r="AD10" s="34">
        <v>2451464.507920973</v>
      </c>
      <c r="AE10" s="34">
        <v>2433659.1283065872</v>
      </c>
      <c r="AF10" s="34">
        <v>2415561.1230311957</v>
      </c>
      <c r="AG10" s="34">
        <v>2398035.3493498382</v>
      </c>
      <c r="AH10" s="34">
        <v>2381414.6024290393</v>
      </c>
      <c r="AI10" s="34">
        <v>2366356.2109212205</v>
      </c>
      <c r="AJ10" s="34">
        <v>2351019.7639014986</v>
      </c>
      <c r="AK10" s="34">
        <v>2335910.6632089778</v>
      </c>
      <c r="AL10" s="34">
        <v>2321502.7309386488</v>
      </c>
      <c r="AM10" s="34">
        <v>2308213.7767401314</v>
      </c>
      <c r="AN10" s="34">
        <v>2295903.9521601214</v>
      </c>
      <c r="AO10" s="34">
        <v>2283598.5440786364</v>
      </c>
      <c r="AP10" s="34">
        <v>2271623.8024243233</v>
      </c>
      <c r="AQ10" s="34">
        <v>2259968.2336111898</v>
      </c>
      <c r="AR10" s="34">
        <v>2248753.9737200071</v>
      </c>
      <c r="AS10" s="34">
        <v>2237762.0046790661</v>
      </c>
      <c r="AT10" s="34">
        <v>2226030.9679481667</v>
      </c>
      <c r="AU10" s="34">
        <v>2214311.8952244893</v>
      </c>
      <c r="AV10" s="34">
        <v>2202306.1215632032</v>
      </c>
      <c r="AW10" s="34">
        <v>2190095.2277120235</v>
      </c>
      <c r="AX10" s="34">
        <v>2177388.4593836819</v>
      </c>
      <c r="AY10" s="34">
        <v>2164248.6124985656</v>
      </c>
      <c r="AZ10" s="34">
        <v>2151074.1914123707</v>
      </c>
      <c r="BA10" s="34">
        <v>2137894.980066977</v>
      </c>
      <c r="BB10" s="34">
        <v>2124845.067076961</v>
      </c>
    </row>
    <row r="11" spans="1:54">
      <c r="A11" s="251"/>
      <c r="B11" s="251">
        <v>4</v>
      </c>
      <c r="C11" s="251" t="s">
        <v>434</v>
      </c>
      <c r="D11" s="34">
        <v>1016691</v>
      </c>
      <c r="E11" s="34">
        <v>1014472.5438522976</v>
      </c>
      <c r="F11" s="34">
        <v>1010810.641027224</v>
      </c>
      <c r="G11" s="34">
        <v>1007276.3426678026</v>
      </c>
      <c r="H11" s="34">
        <v>1003904.6052694063</v>
      </c>
      <c r="I11" s="34">
        <v>1001428.0910157617</v>
      </c>
      <c r="J11" s="34">
        <v>999213.95388249517</v>
      </c>
      <c r="K11" s="34">
        <v>995860.69596802199</v>
      </c>
      <c r="L11" s="34">
        <v>992248.49917720095</v>
      </c>
      <c r="M11" s="34">
        <v>988426.95493920718</v>
      </c>
      <c r="N11" s="34">
        <v>984728.99170185754</v>
      </c>
      <c r="O11" s="34">
        <v>981628.95446456911</v>
      </c>
      <c r="P11" s="34">
        <v>977194.52859895292</v>
      </c>
      <c r="Q11" s="34">
        <v>972618.49603740999</v>
      </c>
      <c r="R11" s="34">
        <v>967693.60403643199</v>
      </c>
      <c r="S11" s="34">
        <v>962498.78859976889</v>
      </c>
      <c r="T11" s="34">
        <v>958282.35023520363</v>
      </c>
      <c r="U11" s="34">
        <v>952521.2090835186</v>
      </c>
      <c r="V11" s="34">
        <v>946561.74214770983</v>
      </c>
      <c r="W11" s="34">
        <v>940157.10799317714</v>
      </c>
      <c r="X11" s="34">
        <v>933802.83866859984</v>
      </c>
      <c r="Y11" s="34">
        <v>928751.77650677715</v>
      </c>
      <c r="Z11" s="34">
        <v>922182.78641094861</v>
      </c>
      <c r="AA11" s="34">
        <v>915252.4014167859</v>
      </c>
      <c r="AB11" s="34">
        <v>908147.9612148538</v>
      </c>
      <c r="AC11" s="34">
        <v>901209.0714469318</v>
      </c>
      <c r="AD11" s="34">
        <v>894732.96483431442</v>
      </c>
      <c r="AE11" s="34">
        <v>887694.87226983742</v>
      </c>
      <c r="AF11" s="34">
        <v>880590.68788190163</v>
      </c>
      <c r="AG11" s="34">
        <v>873673.9211346095</v>
      </c>
      <c r="AH11" s="34">
        <v>867048.97480793193</v>
      </c>
      <c r="AI11" s="34">
        <v>860887.97514739563</v>
      </c>
      <c r="AJ11" s="34">
        <v>854563.26796254341</v>
      </c>
      <c r="AK11" s="34">
        <v>848347.25948400004</v>
      </c>
      <c r="AL11" s="34">
        <v>842390.87439403415</v>
      </c>
      <c r="AM11" s="34">
        <v>836866.82933471538</v>
      </c>
      <c r="AN11" s="34">
        <v>831531.76886343875</v>
      </c>
      <c r="AO11" s="34">
        <v>826206.76129755564</v>
      </c>
      <c r="AP11" s="34">
        <v>821029.67964873719</v>
      </c>
      <c r="AQ11" s="34">
        <v>816014.51328351581</v>
      </c>
      <c r="AR11" s="34">
        <v>811225.02748752316</v>
      </c>
      <c r="AS11" s="34">
        <v>806321.28139515582</v>
      </c>
      <c r="AT11" s="34">
        <v>801211.93689988938</v>
      </c>
      <c r="AU11" s="34">
        <v>796172.76787067717</v>
      </c>
      <c r="AV11" s="34">
        <v>791129.02717231039</v>
      </c>
      <c r="AW11" s="34">
        <v>786113.97062571812</v>
      </c>
      <c r="AX11" s="34">
        <v>780594.85036020225</v>
      </c>
      <c r="AY11" s="34">
        <v>775024.70487811905</v>
      </c>
      <c r="AZ11" s="34">
        <v>769531.32045538852</v>
      </c>
      <c r="BA11" s="34">
        <v>764107.97065959149</v>
      </c>
      <c r="BB11" s="34">
        <v>758819.04199441802</v>
      </c>
    </row>
    <row r="12" spans="1:54">
      <c r="A12" s="251"/>
      <c r="B12" s="251">
        <v>5</v>
      </c>
      <c r="C12" s="251" t="s">
        <v>435</v>
      </c>
      <c r="D12" s="34">
        <v>2345089</v>
      </c>
      <c r="E12" s="34">
        <v>2345859.6886491957</v>
      </c>
      <c r="F12" s="34">
        <v>2343205.4185078661</v>
      </c>
      <c r="G12" s="34">
        <v>2340960.3018518602</v>
      </c>
      <c r="H12" s="34">
        <v>2339303.511040309</v>
      </c>
      <c r="I12" s="34">
        <v>2339687.1615198776</v>
      </c>
      <c r="J12" s="34">
        <v>2340849.1631298391</v>
      </c>
      <c r="K12" s="34">
        <v>2339662.9740900188</v>
      </c>
      <c r="L12" s="34">
        <v>2338010.0535294223</v>
      </c>
      <c r="M12" s="34">
        <v>2335966.0412041685</v>
      </c>
      <c r="N12" s="34">
        <v>2333853.9154890208</v>
      </c>
      <c r="O12" s="34">
        <v>2332608.7170750336</v>
      </c>
      <c r="P12" s="34">
        <v>2328062.4995070528</v>
      </c>
      <c r="Q12" s="34">
        <v>2323202.2815759974</v>
      </c>
      <c r="R12" s="34">
        <v>2317407.1655506613</v>
      </c>
      <c r="S12" s="34">
        <v>2310813.2801376614</v>
      </c>
      <c r="T12" s="34">
        <v>2305940.292566963</v>
      </c>
      <c r="U12" s="34">
        <v>2296639.4585860115</v>
      </c>
      <c r="V12" s="34">
        <v>2286840.968578849</v>
      </c>
      <c r="W12" s="34">
        <v>2275937.3069956396</v>
      </c>
      <c r="X12" s="34">
        <v>2265028.5422829622</v>
      </c>
      <c r="Y12" s="34">
        <v>2256578.2277223421</v>
      </c>
      <c r="Z12" s="34">
        <v>2244316.9924994363</v>
      </c>
      <c r="AA12" s="34">
        <v>2231223.0228793221</v>
      </c>
      <c r="AB12" s="34">
        <v>2217781.7652739836</v>
      </c>
      <c r="AC12" s="34">
        <v>2204834.8634904325</v>
      </c>
      <c r="AD12" s="34">
        <v>2193266.8818599465</v>
      </c>
      <c r="AE12" s="34">
        <v>2180410.0732700392</v>
      </c>
      <c r="AF12" s="34">
        <v>2167339.0718049658</v>
      </c>
      <c r="AG12" s="34">
        <v>2154774.0298865247</v>
      </c>
      <c r="AH12" s="34">
        <v>2143058.6587715768</v>
      </c>
      <c r="AI12" s="34">
        <v>2132789.052447577</v>
      </c>
      <c r="AJ12" s="34">
        <v>2122267.5775812445</v>
      </c>
      <c r="AK12" s="34">
        <v>2112023.0296416734</v>
      </c>
      <c r="AL12" s="34">
        <v>2102418.2454094877</v>
      </c>
      <c r="AM12" s="34">
        <v>2093812.7779956777</v>
      </c>
      <c r="AN12" s="34">
        <v>2085893.7116222337</v>
      </c>
      <c r="AO12" s="34">
        <v>2077893.6022603284</v>
      </c>
      <c r="AP12" s="34">
        <v>2070199.9072611306</v>
      </c>
      <c r="AQ12" s="34">
        <v>2062810.2067408694</v>
      </c>
      <c r="AR12" s="34">
        <v>2055856.1550567655</v>
      </c>
      <c r="AS12" s="34">
        <v>2048572.645420379</v>
      </c>
      <c r="AT12" s="34">
        <v>2040714.0461083199</v>
      </c>
      <c r="AU12" s="34">
        <v>2032907.1731695521</v>
      </c>
      <c r="AV12" s="34">
        <v>2024942.4247751387</v>
      </c>
      <c r="AW12" s="34">
        <v>2016875.9976219807</v>
      </c>
      <c r="AX12" s="34">
        <v>2007857.8651417268</v>
      </c>
      <c r="AY12" s="34">
        <v>1998512.298538439</v>
      </c>
      <c r="AZ12" s="34">
        <v>1989190.3830484722</v>
      </c>
      <c r="BA12" s="34">
        <v>1979886.4619224169</v>
      </c>
      <c r="BB12" s="34">
        <v>1970720.959082928</v>
      </c>
    </row>
    <row r="13" spans="1:54">
      <c r="A13" s="251"/>
      <c r="B13" s="251">
        <v>6</v>
      </c>
      <c r="C13" s="251" t="s">
        <v>436</v>
      </c>
      <c r="D13" s="34">
        <v>893767</v>
      </c>
      <c r="E13" s="34">
        <v>890235.59370864788</v>
      </c>
      <c r="F13" s="34">
        <v>885595.44618584018</v>
      </c>
      <c r="G13" s="34">
        <v>881241.29797032732</v>
      </c>
      <c r="H13" s="34">
        <v>877185.85084190033</v>
      </c>
      <c r="I13" s="34">
        <v>874065.41428296175</v>
      </c>
      <c r="J13" s="34">
        <v>871270.68843820307</v>
      </c>
      <c r="K13" s="34">
        <v>867735.66476724576</v>
      </c>
      <c r="L13" s="34">
        <v>864093.52765911259</v>
      </c>
      <c r="M13" s="34">
        <v>860368.67746481695</v>
      </c>
      <c r="N13" s="34">
        <v>856746.54403305345</v>
      </c>
      <c r="O13" s="34">
        <v>853522.26145726803</v>
      </c>
      <c r="P13" s="34">
        <v>849193.40424878709</v>
      </c>
      <c r="Q13" s="34">
        <v>844847.54390921444</v>
      </c>
      <c r="R13" s="34">
        <v>840254.58575952949</v>
      </c>
      <c r="S13" s="34">
        <v>835461.72645224922</v>
      </c>
      <c r="T13" s="34">
        <v>831278.64146440569</v>
      </c>
      <c r="U13" s="34">
        <v>825733.14601117163</v>
      </c>
      <c r="V13" s="34">
        <v>820102.02106218494</v>
      </c>
      <c r="W13" s="34">
        <v>814163.05747927702</v>
      </c>
      <c r="X13" s="34">
        <v>808350.5356521036</v>
      </c>
      <c r="Y13" s="34">
        <v>803359.82575582806</v>
      </c>
      <c r="Z13" s="34">
        <v>797238.96088678797</v>
      </c>
      <c r="AA13" s="34">
        <v>790912.77166288381</v>
      </c>
      <c r="AB13" s="34">
        <v>784552.28138346889</v>
      </c>
      <c r="AC13" s="34">
        <v>778444.55634526466</v>
      </c>
      <c r="AD13" s="34">
        <v>772356.23118924454</v>
      </c>
      <c r="AE13" s="34">
        <v>765992.96129379142</v>
      </c>
      <c r="AF13" s="34">
        <v>759669.62349752826</v>
      </c>
      <c r="AG13" s="34">
        <v>753613.80183871952</v>
      </c>
      <c r="AH13" s="34">
        <v>747918.69687446975</v>
      </c>
      <c r="AI13" s="34">
        <v>742506.45420727413</v>
      </c>
      <c r="AJ13" s="34">
        <v>737135.32064939209</v>
      </c>
      <c r="AK13" s="34">
        <v>731968.23161917017</v>
      </c>
      <c r="AL13" s="34">
        <v>727118.76969766186</v>
      </c>
      <c r="AM13" s="34">
        <v>722694.46516354673</v>
      </c>
      <c r="AN13" s="34">
        <v>718319.79282751074</v>
      </c>
      <c r="AO13" s="34">
        <v>714045.8990419372</v>
      </c>
      <c r="AP13" s="34">
        <v>709988.98290900432</v>
      </c>
      <c r="AQ13" s="34">
        <v>706120.26413594873</v>
      </c>
      <c r="AR13" s="34">
        <v>702472.83062743756</v>
      </c>
      <c r="AS13" s="34">
        <v>698401.0709109077</v>
      </c>
      <c r="AT13" s="34">
        <v>694230.93254243117</v>
      </c>
      <c r="AU13" s="34">
        <v>690171.48219840985</v>
      </c>
      <c r="AV13" s="34">
        <v>686145.6739187137</v>
      </c>
      <c r="AW13" s="34">
        <v>682156.70225281082</v>
      </c>
      <c r="AX13" s="34">
        <v>677553.2636951051</v>
      </c>
      <c r="AY13" s="34">
        <v>672935.25454839668</v>
      </c>
      <c r="AZ13" s="34">
        <v>668419.29147181427</v>
      </c>
      <c r="BA13" s="34">
        <v>663995.65132654889</v>
      </c>
      <c r="BB13" s="34">
        <v>659701.3189303379</v>
      </c>
    </row>
    <row r="14" spans="1:54">
      <c r="A14" s="251"/>
      <c r="B14" s="251">
        <v>7</v>
      </c>
      <c r="C14" s="251" t="s">
        <v>224</v>
      </c>
      <c r="D14" s="34">
        <v>540382</v>
      </c>
      <c r="E14" s="34">
        <v>535831.36150630435</v>
      </c>
      <c r="F14" s="34">
        <v>530890.13789744163</v>
      </c>
      <c r="G14" s="34">
        <v>526014.27319258684</v>
      </c>
      <c r="H14" s="34">
        <v>521228.00019807345</v>
      </c>
      <c r="I14" s="34">
        <v>516972.46804843872</v>
      </c>
      <c r="J14" s="34">
        <v>512710.89301675482</v>
      </c>
      <c r="K14" s="34">
        <v>508081.11460168951</v>
      </c>
      <c r="L14" s="34">
        <v>503312.61368471687</v>
      </c>
      <c r="M14" s="34">
        <v>498487.69017590233</v>
      </c>
      <c r="N14" s="34">
        <v>493852.42733091221</v>
      </c>
      <c r="O14" s="34">
        <v>489723.33269703039</v>
      </c>
      <c r="P14" s="34">
        <v>485078.75023565453</v>
      </c>
      <c r="Q14" s="34">
        <v>480415.41776223137</v>
      </c>
      <c r="R14" s="34">
        <v>475645.84880852298</v>
      </c>
      <c r="S14" s="34">
        <v>470862.31979870092</v>
      </c>
      <c r="T14" s="34">
        <v>466574.29537885892</v>
      </c>
      <c r="U14" s="34">
        <v>461717.30814480194</v>
      </c>
      <c r="V14" s="34">
        <v>456818.53828561056</v>
      </c>
      <c r="W14" s="34">
        <v>451762.76000581257</v>
      </c>
      <c r="X14" s="34">
        <v>446869.67789250822</v>
      </c>
      <c r="Y14" s="34">
        <v>442648.57619568246</v>
      </c>
      <c r="Z14" s="34">
        <v>437835.04731901549</v>
      </c>
      <c r="AA14" s="34">
        <v>432907.34634924744</v>
      </c>
      <c r="AB14" s="34">
        <v>427952.74643067888</v>
      </c>
      <c r="AC14" s="34">
        <v>423157.63395757787</v>
      </c>
      <c r="AD14" s="34">
        <v>418484.9411712747</v>
      </c>
      <c r="AE14" s="34">
        <v>413672.7763244221</v>
      </c>
      <c r="AF14" s="34">
        <v>408911.85166301148</v>
      </c>
      <c r="AG14" s="34">
        <v>404295.17728314549</v>
      </c>
      <c r="AH14" s="34">
        <v>399857.09547963057</v>
      </c>
      <c r="AI14" s="34">
        <v>395697.4038368293</v>
      </c>
      <c r="AJ14" s="34">
        <v>391530.08248302899</v>
      </c>
      <c r="AK14" s="34">
        <v>387483.98426891735</v>
      </c>
      <c r="AL14" s="34">
        <v>383623.54395467316</v>
      </c>
      <c r="AM14" s="34">
        <v>380032.20883284241</v>
      </c>
      <c r="AN14" s="34">
        <v>376601.14142408513</v>
      </c>
      <c r="AO14" s="34">
        <v>373233.07842102647</v>
      </c>
      <c r="AP14" s="34">
        <v>370007.3509867352</v>
      </c>
      <c r="AQ14" s="34">
        <v>366932.98159577471</v>
      </c>
      <c r="AR14" s="34">
        <v>364031.6787572485</v>
      </c>
      <c r="AS14" s="34">
        <v>361004.80781087611</v>
      </c>
      <c r="AT14" s="34">
        <v>357927.58769290708</v>
      </c>
      <c r="AU14" s="34">
        <v>354965.47033623117</v>
      </c>
      <c r="AV14" s="34">
        <v>352091.53569560766</v>
      </c>
      <c r="AW14" s="34">
        <v>349319.25324062002</v>
      </c>
      <c r="AX14" s="34">
        <v>346171.79919809767</v>
      </c>
      <c r="AY14" s="34">
        <v>343088.08517862367</v>
      </c>
      <c r="AZ14" s="34">
        <v>340121.54888602602</v>
      </c>
      <c r="BA14" s="34">
        <v>337276.11348674295</v>
      </c>
      <c r="BB14" s="34">
        <v>334583.48337716371</v>
      </c>
    </row>
    <row r="15" spans="1:54">
      <c r="A15" s="251"/>
      <c r="B15" s="251">
        <v>8</v>
      </c>
      <c r="C15" s="251" t="s">
        <v>269</v>
      </c>
      <c r="D15" s="34">
        <v>333785</v>
      </c>
      <c r="E15" s="34">
        <v>332121.61112367548</v>
      </c>
      <c r="F15" s="34">
        <v>329996.35069961555</v>
      </c>
      <c r="G15" s="34">
        <v>327855.08428280242</v>
      </c>
      <c r="H15" s="34">
        <v>325744.8977861841</v>
      </c>
      <c r="I15" s="34">
        <v>323952.03267412574</v>
      </c>
      <c r="J15" s="34">
        <v>322174.93340020481</v>
      </c>
      <c r="K15" s="34">
        <v>320137.33141995087</v>
      </c>
      <c r="L15" s="34">
        <v>318011.20581063099</v>
      </c>
      <c r="M15" s="34">
        <v>315840.94966126088</v>
      </c>
      <c r="N15" s="34">
        <v>313762.38628747431</v>
      </c>
      <c r="O15" s="34">
        <v>311812.61256150139</v>
      </c>
      <c r="P15" s="34">
        <v>309560.37023970007</v>
      </c>
      <c r="Q15" s="34">
        <v>307251.50622922991</v>
      </c>
      <c r="R15" s="34">
        <v>304840.68347768497</v>
      </c>
      <c r="S15" s="34">
        <v>302424.01379569399</v>
      </c>
      <c r="T15" s="34">
        <v>300363.53263613884</v>
      </c>
      <c r="U15" s="34">
        <v>297892.91179893946</v>
      </c>
      <c r="V15" s="34">
        <v>295351.3087428842</v>
      </c>
      <c r="W15" s="34">
        <v>292670.38103246182</v>
      </c>
      <c r="X15" s="34">
        <v>290063.25211453578</v>
      </c>
      <c r="Y15" s="34">
        <v>287902.76234239008</v>
      </c>
      <c r="Z15" s="34">
        <v>285281.25994626601</v>
      </c>
      <c r="AA15" s="34">
        <v>282545.93366336671</v>
      </c>
      <c r="AB15" s="34">
        <v>279753.94750354148</v>
      </c>
      <c r="AC15" s="34">
        <v>277031.29608958657</v>
      </c>
      <c r="AD15" s="34">
        <v>274356.03363576112</v>
      </c>
      <c r="AE15" s="34">
        <v>271593.40283230017</v>
      </c>
      <c r="AF15" s="34">
        <v>268814.45549930888</v>
      </c>
      <c r="AG15" s="34">
        <v>266087.5168957545</v>
      </c>
      <c r="AH15" s="34">
        <v>263444.54602635221</v>
      </c>
      <c r="AI15" s="34">
        <v>260948.11732217215</v>
      </c>
      <c r="AJ15" s="34">
        <v>258430.24592749373</v>
      </c>
      <c r="AK15" s="34">
        <v>255935.74066496041</v>
      </c>
      <c r="AL15" s="34">
        <v>253504.17191458194</v>
      </c>
      <c r="AM15" s="34">
        <v>251192.99934379468</v>
      </c>
      <c r="AN15" s="34">
        <v>249024.14853411639</v>
      </c>
      <c r="AO15" s="34">
        <v>246838.27007112378</v>
      </c>
      <c r="AP15" s="34">
        <v>244691.97354253184</v>
      </c>
      <c r="AQ15" s="34">
        <v>242596.16360209807</v>
      </c>
      <c r="AR15" s="34">
        <v>240572.68313010363</v>
      </c>
      <c r="AS15" s="34">
        <v>238516.59455829833</v>
      </c>
      <c r="AT15" s="34">
        <v>236380.12945006904</v>
      </c>
      <c r="AU15" s="34">
        <v>234282.10973396813</v>
      </c>
      <c r="AV15" s="34">
        <v>232204.66649962444</v>
      </c>
      <c r="AW15" s="34">
        <v>230168.05384196478</v>
      </c>
      <c r="AX15" s="34">
        <v>227905.21355655312</v>
      </c>
      <c r="AY15" s="34">
        <v>225654.86191312363</v>
      </c>
      <c r="AZ15" s="34">
        <v>223447.57821583329</v>
      </c>
      <c r="BA15" s="34">
        <v>221284.48726840073</v>
      </c>
      <c r="BB15" s="34">
        <v>219193.32734638645</v>
      </c>
    </row>
    <row r="16" spans="1:54">
      <c r="A16" s="251"/>
      <c r="B16" s="251">
        <v>9</v>
      </c>
      <c r="C16" s="251" t="s">
        <v>284</v>
      </c>
      <c r="D16" s="34">
        <v>429624</v>
      </c>
      <c r="E16" s="34">
        <v>426067.77276542567</v>
      </c>
      <c r="F16" s="34">
        <v>421786.08391729021</v>
      </c>
      <c r="G16" s="34">
        <v>417578.72431382863</v>
      </c>
      <c r="H16" s="34">
        <v>413476.74917943595</v>
      </c>
      <c r="I16" s="34">
        <v>409847.38368039927</v>
      </c>
      <c r="J16" s="34">
        <v>406406.33302902954</v>
      </c>
      <c r="K16" s="34">
        <v>402467.14522106305</v>
      </c>
      <c r="L16" s="34">
        <v>398522.21845010377</v>
      </c>
      <c r="M16" s="34">
        <v>394608.68916465749</v>
      </c>
      <c r="N16" s="34">
        <v>390885.49530137354</v>
      </c>
      <c r="O16" s="34">
        <v>387366.24070671236</v>
      </c>
      <c r="P16" s="34">
        <v>383284.95179157506</v>
      </c>
      <c r="Q16" s="34">
        <v>379240.45573442685</v>
      </c>
      <c r="R16" s="34">
        <v>375154.69967933232</v>
      </c>
      <c r="S16" s="34">
        <v>371169.04765227862</v>
      </c>
      <c r="T16" s="34">
        <v>367403.77831022628</v>
      </c>
      <c r="U16" s="34">
        <v>363111.98874926852</v>
      </c>
      <c r="V16" s="34">
        <v>358821.93661889213</v>
      </c>
      <c r="W16" s="34">
        <v>354441.43385646248</v>
      </c>
      <c r="X16" s="34">
        <v>350258.82022946927</v>
      </c>
      <c r="Y16" s="34">
        <v>346565.38156268292</v>
      </c>
      <c r="Z16" s="34">
        <v>342323.17751271685</v>
      </c>
      <c r="AA16" s="34">
        <v>338021.8045364875</v>
      </c>
      <c r="AB16" s="34">
        <v>333701.24472434737</v>
      </c>
      <c r="AC16" s="34">
        <v>329489.14779252687</v>
      </c>
      <c r="AD16" s="34">
        <v>325297.23093613144</v>
      </c>
      <c r="AE16" s="34">
        <v>321041.77617867017</v>
      </c>
      <c r="AF16" s="34">
        <v>316819.44398920628</v>
      </c>
      <c r="AG16" s="34">
        <v>312675.19950375007</v>
      </c>
      <c r="AH16" s="34">
        <v>308618.34437836253</v>
      </c>
      <c r="AI16" s="34">
        <v>304972.69512109121</v>
      </c>
      <c r="AJ16" s="34">
        <v>301294.08415162755</v>
      </c>
      <c r="AK16" s="34">
        <v>297670.21150573931</v>
      </c>
      <c r="AL16" s="34">
        <v>294123.27478132967</v>
      </c>
      <c r="AM16" s="34">
        <v>290699.36486817506</v>
      </c>
      <c r="AN16" s="34">
        <v>287563.05423959822</v>
      </c>
      <c r="AO16" s="34">
        <v>284381.17170260416</v>
      </c>
      <c r="AP16" s="34">
        <v>281261.67349561921</v>
      </c>
      <c r="AQ16" s="34">
        <v>278204.65571861237</v>
      </c>
      <c r="AR16" s="34">
        <v>275223.42199505545</v>
      </c>
      <c r="AS16" s="34">
        <v>272312.1299335775</v>
      </c>
      <c r="AT16" s="34">
        <v>269301.38954400679</v>
      </c>
      <c r="AU16" s="34">
        <v>266352.60388982337</v>
      </c>
      <c r="AV16" s="34">
        <v>263456.37039791903</v>
      </c>
      <c r="AW16" s="34">
        <v>260625.84281144323</v>
      </c>
      <c r="AX16" s="34">
        <v>257656.45992340898</v>
      </c>
      <c r="AY16" s="34">
        <v>254733.71463317942</v>
      </c>
      <c r="AZ16" s="34">
        <v>251884.0954340584</v>
      </c>
      <c r="BA16" s="34">
        <v>249114.36966922827</v>
      </c>
      <c r="BB16" s="34">
        <v>246454.58938950408</v>
      </c>
    </row>
    <row r="17" spans="1:54">
      <c r="A17" s="251"/>
      <c r="B17" s="251"/>
      <c r="C17" s="251"/>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row>
    <row r="18" spans="1:54">
      <c r="A18" s="251" t="s">
        <v>431</v>
      </c>
      <c r="B18" s="251">
        <v>100</v>
      </c>
      <c r="C18" s="251" t="s">
        <v>85</v>
      </c>
      <c r="D18" s="34">
        <v>6511792.6006616801</v>
      </c>
      <c r="E18" s="34">
        <v>6514829.2350530857</v>
      </c>
      <c r="F18" s="34">
        <v>6507601.9689787999</v>
      </c>
      <c r="G18" s="34">
        <v>6500749.9286231557</v>
      </c>
      <c r="H18" s="34">
        <v>6495105.6496047964</v>
      </c>
      <c r="I18" s="34">
        <v>6495019.3246540371</v>
      </c>
      <c r="J18" s="34">
        <v>6498943.7304257788</v>
      </c>
      <c r="K18" s="34">
        <v>6495055.6759126587</v>
      </c>
      <c r="L18" s="34">
        <v>6489047.659524559</v>
      </c>
      <c r="M18" s="34">
        <v>6481283.8517806958</v>
      </c>
      <c r="N18" s="34">
        <v>6473132.4667570014</v>
      </c>
      <c r="O18" s="34">
        <v>6472229.9423613334</v>
      </c>
      <c r="P18" s="34">
        <v>6461597.436349188</v>
      </c>
      <c r="Q18" s="34">
        <v>6449139.8946577059</v>
      </c>
      <c r="R18" s="34">
        <v>6433491.7591898395</v>
      </c>
      <c r="S18" s="34">
        <v>6414290.8241573786</v>
      </c>
      <c r="T18" s="34">
        <v>6402727.8914896389</v>
      </c>
      <c r="U18" s="34">
        <v>6378377.4539225511</v>
      </c>
      <c r="V18" s="34">
        <v>6351792.9610144775</v>
      </c>
      <c r="W18" s="34">
        <v>6321256.1343442528</v>
      </c>
      <c r="X18" s="34">
        <v>6290000.9063489595</v>
      </c>
      <c r="Y18" s="34">
        <v>6267118.398009914</v>
      </c>
      <c r="Z18" s="34">
        <v>6231786.3659942495</v>
      </c>
      <c r="AA18" s="34">
        <v>6193183.568098885</v>
      </c>
      <c r="AB18" s="34">
        <v>6152832.7079573292</v>
      </c>
      <c r="AC18" s="34">
        <v>6113274.5137146562</v>
      </c>
      <c r="AD18" s="34">
        <v>6083558.4252681201</v>
      </c>
      <c r="AE18" s="34">
        <v>6049059.2729278998</v>
      </c>
      <c r="AF18" s="34">
        <v>6013247.8789574523</v>
      </c>
      <c r="AG18" s="34">
        <v>5978314.2918700529</v>
      </c>
      <c r="AH18" s="34">
        <v>5945114.6933941469</v>
      </c>
      <c r="AI18" s="34">
        <v>5912607.5959056653</v>
      </c>
      <c r="AJ18" s="34">
        <v>5878875.6861979859</v>
      </c>
      <c r="AK18" s="34">
        <v>5845114.7279461222</v>
      </c>
      <c r="AL18" s="34">
        <v>5812743.8221637169</v>
      </c>
      <c r="AM18" s="34">
        <v>5782969.6018094644</v>
      </c>
      <c r="AN18" s="34">
        <v>5756214.9751612544</v>
      </c>
      <c r="AO18" s="34">
        <v>5729199.471018414</v>
      </c>
      <c r="AP18" s="34">
        <v>5702556.7836522916</v>
      </c>
      <c r="AQ18" s="34">
        <v>5676497.0426957794</v>
      </c>
      <c r="AR18" s="34">
        <v>5651344.2263086177</v>
      </c>
      <c r="AS18" s="34">
        <v>5629049.2008085549</v>
      </c>
      <c r="AT18" s="34">
        <v>5604315.0556049552</v>
      </c>
      <c r="AU18" s="34">
        <v>5579352.5997535503</v>
      </c>
      <c r="AV18" s="34">
        <v>5553542.6390340272</v>
      </c>
      <c r="AW18" s="34">
        <v>5527198.6113018068</v>
      </c>
      <c r="AX18" s="34">
        <v>5502023.7973680561</v>
      </c>
      <c r="AY18" s="34">
        <v>5475513.208569767</v>
      </c>
      <c r="AZ18" s="34">
        <v>5448735.4423098927</v>
      </c>
      <c r="BA18" s="34">
        <v>5421748.7590382621</v>
      </c>
      <c r="BB18" s="34">
        <v>5395127.6658030534</v>
      </c>
    </row>
    <row r="19" spans="1:54">
      <c r="A19" s="251" t="s">
        <v>437</v>
      </c>
      <c r="B19" s="251">
        <v>1</v>
      </c>
      <c r="C19" s="251" t="s">
        <v>438</v>
      </c>
      <c r="D19" s="34">
        <v>3362216</v>
      </c>
      <c r="E19" s="34">
        <v>3365647.3720366503</v>
      </c>
      <c r="F19" s="34">
        <v>3363860.9680894702</v>
      </c>
      <c r="G19" s="34">
        <v>3363071.3854108085</v>
      </c>
      <c r="H19" s="34">
        <v>3363569.1631515976</v>
      </c>
      <c r="I19" s="34">
        <v>3367262.608852481</v>
      </c>
      <c r="J19" s="34">
        <v>3371507.7954307445</v>
      </c>
      <c r="K19" s="34">
        <v>3371483.9039237285</v>
      </c>
      <c r="L19" s="34">
        <v>3371138.4249166395</v>
      </c>
      <c r="M19" s="34">
        <v>3370456.8252122733</v>
      </c>
      <c r="N19" s="34">
        <v>3369952.0355488937</v>
      </c>
      <c r="O19" s="34">
        <v>3370176.0127867921</v>
      </c>
      <c r="P19" s="34">
        <v>3364616.0994881927</v>
      </c>
      <c r="Q19" s="34">
        <v>3358736.7646183143</v>
      </c>
      <c r="R19" s="34">
        <v>3351616.7675937591</v>
      </c>
      <c r="S19" s="34">
        <v>3343001.7850568262</v>
      </c>
      <c r="T19" s="34">
        <v>3335871.6133712376</v>
      </c>
      <c r="U19" s="34">
        <v>3321689.254240361</v>
      </c>
      <c r="V19" s="34">
        <v>3306884.9405625393</v>
      </c>
      <c r="W19" s="34">
        <v>3290410.484488558</v>
      </c>
      <c r="X19" s="34">
        <v>3273842.5381079949</v>
      </c>
      <c r="Y19" s="34">
        <v>3260205.3138405005</v>
      </c>
      <c r="Z19" s="34">
        <v>3240077.2780019087</v>
      </c>
      <c r="AA19" s="34">
        <v>3218715.268215301</v>
      </c>
      <c r="AB19" s="34">
        <v>3196766.2426025975</v>
      </c>
      <c r="AC19" s="34">
        <v>3175508.2400799235</v>
      </c>
      <c r="AD19" s="34">
        <v>3158925.9468590235</v>
      </c>
      <c r="AE19" s="34">
        <v>3139834.0342786894</v>
      </c>
      <c r="AF19" s="34">
        <v>3120344.9545707465</v>
      </c>
      <c r="AG19" s="34">
        <v>3101531.7054534238</v>
      </c>
      <c r="AH19" s="34">
        <v>3083825.1833735546</v>
      </c>
      <c r="AI19" s="34">
        <v>3068000.1958422745</v>
      </c>
      <c r="AJ19" s="34">
        <v>3051488.1219978021</v>
      </c>
      <c r="AK19" s="34">
        <v>3035204.9752404965</v>
      </c>
      <c r="AL19" s="34">
        <v>3019853.5689017312</v>
      </c>
      <c r="AM19" s="34">
        <v>3005978.9529144363</v>
      </c>
      <c r="AN19" s="34">
        <v>2993811.4183825962</v>
      </c>
      <c r="AO19" s="34">
        <v>2981567.5163421109</v>
      </c>
      <c r="AP19" s="34">
        <v>2969701.2357606245</v>
      </c>
      <c r="AQ19" s="34">
        <v>2958295.6136399149</v>
      </c>
      <c r="AR19" s="34">
        <v>2947499.3043036023</v>
      </c>
      <c r="AS19" s="34">
        <v>2937929.5320592639</v>
      </c>
      <c r="AT19" s="34">
        <v>2927220.5268407119</v>
      </c>
      <c r="AU19" s="34">
        <v>2916518.8116568592</v>
      </c>
      <c r="AV19" s="34">
        <v>2905492.6754051065</v>
      </c>
      <c r="AW19" s="34">
        <v>2894261.7432862772</v>
      </c>
      <c r="AX19" s="34">
        <v>2883435.4439854058</v>
      </c>
      <c r="AY19" s="34">
        <v>2872004.3326595509</v>
      </c>
      <c r="AZ19" s="34">
        <v>2860503.202641204</v>
      </c>
      <c r="BA19" s="34">
        <v>2848969.0823845337</v>
      </c>
      <c r="BB19" s="34">
        <v>2837676.0870719934</v>
      </c>
    </row>
    <row r="20" spans="1:54">
      <c r="A20" s="251"/>
      <c r="B20" s="251">
        <v>202</v>
      </c>
      <c r="C20" s="251" t="s">
        <v>107</v>
      </c>
      <c r="D20" s="34">
        <v>1757058</v>
      </c>
      <c r="E20" s="34">
        <v>1755512.6994186053</v>
      </c>
      <c r="F20" s="34">
        <v>1751155.1964419868</v>
      </c>
      <c r="G20" s="34">
        <v>1747270.6291589036</v>
      </c>
      <c r="H20" s="34">
        <v>1744002.0699448527</v>
      </c>
      <c r="I20" s="34">
        <v>1742341.571765749</v>
      </c>
      <c r="J20" s="34">
        <v>1741112.0175802773</v>
      </c>
      <c r="K20" s="34">
        <v>1737676.4010994988</v>
      </c>
      <c r="L20" s="34">
        <v>1734062.0213994395</v>
      </c>
      <c r="M20" s="34">
        <v>1730265.5767623354</v>
      </c>
      <c r="N20" s="34">
        <v>1726534.3401896409</v>
      </c>
      <c r="O20" s="34">
        <v>1723627.5763623673</v>
      </c>
      <c r="P20" s="34">
        <v>1717686.3470095182</v>
      </c>
      <c r="Q20" s="34">
        <v>1711546.9426194108</v>
      </c>
      <c r="R20" s="34">
        <v>1704758.6002786702</v>
      </c>
      <c r="S20" s="34">
        <v>1697243.2421958141</v>
      </c>
      <c r="T20" s="34">
        <v>1690729.8348123131</v>
      </c>
      <c r="U20" s="34">
        <v>1680662.8247580433</v>
      </c>
      <c r="V20" s="34">
        <v>1670214.5070267979</v>
      </c>
      <c r="W20" s="34">
        <v>1658931.0548028047</v>
      </c>
      <c r="X20" s="34">
        <v>1647585.0811103627</v>
      </c>
      <c r="Y20" s="34">
        <v>1637677.8863582902</v>
      </c>
      <c r="Z20" s="34">
        <v>1624509.9706816322</v>
      </c>
      <c r="AA20" s="34">
        <v>1610707.2340533291</v>
      </c>
      <c r="AB20" s="34">
        <v>1596632.9541668543</v>
      </c>
      <c r="AC20" s="34">
        <v>1582896.6437577398</v>
      </c>
      <c r="AD20" s="34">
        <v>1570519.2292349567</v>
      </c>
      <c r="AE20" s="34">
        <v>1556896.3546264824</v>
      </c>
      <c r="AF20" s="34">
        <v>1543056.2099440447</v>
      </c>
      <c r="AG20" s="34">
        <v>1529579.078750998</v>
      </c>
      <c r="AH20" s="34">
        <v>1516707.7190080187</v>
      </c>
      <c r="AI20" s="34">
        <v>1504886.8381079764</v>
      </c>
      <c r="AJ20" s="34">
        <v>1492756.0887584456</v>
      </c>
      <c r="AK20" s="34">
        <v>1480753.6232299416</v>
      </c>
      <c r="AL20" s="34">
        <v>1469257.4687510931</v>
      </c>
      <c r="AM20" s="34">
        <v>1458527.9696028503</v>
      </c>
      <c r="AN20" s="34">
        <v>1448590.8030063016</v>
      </c>
      <c r="AO20" s="34">
        <v>1438638.1649615986</v>
      </c>
      <c r="AP20" s="34">
        <v>1428869.7226082666</v>
      </c>
      <c r="AQ20" s="34">
        <v>1419354.5480130101</v>
      </c>
      <c r="AR20" s="34">
        <v>1410187.0766217459</v>
      </c>
      <c r="AS20" s="34">
        <v>1401811.7779543325</v>
      </c>
      <c r="AT20" s="34">
        <v>1392957.7518443996</v>
      </c>
      <c r="AU20" s="34">
        <v>1384124.0484033693</v>
      </c>
      <c r="AV20" s="34">
        <v>1375184.871004828</v>
      </c>
      <c r="AW20" s="34">
        <v>1366198.1465809594</v>
      </c>
      <c r="AX20" s="34">
        <v>1357784.1857608887</v>
      </c>
      <c r="AY20" s="34">
        <v>1349119.2393431165</v>
      </c>
      <c r="AZ20" s="34">
        <v>1340449.2259507203</v>
      </c>
      <c r="BA20" s="34">
        <v>1331781.6716768506</v>
      </c>
      <c r="BB20" s="34">
        <v>1323254.2777751393</v>
      </c>
    </row>
    <row r="21" spans="1:54">
      <c r="A21" s="251"/>
      <c r="B21" s="251">
        <v>204</v>
      </c>
      <c r="C21" s="251" t="s">
        <v>109</v>
      </c>
      <c r="D21" s="34">
        <v>1366366</v>
      </c>
      <c r="E21" s="34">
        <v>1370903.0217666735</v>
      </c>
      <c r="F21" s="34">
        <v>1373365.6537310332</v>
      </c>
      <c r="G21" s="34">
        <v>1376274.82521865</v>
      </c>
      <c r="H21" s="34">
        <v>1379753.7939719385</v>
      </c>
      <c r="I21" s="34">
        <v>1384572.7063192353</v>
      </c>
      <c r="J21" s="34">
        <v>1389472.8127340325</v>
      </c>
      <c r="K21" s="34">
        <v>1392590.0232021415</v>
      </c>
      <c r="L21" s="34">
        <v>1395585.8609654994</v>
      </c>
      <c r="M21" s="34">
        <v>1398446.8362498747</v>
      </c>
      <c r="N21" s="34">
        <v>1401395.5259629041</v>
      </c>
      <c r="O21" s="34">
        <v>1404199.2771218028</v>
      </c>
      <c r="P21" s="34">
        <v>1404653.2041136995</v>
      </c>
      <c r="Q21" s="34">
        <v>1404998.0591569736</v>
      </c>
      <c r="R21" s="34">
        <v>1404832.0842079925</v>
      </c>
      <c r="S21" s="34">
        <v>1404018.580524371</v>
      </c>
      <c r="T21" s="34">
        <v>1403632.866896054</v>
      </c>
      <c r="U21" s="34">
        <v>1400257.8490741099</v>
      </c>
      <c r="V21" s="34">
        <v>1396672.8699009574</v>
      </c>
      <c r="W21" s="34">
        <v>1392370.6166451219</v>
      </c>
      <c r="X21" s="34">
        <v>1388024.7689682858</v>
      </c>
      <c r="Y21" s="34">
        <v>1384977.4735270943</v>
      </c>
      <c r="Z21" s="34">
        <v>1379184.5056767103</v>
      </c>
      <c r="AA21" s="34">
        <v>1372871.7899409954</v>
      </c>
      <c r="AB21" s="34">
        <v>1366281.0537595837</v>
      </c>
      <c r="AC21" s="34">
        <v>1359983.7072909991</v>
      </c>
      <c r="AD21" s="34">
        <v>1356452.1637028547</v>
      </c>
      <c r="AE21" s="34">
        <v>1351844.7878786279</v>
      </c>
      <c r="AF21" s="34">
        <v>1347073.0881067724</v>
      </c>
      <c r="AG21" s="34">
        <v>1342561.2035694546</v>
      </c>
      <c r="AH21" s="34">
        <v>1338472.5702456243</v>
      </c>
      <c r="AI21" s="34">
        <v>1335146.1991134195</v>
      </c>
      <c r="AJ21" s="34">
        <v>1331497.6877766503</v>
      </c>
      <c r="AK21" s="34">
        <v>1327931.504057168</v>
      </c>
      <c r="AL21" s="34">
        <v>1324722.4622220083</v>
      </c>
      <c r="AM21" s="34">
        <v>1322111.1859405525</v>
      </c>
      <c r="AN21" s="34">
        <v>1320217.9665072465</v>
      </c>
      <c r="AO21" s="34">
        <v>1318274.3251843811</v>
      </c>
      <c r="AP21" s="34">
        <v>1316490.0943744208</v>
      </c>
      <c r="AQ21" s="34">
        <v>1314880.4182019911</v>
      </c>
      <c r="AR21" s="34">
        <v>1313492.6360890425</v>
      </c>
      <c r="AS21" s="34">
        <v>1312428.2900815196</v>
      </c>
      <c r="AT21" s="34">
        <v>1310813.0042114316</v>
      </c>
      <c r="AU21" s="34">
        <v>1309182.846880072</v>
      </c>
      <c r="AV21" s="34">
        <v>1307361.9511743023</v>
      </c>
      <c r="AW21" s="34">
        <v>1305401.5766213969</v>
      </c>
      <c r="AX21" s="34">
        <v>1303294.1485539365</v>
      </c>
      <c r="AY21" s="34">
        <v>1300880.7170804243</v>
      </c>
      <c r="AZ21" s="34">
        <v>1298403.0372409369</v>
      </c>
      <c r="BA21" s="34">
        <v>1295888.5711091615</v>
      </c>
      <c r="BB21" s="34">
        <v>1293448.2633142986</v>
      </c>
    </row>
    <row r="22" spans="1:54">
      <c r="A22" s="251"/>
      <c r="B22" s="251">
        <v>206</v>
      </c>
      <c r="C22" s="251" t="s">
        <v>111</v>
      </c>
      <c r="D22" s="34">
        <v>238792</v>
      </c>
      <c r="E22" s="34">
        <v>239231.65085137112</v>
      </c>
      <c r="F22" s="34">
        <v>239340.1179164502</v>
      </c>
      <c r="G22" s="34">
        <v>239525.93103325498</v>
      </c>
      <c r="H22" s="34">
        <v>239813.29923480636</v>
      </c>
      <c r="I22" s="34">
        <v>240348.33076749695</v>
      </c>
      <c r="J22" s="34">
        <v>240922.96511643479</v>
      </c>
      <c r="K22" s="34">
        <v>241217.4796220882</v>
      </c>
      <c r="L22" s="34">
        <v>241490.54255170061</v>
      </c>
      <c r="M22" s="34">
        <v>241744.41220006318</v>
      </c>
      <c r="N22" s="34">
        <v>242022.169396349</v>
      </c>
      <c r="O22" s="34">
        <v>242349.15930262208</v>
      </c>
      <c r="P22" s="34">
        <v>242276.54836497494</v>
      </c>
      <c r="Q22" s="34">
        <v>242191.76284193035</v>
      </c>
      <c r="R22" s="34">
        <v>242026.08310709608</v>
      </c>
      <c r="S22" s="34">
        <v>241739.96233664133</v>
      </c>
      <c r="T22" s="34">
        <v>241508.91166287038</v>
      </c>
      <c r="U22" s="34">
        <v>240768.58040820807</v>
      </c>
      <c r="V22" s="34">
        <v>239997.56363478408</v>
      </c>
      <c r="W22" s="34">
        <v>239108.81304063156</v>
      </c>
      <c r="X22" s="34">
        <v>238232.6880293467</v>
      </c>
      <c r="Y22" s="34">
        <v>237549.95395511613</v>
      </c>
      <c r="Z22" s="34">
        <v>236382.80164356626</v>
      </c>
      <c r="AA22" s="34">
        <v>235136.24422097619</v>
      </c>
      <c r="AB22" s="34">
        <v>233852.23467615966</v>
      </c>
      <c r="AC22" s="34">
        <v>232627.88903118472</v>
      </c>
      <c r="AD22" s="34">
        <v>231954.5539212125</v>
      </c>
      <c r="AE22" s="34">
        <v>231092.89177357938</v>
      </c>
      <c r="AF22" s="34">
        <v>230215.65651992947</v>
      </c>
      <c r="AG22" s="34">
        <v>229391.42313297107</v>
      </c>
      <c r="AH22" s="34">
        <v>228644.89411991171</v>
      </c>
      <c r="AI22" s="34">
        <v>227967.15862087838</v>
      </c>
      <c r="AJ22" s="34">
        <v>227234.34546270652</v>
      </c>
      <c r="AK22" s="34">
        <v>226519.8479533869</v>
      </c>
      <c r="AL22" s="34">
        <v>225873.63792862982</v>
      </c>
      <c r="AM22" s="34">
        <v>225339.79737103367</v>
      </c>
      <c r="AN22" s="34">
        <v>225002.64886904776</v>
      </c>
      <c r="AO22" s="34">
        <v>224655.02619613131</v>
      </c>
      <c r="AP22" s="34">
        <v>224341.41877793722</v>
      </c>
      <c r="AQ22" s="34">
        <v>224060.64742491333</v>
      </c>
      <c r="AR22" s="34">
        <v>223819.59159281393</v>
      </c>
      <c r="AS22" s="34">
        <v>223689.46402341165</v>
      </c>
      <c r="AT22" s="34">
        <v>223449.77078488085</v>
      </c>
      <c r="AU22" s="34">
        <v>223211.91637341815</v>
      </c>
      <c r="AV22" s="34">
        <v>222945.85322597637</v>
      </c>
      <c r="AW22" s="34">
        <v>222662.02008392097</v>
      </c>
      <c r="AX22" s="34">
        <v>222357.10967058086</v>
      </c>
      <c r="AY22" s="34">
        <v>222004.37623601017</v>
      </c>
      <c r="AZ22" s="34">
        <v>221650.93944954709</v>
      </c>
      <c r="BA22" s="34">
        <v>221298.83959852156</v>
      </c>
      <c r="BB22" s="34">
        <v>220973.54598255569</v>
      </c>
    </row>
    <row r="23" spans="1:54">
      <c r="A23" s="251" t="s">
        <v>437</v>
      </c>
      <c r="B23" s="251">
        <v>2</v>
      </c>
      <c r="C23" s="251" t="s">
        <v>433</v>
      </c>
      <c r="D23" s="34">
        <v>2015254</v>
      </c>
      <c r="E23" s="34">
        <v>2017302.3996453693</v>
      </c>
      <c r="F23" s="34">
        <v>2016773.2371425305</v>
      </c>
      <c r="G23" s="34">
        <v>2017091.6268330575</v>
      </c>
      <c r="H23" s="34">
        <v>2018439.2638766735</v>
      </c>
      <c r="I23" s="34">
        <v>2021965.7055447598</v>
      </c>
      <c r="J23" s="34">
        <v>2023461.6479105835</v>
      </c>
      <c r="K23" s="34">
        <v>2023030.9911454308</v>
      </c>
      <c r="L23" s="34">
        <v>2022618.7022810569</v>
      </c>
      <c r="M23" s="34">
        <v>2022181.8660555624</v>
      </c>
      <c r="N23" s="34">
        <v>2022125.0854344103</v>
      </c>
      <c r="O23" s="34">
        <v>2020647.6041508582</v>
      </c>
      <c r="P23" s="34">
        <v>2016100.261495685</v>
      </c>
      <c r="Q23" s="34">
        <v>2011514.2928799507</v>
      </c>
      <c r="R23" s="34">
        <v>2006385.9912555385</v>
      </c>
      <c r="S23" s="34">
        <v>2000684.03774635</v>
      </c>
      <c r="T23" s="34">
        <v>1995175.6990024461</v>
      </c>
      <c r="U23" s="34">
        <v>1985679.9689405244</v>
      </c>
      <c r="V23" s="34">
        <v>1976060.1504266493</v>
      </c>
      <c r="W23" s="34">
        <v>1965693.8058365551</v>
      </c>
      <c r="X23" s="34">
        <v>1955569.5929539453</v>
      </c>
      <c r="Y23" s="34">
        <v>1947061.7100062482</v>
      </c>
      <c r="Z23" s="34">
        <v>1934981.0927407087</v>
      </c>
      <c r="AA23" s="34">
        <v>1922357.2263681362</v>
      </c>
      <c r="AB23" s="34">
        <v>1909610.8973543381</v>
      </c>
      <c r="AC23" s="34">
        <v>1897597.4783800717</v>
      </c>
      <c r="AD23" s="34">
        <v>1888024.4357917237</v>
      </c>
      <c r="AE23" s="34">
        <v>1877301.9411420689</v>
      </c>
      <c r="AF23" s="34">
        <v>1866547.7997354562</v>
      </c>
      <c r="AG23" s="34">
        <v>1856399.1798053877</v>
      </c>
      <c r="AH23" s="34">
        <v>1847145.8941963946</v>
      </c>
      <c r="AI23" s="34">
        <v>1838543.6957797997</v>
      </c>
      <c r="AJ23" s="34">
        <v>1829670.5648157063</v>
      </c>
      <c r="AK23" s="34">
        <v>1821122.0145953759</v>
      </c>
      <c r="AL23" s="34">
        <v>1813235.3351121482</v>
      </c>
      <c r="AM23" s="34">
        <v>1806405.509487394</v>
      </c>
      <c r="AN23" s="34">
        <v>1799835.7141826579</v>
      </c>
      <c r="AO23" s="34">
        <v>1793283.4884795812</v>
      </c>
      <c r="AP23" s="34">
        <v>1787089.543855099</v>
      </c>
      <c r="AQ23" s="34">
        <v>1781251.6234719225</v>
      </c>
      <c r="AR23" s="34">
        <v>1775932.3142792629</v>
      </c>
      <c r="AS23" s="34">
        <v>1770165.6935056711</v>
      </c>
      <c r="AT23" s="34">
        <v>1763787.7766715316</v>
      </c>
      <c r="AU23" s="34">
        <v>1757526.9480490254</v>
      </c>
      <c r="AV23" s="34">
        <v>1751132.2279762058</v>
      </c>
      <c r="AW23" s="34">
        <v>1744723.5403131363</v>
      </c>
      <c r="AX23" s="34">
        <v>1737322.9233638218</v>
      </c>
      <c r="AY23" s="34">
        <v>1729600.8195633329</v>
      </c>
      <c r="AZ23" s="34">
        <v>1721918.8263773804</v>
      </c>
      <c r="BA23" s="34">
        <v>1714281.4750142472</v>
      </c>
      <c r="BB23" s="34">
        <v>1706871.7207750236</v>
      </c>
    </row>
    <row r="24" spans="1:54">
      <c r="A24" s="251"/>
      <c r="B24" s="251">
        <v>207</v>
      </c>
      <c r="C24" s="251" t="s">
        <v>114</v>
      </c>
      <c r="D24" s="34">
        <v>711282</v>
      </c>
      <c r="E24" s="34">
        <v>712821.60952794785</v>
      </c>
      <c r="F24" s="34">
        <v>713312.02182436339</v>
      </c>
      <c r="G24" s="34">
        <v>714086.32979625254</v>
      </c>
      <c r="H24" s="34">
        <v>715191.88844344101</v>
      </c>
      <c r="I24" s="34">
        <v>716983.28473046375</v>
      </c>
      <c r="J24" s="34">
        <v>718607.82877650508</v>
      </c>
      <c r="K24" s="34">
        <v>719401.51352330612</v>
      </c>
      <c r="L24" s="34">
        <v>720188.81202575157</v>
      </c>
      <c r="M24" s="34">
        <v>720927.34762093599</v>
      </c>
      <c r="N24" s="34">
        <v>721717.00381383975</v>
      </c>
      <c r="O24" s="34">
        <v>722366.47004450916</v>
      </c>
      <c r="P24" s="34">
        <v>721738.35277832625</v>
      </c>
      <c r="Q24" s="34">
        <v>721072.72905341547</v>
      </c>
      <c r="R24" s="34">
        <v>720160.11883337714</v>
      </c>
      <c r="S24" s="34">
        <v>718978.78206970368</v>
      </c>
      <c r="T24" s="34">
        <v>718014.5040104154</v>
      </c>
      <c r="U24" s="34">
        <v>715491.20170443726</v>
      </c>
      <c r="V24" s="34">
        <v>712880.05957097595</v>
      </c>
      <c r="W24" s="34">
        <v>709942.02574386308</v>
      </c>
      <c r="X24" s="34">
        <v>707017.31103459501</v>
      </c>
      <c r="Y24" s="34">
        <v>704662.75796062697</v>
      </c>
      <c r="Z24" s="34">
        <v>700937.77795706189</v>
      </c>
      <c r="AA24" s="34">
        <v>696974.13258000521</v>
      </c>
      <c r="AB24" s="34">
        <v>692916.9038695303</v>
      </c>
      <c r="AC24" s="34">
        <v>689059.58049646998</v>
      </c>
      <c r="AD24" s="34">
        <v>686199.96095125366</v>
      </c>
      <c r="AE24" s="34">
        <v>682854.89980648051</v>
      </c>
      <c r="AF24" s="34">
        <v>679446.6809234923</v>
      </c>
      <c r="AG24" s="34">
        <v>676219.44379029656</v>
      </c>
      <c r="AH24" s="34">
        <v>673272.78081111878</v>
      </c>
      <c r="AI24" s="34">
        <v>670763.1836108336</v>
      </c>
      <c r="AJ24" s="34">
        <v>668109.64668750262</v>
      </c>
      <c r="AK24" s="34">
        <v>665542.20667879411</v>
      </c>
      <c r="AL24" s="34">
        <v>663194.48798829818</v>
      </c>
      <c r="AM24" s="34">
        <v>661186.23693617282</v>
      </c>
      <c r="AN24" s="34">
        <v>659548.47950772091</v>
      </c>
      <c r="AO24" s="34">
        <v>657882.8108294647</v>
      </c>
      <c r="AP24" s="34">
        <v>656310.51925579028</v>
      </c>
      <c r="AQ24" s="34">
        <v>654845.76755038102</v>
      </c>
      <c r="AR24" s="34">
        <v>653534.72373048076</v>
      </c>
      <c r="AS24" s="34">
        <v>652374.98749357508</v>
      </c>
      <c r="AT24" s="34">
        <v>650988.16649138927</v>
      </c>
      <c r="AU24" s="34">
        <v>649608.51666268264</v>
      </c>
      <c r="AV24" s="34">
        <v>648164.14014076011</v>
      </c>
      <c r="AW24" s="34">
        <v>646679.25792840321</v>
      </c>
      <c r="AX24" s="34">
        <v>645108.17598891479</v>
      </c>
      <c r="AY24" s="34">
        <v>643399.03081545501</v>
      </c>
      <c r="AZ24" s="34">
        <v>641670.49623471615</v>
      </c>
      <c r="BA24" s="34">
        <v>639935.32889487781</v>
      </c>
      <c r="BB24" s="34">
        <v>638247.20915425837</v>
      </c>
    </row>
    <row r="25" spans="1:54">
      <c r="A25" s="251"/>
      <c r="B25" s="251">
        <v>214</v>
      </c>
      <c r="C25" s="251" t="s">
        <v>116</v>
      </c>
      <c r="D25" s="34">
        <v>504148</v>
      </c>
      <c r="E25" s="34">
        <v>505102.83967238176</v>
      </c>
      <c r="F25" s="34">
        <v>505299.29393738747</v>
      </c>
      <c r="G25" s="34">
        <v>505741.87804782501</v>
      </c>
      <c r="H25" s="34">
        <v>506460.39071788266</v>
      </c>
      <c r="I25" s="34">
        <v>507706.94611808012</v>
      </c>
      <c r="J25" s="34">
        <v>508759.98176508409</v>
      </c>
      <c r="K25" s="34">
        <v>509172.54223518656</v>
      </c>
      <c r="L25" s="34">
        <v>509601.76268672716</v>
      </c>
      <c r="M25" s="34">
        <v>510027.36197887099</v>
      </c>
      <c r="N25" s="34">
        <v>510516.02891492296</v>
      </c>
      <c r="O25" s="34">
        <v>510663.5958919854</v>
      </c>
      <c r="P25" s="34">
        <v>509936.19087751757</v>
      </c>
      <c r="Q25" s="34">
        <v>509222.18754659407</v>
      </c>
      <c r="R25" s="34">
        <v>508374.42659318604</v>
      </c>
      <c r="S25" s="34">
        <v>507320.8213937119</v>
      </c>
      <c r="T25" s="34">
        <v>506230.99042102642</v>
      </c>
      <c r="U25" s="34">
        <v>504022.85512871284</v>
      </c>
      <c r="V25" s="34">
        <v>501797.51367204724</v>
      </c>
      <c r="W25" s="34">
        <v>499368.27858862729</v>
      </c>
      <c r="X25" s="34">
        <v>496973.97431647108</v>
      </c>
      <c r="Y25" s="34">
        <v>494980.71963492845</v>
      </c>
      <c r="Z25" s="34">
        <v>492020.39419257711</v>
      </c>
      <c r="AA25" s="34">
        <v>488929.86940408865</v>
      </c>
      <c r="AB25" s="34">
        <v>485800.80673496361</v>
      </c>
      <c r="AC25" s="34">
        <v>482838.70229546627</v>
      </c>
      <c r="AD25" s="34">
        <v>480922.68924951862</v>
      </c>
      <c r="AE25" s="34">
        <v>478657.91138161591</v>
      </c>
      <c r="AF25" s="34">
        <v>476383.50374635705</v>
      </c>
      <c r="AG25" s="34">
        <v>474240.42774139211</v>
      </c>
      <c r="AH25" s="34">
        <v>472294.2856825887</v>
      </c>
      <c r="AI25" s="34">
        <v>470569.16606412176</v>
      </c>
      <c r="AJ25" s="34">
        <v>468748.02501014789</v>
      </c>
      <c r="AK25" s="34">
        <v>466991.3972078645</v>
      </c>
      <c r="AL25" s="34">
        <v>465384.36263795232</v>
      </c>
      <c r="AM25" s="34">
        <v>464020.14662374544</v>
      </c>
      <c r="AN25" s="34">
        <v>462979.7455235534</v>
      </c>
      <c r="AO25" s="34">
        <v>461926.20224469079</v>
      </c>
      <c r="AP25" s="34">
        <v>460954.70514817117</v>
      </c>
      <c r="AQ25" s="34">
        <v>460054.62508887664</v>
      </c>
      <c r="AR25" s="34">
        <v>459253.12163071916</v>
      </c>
      <c r="AS25" s="34">
        <v>458464.09170127544</v>
      </c>
      <c r="AT25" s="34">
        <v>457489.83792563621</v>
      </c>
      <c r="AU25" s="34">
        <v>456523.82691835932</v>
      </c>
      <c r="AV25" s="34">
        <v>455494.13672326657</v>
      </c>
      <c r="AW25" s="34">
        <v>454425.89365112904</v>
      </c>
      <c r="AX25" s="34">
        <v>453146.22656818584</v>
      </c>
      <c r="AY25" s="34">
        <v>451766.27904712147</v>
      </c>
      <c r="AZ25" s="34">
        <v>450376.55263291555</v>
      </c>
      <c r="BA25" s="34">
        <v>448981.76203121198</v>
      </c>
      <c r="BB25" s="34">
        <v>447620.85571748536</v>
      </c>
    </row>
    <row r="26" spans="1:54">
      <c r="A26" s="251"/>
      <c r="B26" s="251">
        <v>217</v>
      </c>
      <c r="C26" s="251" t="s">
        <v>118</v>
      </c>
      <c r="D26" s="34">
        <v>340323</v>
      </c>
      <c r="E26" s="34">
        <v>339960.19684372249</v>
      </c>
      <c r="F26" s="34">
        <v>339125.5371942026</v>
      </c>
      <c r="G26" s="34">
        <v>338523.52073174459</v>
      </c>
      <c r="H26" s="34">
        <v>338146.51169741846</v>
      </c>
      <c r="I26" s="34">
        <v>338126.30209348589</v>
      </c>
      <c r="J26" s="34">
        <v>338044.91317874787</v>
      </c>
      <c r="K26" s="34">
        <v>337588.84752821497</v>
      </c>
      <c r="L26" s="34">
        <v>337215.14281249919</v>
      </c>
      <c r="M26" s="34">
        <v>336891.77575620951</v>
      </c>
      <c r="N26" s="34">
        <v>336609.46592928853</v>
      </c>
      <c r="O26" s="34">
        <v>335939.47083923337</v>
      </c>
      <c r="P26" s="34">
        <v>334699.75419156178</v>
      </c>
      <c r="Q26" s="34">
        <v>333537.01047526253</v>
      </c>
      <c r="R26" s="34">
        <v>332333.05891619931</v>
      </c>
      <c r="S26" s="34">
        <v>331035.64152567374</v>
      </c>
      <c r="T26" s="34">
        <v>329530.33269520954</v>
      </c>
      <c r="U26" s="34">
        <v>327325.61209107819</v>
      </c>
      <c r="V26" s="34">
        <v>325169.43588216242</v>
      </c>
      <c r="W26" s="34">
        <v>322938.70148731349</v>
      </c>
      <c r="X26" s="34">
        <v>320765.63168149488</v>
      </c>
      <c r="Y26" s="34">
        <v>318820.83471933205</v>
      </c>
      <c r="Z26" s="34">
        <v>316288.22693386354</v>
      </c>
      <c r="AA26" s="34">
        <v>313729.83390553633</v>
      </c>
      <c r="AB26" s="34">
        <v>311197.49002272869</v>
      </c>
      <c r="AC26" s="34">
        <v>308802.55882591155</v>
      </c>
      <c r="AD26" s="34">
        <v>306676.00547696749</v>
      </c>
      <c r="AE26" s="34">
        <v>304373.54481195135</v>
      </c>
      <c r="AF26" s="34">
        <v>302110.49618340185</v>
      </c>
      <c r="AG26" s="34">
        <v>299975.51113325346</v>
      </c>
      <c r="AH26" s="34">
        <v>298003.0771121821</v>
      </c>
      <c r="AI26" s="34">
        <v>296363.36078750464</v>
      </c>
      <c r="AJ26" s="34">
        <v>294698.8946258651</v>
      </c>
      <c r="AK26" s="34">
        <v>293119.8330588254</v>
      </c>
      <c r="AL26" s="34">
        <v>291663.98511942179</v>
      </c>
      <c r="AM26" s="34">
        <v>290376.26440189383</v>
      </c>
      <c r="AN26" s="34">
        <v>289232.92647369421</v>
      </c>
      <c r="AO26" s="34">
        <v>288099.60454217956</v>
      </c>
      <c r="AP26" s="34">
        <v>287045.5142732407</v>
      </c>
      <c r="AQ26" s="34">
        <v>286052.36624279461</v>
      </c>
      <c r="AR26" s="34">
        <v>285135.70088388224</v>
      </c>
      <c r="AS26" s="34">
        <v>284118.19148997206</v>
      </c>
      <c r="AT26" s="34">
        <v>283018.4136830761</v>
      </c>
      <c r="AU26" s="34">
        <v>281948.18431454099</v>
      </c>
      <c r="AV26" s="34">
        <v>280859.82391297125</v>
      </c>
      <c r="AW26" s="34">
        <v>279762.28205266676</v>
      </c>
      <c r="AX26" s="34">
        <v>278401.9402209043</v>
      </c>
      <c r="AY26" s="34">
        <v>276997.62729192455</v>
      </c>
      <c r="AZ26" s="34">
        <v>275608.34687851585</v>
      </c>
      <c r="BA26" s="34">
        <v>274226.44028659927</v>
      </c>
      <c r="BB26" s="34">
        <v>272873.9067541681</v>
      </c>
    </row>
    <row r="27" spans="1:54">
      <c r="A27" s="251"/>
      <c r="B27" s="251">
        <v>219</v>
      </c>
      <c r="C27" s="251" t="s">
        <v>120</v>
      </c>
      <c r="D27" s="34">
        <v>394605</v>
      </c>
      <c r="E27" s="34">
        <v>394585.64801125019</v>
      </c>
      <c r="F27" s="34">
        <v>394360.57858808106</v>
      </c>
      <c r="G27" s="34">
        <v>394185.06692107482</v>
      </c>
      <c r="H27" s="34">
        <v>394176.23816418473</v>
      </c>
      <c r="I27" s="34">
        <v>394715.06967990933</v>
      </c>
      <c r="J27" s="34">
        <v>393621.22794206417</v>
      </c>
      <c r="K27" s="34">
        <v>392503.87886716699</v>
      </c>
      <c r="L27" s="34">
        <v>391304.33528524346</v>
      </c>
      <c r="M27" s="34">
        <v>390085.97331360885</v>
      </c>
      <c r="N27" s="34">
        <v>389092.18476865446</v>
      </c>
      <c r="O27" s="34">
        <v>387571.80633868999</v>
      </c>
      <c r="P27" s="34">
        <v>385802.09807689715</v>
      </c>
      <c r="Q27" s="34">
        <v>383934.87444090412</v>
      </c>
      <c r="R27" s="34">
        <v>381965.33190701535</v>
      </c>
      <c r="S27" s="34">
        <v>380006.38095542422</v>
      </c>
      <c r="T27" s="34">
        <v>378293.54508795531</v>
      </c>
      <c r="U27" s="34">
        <v>376096.86400751839</v>
      </c>
      <c r="V27" s="34">
        <v>373825.29888753931</v>
      </c>
      <c r="W27" s="34">
        <v>371432.05140042841</v>
      </c>
      <c r="X27" s="34">
        <v>369165.17709583149</v>
      </c>
      <c r="Y27" s="34">
        <v>367260.32728129101</v>
      </c>
      <c r="Z27" s="34">
        <v>364808.55220863078</v>
      </c>
      <c r="AA27" s="34">
        <v>362214.96402268775</v>
      </c>
      <c r="AB27" s="34">
        <v>359602.69985224324</v>
      </c>
      <c r="AC27" s="34">
        <v>357193.34360612719</v>
      </c>
      <c r="AD27" s="34">
        <v>354859.69753135007</v>
      </c>
      <c r="AE27" s="34">
        <v>352403.46283447649</v>
      </c>
      <c r="AF27" s="34">
        <v>349937.26714938442</v>
      </c>
      <c r="AG27" s="34">
        <v>347610.05284242891</v>
      </c>
      <c r="AH27" s="34">
        <v>345504.46608456731</v>
      </c>
      <c r="AI27" s="34">
        <v>342983.78809149395</v>
      </c>
      <c r="AJ27" s="34">
        <v>340456.24716397328</v>
      </c>
      <c r="AK27" s="34">
        <v>337995.52397597191</v>
      </c>
      <c r="AL27" s="34">
        <v>335681.51288123534</v>
      </c>
      <c r="AM27" s="34">
        <v>333641.1138205413</v>
      </c>
      <c r="AN27" s="34">
        <v>330982.54666752985</v>
      </c>
      <c r="AO27" s="34">
        <v>328371.52661015413</v>
      </c>
      <c r="AP27" s="34">
        <v>325846.61592357169</v>
      </c>
      <c r="AQ27" s="34">
        <v>323427.03784075857</v>
      </c>
      <c r="AR27" s="34">
        <v>321180.83917120809</v>
      </c>
      <c r="AS27" s="34">
        <v>318459.89585574873</v>
      </c>
      <c r="AT27" s="34">
        <v>315635.25794305303</v>
      </c>
      <c r="AU27" s="34">
        <v>312873.53522322606</v>
      </c>
      <c r="AV27" s="34">
        <v>310127.08582663746</v>
      </c>
      <c r="AW27" s="34">
        <v>307454.08942636894</v>
      </c>
      <c r="AX27" s="34">
        <v>304442.12828983529</v>
      </c>
      <c r="AY27" s="34">
        <v>301397.99339784076</v>
      </c>
      <c r="AZ27" s="34">
        <v>298402.38823820942</v>
      </c>
      <c r="BA27" s="34">
        <v>295453.24898163986</v>
      </c>
      <c r="BB27" s="34">
        <v>292613.87458202586</v>
      </c>
    </row>
    <row r="28" spans="1:54">
      <c r="A28" s="251"/>
      <c r="B28" s="251">
        <v>301</v>
      </c>
      <c r="C28" s="251" t="s">
        <v>122</v>
      </c>
      <c r="D28" s="34">
        <v>64896</v>
      </c>
      <c r="E28" s="34">
        <v>64832.105590066923</v>
      </c>
      <c r="F28" s="34">
        <v>64675.805598495965</v>
      </c>
      <c r="G28" s="34">
        <v>64554.831336160343</v>
      </c>
      <c r="H28" s="34">
        <v>64464.234853746595</v>
      </c>
      <c r="I28" s="34">
        <v>64434.102922820675</v>
      </c>
      <c r="J28" s="34">
        <v>64427.696248182161</v>
      </c>
      <c r="K28" s="34">
        <v>64364.208991556276</v>
      </c>
      <c r="L28" s="34">
        <v>64308.649470835429</v>
      </c>
      <c r="M28" s="34">
        <v>64249.407385936902</v>
      </c>
      <c r="N28" s="34">
        <v>64190.402007704637</v>
      </c>
      <c r="O28" s="34">
        <v>64106.261036440323</v>
      </c>
      <c r="P28" s="34">
        <v>63923.865571381983</v>
      </c>
      <c r="Q28" s="34">
        <v>63747.491363774447</v>
      </c>
      <c r="R28" s="34">
        <v>63553.055005760936</v>
      </c>
      <c r="S28" s="34">
        <v>63342.411801836643</v>
      </c>
      <c r="T28" s="34">
        <v>63106.326787839091</v>
      </c>
      <c r="U28" s="34">
        <v>62743.436008777775</v>
      </c>
      <c r="V28" s="34">
        <v>62387.842413924482</v>
      </c>
      <c r="W28" s="34">
        <v>62012.748616322773</v>
      </c>
      <c r="X28" s="34">
        <v>61647.498825552655</v>
      </c>
      <c r="Y28" s="34">
        <v>61337.070410069529</v>
      </c>
      <c r="Z28" s="34">
        <v>60926.141448575341</v>
      </c>
      <c r="AA28" s="34">
        <v>60508.42645581867</v>
      </c>
      <c r="AB28" s="34">
        <v>60092.996874872129</v>
      </c>
      <c r="AC28" s="34">
        <v>59703.293156096763</v>
      </c>
      <c r="AD28" s="34">
        <v>59366.082582633695</v>
      </c>
      <c r="AE28" s="34">
        <v>59012.122307544749</v>
      </c>
      <c r="AF28" s="34">
        <v>58669.851732820607</v>
      </c>
      <c r="AG28" s="34">
        <v>58353.744298016565</v>
      </c>
      <c r="AH28" s="34">
        <v>58071.284505937809</v>
      </c>
      <c r="AI28" s="34">
        <v>57864.197225845739</v>
      </c>
      <c r="AJ28" s="34">
        <v>57657.751328217237</v>
      </c>
      <c r="AK28" s="34">
        <v>57473.053673919894</v>
      </c>
      <c r="AL28" s="34">
        <v>57310.986485240726</v>
      </c>
      <c r="AM28" s="34">
        <v>57181.747705040842</v>
      </c>
      <c r="AN28" s="34">
        <v>57092.016010159321</v>
      </c>
      <c r="AO28" s="34">
        <v>57003.344253091964</v>
      </c>
      <c r="AP28" s="34">
        <v>56932.189254325036</v>
      </c>
      <c r="AQ28" s="34">
        <v>56871.826749111708</v>
      </c>
      <c r="AR28" s="34">
        <v>56827.928862972731</v>
      </c>
      <c r="AS28" s="34">
        <v>56748.526965099882</v>
      </c>
      <c r="AT28" s="34">
        <v>56656.100628377004</v>
      </c>
      <c r="AU28" s="34">
        <v>56572.884930216278</v>
      </c>
      <c r="AV28" s="34">
        <v>56487.041372570471</v>
      </c>
      <c r="AW28" s="34">
        <v>56402.017254568149</v>
      </c>
      <c r="AX28" s="34">
        <v>56224.45229598169</v>
      </c>
      <c r="AY28" s="34">
        <v>56039.889010991195</v>
      </c>
      <c r="AZ28" s="34">
        <v>55861.042393023476</v>
      </c>
      <c r="BA28" s="34">
        <v>55684.694819918121</v>
      </c>
      <c r="BB28" s="34">
        <v>55515.874567085732</v>
      </c>
    </row>
    <row r="29" spans="1:54">
      <c r="A29" s="251" t="s">
        <v>437</v>
      </c>
      <c r="B29" s="251">
        <v>3</v>
      </c>
      <c r="C29" s="251" t="s">
        <v>123</v>
      </c>
      <c r="D29" s="34">
        <v>2691333</v>
      </c>
      <c r="E29" s="34">
        <v>2690149.6815926488</v>
      </c>
      <c r="F29" s="34">
        <v>2684762.5246847807</v>
      </c>
      <c r="G29" s="34">
        <v>2679991.1512505761</v>
      </c>
      <c r="H29" s="34">
        <v>2675982.197903946</v>
      </c>
      <c r="I29" s="34">
        <v>2674256.857274414</v>
      </c>
      <c r="J29" s="34">
        <v>2673961.2762704091</v>
      </c>
      <c r="K29" s="34">
        <v>2670567.6515759565</v>
      </c>
      <c r="L29" s="34">
        <v>2666554.2993377387</v>
      </c>
      <c r="M29" s="34">
        <v>2661940.2271431242</v>
      </c>
      <c r="N29" s="34">
        <v>2657140.6368466048</v>
      </c>
      <c r="O29" s="34">
        <v>2653934.0526468921</v>
      </c>
      <c r="P29" s="34">
        <v>2646564.5146798636</v>
      </c>
      <c r="Q29" s="34">
        <v>2638681.790525747</v>
      </c>
      <c r="R29" s="34">
        <v>2629615.5019806777</v>
      </c>
      <c r="S29" s="34">
        <v>2619254.3213702636</v>
      </c>
      <c r="T29" s="34">
        <v>2611383.3966356874</v>
      </c>
      <c r="U29" s="34">
        <v>2598009.4337310637</v>
      </c>
      <c r="V29" s="34">
        <v>2583972.9471386406</v>
      </c>
      <c r="W29" s="34">
        <v>2568546.5961263855</v>
      </c>
      <c r="X29" s="34">
        <v>2552974.492668726</v>
      </c>
      <c r="Y29" s="34">
        <v>2540342.7966593904</v>
      </c>
      <c r="Z29" s="34">
        <v>2523088.184736595</v>
      </c>
      <c r="AA29" s="34">
        <v>2504735.6770308726</v>
      </c>
      <c r="AB29" s="34">
        <v>2485947.7175349207</v>
      </c>
      <c r="AC29" s="34">
        <v>2467754.3235248248</v>
      </c>
      <c r="AD29" s="34">
        <v>2451464.507920973</v>
      </c>
      <c r="AE29" s="34">
        <v>2433659.1283065872</v>
      </c>
      <c r="AF29" s="34">
        <v>2415561.1230311957</v>
      </c>
      <c r="AG29" s="34">
        <v>2398035.3493498382</v>
      </c>
      <c r="AH29" s="34">
        <v>2381414.6024290393</v>
      </c>
      <c r="AI29" s="34">
        <v>2366356.2109212205</v>
      </c>
      <c r="AJ29" s="34">
        <v>2351019.7639014986</v>
      </c>
      <c r="AK29" s="34">
        <v>2335910.6632089778</v>
      </c>
      <c r="AL29" s="34">
        <v>2321502.7309386488</v>
      </c>
      <c r="AM29" s="34">
        <v>2308213.7767401314</v>
      </c>
      <c r="AN29" s="34">
        <v>2295903.9521601214</v>
      </c>
      <c r="AO29" s="34">
        <v>2283598.5440786364</v>
      </c>
      <c r="AP29" s="34">
        <v>2271623.8024243233</v>
      </c>
      <c r="AQ29" s="34">
        <v>2259968.2336111898</v>
      </c>
      <c r="AR29" s="34">
        <v>2248753.9737200071</v>
      </c>
      <c r="AS29" s="34">
        <v>2237762.0046790661</v>
      </c>
      <c r="AT29" s="34">
        <v>2226030.9679481667</v>
      </c>
      <c r="AU29" s="34">
        <v>2214311.8952244893</v>
      </c>
      <c r="AV29" s="34">
        <v>2202306.1215632032</v>
      </c>
      <c r="AW29" s="34">
        <v>2190095.2277120235</v>
      </c>
      <c r="AX29" s="34">
        <v>2177388.4593836819</v>
      </c>
      <c r="AY29" s="34">
        <v>2164248.6124985656</v>
      </c>
      <c r="AZ29" s="34">
        <v>2151074.1914123707</v>
      </c>
      <c r="BA29" s="34">
        <v>2137894.980066977</v>
      </c>
      <c r="BB29" s="34">
        <v>2124845.067076961</v>
      </c>
    </row>
    <row r="30" spans="1:54">
      <c r="A30" s="251"/>
      <c r="B30" s="251">
        <v>203</v>
      </c>
      <c r="C30" s="251" t="s">
        <v>125</v>
      </c>
      <c r="D30" s="34">
        <v>1142654</v>
      </c>
      <c r="E30" s="34">
        <v>1142476.2980047609</v>
      </c>
      <c r="F30" s="34">
        <v>1140498.9313618415</v>
      </c>
      <c r="G30" s="34">
        <v>1138702.6628751073</v>
      </c>
      <c r="H30" s="34">
        <v>1137196.2699155801</v>
      </c>
      <c r="I30" s="34">
        <v>1136698.0097331777</v>
      </c>
      <c r="J30" s="34">
        <v>1136604.6277102313</v>
      </c>
      <c r="K30" s="34">
        <v>1135170.6887665237</v>
      </c>
      <c r="L30" s="34">
        <v>1133416.3935682925</v>
      </c>
      <c r="M30" s="34">
        <v>1131383.6741438101</v>
      </c>
      <c r="N30" s="34">
        <v>1129270.7183800831</v>
      </c>
      <c r="O30" s="34">
        <v>1127881.5349478659</v>
      </c>
      <c r="P30" s="34">
        <v>1124699.952277974</v>
      </c>
      <c r="Q30" s="34">
        <v>1121250.9446223495</v>
      </c>
      <c r="R30" s="34">
        <v>1117259.3150354982</v>
      </c>
      <c r="S30" s="34">
        <v>1112657.5647448953</v>
      </c>
      <c r="T30" s="34">
        <v>1109285.9690444828</v>
      </c>
      <c r="U30" s="34">
        <v>1103519.253089516</v>
      </c>
      <c r="V30" s="34">
        <v>1097417.0282191234</v>
      </c>
      <c r="W30" s="34">
        <v>1090665.6265058913</v>
      </c>
      <c r="X30" s="34">
        <v>1083829.052554203</v>
      </c>
      <c r="Y30" s="34">
        <v>1078516.8510309032</v>
      </c>
      <c r="Z30" s="34">
        <v>1071108.5518863574</v>
      </c>
      <c r="AA30" s="34">
        <v>1063200.7192846257</v>
      </c>
      <c r="AB30" s="34">
        <v>1055061.4279627798</v>
      </c>
      <c r="AC30" s="34">
        <v>1047140.9511214226</v>
      </c>
      <c r="AD30" s="34">
        <v>1040543.7439547742</v>
      </c>
      <c r="AE30" s="34">
        <v>1033198.6656954802</v>
      </c>
      <c r="AF30" s="34">
        <v>1025683.1615670881</v>
      </c>
      <c r="AG30" s="34">
        <v>1018371.8891575756</v>
      </c>
      <c r="AH30" s="34">
        <v>1011422.9079342167</v>
      </c>
      <c r="AI30" s="34">
        <v>1005001.9536142149</v>
      </c>
      <c r="AJ30" s="34">
        <v>998431.44238301401</v>
      </c>
      <c r="AK30" s="34">
        <v>991918.26132628904</v>
      </c>
      <c r="AL30" s="34">
        <v>985695.00550894113</v>
      </c>
      <c r="AM30" s="34">
        <v>979950.3450605236</v>
      </c>
      <c r="AN30" s="34">
        <v>974680.11498136644</v>
      </c>
      <c r="AO30" s="34">
        <v>969392.13363068143</v>
      </c>
      <c r="AP30" s="34">
        <v>964222.0295573608</v>
      </c>
      <c r="AQ30" s="34">
        <v>959176.28120135656</v>
      </c>
      <c r="AR30" s="34">
        <v>954307.70902704308</v>
      </c>
      <c r="AS30" s="34">
        <v>949636.58207498584</v>
      </c>
      <c r="AT30" s="34">
        <v>944603.13015366881</v>
      </c>
      <c r="AU30" s="34">
        <v>939555.24091824202</v>
      </c>
      <c r="AV30" s="34">
        <v>934376.12746340234</v>
      </c>
      <c r="AW30" s="34">
        <v>929107.67773208034</v>
      </c>
      <c r="AX30" s="34">
        <v>923809.83573801839</v>
      </c>
      <c r="AY30" s="34">
        <v>918319.63093667617</v>
      </c>
      <c r="AZ30" s="34">
        <v>912809.33239007206</v>
      </c>
      <c r="BA30" s="34">
        <v>907289.75362637185</v>
      </c>
      <c r="BB30" s="34">
        <v>901831.22001387982</v>
      </c>
    </row>
    <row r="31" spans="1:54">
      <c r="A31" s="251"/>
      <c r="B31" s="251">
        <v>210</v>
      </c>
      <c r="C31" s="251" t="s">
        <v>127</v>
      </c>
      <c r="D31" s="34">
        <v>804560</v>
      </c>
      <c r="E31" s="34">
        <v>804308.8822104003</v>
      </c>
      <c r="F31" s="34">
        <v>802814.69627827324</v>
      </c>
      <c r="G31" s="34">
        <v>801549.51640050276</v>
      </c>
      <c r="H31" s="34">
        <v>800518.07932559075</v>
      </c>
      <c r="I31" s="34">
        <v>800131.92529277434</v>
      </c>
      <c r="J31" s="34">
        <v>800270.59463775693</v>
      </c>
      <c r="K31" s="34">
        <v>799491.09813788871</v>
      </c>
      <c r="L31" s="34">
        <v>798556.36054281832</v>
      </c>
      <c r="M31" s="34">
        <v>797451.39849075268</v>
      </c>
      <c r="N31" s="34">
        <v>796293.27674376778</v>
      </c>
      <c r="O31" s="34">
        <v>795577.88880200533</v>
      </c>
      <c r="P31" s="34">
        <v>793633.87960253318</v>
      </c>
      <c r="Q31" s="34">
        <v>791566.79173555633</v>
      </c>
      <c r="R31" s="34">
        <v>789167.75589410262</v>
      </c>
      <c r="S31" s="34">
        <v>786395.20835232968</v>
      </c>
      <c r="T31" s="34">
        <v>784273.89715668687</v>
      </c>
      <c r="U31" s="34">
        <v>780519.5504291805</v>
      </c>
      <c r="V31" s="34">
        <v>776597.43645169458</v>
      </c>
      <c r="W31" s="34">
        <v>772287.4607878651</v>
      </c>
      <c r="X31" s="34">
        <v>767939.73745542555</v>
      </c>
      <c r="Y31" s="34">
        <v>764286.37093103072</v>
      </c>
      <c r="Z31" s="34">
        <v>759301.6333134477</v>
      </c>
      <c r="AA31" s="34">
        <v>754003.85882414295</v>
      </c>
      <c r="AB31" s="34">
        <v>748600.69526729488</v>
      </c>
      <c r="AC31" s="34">
        <v>743400.26856852695</v>
      </c>
      <c r="AD31" s="34">
        <v>738531.74893523101</v>
      </c>
      <c r="AE31" s="34">
        <v>733258.71993761603</v>
      </c>
      <c r="AF31" s="34">
        <v>727927.36258797871</v>
      </c>
      <c r="AG31" s="34">
        <v>722791.41508458729</v>
      </c>
      <c r="AH31" s="34">
        <v>717937.22444624652</v>
      </c>
      <c r="AI31" s="34">
        <v>713610.99813160568</v>
      </c>
      <c r="AJ31" s="34">
        <v>709220.15425019304</v>
      </c>
      <c r="AK31" s="34">
        <v>704920.03520214022</v>
      </c>
      <c r="AL31" s="34">
        <v>700838.07517924509</v>
      </c>
      <c r="AM31" s="34">
        <v>697096.73746168648</v>
      </c>
      <c r="AN31" s="34">
        <v>693641.26826358261</v>
      </c>
      <c r="AO31" s="34">
        <v>690206.5538820168</v>
      </c>
      <c r="AP31" s="34">
        <v>686887.68856946751</v>
      </c>
      <c r="AQ31" s="34">
        <v>683675.53526432742</v>
      </c>
      <c r="AR31" s="34">
        <v>680604.17675489141</v>
      </c>
      <c r="AS31" s="34">
        <v>677553.87263588689</v>
      </c>
      <c r="AT31" s="34">
        <v>674301.73515482154</v>
      </c>
      <c r="AU31" s="34">
        <v>671062.94482195412</v>
      </c>
      <c r="AV31" s="34">
        <v>667740.07359534828</v>
      </c>
      <c r="AW31" s="34">
        <v>664352.28840482957</v>
      </c>
      <c r="AX31" s="34">
        <v>660685.44533097872</v>
      </c>
      <c r="AY31" s="34">
        <v>656887.8925080396</v>
      </c>
      <c r="AZ31" s="34">
        <v>653078.43316798692</v>
      </c>
      <c r="BA31" s="34">
        <v>649271.96317442646</v>
      </c>
      <c r="BB31" s="34">
        <v>645499.63567507186</v>
      </c>
    </row>
    <row r="32" spans="1:54">
      <c r="A32" s="251"/>
      <c r="B32" s="251">
        <v>216</v>
      </c>
      <c r="C32" s="251" t="s">
        <v>129</v>
      </c>
      <c r="D32" s="34">
        <v>476301</v>
      </c>
      <c r="E32" s="34">
        <v>476015.99517928751</v>
      </c>
      <c r="F32" s="34">
        <v>474994.29035921028</v>
      </c>
      <c r="G32" s="34">
        <v>474085.81138176273</v>
      </c>
      <c r="H32" s="34">
        <v>473318.47589813074</v>
      </c>
      <c r="I32" s="34">
        <v>472943.82342738076</v>
      </c>
      <c r="J32" s="34">
        <v>472921.07882147207</v>
      </c>
      <c r="K32" s="34">
        <v>472373.85425918677</v>
      </c>
      <c r="L32" s="34">
        <v>471726.22753226489</v>
      </c>
      <c r="M32" s="34">
        <v>470967.18814412871</v>
      </c>
      <c r="N32" s="34">
        <v>470166.17254313279</v>
      </c>
      <c r="O32" s="34">
        <v>469671.51638864825</v>
      </c>
      <c r="P32" s="34">
        <v>468428.82398103405</v>
      </c>
      <c r="Q32" s="34">
        <v>467091.67197619687</v>
      </c>
      <c r="R32" s="34">
        <v>465543.62249017984</v>
      </c>
      <c r="S32" s="34">
        <v>463790.93329162552</v>
      </c>
      <c r="T32" s="34">
        <v>462454.72849177802</v>
      </c>
      <c r="U32" s="34">
        <v>460190.81913403195</v>
      </c>
      <c r="V32" s="34">
        <v>457817.98749799078</v>
      </c>
      <c r="W32" s="34">
        <v>455210.88605931413</v>
      </c>
      <c r="X32" s="34">
        <v>452574.18477211578</v>
      </c>
      <c r="Y32" s="34">
        <v>450400.84120469377</v>
      </c>
      <c r="Z32" s="34">
        <v>447455.01744316128</v>
      </c>
      <c r="AA32" s="34">
        <v>444314.02857814147</v>
      </c>
      <c r="AB32" s="34">
        <v>441099.45057492872</v>
      </c>
      <c r="AC32" s="34">
        <v>437989.45514301158</v>
      </c>
      <c r="AD32" s="34">
        <v>435052.70592505304</v>
      </c>
      <c r="AE32" s="34">
        <v>431883.28378328413</v>
      </c>
      <c r="AF32" s="34">
        <v>428664.60038784589</v>
      </c>
      <c r="AG32" s="34">
        <v>425554.94654445315</v>
      </c>
      <c r="AH32" s="34">
        <v>422612.30282434466</v>
      </c>
      <c r="AI32" s="34">
        <v>419971.91534412908</v>
      </c>
      <c r="AJ32" s="34">
        <v>417286.17410281225</v>
      </c>
      <c r="AK32" s="34">
        <v>414650.19443510857</v>
      </c>
      <c r="AL32" s="34">
        <v>412135.69903659989</v>
      </c>
      <c r="AM32" s="34">
        <v>409810.79484974768</v>
      </c>
      <c r="AN32" s="34">
        <v>407608.56552158634</v>
      </c>
      <c r="AO32" s="34">
        <v>405409.20531978109</v>
      </c>
      <c r="AP32" s="34">
        <v>403265.83319101937</v>
      </c>
      <c r="AQ32" s="34">
        <v>401176.77328241238</v>
      </c>
      <c r="AR32" s="34">
        <v>399164.87138737214</v>
      </c>
      <c r="AS32" s="34">
        <v>397162.30246762239</v>
      </c>
      <c r="AT32" s="34">
        <v>395050.08474570105</v>
      </c>
      <c r="AU32" s="34">
        <v>392946.04287903267</v>
      </c>
      <c r="AV32" s="34">
        <v>390794.64197354374</v>
      </c>
      <c r="AW32" s="34">
        <v>388606.66895001318</v>
      </c>
      <c r="AX32" s="34">
        <v>386314.37593121303</v>
      </c>
      <c r="AY32" s="34">
        <v>383944.77172699576</v>
      </c>
      <c r="AZ32" s="34">
        <v>381568.93219203281</v>
      </c>
      <c r="BA32" s="34">
        <v>379187.87671799166</v>
      </c>
      <c r="BB32" s="34">
        <v>376824.31746575725</v>
      </c>
    </row>
    <row r="33" spans="1:54">
      <c r="A33" s="251"/>
      <c r="B33" s="251">
        <v>381</v>
      </c>
      <c r="C33" s="251" t="s">
        <v>131</v>
      </c>
      <c r="D33" s="34">
        <v>125451</v>
      </c>
      <c r="E33" s="34">
        <v>125113.56791481428</v>
      </c>
      <c r="F33" s="34">
        <v>124571.57934113946</v>
      </c>
      <c r="G33" s="34">
        <v>124078.8171561035</v>
      </c>
      <c r="H33" s="34">
        <v>123641.62328315919</v>
      </c>
      <c r="I33" s="34">
        <v>123324.86695190745</v>
      </c>
      <c r="J33" s="34">
        <v>123068.18780616322</v>
      </c>
      <c r="K33" s="34">
        <v>122676.45619756395</v>
      </c>
      <c r="L33" s="34">
        <v>122276.02204278337</v>
      </c>
      <c r="M33" s="34">
        <v>121865.94188465552</v>
      </c>
      <c r="N33" s="34">
        <v>121451.25854261132</v>
      </c>
      <c r="O33" s="34">
        <v>121058.19975081121</v>
      </c>
      <c r="P33" s="34">
        <v>120486.45014734073</v>
      </c>
      <c r="Q33" s="34">
        <v>119907.14921546319</v>
      </c>
      <c r="R33" s="34">
        <v>119287.78449896448</v>
      </c>
      <c r="S33" s="34">
        <v>118628.98254844642</v>
      </c>
      <c r="T33" s="34">
        <v>118035.24905844861</v>
      </c>
      <c r="U33" s="34">
        <v>117190.39705584741</v>
      </c>
      <c r="V33" s="34">
        <v>116327.80325617033</v>
      </c>
      <c r="W33" s="34">
        <v>115417.17272219362</v>
      </c>
      <c r="X33" s="34">
        <v>114517.60061827273</v>
      </c>
      <c r="Y33" s="34">
        <v>113741.41033391851</v>
      </c>
      <c r="Z33" s="34">
        <v>112771.318885685</v>
      </c>
      <c r="AA33" s="34">
        <v>111766.62395563941</v>
      </c>
      <c r="AB33" s="34">
        <v>110755.54899973312</v>
      </c>
      <c r="AC33" s="34">
        <v>109777.73995499617</v>
      </c>
      <c r="AD33" s="34">
        <v>108824.98218278287</v>
      </c>
      <c r="AE33" s="34">
        <v>107820.54215932426</v>
      </c>
      <c r="AF33" s="34">
        <v>106813.10922690808</v>
      </c>
      <c r="AG33" s="34">
        <v>105838.90397316584</v>
      </c>
      <c r="AH33" s="34">
        <v>104911.6067118998</v>
      </c>
      <c r="AI33" s="34">
        <v>104077.20518659665</v>
      </c>
      <c r="AJ33" s="34">
        <v>103239.73952169192</v>
      </c>
      <c r="AK33" s="34">
        <v>102419.90846686681</v>
      </c>
      <c r="AL33" s="34">
        <v>101635.08332193295</v>
      </c>
      <c r="AM33" s="34">
        <v>100900.23675040275</v>
      </c>
      <c r="AN33" s="34">
        <v>100214.61683517756</v>
      </c>
      <c r="AO33" s="34">
        <v>99526.04958031475</v>
      </c>
      <c r="AP33" s="34">
        <v>98857.921733048774</v>
      </c>
      <c r="AQ33" s="34">
        <v>98205.899911385291</v>
      </c>
      <c r="AR33" s="34">
        <v>97574.881854437219</v>
      </c>
      <c r="AS33" s="34">
        <v>96935.033293720131</v>
      </c>
      <c r="AT33" s="34">
        <v>96267.062729672311</v>
      </c>
      <c r="AU33" s="34">
        <v>95604.290190160929</v>
      </c>
      <c r="AV33" s="34">
        <v>94934.1702232518</v>
      </c>
      <c r="AW33" s="34">
        <v>94260.922102257784</v>
      </c>
      <c r="AX33" s="34">
        <v>93545.463738037899</v>
      </c>
      <c r="AY33" s="34">
        <v>92818.755417340813</v>
      </c>
      <c r="AZ33" s="34">
        <v>92097.14866738116</v>
      </c>
      <c r="BA33" s="34">
        <v>91380.317809883869</v>
      </c>
      <c r="BB33" s="34">
        <v>90673.322784222153</v>
      </c>
    </row>
    <row r="34" spans="1:54">
      <c r="A34" s="251"/>
      <c r="B34" s="251">
        <v>382</v>
      </c>
      <c r="C34" s="251" t="s">
        <v>133</v>
      </c>
      <c r="D34" s="34">
        <v>142367</v>
      </c>
      <c r="E34" s="34">
        <v>142234.93828338591</v>
      </c>
      <c r="F34" s="34">
        <v>141883.02734431613</v>
      </c>
      <c r="G34" s="34">
        <v>141574.34343709965</v>
      </c>
      <c r="H34" s="34">
        <v>141307.74948148572</v>
      </c>
      <c r="I34" s="34">
        <v>141158.23186917393</v>
      </c>
      <c r="J34" s="34">
        <v>141096.78729478526</v>
      </c>
      <c r="K34" s="34">
        <v>140855.5542147934</v>
      </c>
      <c r="L34" s="34">
        <v>140579.29565157971</v>
      </c>
      <c r="M34" s="34">
        <v>140272.02447977709</v>
      </c>
      <c r="N34" s="34">
        <v>139959.21063700985</v>
      </c>
      <c r="O34" s="34">
        <v>139744.91275756154</v>
      </c>
      <c r="P34" s="34">
        <v>139315.40867098203</v>
      </c>
      <c r="Q34" s="34">
        <v>138865.23297618094</v>
      </c>
      <c r="R34" s="34">
        <v>138357.02406193267</v>
      </c>
      <c r="S34" s="34">
        <v>137781.63243296658</v>
      </c>
      <c r="T34" s="34">
        <v>137333.55288429104</v>
      </c>
      <c r="U34" s="34">
        <v>136589.41402248738</v>
      </c>
      <c r="V34" s="34">
        <v>135812.69171366136</v>
      </c>
      <c r="W34" s="34">
        <v>134965.45005112159</v>
      </c>
      <c r="X34" s="34">
        <v>134113.91726870943</v>
      </c>
      <c r="Y34" s="34">
        <v>133397.32315884452</v>
      </c>
      <c r="Z34" s="34">
        <v>132451.66320794355</v>
      </c>
      <c r="AA34" s="34">
        <v>131450.44638832289</v>
      </c>
      <c r="AB34" s="34">
        <v>130430.5947301839</v>
      </c>
      <c r="AC34" s="34">
        <v>129445.90873686758</v>
      </c>
      <c r="AD34" s="34">
        <v>128511.32692313149</v>
      </c>
      <c r="AE34" s="34">
        <v>127497.9167308832</v>
      </c>
      <c r="AF34" s="34">
        <v>126472.88926137518</v>
      </c>
      <c r="AG34" s="34">
        <v>125478.19459005632</v>
      </c>
      <c r="AH34" s="34">
        <v>124530.56051233163</v>
      </c>
      <c r="AI34" s="34">
        <v>123694.13864467443</v>
      </c>
      <c r="AJ34" s="34">
        <v>122842.25364378767</v>
      </c>
      <c r="AK34" s="34">
        <v>122002.26377857319</v>
      </c>
      <c r="AL34" s="34">
        <v>121198.86789192939</v>
      </c>
      <c r="AM34" s="34">
        <v>120455.66261777058</v>
      </c>
      <c r="AN34" s="34">
        <v>119759.38655840863</v>
      </c>
      <c r="AO34" s="34">
        <v>119064.60166584232</v>
      </c>
      <c r="AP34" s="34">
        <v>118390.32937342666</v>
      </c>
      <c r="AQ34" s="34">
        <v>117733.74395170822</v>
      </c>
      <c r="AR34" s="34">
        <v>117102.33469626297</v>
      </c>
      <c r="AS34" s="34">
        <v>116474.21420685077</v>
      </c>
      <c r="AT34" s="34">
        <v>115808.95516430268</v>
      </c>
      <c r="AU34" s="34">
        <v>115143.37641509935</v>
      </c>
      <c r="AV34" s="34">
        <v>114461.10830765749</v>
      </c>
      <c r="AW34" s="34">
        <v>113767.6705228426</v>
      </c>
      <c r="AX34" s="34">
        <v>113033.33864543393</v>
      </c>
      <c r="AY34" s="34">
        <v>112277.56190951298</v>
      </c>
      <c r="AZ34" s="34">
        <v>111520.34499489806</v>
      </c>
      <c r="BA34" s="34">
        <v>110765.06873830313</v>
      </c>
      <c r="BB34" s="34">
        <v>110016.57113802979</v>
      </c>
    </row>
    <row r="35" spans="1:54">
      <c r="A35" s="251" t="s">
        <v>437</v>
      </c>
      <c r="B35" s="251">
        <v>4</v>
      </c>
      <c r="C35" s="251" t="s">
        <v>434</v>
      </c>
      <c r="D35" s="34">
        <v>1016691</v>
      </c>
      <c r="E35" s="34">
        <v>1014472.5438522976</v>
      </c>
      <c r="F35" s="34">
        <v>1010810.641027224</v>
      </c>
      <c r="G35" s="34">
        <v>1007276.3426678026</v>
      </c>
      <c r="H35" s="34">
        <v>1003904.6052694063</v>
      </c>
      <c r="I35" s="34">
        <v>1001428.0910157617</v>
      </c>
      <c r="J35" s="34">
        <v>999213.95388249517</v>
      </c>
      <c r="K35" s="34">
        <v>995860.69596802199</v>
      </c>
      <c r="L35" s="34">
        <v>992248.49917720095</v>
      </c>
      <c r="M35" s="34">
        <v>988426.95493920718</v>
      </c>
      <c r="N35" s="34">
        <v>984728.99170185754</v>
      </c>
      <c r="O35" s="34">
        <v>981628.95446456911</v>
      </c>
      <c r="P35" s="34">
        <v>977194.52859895292</v>
      </c>
      <c r="Q35" s="34">
        <v>972618.49603740999</v>
      </c>
      <c r="R35" s="34">
        <v>967693.60403643199</v>
      </c>
      <c r="S35" s="34">
        <v>962498.78859976889</v>
      </c>
      <c r="T35" s="34">
        <v>958282.35023520363</v>
      </c>
      <c r="U35" s="34">
        <v>952521.2090835186</v>
      </c>
      <c r="V35" s="34">
        <v>946561.74214770983</v>
      </c>
      <c r="W35" s="34">
        <v>940157.10799317714</v>
      </c>
      <c r="X35" s="34">
        <v>933802.83866859984</v>
      </c>
      <c r="Y35" s="34">
        <v>928751.77650677715</v>
      </c>
      <c r="Z35" s="34">
        <v>922182.78641094861</v>
      </c>
      <c r="AA35" s="34">
        <v>915252.4014167859</v>
      </c>
      <c r="AB35" s="34">
        <v>908147.9612148538</v>
      </c>
      <c r="AC35" s="34">
        <v>901209.0714469318</v>
      </c>
      <c r="AD35" s="34">
        <v>894732.96483431442</v>
      </c>
      <c r="AE35" s="34">
        <v>887694.87226983742</v>
      </c>
      <c r="AF35" s="34">
        <v>880590.68788190163</v>
      </c>
      <c r="AG35" s="34">
        <v>873673.9211346095</v>
      </c>
      <c r="AH35" s="34">
        <v>867048.97480793193</v>
      </c>
      <c r="AI35" s="34">
        <v>860887.97514739563</v>
      </c>
      <c r="AJ35" s="34">
        <v>854563.26796254341</v>
      </c>
      <c r="AK35" s="34">
        <v>848347.25948400004</v>
      </c>
      <c r="AL35" s="34">
        <v>842390.87439403415</v>
      </c>
      <c r="AM35" s="34">
        <v>836866.82933471538</v>
      </c>
      <c r="AN35" s="34">
        <v>831531.76886343875</v>
      </c>
      <c r="AO35" s="34">
        <v>826206.76129755564</v>
      </c>
      <c r="AP35" s="34">
        <v>821029.67964873719</v>
      </c>
      <c r="AQ35" s="34">
        <v>816014.51328351581</v>
      </c>
      <c r="AR35" s="34">
        <v>811225.02748752316</v>
      </c>
      <c r="AS35" s="34">
        <v>806321.28139515582</v>
      </c>
      <c r="AT35" s="34">
        <v>801211.93689988938</v>
      </c>
      <c r="AU35" s="34">
        <v>796172.76787067717</v>
      </c>
      <c r="AV35" s="34">
        <v>791129.02717231039</v>
      </c>
      <c r="AW35" s="34">
        <v>786113.97062571812</v>
      </c>
      <c r="AX35" s="34">
        <v>780594.85036020225</v>
      </c>
      <c r="AY35" s="34">
        <v>775024.70487811905</v>
      </c>
      <c r="AZ35" s="34">
        <v>769531.32045538852</v>
      </c>
      <c r="BA35" s="34">
        <v>764107.97065959149</v>
      </c>
      <c r="BB35" s="34">
        <v>758819.04199441802</v>
      </c>
    </row>
    <row r="36" spans="1:54">
      <c r="A36" s="251"/>
      <c r="B36" s="251">
        <v>213</v>
      </c>
      <c r="C36" s="251" t="s">
        <v>136</v>
      </c>
      <c r="D36" s="34">
        <v>116140</v>
      </c>
      <c r="E36" s="34">
        <v>115786.79205948814</v>
      </c>
      <c r="F36" s="34">
        <v>115252.7885899985</v>
      </c>
      <c r="G36" s="34">
        <v>114724.41020136018</v>
      </c>
      <c r="H36" s="34">
        <v>114204.40205535988</v>
      </c>
      <c r="I36" s="34">
        <v>113778.5647805951</v>
      </c>
      <c r="J36" s="34">
        <v>113369.85139328317</v>
      </c>
      <c r="K36" s="34">
        <v>112830.77480130503</v>
      </c>
      <c r="L36" s="34">
        <v>112268.75592568021</v>
      </c>
      <c r="M36" s="34">
        <v>111687.00161834274</v>
      </c>
      <c r="N36" s="34">
        <v>111133.75007325011</v>
      </c>
      <c r="O36" s="34">
        <v>110625.31020360188</v>
      </c>
      <c r="P36" s="34">
        <v>109972.97286392449</v>
      </c>
      <c r="Q36" s="34">
        <v>109308.24587324481</v>
      </c>
      <c r="R36" s="34">
        <v>108610.82300126035</v>
      </c>
      <c r="S36" s="34">
        <v>107892.93316298943</v>
      </c>
      <c r="T36" s="34">
        <v>107278.65215218453</v>
      </c>
      <c r="U36" s="34">
        <v>106526.51284117314</v>
      </c>
      <c r="V36" s="34">
        <v>105761.61093869826</v>
      </c>
      <c r="W36" s="34">
        <v>104953.46522015291</v>
      </c>
      <c r="X36" s="34">
        <v>104148.75818837274</v>
      </c>
      <c r="Y36" s="34">
        <v>103519.47563135566</v>
      </c>
      <c r="Z36" s="34">
        <v>102707.54084005477</v>
      </c>
      <c r="AA36" s="34">
        <v>101859.91571654849</v>
      </c>
      <c r="AB36" s="34">
        <v>100991.96063445249</v>
      </c>
      <c r="AC36" s="34">
        <v>100142.02986045081</v>
      </c>
      <c r="AD36" s="34">
        <v>99332.643441748573</v>
      </c>
      <c r="AE36" s="34">
        <v>98451.188073094381</v>
      </c>
      <c r="AF36" s="34">
        <v>97566.875146015082</v>
      </c>
      <c r="AG36" s="34">
        <v>96707.657222218288</v>
      </c>
      <c r="AH36" s="34">
        <v>95882.749459339611</v>
      </c>
      <c r="AI36" s="34">
        <v>95112.218008106138</v>
      </c>
      <c r="AJ36" s="34">
        <v>94319.422484299561</v>
      </c>
      <c r="AK36" s="34">
        <v>93549.019257426859</v>
      </c>
      <c r="AL36" s="34">
        <v>92815.358705658888</v>
      </c>
      <c r="AM36" s="34">
        <v>92137.812230015552</v>
      </c>
      <c r="AN36" s="34">
        <v>91494.291250369701</v>
      </c>
      <c r="AO36" s="34">
        <v>90861.055086282344</v>
      </c>
      <c r="AP36" s="34">
        <v>90250.921578031746</v>
      </c>
      <c r="AQ36" s="34">
        <v>89668.674963317477</v>
      </c>
      <c r="AR36" s="34">
        <v>89123.516448230046</v>
      </c>
      <c r="AS36" s="34">
        <v>88573.632200014981</v>
      </c>
      <c r="AT36" s="34">
        <v>88008.997000935778</v>
      </c>
      <c r="AU36" s="34">
        <v>87461.943962147066</v>
      </c>
      <c r="AV36" s="34">
        <v>86924.301949214263</v>
      </c>
      <c r="AW36" s="34">
        <v>86398.377772361346</v>
      </c>
      <c r="AX36" s="34">
        <v>85774.822081014834</v>
      </c>
      <c r="AY36" s="34">
        <v>85150.416298072203</v>
      </c>
      <c r="AZ36" s="34">
        <v>84540.056206753929</v>
      </c>
      <c r="BA36" s="34">
        <v>83941.678560376909</v>
      </c>
      <c r="BB36" s="34">
        <v>83363.38465051126</v>
      </c>
    </row>
    <row r="37" spans="1:54">
      <c r="A37" s="251"/>
      <c r="B37" s="251">
        <v>215</v>
      </c>
      <c r="C37" s="251" t="s">
        <v>142</v>
      </c>
      <c r="D37" s="34">
        <v>257636</v>
      </c>
      <c r="E37" s="34">
        <v>256553.38855168739</v>
      </c>
      <c r="F37" s="34">
        <v>255083.05360118806</v>
      </c>
      <c r="G37" s="34">
        <v>253674.67191413205</v>
      </c>
      <c r="H37" s="34">
        <v>252335.22022788253</v>
      </c>
      <c r="I37" s="34">
        <v>251226.97704688986</v>
      </c>
      <c r="J37" s="34">
        <v>250226.28833688932</v>
      </c>
      <c r="K37" s="34">
        <v>248969.89077942155</v>
      </c>
      <c r="L37" s="34">
        <v>247666.64118141154</v>
      </c>
      <c r="M37" s="34">
        <v>246321.50735199667</v>
      </c>
      <c r="N37" s="34">
        <v>244995.52971263361</v>
      </c>
      <c r="O37" s="34">
        <v>243887.81891341394</v>
      </c>
      <c r="P37" s="34">
        <v>242453.23658593834</v>
      </c>
      <c r="Q37" s="34">
        <v>240981.32269895653</v>
      </c>
      <c r="R37" s="34">
        <v>239416.78298290793</v>
      </c>
      <c r="S37" s="34">
        <v>237767.06703845834</v>
      </c>
      <c r="T37" s="34">
        <v>236404.64018134208</v>
      </c>
      <c r="U37" s="34">
        <v>234610.41594622776</v>
      </c>
      <c r="V37" s="34">
        <v>232763.23565099668</v>
      </c>
      <c r="W37" s="34">
        <v>230797.97251828169</v>
      </c>
      <c r="X37" s="34">
        <v>228840.71142165244</v>
      </c>
      <c r="Y37" s="34">
        <v>227206.97641546815</v>
      </c>
      <c r="Z37" s="34">
        <v>225166.11427992594</v>
      </c>
      <c r="AA37" s="34">
        <v>223035.45766736422</v>
      </c>
      <c r="AB37" s="34">
        <v>220866.78859602907</v>
      </c>
      <c r="AC37" s="34">
        <v>218751.60151456809</v>
      </c>
      <c r="AD37" s="34">
        <v>216697.97695446736</v>
      </c>
      <c r="AE37" s="34">
        <v>214524.14540392283</v>
      </c>
      <c r="AF37" s="34">
        <v>212338.59617368761</v>
      </c>
      <c r="AG37" s="34">
        <v>210206.50914065685</v>
      </c>
      <c r="AH37" s="34">
        <v>208155.58579353124</v>
      </c>
      <c r="AI37" s="34">
        <v>206317.34910241753</v>
      </c>
      <c r="AJ37" s="34">
        <v>204451.02608217936</v>
      </c>
      <c r="AK37" s="34">
        <v>202608.36226855105</v>
      </c>
      <c r="AL37" s="34">
        <v>200826.71427786874</v>
      </c>
      <c r="AM37" s="34">
        <v>199148.71795459266</v>
      </c>
      <c r="AN37" s="34">
        <v>197549.63532908735</v>
      </c>
      <c r="AO37" s="34">
        <v>195949.43554355227</v>
      </c>
      <c r="AP37" s="34">
        <v>194382.82375723042</v>
      </c>
      <c r="AQ37" s="34">
        <v>192850.45817306681</v>
      </c>
      <c r="AR37" s="34">
        <v>191368.7866724965</v>
      </c>
      <c r="AS37" s="34">
        <v>189890.46745938039</v>
      </c>
      <c r="AT37" s="34">
        <v>188351.24868506254</v>
      </c>
      <c r="AU37" s="34">
        <v>186825.7068866168</v>
      </c>
      <c r="AV37" s="34">
        <v>185290.42827904606</v>
      </c>
      <c r="AW37" s="34">
        <v>183757.56689498006</v>
      </c>
      <c r="AX37" s="34">
        <v>182151.52341555551</v>
      </c>
      <c r="AY37" s="34">
        <v>180524.95462736182</v>
      </c>
      <c r="AZ37" s="34">
        <v>178911.66382437557</v>
      </c>
      <c r="BA37" s="34">
        <v>177310.03208075053</v>
      </c>
      <c r="BB37" s="34">
        <v>175738.07841214174</v>
      </c>
    </row>
    <row r="38" spans="1:54">
      <c r="A38" s="251"/>
      <c r="B38" s="251">
        <v>218</v>
      </c>
      <c r="C38" s="251" t="s">
        <v>148</v>
      </c>
      <c r="D38" s="34">
        <v>202780</v>
      </c>
      <c r="E38" s="34">
        <v>202638.65148839643</v>
      </c>
      <c r="F38" s="34">
        <v>202213.69873942292</v>
      </c>
      <c r="G38" s="34">
        <v>201827.60121172725</v>
      </c>
      <c r="H38" s="34">
        <v>201488.11840098782</v>
      </c>
      <c r="I38" s="34">
        <v>201314.65772873096</v>
      </c>
      <c r="J38" s="34">
        <v>201272.96264092019</v>
      </c>
      <c r="K38" s="34">
        <v>201007.72639943875</v>
      </c>
      <c r="L38" s="34">
        <v>200700.9255115416</v>
      </c>
      <c r="M38" s="34">
        <v>200355.69294961388</v>
      </c>
      <c r="N38" s="34">
        <v>200019.67996136061</v>
      </c>
      <c r="O38" s="34">
        <v>199808.0863357471</v>
      </c>
      <c r="P38" s="34">
        <v>199302.8710264324</v>
      </c>
      <c r="Q38" s="34">
        <v>198773.31807104553</v>
      </c>
      <c r="R38" s="34">
        <v>198169.83072158508</v>
      </c>
      <c r="S38" s="34">
        <v>197503.27145529739</v>
      </c>
      <c r="T38" s="34">
        <v>197005.80178060004</v>
      </c>
      <c r="U38" s="34">
        <v>196144.78040046649</v>
      </c>
      <c r="V38" s="34">
        <v>195246.54653144424</v>
      </c>
      <c r="W38" s="34">
        <v>194256.23786267039</v>
      </c>
      <c r="X38" s="34">
        <v>193273.56507652788</v>
      </c>
      <c r="Y38" s="34">
        <v>192515.92874707171</v>
      </c>
      <c r="Z38" s="34">
        <v>191444.57742291762</v>
      </c>
      <c r="AA38" s="34">
        <v>190301.10673942443</v>
      </c>
      <c r="AB38" s="34">
        <v>189123.66511286751</v>
      </c>
      <c r="AC38" s="34">
        <v>187979.59001095541</v>
      </c>
      <c r="AD38" s="34">
        <v>186974.01127122276</v>
      </c>
      <c r="AE38" s="34">
        <v>185856.44998997712</v>
      </c>
      <c r="AF38" s="34">
        <v>184722.27365257905</v>
      </c>
      <c r="AG38" s="34">
        <v>183623.4584675373</v>
      </c>
      <c r="AH38" s="34">
        <v>182577.61472574569</v>
      </c>
      <c r="AI38" s="34">
        <v>181636.33025873106</v>
      </c>
      <c r="AJ38" s="34">
        <v>180655.04664152197</v>
      </c>
      <c r="AK38" s="34">
        <v>179690.56784333594</v>
      </c>
      <c r="AL38" s="34">
        <v>178773.02084959805</v>
      </c>
      <c r="AM38" s="34">
        <v>177933.56842106278</v>
      </c>
      <c r="AN38" s="34">
        <v>177192.5275561623</v>
      </c>
      <c r="AO38" s="34">
        <v>176438.01846130667</v>
      </c>
      <c r="AP38" s="34">
        <v>175708.09922873197</v>
      </c>
      <c r="AQ38" s="34">
        <v>175005.02646434898</v>
      </c>
      <c r="AR38" s="34">
        <v>174337.33931908887</v>
      </c>
      <c r="AS38" s="34">
        <v>173681.59431318947</v>
      </c>
      <c r="AT38" s="34">
        <v>172974.57163248176</v>
      </c>
      <c r="AU38" s="34">
        <v>172273.43744338577</v>
      </c>
      <c r="AV38" s="34">
        <v>171562.86385775203</v>
      </c>
      <c r="AW38" s="34">
        <v>170847.13053075309</v>
      </c>
      <c r="AX38" s="34">
        <v>170046.73772429765</v>
      </c>
      <c r="AY38" s="34">
        <v>169228.75609697218</v>
      </c>
      <c r="AZ38" s="34">
        <v>168418.4472713334</v>
      </c>
      <c r="BA38" s="34">
        <v>167617.22739139575</v>
      </c>
      <c r="BB38" s="34">
        <v>166835.13552483066</v>
      </c>
    </row>
    <row r="39" spans="1:54">
      <c r="A39" s="251"/>
      <c r="B39" s="251">
        <v>220</v>
      </c>
      <c r="C39" s="251" t="s">
        <v>150</v>
      </c>
      <c r="D39" s="34">
        <v>171769</v>
      </c>
      <c r="E39" s="34">
        <v>171324.2424116382</v>
      </c>
      <c r="F39" s="34">
        <v>170668.81588522479</v>
      </c>
      <c r="G39" s="34">
        <v>170023.29320357507</v>
      </c>
      <c r="H39" s="34">
        <v>169393.32185518235</v>
      </c>
      <c r="I39" s="34">
        <v>168922.26638444423</v>
      </c>
      <c r="J39" s="34">
        <v>168442.98165776802</v>
      </c>
      <c r="K39" s="34">
        <v>167763.85441711798</v>
      </c>
      <c r="L39" s="34">
        <v>167021.98492091717</v>
      </c>
      <c r="M39" s="34">
        <v>166228.07678032792</v>
      </c>
      <c r="N39" s="34">
        <v>165452.16074605836</v>
      </c>
      <c r="O39" s="34">
        <v>164771.63120535118</v>
      </c>
      <c r="P39" s="34">
        <v>163847.07369539732</v>
      </c>
      <c r="Q39" s="34">
        <v>162890.44189617646</v>
      </c>
      <c r="R39" s="34">
        <v>161869.80379855487</v>
      </c>
      <c r="S39" s="34">
        <v>160805.96695965147</v>
      </c>
      <c r="T39" s="34">
        <v>159900.89642012233</v>
      </c>
      <c r="U39" s="34">
        <v>158761.95087475813</v>
      </c>
      <c r="V39" s="34">
        <v>157586.61904251587</v>
      </c>
      <c r="W39" s="34">
        <v>156339.73484312301</v>
      </c>
      <c r="X39" s="34">
        <v>155109.47598057482</v>
      </c>
      <c r="Y39" s="34">
        <v>154106.65610350829</v>
      </c>
      <c r="Z39" s="34">
        <v>152879.15419053889</v>
      </c>
      <c r="AA39" s="34">
        <v>151588.72795493333</v>
      </c>
      <c r="AB39" s="34">
        <v>150269.13925200549</v>
      </c>
      <c r="AC39" s="34">
        <v>148978.04491547091</v>
      </c>
      <c r="AD39" s="34">
        <v>147720.17005367071</v>
      </c>
      <c r="AE39" s="34">
        <v>146372.55621510092</v>
      </c>
      <c r="AF39" s="34">
        <v>145012.02641240251</v>
      </c>
      <c r="AG39" s="34">
        <v>143683.06981763098</v>
      </c>
      <c r="AH39" s="34">
        <v>142404.96727926569</v>
      </c>
      <c r="AI39" s="34">
        <v>141182.88707482198</v>
      </c>
      <c r="AJ39" s="34">
        <v>139935.71849666032</v>
      </c>
      <c r="AK39" s="34">
        <v>138710.4001774331</v>
      </c>
      <c r="AL39" s="34">
        <v>137530.48834824222</v>
      </c>
      <c r="AM39" s="34">
        <v>136426.56817603201</v>
      </c>
      <c r="AN39" s="34">
        <v>135285.96184256129</v>
      </c>
      <c r="AO39" s="34">
        <v>134153.52797829709</v>
      </c>
      <c r="AP39" s="34">
        <v>133048.20604548033</v>
      </c>
      <c r="AQ39" s="34">
        <v>131968.12494644965</v>
      </c>
      <c r="AR39" s="34">
        <v>130927.25358895648</v>
      </c>
      <c r="AS39" s="34">
        <v>129818.56258388433</v>
      </c>
      <c r="AT39" s="34">
        <v>128683.79910824636</v>
      </c>
      <c r="AU39" s="34">
        <v>127563.7626913136</v>
      </c>
      <c r="AV39" s="34">
        <v>126446.20259430892</v>
      </c>
      <c r="AW39" s="34">
        <v>125336.82302521568</v>
      </c>
      <c r="AX39" s="34">
        <v>124122.94078339399</v>
      </c>
      <c r="AY39" s="34">
        <v>122906.19254213008</v>
      </c>
      <c r="AZ39" s="34">
        <v>121708.90443674567</v>
      </c>
      <c r="BA39" s="34">
        <v>120527.02858423068</v>
      </c>
      <c r="BB39" s="34">
        <v>119373.39551791253</v>
      </c>
    </row>
    <row r="40" spans="1:54">
      <c r="A40" s="251"/>
      <c r="B40" s="251">
        <v>228</v>
      </c>
      <c r="C40" s="251" t="s">
        <v>439</v>
      </c>
      <c r="D40" s="34">
        <v>219713</v>
      </c>
      <c r="E40" s="34">
        <v>219797.90886681632</v>
      </c>
      <c r="F40" s="34">
        <v>219570.46704671954</v>
      </c>
      <c r="G40" s="34">
        <v>219345.34866982317</v>
      </c>
      <c r="H40" s="34">
        <v>219136.84567463849</v>
      </c>
      <c r="I40" s="34">
        <v>219121.36215170336</v>
      </c>
      <c r="J40" s="34">
        <v>219165.4930009791</v>
      </c>
      <c r="K40" s="34">
        <v>218938.59128110917</v>
      </c>
      <c r="L40" s="34">
        <v>218633.51630385357</v>
      </c>
      <c r="M40" s="34">
        <v>218272.69224070947</v>
      </c>
      <c r="N40" s="34">
        <v>217932.65095412277</v>
      </c>
      <c r="O40" s="34">
        <v>217751.32690373252</v>
      </c>
      <c r="P40" s="34">
        <v>217284.14917015037</v>
      </c>
      <c r="Q40" s="34">
        <v>216774.26795547683</v>
      </c>
      <c r="R40" s="34">
        <v>216179.04042389386</v>
      </c>
      <c r="S40" s="34">
        <v>215518.06578244441</v>
      </c>
      <c r="T40" s="34">
        <v>215106.2692038762</v>
      </c>
      <c r="U40" s="34">
        <v>214353.31988237711</v>
      </c>
      <c r="V40" s="34">
        <v>213537.41366539206</v>
      </c>
      <c r="W40" s="34">
        <v>212610.20582469442</v>
      </c>
      <c r="X40" s="34">
        <v>211686.16318172048</v>
      </c>
      <c r="Y40" s="34">
        <v>211062.23900572659</v>
      </c>
      <c r="Z40" s="34">
        <v>210105.05670008273</v>
      </c>
      <c r="AA40" s="34">
        <v>209053.67377153356</v>
      </c>
      <c r="AB40" s="34">
        <v>207950.08214740464</v>
      </c>
      <c r="AC40" s="34">
        <v>206867.81586033336</v>
      </c>
      <c r="AD40" s="34">
        <v>205998.40346557365</v>
      </c>
      <c r="AE40" s="34">
        <v>204983.44587395154</v>
      </c>
      <c r="AF40" s="34">
        <v>203937.04037142097</v>
      </c>
      <c r="AG40" s="34">
        <v>202916.48112528134</v>
      </c>
      <c r="AH40" s="34">
        <v>201949.25656340324</v>
      </c>
      <c r="AI40" s="34">
        <v>200994.25593227649</v>
      </c>
      <c r="AJ40" s="34">
        <v>199996.19555853499</v>
      </c>
      <c r="AK40" s="34">
        <v>199006.93160740373</v>
      </c>
      <c r="AL40" s="34">
        <v>198066.78369471533</v>
      </c>
      <c r="AM40" s="34">
        <v>197216.78957956971</v>
      </c>
      <c r="AN40" s="34">
        <v>196381.2031342618</v>
      </c>
      <c r="AO40" s="34">
        <v>195541.23679473379</v>
      </c>
      <c r="AP40" s="34">
        <v>194724.09319075206</v>
      </c>
      <c r="AQ40" s="34">
        <v>193936.35570527776</v>
      </c>
      <c r="AR40" s="34">
        <v>193190.35131422689</v>
      </c>
      <c r="AS40" s="34">
        <v>192414.23047011782</v>
      </c>
      <c r="AT40" s="34">
        <v>191583.07792727437</v>
      </c>
      <c r="AU40" s="34">
        <v>190755.71996798684</v>
      </c>
      <c r="AV40" s="34">
        <v>189920.11900769599</v>
      </c>
      <c r="AW40" s="34">
        <v>189083.55002527116</v>
      </c>
      <c r="AX40" s="34">
        <v>188168.96712699125</v>
      </c>
      <c r="AY40" s="34">
        <v>187236.53244820135</v>
      </c>
      <c r="AZ40" s="34">
        <v>186312.87382828403</v>
      </c>
      <c r="BA40" s="34">
        <v>185400.04571235951</v>
      </c>
      <c r="BB40" s="34">
        <v>184510.74276919907</v>
      </c>
    </row>
    <row r="41" spans="1:54">
      <c r="A41" s="251"/>
      <c r="B41" s="251">
        <v>365</v>
      </c>
      <c r="C41" s="251" t="s">
        <v>440</v>
      </c>
      <c r="D41" s="34">
        <v>48653</v>
      </c>
      <c r="E41" s="34">
        <v>48371.560474271064</v>
      </c>
      <c r="F41" s="34">
        <v>48021.817164670152</v>
      </c>
      <c r="G41" s="34">
        <v>47681.017467184975</v>
      </c>
      <c r="H41" s="34">
        <v>47346.697055355231</v>
      </c>
      <c r="I41" s="34">
        <v>47064.262923398303</v>
      </c>
      <c r="J41" s="34">
        <v>46736.376852655434</v>
      </c>
      <c r="K41" s="34">
        <v>46349.858289629468</v>
      </c>
      <c r="L41" s="34">
        <v>45956.675333796855</v>
      </c>
      <c r="M41" s="34">
        <v>45561.983998216507</v>
      </c>
      <c r="N41" s="34">
        <v>45195.220254432053</v>
      </c>
      <c r="O41" s="34">
        <v>44784.780902722465</v>
      </c>
      <c r="P41" s="34">
        <v>44334.225257109923</v>
      </c>
      <c r="Q41" s="34">
        <v>43890.899542509978</v>
      </c>
      <c r="R41" s="34">
        <v>43447.323108229975</v>
      </c>
      <c r="S41" s="34">
        <v>43011.484200927865</v>
      </c>
      <c r="T41" s="34">
        <v>42586.090497078454</v>
      </c>
      <c r="U41" s="34">
        <v>42124.229138515984</v>
      </c>
      <c r="V41" s="34">
        <v>41666.316318662721</v>
      </c>
      <c r="W41" s="34">
        <v>41199.491724254818</v>
      </c>
      <c r="X41" s="34">
        <v>40744.164819751568</v>
      </c>
      <c r="Y41" s="34">
        <v>40340.500603646746</v>
      </c>
      <c r="Z41" s="34">
        <v>39880.342977428736</v>
      </c>
      <c r="AA41" s="34">
        <v>39413.51956698193</v>
      </c>
      <c r="AB41" s="34">
        <v>38946.325472094628</v>
      </c>
      <c r="AC41" s="34">
        <v>38489.989285153271</v>
      </c>
      <c r="AD41" s="34">
        <v>38009.759647631479</v>
      </c>
      <c r="AE41" s="34">
        <v>37507.086713790683</v>
      </c>
      <c r="AF41" s="34">
        <v>37013.876125796502</v>
      </c>
      <c r="AG41" s="34">
        <v>36536.74536128468</v>
      </c>
      <c r="AH41" s="34">
        <v>36078.800986646609</v>
      </c>
      <c r="AI41" s="34">
        <v>35644.934771042419</v>
      </c>
      <c r="AJ41" s="34">
        <v>35205.858699347271</v>
      </c>
      <c r="AK41" s="34">
        <v>34781.978329849189</v>
      </c>
      <c r="AL41" s="34">
        <v>34378.508517950911</v>
      </c>
      <c r="AM41" s="34">
        <v>34003.372973442718</v>
      </c>
      <c r="AN41" s="34">
        <v>33628.149750996396</v>
      </c>
      <c r="AO41" s="34">
        <v>33263.48743338346</v>
      </c>
      <c r="AP41" s="34">
        <v>32915.535848510641</v>
      </c>
      <c r="AQ41" s="34">
        <v>32585.873031055045</v>
      </c>
      <c r="AR41" s="34">
        <v>32277.780144524393</v>
      </c>
      <c r="AS41" s="34">
        <v>31942.794368568637</v>
      </c>
      <c r="AT41" s="34">
        <v>31610.242545888501</v>
      </c>
      <c r="AU41" s="34">
        <v>31292.196919227143</v>
      </c>
      <c r="AV41" s="34">
        <v>30985.111484293255</v>
      </c>
      <c r="AW41" s="34">
        <v>30690.522377136858</v>
      </c>
      <c r="AX41" s="34">
        <v>30329.859228948942</v>
      </c>
      <c r="AY41" s="34">
        <v>29977.852865381436</v>
      </c>
      <c r="AZ41" s="34">
        <v>29639.374887895894</v>
      </c>
      <c r="BA41" s="34">
        <v>29311.958330478199</v>
      </c>
      <c r="BB41" s="34">
        <v>28998.305119822686</v>
      </c>
    </row>
    <row r="42" spans="1:54">
      <c r="A42" s="251" t="s">
        <v>437</v>
      </c>
      <c r="B42" s="251">
        <v>5</v>
      </c>
      <c r="C42" s="251" t="s">
        <v>435</v>
      </c>
      <c r="D42" s="34">
        <v>2345089</v>
      </c>
      <c r="E42" s="34">
        <v>2345859.6886491957</v>
      </c>
      <c r="F42" s="34">
        <v>2343205.4185078661</v>
      </c>
      <c r="G42" s="34">
        <v>2340960.3018518602</v>
      </c>
      <c r="H42" s="34">
        <v>2339303.511040309</v>
      </c>
      <c r="I42" s="34">
        <v>2339687.1615198776</v>
      </c>
      <c r="J42" s="34">
        <v>2340849.1631298391</v>
      </c>
      <c r="K42" s="34">
        <v>2339662.9740900188</v>
      </c>
      <c r="L42" s="34">
        <v>2338010.0535294223</v>
      </c>
      <c r="M42" s="34">
        <v>2335966.0412041685</v>
      </c>
      <c r="N42" s="34">
        <v>2333853.9154890208</v>
      </c>
      <c r="O42" s="34">
        <v>2332608.7170750336</v>
      </c>
      <c r="P42" s="34">
        <v>2328062.4995070528</v>
      </c>
      <c r="Q42" s="34">
        <v>2323202.2815759974</v>
      </c>
      <c r="R42" s="34">
        <v>2317407.1655506613</v>
      </c>
      <c r="S42" s="34">
        <v>2310813.2801376614</v>
      </c>
      <c r="T42" s="34">
        <v>2305940.292566963</v>
      </c>
      <c r="U42" s="34">
        <v>2296639.4585860115</v>
      </c>
      <c r="V42" s="34">
        <v>2286840.968578849</v>
      </c>
      <c r="W42" s="34">
        <v>2275937.3069956396</v>
      </c>
      <c r="X42" s="34">
        <v>2265028.5422829622</v>
      </c>
      <c r="Y42" s="34">
        <v>2256578.2277223421</v>
      </c>
      <c r="Z42" s="34">
        <v>2244316.9924994363</v>
      </c>
      <c r="AA42" s="34">
        <v>2231223.0228793221</v>
      </c>
      <c r="AB42" s="34">
        <v>2217781.7652739836</v>
      </c>
      <c r="AC42" s="34">
        <v>2204834.8634904325</v>
      </c>
      <c r="AD42" s="34">
        <v>2193266.8818599465</v>
      </c>
      <c r="AE42" s="34">
        <v>2180410.0732700392</v>
      </c>
      <c r="AF42" s="34">
        <v>2167339.0718049658</v>
      </c>
      <c r="AG42" s="34">
        <v>2154774.0298865247</v>
      </c>
      <c r="AH42" s="34">
        <v>2143058.6587715768</v>
      </c>
      <c r="AI42" s="34">
        <v>2132789.052447577</v>
      </c>
      <c r="AJ42" s="34">
        <v>2122267.5775812445</v>
      </c>
      <c r="AK42" s="34">
        <v>2112023.0296416734</v>
      </c>
      <c r="AL42" s="34">
        <v>2102418.2454094877</v>
      </c>
      <c r="AM42" s="34">
        <v>2093812.7779956777</v>
      </c>
      <c r="AN42" s="34">
        <v>2085893.7116222337</v>
      </c>
      <c r="AO42" s="34">
        <v>2077893.6022603284</v>
      </c>
      <c r="AP42" s="34">
        <v>2070199.9072611306</v>
      </c>
      <c r="AQ42" s="34">
        <v>2062810.2067408694</v>
      </c>
      <c r="AR42" s="34">
        <v>2055856.1550567655</v>
      </c>
      <c r="AS42" s="34">
        <v>2048572.645420379</v>
      </c>
      <c r="AT42" s="34">
        <v>2040714.0461083199</v>
      </c>
      <c r="AU42" s="34">
        <v>2032907.1731695521</v>
      </c>
      <c r="AV42" s="34">
        <v>2024942.4247751387</v>
      </c>
      <c r="AW42" s="34">
        <v>2016875.9976219807</v>
      </c>
      <c r="AX42" s="34">
        <v>2007857.8651417268</v>
      </c>
      <c r="AY42" s="34">
        <v>1998512.298538439</v>
      </c>
      <c r="AZ42" s="34">
        <v>1989190.3830484722</v>
      </c>
      <c r="BA42" s="34">
        <v>1979886.4619224169</v>
      </c>
      <c r="BB42" s="34">
        <v>1970720.959082928</v>
      </c>
    </row>
    <row r="43" spans="1:54">
      <c r="A43" s="251"/>
      <c r="B43" s="251">
        <v>201</v>
      </c>
      <c r="C43" s="251" t="s">
        <v>441</v>
      </c>
      <c r="D43" s="34">
        <v>2159090</v>
      </c>
      <c r="E43" s="34">
        <v>2160578.9444854567</v>
      </c>
      <c r="F43" s="34">
        <v>2158805.265653613</v>
      </c>
      <c r="G43" s="34">
        <v>2157395.269411603</v>
      </c>
      <c r="H43" s="34">
        <v>2156510.2417190596</v>
      </c>
      <c r="I43" s="34">
        <v>2157468.0421382692</v>
      </c>
      <c r="J43" s="34">
        <v>2159277.1027199291</v>
      </c>
      <c r="K43" s="34">
        <v>2158838.7368359906</v>
      </c>
      <c r="L43" s="34">
        <v>2157959.051342295</v>
      </c>
      <c r="M43" s="34">
        <v>2156705.9543506964</v>
      </c>
      <c r="N43" s="34">
        <v>2155342.3307733745</v>
      </c>
      <c r="O43" s="34">
        <v>2154807.3340710411</v>
      </c>
      <c r="P43" s="34">
        <v>2151168.5007599536</v>
      </c>
      <c r="Q43" s="34">
        <v>2147225.1613416839</v>
      </c>
      <c r="R43" s="34">
        <v>2142394.7693788032</v>
      </c>
      <c r="S43" s="34">
        <v>2136799.9606337789</v>
      </c>
      <c r="T43" s="34">
        <v>2132843.682705495</v>
      </c>
      <c r="U43" s="34">
        <v>2124696.4632109478</v>
      </c>
      <c r="V43" s="34">
        <v>2116068.7209384548</v>
      </c>
      <c r="W43" s="34">
        <v>2106393.6461852021</v>
      </c>
      <c r="X43" s="34">
        <v>2096681.9654073762</v>
      </c>
      <c r="Y43" s="34">
        <v>2089297.1747000406</v>
      </c>
      <c r="Z43" s="34">
        <v>2078330.225825347</v>
      </c>
      <c r="AA43" s="34">
        <v>2066577.4873422321</v>
      </c>
      <c r="AB43" s="34">
        <v>2054485.2976108557</v>
      </c>
      <c r="AC43" s="34">
        <v>2042828.4458875647</v>
      </c>
      <c r="AD43" s="34">
        <v>2032596.9386700559</v>
      </c>
      <c r="AE43" s="34">
        <v>2021129.4538426497</v>
      </c>
      <c r="AF43" s="34">
        <v>2009438.5175593672</v>
      </c>
      <c r="AG43" s="34">
        <v>1998195.0895371635</v>
      </c>
      <c r="AH43" s="34">
        <v>1987724.3758402956</v>
      </c>
      <c r="AI43" s="34">
        <v>1978652.1614515232</v>
      </c>
      <c r="AJ43" s="34">
        <v>1969325.9727353116</v>
      </c>
      <c r="AK43" s="34">
        <v>1960238.8321456353</v>
      </c>
      <c r="AL43" s="34">
        <v>1951730.4955394065</v>
      </c>
      <c r="AM43" s="34">
        <v>1944130.6198191803</v>
      </c>
      <c r="AN43" s="34">
        <v>1937281.7671359591</v>
      </c>
      <c r="AO43" s="34">
        <v>1930332.050949537</v>
      </c>
      <c r="AP43" s="34">
        <v>1923652.8833807006</v>
      </c>
      <c r="AQ43" s="34">
        <v>1917244.9220587215</v>
      </c>
      <c r="AR43" s="34">
        <v>1911229.126768548</v>
      </c>
      <c r="AS43" s="34">
        <v>1904953.0943922973</v>
      </c>
      <c r="AT43" s="34">
        <v>1898132.2004237194</v>
      </c>
      <c r="AU43" s="34">
        <v>1891344.783090604</v>
      </c>
      <c r="AV43" s="34">
        <v>1884400.0826606797</v>
      </c>
      <c r="AW43" s="34">
        <v>1877350.0456232515</v>
      </c>
      <c r="AX43" s="34">
        <v>1869449.8818039645</v>
      </c>
      <c r="AY43" s="34">
        <v>1861233.4372623388</v>
      </c>
      <c r="AZ43" s="34">
        <v>1853024.6540925559</v>
      </c>
      <c r="BA43" s="34">
        <v>1844821.9607925499</v>
      </c>
      <c r="BB43" s="34">
        <v>1836731.6949434218</v>
      </c>
    </row>
    <row r="44" spans="1:54">
      <c r="A44" s="251"/>
      <c r="B44" s="251">
        <v>442</v>
      </c>
      <c r="C44" s="251" t="s">
        <v>179</v>
      </c>
      <c r="D44" s="34">
        <v>25417</v>
      </c>
      <c r="E44" s="34">
        <v>25214.902952839362</v>
      </c>
      <c r="F44" s="34">
        <v>24997.414204659039</v>
      </c>
      <c r="G44" s="34">
        <v>24786.124486914014</v>
      </c>
      <c r="H44" s="34">
        <v>24584.509773269401</v>
      </c>
      <c r="I44" s="34">
        <v>24414.612401672595</v>
      </c>
      <c r="J44" s="34">
        <v>24225.755483100224</v>
      </c>
      <c r="K44" s="34">
        <v>24027.077269423015</v>
      </c>
      <c r="L44" s="34">
        <v>23823.372013727902</v>
      </c>
      <c r="M44" s="34">
        <v>23617.791037275467</v>
      </c>
      <c r="N44" s="34">
        <v>23421.233994170878</v>
      </c>
      <c r="O44" s="34">
        <v>23242.659770795672</v>
      </c>
      <c r="P44" s="34">
        <v>23039.352627012147</v>
      </c>
      <c r="Q44" s="34">
        <v>22833.854363343871</v>
      </c>
      <c r="R44" s="34">
        <v>22622.366319064684</v>
      </c>
      <c r="S44" s="34">
        <v>22407.194402191424</v>
      </c>
      <c r="T44" s="34">
        <v>22218.237748408235</v>
      </c>
      <c r="U44" s="34">
        <v>22001.146077241687</v>
      </c>
      <c r="V44" s="34">
        <v>21780.725480958044</v>
      </c>
      <c r="W44" s="34">
        <v>21552.728424782083</v>
      </c>
      <c r="X44" s="34">
        <v>21329.173214720486</v>
      </c>
      <c r="Y44" s="34">
        <v>21136.256842422616</v>
      </c>
      <c r="Z44" s="34">
        <v>20916.067095651881</v>
      </c>
      <c r="AA44" s="34">
        <v>20688.945725812668</v>
      </c>
      <c r="AB44" s="34">
        <v>20460.401347011517</v>
      </c>
      <c r="AC44" s="34">
        <v>20239.373739594397</v>
      </c>
      <c r="AD44" s="34">
        <v>20011.390263064004</v>
      </c>
      <c r="AE44" s="34">
        <v>19775.643445086349</v>
      </c>
      <c r="AF44" s="34">
        <v>19540.810674117249</v>
      </c>
      <c r="AG44" s="34">
        <v>19313.739859637273</v>
      </c>
      <c r="AH44" s="34">
        <v>19097.418840354192</v>
      </c>
      <c r="AI44" s="34">
        <v>18898.277252059128</v>
      </c>
      <c r="AJ44" s="34">
        <v>18698.851877964</v>
      </c>
      <c r="AK44" s="34">
        <v>18504.321958474015</v>
      </c>
      <c r="AL44" s="34">
        <v>18318.462651842037</v>
      </c>
      <c r="AM44" s="34">
        <v>18145.753140679859</v>
      </c>
      <c r="AN44" s="34">
        <v>17966.179697138647</v>
      </c>
      <c r="AO44" s="34">
        <v>17790.02232207694</v>
      </c>
      <c r="AP44" s="34">
        <v>17618.963802806553</v>
      </c>
      <c r="AQ44" s="34">
        <v>17453.013013815875</v>
      </c>
      <c r="AR44" s="34">
        <v>17293.983837641819</v>
      </c>
      <c r="AS44" s="34">
        <v>17122.750746723668</v>
      </c>
      <c r="AT44" s="34">
        <v>16949.340174288052</v>
      </c>
      <c r="AU44" s="34">
        <v>16779.188264662091</v>
      </c>
      <c r="AV44" s="34">
        <v>16610.335643859504</v>
      </c>
      <c r="AW44" s="34">
        <v>16443.468435423954</v>
      </c>
      <c r="AX44" s="34">
        <v>16264.035348790396</v>
      </c>
      <c r="AY44" s="34">
        <v>16084.50617903714</v>
      </c>
      <c r="AZ44" s="34">
        <v>15908.465468573944</v>
      </c>
      <c r="BA44" s="34">
        <v>15735.047852514725</v>
      </c>
      <c r="BB44" s="34">
        <v>15566.238403020985</v>
      </c>
    </row>
    <row r="45" spans="1:54">
      <c r="A45" s="251"/>
      <c r="B45" s="251">
        <v>443</v>
      </c>
      <c r="C45" s="251" t="s">
        <v>181</v>
      </c>
      <c r="D45" s="34">
        <v>133777</v>
      </c>
      <c r="E45" s="34">
        <v>133496.78415251724</v>
      </c>
      <c r="F45" s="34">
        <v>133090.30911776659</v>
      </c>
      <c r="G45" s="34">
        <v>132721.65276071508</v>
      </c>
      <c r="H45" s="34">
        <v>132403.45364426347</v>
      </c>
      <c r="I45" s="34">
        <v>132218.94585414993</v>
      </c>
      <c r="J45" s="34">
        <v>131994.15803542064</v>
      </c>
      <c r="K45" s="34">
        <v>131687.68687138031</v>
      </c>
      <c r="L45" s="34">
        <v>131368.81041922537</v>
      </c>
      <c r="M45" s="34">
        <v>131039.50562337536</v>
      </c>
      <c r="N45" s="34">
        <v>130734.98437651887</v>
      </c>
      <c r="O45" s="34">
        <v>130436.94732474728</v>
      </c>
      <c r="P45" s="34">
        <v>129988.79037300087</v>
      </c>
      <c r="Q45" s="34">
        <v>129537.4367891685</v>
      </c>
      <c r="R45" s="34">
        <v>129053.87538515376</v>
      </c>
      <c r="S45" s="34">
        <v>128543.04124220874</v>
      </c>
      <c r="T45" s="34">
        <v>128051.30336989203</v>
      </c>
      <c r="U45" s="34">
        <v>127378.929305242</v>
      </c>
      <c r="V45" s="34">
        <v>126697.98654046106</v>
      </c>
      <c r="W45" s="34">
        <v>125976.79954563553</v>
      </c>
      <c r="X45" s="34">
        <v>125279.49699587209</v>
      </c>
      <c r="Y45" s="34">
        <v>124636.44547197194</v>
      </c>
      <c r="Z45" s="34">
        <v>123819.00356804217</v>
      </c>
      <c r="AA45" s="34">
        <v>122968.20266065565</v>
      </c>
      <c r="AB45" s="34">
        <v>122114.24529772589</v>
      </c>
      <c r="AC45" s="34">
        <v>121306.54395130929</v>
      </c>
      <c r="AD45" s="34">
        <v>120459.80750099041</v>
      </c>
      <c r="AE45" s="34">
        <v>119576.44397117734</v>
      </c>
      <c r="AF45" s="34">
        <v>118700.8419200339</v>
      </c>
      <c r="AG45" s="34">
        <v>117869.87268789158</v>
      </c>
      <c r="AH45" s="34">
        <v>117095.82207337891</v>
      </c>
      <c r="AI45" s="34">
        <v>116322.38807956986</v>
      </c>
      <c r="AJ45" s="34">
        <v>115551.19705980478</v>
      </c>
      <c r="AK45" s="34">
        <v>114807.55156328049</v>
      </c>
      <c r="AL45" s="34">
        <v>114107.88972104462</v>
      </c>
      <c r="AM45" s="34">
        <v>113473.85286874833</v>
      </c>
      <c r="AN45" s="34">
        <v>112779.49351228913</v>
      </c>
      <c r="AO45" s="34">
        <v>112098.03442450249</v>
      </c>
      <c r="AP45" s="34">
        <v>111441.18314009145</v>
      </c>
      <c r="AQ45" s="34">
        <v>110806.88763084373</v>
      </c>
      <c r="AR45" s="34">
        <v>110202.21592081363</v>
      </c>
      <c r="AS45" s="34">
        <v>109552.71975740998</v>
      </c>
      <c r="AT45" s="34">
        <v>108876.0132087699</v>
      </c>
      <c r="AU45" s="34">
        <v>108210.2648728401</v>
      </c>
      <c r="AV45" s="34">
        <v>107540.75239114955</v>
      </c>
      <c r="AW45" s="34">
        <v>106870.67340943882</v>
      </c>
      <c r="AX45" s="34">
        <v>106131.07403700106</v>
      </c>
      <c r="AY45" s="34">
        <v>105378.49104085259</v>
      </c>
      <c r="AZ45" s="34">
        <v>104633.50693456126</v>
      </c>
      <c r="BA45" s="34">
        <v>103894.58828557246</v>
      </c>
      <c r="BB45" s="34">
        <v>103172.38068849147</v>
      </c>
    </row>
    <row r="46" spans="1:54">
      <c r="A46" s="251"/>
      <c r="B46" s="251">
        <v>446</v>
      </c>
      <c r="C46" s="251" t="s">
        <v>442</v>
      </c>
      <c r="D46" s="34">
        <v>26805</v>
      </c>
      <c r="E46" s="34">
        <v>26569.057058382616</v>
      </c>
      <c r="F46" s="34">
        <v>26312.42953182766</v>
      </c>
      <c r="G46" s="34">
        <v>26057.25519262825</v>
      </c>
      <c r="H46" s="34">
        <v>25805.305903716391</v>
      </c>
      <c r="I46" s="34">
        <v>25585.561125786186</v>
      </c>
      <c r="J46" s="34">
        <v>25352.146891389097</v>
      </c>
      <c r="K46" s="34">
        <v>25109.473113225322</v>
      </c>
      <c r="L46" s="34">
        <v>24858.819754174561</v>
      </c>
      <c r="M46" s="34">
        <v>24602.79019282087</v>
      </c>
      <c r="N46" s="34">
        <v>24355.366344956161</v>
      </c>
      <c r="O46" s="34">
        <v>24121.775908449643</v>
      </c>
      <c r="P46" s="34">
        <v>23865.855747086265</v>
      </c>
      <c r="Q46" s="34">
        <v>23605.829081801221</v>
      </c>
      <c r="R46" s="34">
        <v>23336.154467640165</v>
      </c>
      <c r="S46" s="34">
        <v>23063.083859482191</v>
      </c>
      <c r="T46" s="34">
        <v>22827.068743167682</v>
      </c>
      <c r="U46" s="34">
        <v>22562.919992580166</v>
      </c>
      <c r="V46" s="34">
        <v>22293.53561897522</v>
      </c>
      <c r="W46" s="34">
        <v>22014.132840020313</v>
      </c>
      <c r="X46" s="34">
        <v>21737.906664993658</v>
      </c>
      <c r="Y46" s="34">
        <v>21508.350707907175</v>
      </c>
      <c r="Z46" s="34">
        <v>21251.696010395248</v>
      </c>
      <c r="AA46" s="34">
        <v>20988.387150621624</v>
      </c>
      <c r="AB46" s="34">
        <v>20721.821018390212</v>
      </c>
      <c r="AC46" s="34">
        <v>20460.499911964092</v>
      </c>
      <c r="AD46" s="34">
        <v>20198.745425836147</v>
      </c>
      <c r="AE46" s="34">
        <v>19928.53201112559</v>
      </c>
      <c r="AF46" s="34">
        <v>19658.901651447854</v>
      </c>
      <c r="AG46" s="34">
        <v>19395.327801832445</v>
      </c>
      <c r="AH46" s="34">
        <v>19141.042017548018</v>
      </c>
      <c r="AI46" s="34">
        <v>18916.225664424921</v>
      </c>
      <c r="AJ46" s="34">
        <v>18691.55590816418</v>
      </c>
      <c r="AK46" s="34">
        <v>18472.32397428343</v>
      </c>
      <c r="AL46" s="34">
        <v>18261.397497194539</v>
      </c>
      <c r="AM46" s="34">
        <v>18062.552167069207</v>
      </c>
      <c r="AN46" s="34">
        <v>17866.27127684667</v>
      </c>
      <c r="AO46" s="34">
        <v>17673.494564212109</v>
      </c>
      <c r="AP46" s="34">
        <v>17486.876937532128</v>
      </c>
      <c r="AQ46" s="34">
        <v>17305.384037488155</v>
      </c>
      <c r="AR46" s="34">
        <v>17130.828529762104</v>
      </c>
      <c r="AS46" s="34">
        <v>16944.080523947869</v>
      </c>
      <c r="AT46" s="34">
        <v>16756.492301542556</v>
      </c>
      <c r="AU46" s="34">
        <v>16572.936941445707</v>
      </c>
      <c r="AV46" s="34">
        <v>16391.254079449936</v>
      </c>
      <c r="AW46" s="34">
        <v>16211.810153866414</v>
      </c>
      <c r="AX46" s="34">
        <v>16012.873951970845</v>
      </c>
      <c r="AY46" s="34">
        <v>15815.864056210439</v>
      </c>
      <c r="AZ46" s="34">
        <v>15623.7565527812</v>
      </c>
      <c r="BA46" s="34">
        <v>15434.864991779834</v>
      </c>
      <c r="BB46" s="34">
        <v>15250.645047993825</v>
      </c>
    </row>
    <row r="47" spans="1:54">
      <c r="A47" s="251" t="s">
        <v>437</v>
      </c>
      <c r="B47" s="251">
        <v>6</v>
      </c>
      <c r="C47" s="251" t="s">
        <v>436</v>
      </c>
      <c r="D47" s="34">
        <v>893767</v>
      </c>
      <c r="E47" s="34">
        <v>890235.59370864788</v>
      </c>
      <c r="F47" s="34">
        <v>885595.44618584018</v>
      </c>
      <c r="G47" s="34">
        <v>881241.29797032732</v>
      </c>
      <c r="H47" s="34">
        <v>877185.85084190033</v>
      </c>
      <c r="I47" s="34">
        <v>874065.41428296175</v>
      </c>
      <c r="J47" s="34">
        <v>871270.68843820307</v>
      </c>
      <c r="K47" s="34">
        <v>867735.66476724576</v>
      </c>
      <c r="L47" s="34">
        <v>864093.52765911259</v>
      </c>
      <c r="M47" s="34">
        <v>860368.67746481695</v>
      </c>
      <c r="N47" s="34">
        <v>856746.54403305345</v>
      </c>
      <c r="O47" s="34">
        <v>853522.26145726803</v>
      </c>
      <c r="P47" s="34">
        <v>849193.40424878709</v>
      </c>
      <c r="Q47" s="34">
        <v>844847.54390921444</v>
      </c>
      <c r="R47" s="34">
        <v>840254.58575952949</v>
      </c>
      <c r="S47" s="34">
        <v>835461.72645224922</v>
      </c>
      <c r="T47" s="34">
        <v>831278.64146440569</v>
      </c>
      <c r="U47" s="34">
        <v>825733.14601117163</v>
      </c>
      <c r="V47" s="34">
        <v>820102.02106218494</v>
      </c>
      <c r="W47" s="34">
        <v>814163.05747927702</v>
      </c>
      <c r="X47" s="34">
        <v>808350.5356521036</v>
      </c>
      <c r="Y47" s="34">
        <v>803359.82575582806</v>
      </c>
      <c r="Z47" s="34">
        <v>797238.96088678797</v>
      </c>
      <c r="AA47" s="34">
        <v>790912.77166288381</v>
      </c>
      <c r="AB47" s="34">
        <v>784552.28138346889</v>
      </c>
      <c r="AC47" s="34">
        <v>778444.55634526466</v>
      </c>
      <c r="AD47" s="34">
        <v>772356.23118924454</v>
      </c>
      <c r="AE47" s="34">
        <v>765992.96129379142</v>
      </c>
      <c r="AF47" s="34">
        <v>759669.62349752826</v>
      </c>
      <c r="AG47" s="34">
        <v>753613.80183871952</v>
      </c>
      <c r="AH47" s="34">
        <v>747918.69687446975</v>
      </c>
      <c r="AI47" s="34">
        <v>742506.45420727413</v>
      </c>
      <c r="AJ47" s="34">
        <v>737135.32064939209</v>
      </c>
      <c r="AK47" s="34">
        <v>731968.23161917017</v>
      </c>
      <c r="AL47" s="34">
        <v>727118.76969766186</v>
      </c>
      <c r="AM47" s="34">
        <v>722694.46516354673</v>
      </c>
      <c r="AN47" s="34">
        <v>718319.79282751074</v>
      </c>
      <c r="AO47" s="34">
        <v>714045.8990419372</v>
      </c>
      <c r="AP47" s="34">
        <v>709988.98290900432</v>
      </c>
      <c r="AQ47" s="34">
        <v>706120.26413594873</v>
      </c>
      <c r="AR47" s="34">
        <v>702472.83062743756</v>
      </c>
      <c r="AS47" s="34">
        <v>698401.0709109077</v>
      </c>
      <c r="AT47" s="34">
        <v>694230.93254243117</v>
      </c>
      <c r="AU47" s="34">
        <v>690171.48219840985</v>
      </c>
      <c r="AV47" s="34">
        <v>686145.6739187137</v>
      </c>
      <c r="AW47" s="34">
        <v>682156.70225281082</v>
      </c>
      <c r="AX47" s="34">
        <v>677553.2636951051</v>
      </c>
      <c r="AY47" s="34">
        <v>672935.25454839668</v>
      </c>
      <c r="AZ47" s="34">
        <v>668419.29147181427</v>
      </c>
      <c r="BA47" s="34">
        <v>663995.65132654889</v>
      </c>
      <c r="BB47" s="34">
        <v>659701.3189303379</v>
      </c>
    </row>
    <row r="48" spans="1:54">
      <c r="A48" s="251"/>
      <c r="B48" s="251">
        <v>208</v>
      </c>
      <c r="C48" s="251" t="s">
        <v>189</v>
      </c>
      <c r="D48" s="34">
        <v>102879</v>
      </c>
      <c r="E48" s="34">
        <v>102299.2004284061</v>
      </c>
      <c r="F48" s="34">
        <v>101582.97052928001</v>
      </c>
      <c r="G48" s="34">
        <v>100910.50485514007</v>
      </c>
      <c r="H48" s="34">
        <v>100284.05155060782</v>
      </c>
      <c r="I48" s="34">
        <v>99762.972581914699</v>
      </c>
      <c r="J48" s="34">
        <v>99270.168945422804</v>
      </c>
      <c r="K48" s="34">
        <v>98689.514009804378</v>
      </c>
      <c r="L48" s="34">
        <v>98105.399103841512</v>
      </c>
      <c r="M48" s="34">
        <v>97511.492043122445</v>
      </c>
      <c r="N48" s="34">
        <v>96931.237076863268</v>
      </c>
      <c r="O48" s="34">
        <v>96434.064571672381</v>
      </c>
      <c r="P48" s="34">
        <v>95786.64350794749</v>
      </c>
      <c r="Q48" s="34">
        <v>95134.797630626519</v>
      </c>
      <c r="R48" s="34">
        <v>94455.753724235896</v>
      </c>
      <c r="S48" s="34">
        <v>93758.349197199539</v>
      </c>
      <c r="T48" s="34">
        <v>93164.842836851778</v>
      </c>
      <c r="U48" s="34">
        <v>92403.190142332605</v>
      </c>
      <c r="V48" s="34">
        <v>91635.487591788071</v>
      </c>
      <c r="W48" s="34">
        <v>90837.171024949334</v>
      </c>
      <c r="X48" s="34">
        <v>90059.225662125478</v>
      </c>
      <c r="Y48" s="34">
        <v>89351.090852472611</v>
      </c>
      <c r="Z48" s="34">
        <v>88507.836429422357</v>
      </c>
      <c r="AA48" s="34">
        <v>87642.509472192876</v>
      </c>
      <c r="AB48" s="34">
        <v>86778.584672626966</v>
      </c>
      <c r="AC48" s="34">
        <v>85954.063322374161</v>
      </c>
      <c r="AD48" s="34">
        <v>85104.445931555965</v>
      </c>
      <c r="AE48" s="34">
        <v>84228.662266692947</v>
      </c>
      <c r="AF48" s="34">
        <v>83361.271675722979</v>
      </c>
      <c r="AG48" s="34">
        <v>82531.695104196129</v>
      </c>
      <c r="AH48" s="34">
        <v>81752.649467477706</v>
      </c>
      <c r="AI48" s="34">
        <v>81010.853796707292</v>
      </c>
      <c r="AJ48" s="34">
        <v>80270.85562437083</v>
      </c>
      <c r="AK48" s="34">
        <v>79557.542036513245</v>
      </c>
      <c r="AL48" s="34">
        <v>78882.751105073607</v>
      </c>
      <c r="AM48" s="34">
        <v>78263.232660076173</v>
      </c>
      <c r="AN48" s="34">
        <v>77609.661466844831</v>
      </c>
      <c r="AO48" s="34">
        <v>76964.97921602751</v>
      </c>
      <c r="AP48" s="34">
        <v>76346.243773063077</v>
      </c>
      <c r="AQ48" s="34">
        <v>75751.504055795769</v>
      </c>
      <c r="AR48" s="34">
        <v>75189.447990181667</v>
      </c>
      <c r="AS48" s="34">
        <v>74561.538737982206</v>
      </c>
      <c r="AT48" s="34">
        <v>73922.435290140871</v>
      </c>
      <c r="AU48" s="34">
        <v>73299.01958616919</v>
      </c>
      <c r="AV48" s="34">
        <v>72682.424393681067</v>
      </c>
      <c r="AW48" s="34">
        <v>72077.676368849483</v>
      </c>
      <c r="AX48" s="34">
        <v>71410.812497644874</v>
      </c>
      <c r="AY48" s="34">
        <v>70740.704919368305</v>
      </c>
      <c r="AZ48" s="34">
        <v>70083.442956408922</v>
      </c>
      <c r="BA48" s="34">
        <v>69438.955467688298</v>
      </c>
      <c r="BB48" s="34">
        <v>68814.951193062356</v>
      </c>
    </row>
    <row r="49" spans="1:54">
      <c r="A49" s="251"/>
      <c r="B49" s="251">
        <v>212</v>
      </c>
      <c r="C49" s="251" t="s">
        <v>191</v>
      </c>
      <c r="D49" s="34">
        <v>209233</v>
      </c>
      <c r="E49" s="34">
        <v>208613.51570868987</v>
      </c>
      <c r="F49" s="34">
        <v>207739.16082583743</v>
      </c>
      <c r="G49" s="34">
        <v>206895.42639956449</v>
      </c>
      <c r="H49" s="34">
        <v>206074.18668721669</v>
      </c>
      <c r="I49" s="34">
        <v>205424.78039232193</v>
      </c>
      <c r="J49" s="34">
        <v>204881.43022555052</v>
      </c>
      <c r="K49" s="34">
        <v>204127.84566102151</v>
      </c>
      <c r="L49" s="34">
        <v>203304.00264913402</v>
      </c>
      <c r="M49" s="34">
        <v>202413.14239349728</v>
      </c>
      <c r="N49" s="34">
        <v>201503.44390741928</v>
      </c>
      <c r="O49" s="34">
        <v>200699.81750538628</v>
      </c>
      <c r="P49" s="34">
        <v>199580.47584526037</v>
      </c>
      <c r="Q49" s="34">
        <v>198434.93349381606</v>
      </c>
      <c r="R49" s="34">
        <v>197202.13966122753</v>
      </c>
      <c r="S49" s="34">
        <v>195884.05634494708</v>
      </c>
      <c r="T49" s="34">
        <v>194775.38576701851</v>
      </c>
      <c r="U49" s="34">
        <v>193346.27793510846</v>
      </c>
      <c r="V49" s="34">
        <v>191881.60742992166</v>
      </c>
      <c r="W49" s="34">
        <v>190331.14465136299</v>
      </c>
      <c r="X49" s="34">
        <v>188799.63567073134</v>
      </c>
      <c r="Y49" s="34">
        <v>187529.03913455238</v>
      </c>
      <c r="Z49" s="34">
        <v>186013.46908186772</v>
      </c>
      <c r="AA49" s="34">
        <v>184450.90156535318</v>
      </c>
      <c r="AB49" s="34">
        <v>182879.74623891318</v>
      </c>
      <c r="AC49" s="34">
        <v>181361.41845400928</v>
      </c>
      <c r="AD49" s="34">
        <v>179835.31950464891</v>
      </c>
      <c r="AE49" s="34">
        <v>178250.92448446198</v>
      </c>
      <c r="AF49" s="34">
        <v>176680.20567410372</v>
      </c>
      <c r="AG49" s="34">
        <v>175166.51617022842</v>
      </c>
      <c r="AH49" s="34">
        <v>173730.37735937291</v>
      </c>
      <c r="AI49" s="34">
        <v>172281.17692824965</v>
      </c>
      <c r="AJ49" s="34">
        <v>170850.57189137611</v>
      </c>
      <c r="AK49" s="34">
        <v>169473.0595831314</v>
      </c>
      <c r="AL49" s="34">
        <v>168170.88469133631</v>
      </c>
      <c r="AM49" s="34">
        <v>166963.41784749305</v>
      </c>
      <c r="AN49" s="34">
        <v>165665.91016809241</v>
      </c>
      <c r="AO49" s="34">
        <v>164409.0455357793</v>
      </c>
      <c r="AP49" s="34">
        <v>163212.07366038774</v>
      </c>
      <c r="AQ49" s="34">
        <v>162054.94342812413</v>
      </c>
      <c r="AR49" s="34">
        <v>160944.0650592123</v>
      </c>
      <c r="AS49" s="34">
        <v>159648.06299703664</v>
      </c>
      <c r="AT49" s="34">
        <v>158335.19938533148</v>
      </c>
      <c r="AU49" s="34">
        <v>157051.13787433403</v>
      </c>
      <c r="AV49" s="34">
        <v>155773.63428766266</v>
      </c>
      <c r="AW49" s="34">
        <v>154500.02034028192</v>
      </c>
      <c r="AX49" s="34">
        <v>153067.033063265</v>
      </c>
      <c r="AY49" s="34">
        <v>151639.37918078541</v>
      </c>
      <c r="AZ49" s="34">
        <v>150242.23213165093</v>
      </c>
      <c r="BA49" s="34">
        <v>148869.44545687869</v>
      </c>
      <c r="BB49" s="34">
        <v>147528.77574191178</v>
      </c>
    </row>
    <row r="50" spans="1:54">
      <c r="A50" s="251"/>
      <c r="B50" s="251">
        <v>227</v>
      </c>
      <c r="C50" s="251" t="s">
        <v>443</v>
      </c>
      <c r="D50" s="34">
        <v>99018</v>
      </c>
      <c r="E50" s="34">
        <v>98231.076275129424</v>
      </c>
      <c r="F50" s="34">
        <v>97313.807527088371</v>
      </c>
      <c r="G50" s="34">
        <v>96426.993367540868</v>
      </c>
      <c r="H50" s="34">
        <v>95577.216107999135</v>
      </c>
      <c r="I50" s="34">
        <v>94864.9189909368</v>
      </c>
      <c r="J50" s="34">
        <v>94123.164971066668</v>
      </c>
      <c r="K50" s="34">
        <v>93327.264031959072</v>
      </c>
      <c r="L50" s="34">
        <v>92526.708341096775</v>
      </c>
      <c r="M50" s="34">
        <v>91734.927066164164</v>
      </c>
      <c r="N50" s="34">
        <v>90983.441122956938</v>
      </c>
      <c r="O50" s="34">
        <v>90260.129755223636</v>
      </c>
      <c r="P50" s="34">
        <v>89479.097763464713</v>
      </c>
      <c r="Q50" s="34">
        <v>88701.437184567374</v>
      </c>
      <c r="R50" s="34">
        <v>87907.659618563339</v>
      </c>
      <c r="S50" s="34">
        <v>87115.7783383473</v>
      </c>
      <c r="T50" s="34">
        <v>86415.237717312353</v>
      </c>
      <c r="U50" s="34">
        <v>85608.98512106367</v>
      </c>
      <c r="V50" s="34">
        <v>84795.352856872181</v>
      </c>
      <c r="W50" s="34">
        <v>83952.293572437251</v>
      </c>
      <c r="X50" s="34">
        <v>83120.924305832814</v>
      </c>
      <c r="Y50" s="34">
        <v>82417.624051715859</v>
      </c>
      <c r="Z50" s="34">
        <v>81602.070629283902</v>
      </c>
      <c r="AA50" s="34">
        <v>80763.362019942302</v>
      </c>
      <c r="AB50" s="34">
        <v>79916.31650522002</v>
      </c>
      <c r="AC50" s="34">
        <v>79086.997738866383</v>
      </c>
      <c r="AD50" s="34">
        <v>78218.789461747961</v>
      </c>
      <c r="AE50" s="34">
        <v>77322.21937150415</v>
      </c>
      <c r="AF50" s="34">
        <v>76428.957516242037</v>
      </c>
      <c r="AG50" s="34">
        <v>75562.099559519149</v>
      </c>
      <c r="AH50" s="34">
        <v>74729.760994963304</v>
      </c>
      <c r="AI50" s="34">
        <v>73967.941374092465</v>
      </c>
      <c r="AJ50" s="34">
        <v>73210.697017651502</v>
      </c>
      <c r="AK50" s="34">
        <v>72473.829199390268</v>
      </c>
      <c r="AL50" s="34">
        <v>71768.627879912761</v>
      </c>
      <c r="AM50" s="34">
        <v>71106.002011606906</v>
      </c>
      <c r="AN50" s="34">
        <v>70506.736317254879</v>
      </c>
      <c r="AO50" s="34">
        <v>69917.149019495788</v>
      </c>
      <c r="AP50" s="34">
        <v>69348.217997256113</v>
      </c>
      <c r="AQ50" s="34">
        <v>68801.538014506747</v>
      </c>
      <c r="AR50" s="34">
        <v>68279.739118048645</v>
      </c>
      <c r="AS50" s="34">
        <v>67747.078330131524</v>
      </c>
      <c r="AT50" s="34">
        <v>67209.48705091959</v>
      </c>
      <c r="AU50" s="34">
        <v>66686.813150024856</v>
      </c>
      <c r="AV50" s="34">
        <v>66172.224733952244</v>
      </c>
      <c r="AW50" s="34">
        <v>65665.844692497907</v>
      </c>
      <c r="AX50" s="34">
        <v>65096.549328711022</v>
      </c>
      <c r="AY50" s="34">
        <v>64529.994483331662</v>
      </c>
      <c r="AZ50" s="34">
        <v>63976.906155572942</v>
      </c>
      <c r="BA50" s="34">
        <v>63433.797024623324</v>
      </c>
      <c r="BB50" s="34">
        <v>62903.860292540783</v>
      </c>
    </row>
    <row r="51" spans="1:54">
      <c r="A51" s="251"/>
      <c r="B51" s="251">
        <v>229</v>
      </c>
      <c r="C51" s="251" t="s">
        <v>444</v>
      </c>
      <c r="D51" s="34">
        <v>285733</v>
      </c>
      <c r="E51" s="34">
        <v>285144.09844253806</v>
      </c>
      <c r="F51" s="34">
        <v>284180.93730566785</v>
      </c>
      <c r="G51" s="34">
        <v>283296.69067473558</v>
      </c>
      <c r="H51" s="34">
        <v>282501.73581064527</v>
      </c>
      <c r="I51" s="34">
        <v>281973.70024542179</v>
      </c>
      <c r="J51" s="34">
        <v>281637.44734683551</v>
      </c>
      <c r="K51" s="34">
        <v>281031.30997378501</v>
      </c>
      <c r="L51" s="34">
        <v>280376.79307110625</v>
      </c>
      <c r="M51" s="34">
        <v>279681.61666506965</v>
      </c>
      <c r="N51" s="34">
        <v>278991.48741085344</v>
      </c>
      <c r="O51" s="34">
        <v>278506.17110037198</v>
      </c>
      <c r="P51" s="34">
        <v>277628.40450760769</v>
      </c>
      <c r="Q51" s="34">
        <v>276725.11147516069</v>
      </c>
      <c r="R51" s="34">
        <v>275724.2506480827</v>
      </c>
      <c r="S51" s="34">
        <v>274635.21397855313</v>
      </c>
      <c r="T51" s="34">
        <v>273773.02512299095</v>
      </c>
      <c r="U51" s="34">
        <v>272407.04468721693</v>
      </c>
      <c r="V51" s="34">
        <v>270993.88995805703</v>
      </c>
      <c r="W51" s="34">
        <v>269461.23070960614</v>
      </c>
      <c r="X51" s="34">
        <v>267951.91974630888</v>
      </c>
      <c r="Y51" s="34">
        <v>266721.53862846817</v>
      </c>
      <c r="Z51" s="34">
        <v>265084.58555637026</v>
      </c>
      <c r="AA51" s="34">
        <v>263358.4432714525</v>
      </c>
      <c r="AB51" s="34">
        <v>261602.8798268314</v>
      </c>
      <c r="AC51" s="34">
        <v>259916.42817982173</v>
      </c>
      <c r="AD51" s="34">
        <v>258320.09978527334</v>
      </c>
      <c r="AE51" s="34">
        <v>256600.53547718638</v>
      </c>
      <c r="AF51" s="34">
        <v>254869.00167350008</v>
      </c>
      <c r="AG51" s="34">
        <v>253206.80810544261</v>
      </c>
      <c r="AH51" s="34">
        <v>251648.47926458338</v>
      </c>
      <c r="AI51" s="34">
        <v>250211.45391218318</v>
      </c>
      <c r="AJ51" s="34">
        <v>248760.64767672884</v>
      </c>
      <c r="AK51" s="34">
        <v>247354.71984893287</v>
      </c>
      <c r="AL51" s="34">
        <v>246036.2094976407</v>
      </c>
      <c r="AM51" s="34">
        <v>244845.68706639353</v>
      </c>
      <c r="AN51" s="34">
        <v>243718.25569882634</v>
      </c>
      <c r="AO51" s="34">
        <v>242596.02634588809</v>
      </c>
      <c r="AP51" s="34">
        <v>241525.79263561071</v>
      </c>
      <c r="AQ51" s="34">
        <v>240502.66477915712</v>
      </c>
      <c r="AR51" s="34">
        <v>239539.75062428563</v>
      </c>
      <c r="AS51" s="34">
        <v>238486.36224689588</v>
      </c>
      <c r="AT51" s="34">
        <v>237377.95343406862</v>
      </c>
      <c r="AU51" s="34">
        <v>236286.61798084987</v>
      </c>
      <c r="AV51" s="34">
        <v>235189.1150427321</v>
      </c>
      <c r="AW51" s="34">
        <v>234090.22999171226</v>
      </c>
      <c r="AX51" s="34">
        <v>232828.09003554066</v>
      </c>
      <c r="AY51" s="34">
        <v>231541.19533555111</v>
      </c>
      <c r="AZ51" s="34">
        <v>230271.11594439484</v>
      </c>
      <c r="BA51" s="34">
        <v>229018.51813886815</v>
      </c>
      <c r="BB51" s="34">
        <v>227796.89408758673</v>
      </c>
    </row>
    <row r="52" spans="1:54">
      <c r="A52" s="251"/>
      <c r="B52" s="251">
        <v>464</v>
      </c>
      <c r="C52" s="251" t="s">
        <v>212</v>
      </c>
      <c r="D52" s="34">
        <v>106466</v>
      </c>
      <c r="E52" s="34">
        <v>106470.93918729748</v>
      </c>
      <c r="F52" s="34">
        <v>106338.88439651356</v>
      </c>
      <c r="G52" s="34">
        <v>106281.60402931707</v>
      </c>
      <c r="H52" s="34">
        <v>106297.49872516548</v>
      </c>
      <c r="I52" s="34">
        <v>106436.83544080114</v>
      </c>
      <c r="J52" s="34">
        <v>106639.19181351096</v>
      </c>
      <c r="K52" s="34">
        <v>106764.86641598908</v>
      </c>
      <c r="L52" s="34">
        <v>106921.72467483723</v>
      </c>
      <c r="M52" s="34">
        <v>107105.63856458945</v>
      </c>
      <c r="N52" s="34">
        <v>107314.32308442444</v>
      </c>
      <c r="O52" s="34">
        <v>107458.0451712534</v>
      </c>
      <c r="P52" s="34">
        <v>107470.55415229958</v>
      </c>
      <c r="Q52" s="34">
        <v>107516.20966174379</v>
      </c>
      <c r="R52" s="34">
        <v>107558.14099772567</v>
      </c>
      <c r="S52" s="34">
        <v>107590.68218397585</v>
      </c>
      <c r="T52" s="34">
        <v>107538.23409645856</v>
      </c>
      <c r="U52" s="34">
        <v>107305.19655469671</v>
      </c>
      <c r="V52" s="34">
        <v>107089.93771911987</v>
      </c>
      <c r="W52" s="34">
        <v>106856.75982392828</v>
      </c>
      <c r="X52" s="34">
        <v>106650.83877787029</v>
      </c>
      <c r="Y52" s="34">
        <v>106424.60292423332</v>
      </c>
      <c r="Z52" s="34">
        <v>106051.2116327243</v>
      </c>
      <c r="AA52" s="34">
        <v>105669.72317574589</v>
      </c>
      <c r="AB52" s="34">
        <v>105300.32650328036</v>
      </c>
      <c r="AC52" s="34">
        <v>104979.17533543575</v>
      </c>
      <c r="AD52" s="34">
        <v>104691.57488164403</v>
      </c>
      <c r="AE52" s="34">
        <v>104378.70139851354</v>
      </c>
      <c r="AF52" s="34">
        <v>104083.13856609326</v>
      </c>
      <c r="AG52" s="34">
        <v>103836.98767830987</v>
      </c>
      <c r="AH52" s="34">
        <v>103648.00482443057</v>
      </c>
      <c r="AI52" s="34">
        <v>103472.7997621789</v>
      </c>
      <c r="AJ52" s="34">
        <v>103314.79668692795</v>
      </c>
      <c r="AK52" s="34">
        <v>103195.21361097386</v>
      </c>
      <c r="AL52" s="34">
        <v>103129.11246839343</v>
      </c>
      <c r="AM52" s="34">
        <v>103124.22324785877</v>
      </c>
      <c r="AN52" s="34">
        <v>103154.58702588598</v>
      </c>
      <c r="AO52" s="34">
        <v>103206.07944346576</v>
      </c>
      <c r="AP52" s="34">
        <v>103293.3999935251</v>
      </c>
      <c r="AQ52" s="34">
        <v>103415.55601060305</v>
      </c>
      <c r="AR52" s="34">
        <v>103570.51602648401</v>
      </c>
      <c r="AS52" s="34">
        <v>103676.51727376138</v>
      </c>
      <c r="AT52" s="34">
        <v>103775.0522678875</v>
      </c>
      <c r="AU52" s="34">
        <v>103891.9359766985</v>
      </c>
      <c r="AV52" s="34">
        <v>104017.63603347953</v>
      </c>
      <c r="AW52" s="34">
        <v>104145.97619001829</v>
      </c>
      <c r="AX52" s="34">
        <v>104163.64849415985</v>
      </c>
      <c r="AY52" s="34">
        <v>104178.0476490798</v>
      </c>
      <c r="AZ52" s="34">
        <v>104203.11229368711</v>
      </c>
      <c r="BA52" s="34">
        <v>104241.86114945386</v>
      </c>
      <c r="BB52" s="34">
        <v>104294.31747225681</v>
      </c>
    </row>
    <row r="53" spans="1:54">
      <c r="A53" s="251"/>
      <c r="B53" s="251">
        <v>481</v>
      </c>
      <c r="C53" s="251" t="s">
        <v>214</v>
      </c>
      <c r="D53" s="34">
        <v>40547</v>
      </c>
      <c r="E53" s="34">
        <v>40186.33927971965</v>
      </c>
      <c r="F53" s="34">
        <v>39781.358947095949</v>
      </c>
      <c r="G53" s="34">
        <v>39390.241816846865</v>
      </c>
      <c r="H53" s="34">
        <v>39016.295440934351</v>
      </c>
      <c r="I53" s="34">
        <v>38695.469939514209</v>
      </c>
      <c r="J53" s="34">
        <v>38379.71296622623</v>
      </c>
      <c r="K53" s="34">
        <v>38045.085496158077</v>
      </c>
      <c r="L53" s="34">
        <v>37705.417469747706</v>
      </c>
      <c r="M53" s="34">
        <v>37362.853765265871</v>
      </c>
      <c r="N53" s="34">
        <v>37028.476452153533</v>
      </c>
      <c r="O53" s="34">
        <v>36716.011101448559</v>
      </c>
      <c r="P53" s="34">
        <v>36363.33844474479</v>
      </c>
      <c r="Q53" s="34">
        <v>36008.767165496247</v>
      </c>
      <c r="R53" s="34">
        <v>35644.219593207636</v>
      </c>
      <c r="S53" s="34">
        <v>35269.465926571196</v>
      </c>
      <c r="T53" s="34">
        <v>34920.167555285974</v>
      </c>
      <c r="U53" s="34">
        <v>34525.4155299005</v>
      </c>
      <c r="V53" s="34">
        <v>34128.311761313336</v>
      </c>
      <c r="W53" s="34">
        <v>33719.736635752954</v>
      </c>
      <c r="X53" s="34">
        <v>33317.807627429946</v>
      </c>
      <c r="Y53" s="34">
        <v>32971.23142329487</v>
      </c>
      <c r="Z53" s="34">
        <v>32576.913658383928</v>
      </c>
      <c r="AA53" s="34">
        <v>32174.732089879046</v>
      </c>
      <c r="AB53" s="34">
        <v>31771.893648481037</v>
      </c>
      <c r="AC53" s="34">
        <v>31381.176411844586</v>
      </c>
      <c r="AD53" s="34">
        <v>30976.816665642797</v>
      </c>
      <c r="AE53" s="34">
        <v>30565.866004637955</v>
      </c>
      <c r="AF53" s="34">
        <v>30158.9953303859</v>
      </c>
      <c r="AG53" s="34">
        <v>29766.242503473142</v>
      </c>
      <c r="AH53" s="34">
        <v>29390.185460337034</v>
      </c>
      <c r="AI53" s="34">
        <v>29023.471477158528</v>
      </c>
      <c r="AJ53" s="34">
        <v>28663.803503408693</v>
      </c>
      <c r="AK53" s="34">
        <v>28315.409918162612</v>
      </c>
      <c r="AL53" s="34">
        <v>27982.550889808452</v>
      </c>
      <c r="AM53" s="34">
        <v>27669.311937324157</v>
      </c>
      <c r="AN53" s="34">
        <v>27351.678579199746</v>
      </c>
      <c r="AO53" s="34">
        <v>27043.892342088988</v>
      </c>
      <c r="AP53" s="34">
        <v>26747.229692897105</v>
      </c>
      <c r="AQ53" s="34">
        <v>26459.351932383735</v>
      </c>
      <c r="AR53" s="34">
        <v>26181.430525028711</v>
      </c>
      <c r="AS53" s="34">
        <v>25880.33443787272</v>
      </c>
      <c r="AT53" s="34">
        <v>25578.564838766266</v>
      </c>
      <c r="AU53" s="34">
        <v>25284.607143535068</v>
      </c>
      <c r="AV53" s="34">
        <v>24994.010023705887</v>
      </c>
      <c r="AW53" s="34">
        <v>24706.225124020668</v>
      </c>
      <c r="AX53" s="34">
        <v>24384.963551222012</v>
      </c>
      <c r="AY53" s="34">
        <v>24067.34477180547</v>
      </c>
      <c r="AZ53" s="34">
        <v>23757.884279027494</v>
      </c>
      <c r="BA53" s="34">
        <v>23454.172787161493</v>
      </c>
      <c r="BB53" s="34">
        <v>23158.232287938448</v>
      </c>
    </row>
    <row r="54" spans="1:54">
      <c r="A54" s="251"/>
      <c r="B54" s="251">
        <v>501</v>
      </c>
      <c r="C54" s="251" t="s">
        <v>445</v>
      </c>
      <c r="D54" s="34">
        <v>49891</v>
      </c>
      <c r="E54" s="34">
        <v>49290.424386867271</v>
      </c>
      <c r="F54" s="34">
        <v>48658.326654357035</v>
      </c>
      <c r="G54" s="34">
        <v>48039.836827182276</v>
      </c>
      <c r="H54" s="34">
        <v>47434.866519331561</v>
      </c>
      <c r="I54" s="34">
        <v>46906.736692051199</v>
      </c>
      <c r="J54" s="34">
        <v>46339.572169590399</v>
      </c>
      <c r="K54" s="34">
        <v>45749.779178528595</v>
      </c>
      <c r="L54" s="34">
        <v>45153.482349349099</v>
      </c>
      <c r="M54" s="34">
        <v>44559.006967108136</v>
      </c>
      <c r="N54" s="34">
        <v>43994.134978382666</v>
      </c>
      <c r="O54" s="34">
        <v>43448.022251911767</v>
      </c>
      <c r="P54" s="34">
        <v>42884.890027462461</v>
      </c>
      <c r="Q54" s="34">
        <v>42326.287297803647</v>
      </c>
      <c r="R54" s="34">
        <v>41762.421516486749</v>
      </c>
      <c r="S54" s="34">
        <v>41208.180482655109</v>
      </c>
      <c r="T54" s="34">
        <v>40691.748368487744</v>
      </c>
      <c r="U54" s="34">
        <v>40137.036040852778</v>
      </c>
      <c r="V54" s="34">
        <v>39577.433745112714</v>
      </c>
      <c r="W54" s="34">
        <v>39004.721061240118</v>
      </c>
      <c r="X54" s="34">
        <v>38450.18386180482</v>
      </c>
      <c r="Y54" s="34">
        <v>37944.698741090855</v>
      </c>
      <c r="Z54" s="34">
        <v>37402.87389873559</v>
      </c>
      <c r="AA54" s="34">
        <v>36853.100068318068</v>
      </c>
      <c r="AB54" s="34">
        <v>36302.533988115923</v>
      </c>
      <c r="AC54" s="34">
        <v>35765.296902912734</v>
      </c>
      <c r="AD54" s="34">
        <v>35209.184958731654</v>
      </c>
      <c r="AE54" s="34">
        <v>34646.052290794498</v>
      </c>
      <c r="AF54" s="34">
        <v>34088.053061480336</v>
      </c>
      <c r="AG54" s="34">
        <v>33543.452717550055</v>
      </c>
      <c r="AH54" s="34">
        <v>33019.239503304831</v>
      </c>
      <c r="AI54" s="34">
        <v>32538.756956704019</v>
      </c>
      <c r="AJ54" s="34">
        <v>32063.948248928249</v>
      </c>
      <c r="AK54" s="34">
        <v>31598.457422065952</v>
      </c>
      <c r="AL54" s="34">
        <v>31148.633165496638</v>
      </c>
      <c r="AM54" s="34">
        <v>30722.590392794125</v>
      </c>
      <c r="AN54" s="34">
        <v>30312.963571406595</v>
      </c>
      <c r="AO54" s="34">
        <v>29908.727139191786</v>
      </c>
      <c r="AP54" s="34">
        <v>29516.025156264495</v>
      </c>
      <c r="AQ54" s="34">
        <v>29134.705915378177</v>
      </c>
      <c r="AR54" s="34">
        <v>28767.881284196654</v>
      </c>
      <c r="AS54" s="34">
        <v>28401.176887227299</v>
      </c>
      <c r="AT54" s="34">
        <v>28032.24027531693</v>
      </c>
      <c r="AU54" s="34">
        <v>27671.35048679835</v>
      </c>
      <c r="AV54" s="34">
        <v>27316.629403500199</v>
      </c>
      <c r="AW54" s="34">
        <v>26970.729545430208</v>
      </c>
      <c r="AX54" s="34">
        <v>26602.166724561714</v>
      </c>
      <c r="AY54" s="34">
        <v>26238.588208474943</v>
      </c>
      <c r="AZ54" s="34">
        <v>25884.597711072041</v>
      </c>
      <c r="BA54" s="34">
        <v>25538.901301875034</v>
      </c>
      <c r="BB54" s="34">
        <v>25204.287855041039</v>
      </c>
    </row>
    <row r="55" spans="1:54">
      <c r="A55" s="251" t="s">
        <v>437</v>
      </c>
      <c r="B55" s="251">
        <v>7</v>
      </c>
      <c r="C55" s="251" t="s">
        <v>224</v>
      </c>
      <c r="D55" s="34">
        <v>540382</v>
      </c>
      <c r="E55" s="34">
        <v>535831.36150630435</v>
      </c>
      <c r="F55" s="34">
        <v>530890.13789744163</v>
      </c>
      <c r="G55" s="34">
        <v>526014.27319258684</v>
      </c>
      <c r="H55" s="34">
        <v>521228.00019807345</v>
      </c>
      <c r="I55" s="34">
        <v>516972.46804843872</v>
      </c>
      <c r="J55" s="34">
        <v>512710.89301675482</v>
      </c>
      <c r="K55" s="34">
        <v>508081.11460168951</v>
      </c>
      <c r="L55" s="34">
        <v>503312.61368471687</v>
      </c>
      <c r="M55" s="34">
        <v>498487.69017590233</v>
      </c>
      <c r="N55" s="34">
        <v>493852.42733091221</v>
      </c>
      <c r="O55" s="34">
        <v>489723.33269703039</v>
      </c>
      <c r="P55" s="34">
        <v>485078.75023565453</v>
      </c>
      <c r="Q55" s="34">
        <v>480415.41776223137</v>
      </c>
      <c r="R55" s="34">
        <v>475645.84880852298</v>
      </c>
      <c r="S55" s="34">
        <v>470862.31979870092</v>
      </c>
      <c r="T55" s="34">
        <v>466574.29537885892</v>
      </c>
      <c r="U55" s="34">
        <v>461717.30814480194</v>
      </c>
      <c r="V55" s="34">
        <v>456818.53828561056</v>
      </c>
      <c r="W55" s="34">
        <v>451762.76000581257</v>
      </c>
      <c r="X55" s="34">
        <v>446869.67789250822</v>
      </c>
      <c r="Y55" s="34">
        <v>442648.57619568246</v>
      </c>
      <c r="Z55" s="34">
        <v>437835.04731901549</v>
      </c>
      <c r="AA55" s="34">
        <v>432907.34634924744</v>
      </c>
      <c r="AB55" s="34">
        <v>427952.74643067888</v>
      </c>
      <c r="AC55" s="34">
        <v>423157.63395757787</v>
      </c>
      <c r="AD55" s="34">
        <v>418484.9411712747</v>
      </c>
      <c r="AE55" s="34">
        <v>413672.7763244221</v>
      </c>
      <c r="AF55" s="34">
        <v>408911.85166301148</v>
      </c>
      <c r="AG55" s="34">
        <v>404295.17728314549</v>
      </c>
      <c r="AH55" s="34">
        <v>399857.09547963057</v>
      </c>
      <c r="AI55" s="34">
        <v>395697.4038368293</v>
      </c>
      <c r="AJ55" s="34">
        <v>391530.08248302899</v>
      </c>
      <c r="AK55" s="34">
        <v>387483.98426891735</v>
      </c>
      <c r="AL55" s="34">
        <v>383623.54395467316</v>
      </c>
      <c r="AM55" s="34">
        <v>380032.20883284241</v>
      </c>
      <c r="AN55" s="34">
        <v>376601.14142408513</v>
      </c>
      <c r="AO55" s="34">
        <v>373233.07842102647</v>
      </c>
      <c r="AP55" s="34">
        <v>370007.3509867352</v>
      </c>
      <c r="AQ55" s="34">
        <v>366932.98159577471</v>
      </c>
      <c r="AR55" s="34">
        <v>364031.6787572485</v>
      </c>
      <c r="AS55" s="34">
        <v>361004.80781087611</v>
      </c>
      <c r="AT55" s="34">
        <v>357927.58769290708</v>
      </c>
      <c r="AU55" s="34">
        <v>354965.47033623117</v>
      </c>
      <c r="AV55" s="34">
        <v>352091.53569560766</v>
      </c>
      <c r="AW55" s="34">
        <v>349319.25324062002</v>
      </c>
      <c r="AX55" s="34">
        <v>346171.79919809767</v>
      </c>
      <c r="AY55" s="34">
        <v>343088.08517862367</v>
      </c>
      <c r="AZ55" s="34">
        <v>340121.54888602602</v>
      </c>
      <c r="BA55" s="34">
        <v>337276.11348674295</v>
      </c>
      <c r="BB55" s="34">
        <v>334583.48337716371</v>
      </c>
    </row>
    <row r="56" spans="1:54">
      <c r="A56" s="251"/>
      <c r="B56" s="251">
        <v>209</v>
      </c>
      <c r="C56" s="251" t="s">
        <v>226</v>
      </c>
      <c r="D56" s="34">
        <v>274992</v>
      </c>
      <c r="E56" s="34">
        <v>273238.28308700793</v>
      </c>
      <c r="F56" s="34">
        <v>271226.86220349895</v>
      </c>
      <c r="G56" s="34">
        <v>269251.7296534768</v>
      </c>
      <c r="H56" s="34">
        <v>267324.35378623643</v>
      </c>
      <c r="I56" s="34">
        <v>265644.50485805288</v>
      </c>
      <c r="J56" s="34">
        <v>264016.48607813573</v>
      </c>
      <c r="K56" s="34">
        <v>262119.49009079969</v>
      </c>
      <c r="L56" s="34">
        <v>260144.74933262178</v>
      </c>
      <c r="M56" s="34">
        <v>258133.08820092605</v>
      </c>
      <c r="N56" s="34">
        <v>256201.96823303291</v>
      </c>
      <c r="O56" s="34">
        <v>254608.88898888783</v>
      </c>
      <c r="P56" s="34">
        <v>252704.70062417843</v>
      </c>
      <c r="Q56" s="34">
        <v>250787.05142121308</v>
      </c>
      <c r="R56" s="34">
        <v>248808.81384502241</v>
      </c>
      <c r="S56" s="34">
        <v>246811.69659670195</v>
      </c>
      <c r="T56" s="34">
        <v>245087.44172999787</v>
      </c>
      <c r="U56" s="34">
        <v>242997.99311019259</v>
      </c>
      <c r="V56" s="34">
        <v>240879.80713208608</v>
      </c>
      <c r="W56" s="34">
        <v>238667.41980817114</v>
      </c>
      <c r="X56" s="34">
        <v>236527.54031407106</v>
      </c>
      <c r="Y56" s="34">
        <v>234741.774952415</v>
      </c>
      <c r="Z56" s="34">
        <v>232614.33474053745</v>
      </c>
      <c r="AA56" s="34">
        <v>230416.12073165388</v>
      </c>
      <c r="AB56" s="34">
        <v>228197.23705118324</v>
      </c>
      <c r="AC56" s="34">
        <v>226050.04672903105</v>
      </c>
      <c r="AD56" s="34">
        <v>224084.88788501805</v>
      </c>
      <c r="AE56" s="34">
        <v>222014.71077713973</v>
      </c>
      <c r="AF56" s="34">
        <v>219959.97253123368</v>
      </c>
      <c r="AG56" s="34">
        <v>217971.11507826118</v>
      </c>
      <c r="AH56" s="34">
        <v>216065.79542114265</v>
      </c>
      <c r="AI56" s="34">
        <v>214281.70351832968</v>
      </c>
      <c r="AJ56" s="34">
        <v>212473.19544521265</v>
      </c>
      <c r="AK56" s="34">
        <v>210720.01896386233</v>
      </c>
      <c r="AL56" s="34">
        <v>209061.91490162874</v>
      </c>
      <c r="AM56" s="34">
        <v>207540.85622769973</v>
      </c>
      <c r="AN56" s="34">
        <v>206123.53686409123</v>
      </c>
      <c r="AO56" s="34">
        <v>204721.76986675855</v>
      </c>
      <c r="AP56" s="34">
        <v>203391.71694984761</v>
      </c>
      <c r="AQ56" s="34">
        <v>202143.55428814216</v>
      </c>
      <c r="AR56" s="34">
        <v>200986.45561755489</v>
      </c>
      <c r="AS56" s="34">
        <v>199774.20279518742</v>
      </c>
      <c r="AT56" s="34">
        <v>198525.22911567826</v>
      </c>
      <c r="AU56" s="34">
        <v>197331.35550663836</v>
      </c>
      <c r="AV56" s="34">
        <v>196181.88269415576</v>
      </c>
      <c r="AW56" s="34">
        <v>195086.61813882666</v>
      </c>
      <c r="AX56" s="34">
        <v>193807.40201200166</v>
      </c>
      <c r="AY56" s="34">
        <v>192552.93285786608</v>
      </c>
      <c r="AZ56" s="34">
        <v>191352.54837538945</v>
      </c>
      <c r="BA56" s="34">
        <v>190215.61264327425</v>
      </c>
      <c r="BB56" s="34">
        <v>189157.32406289972</v>
      </c>
    </row>
    <row r="57" spans="1:54">
      <c r="A57" s="251"/>
      <c r="B57" s="251">
        <v>222</v>
      </c>
      <c r="C57" s="251" t="s">
        <v>446</v>
      </c>
      <c r="D57" s="34">
        <v>78405</v>
      </c>
      <c r="E57" s="34">
        <v>77620.088227150307</v>
      </c>
      <c r="F57" s="34">
        <v>76809.761580613107</v>
      </c>
      <c r="G57" s="34">
        <v>76005.853526054925</v>
      </c>
      <c r="H57" s="34">
        <v>75208.325564598272</v>
      </c>
      <c r="I57" s="34">
        <v>74495.269609208612</v>
      </c>
      <c r="J57" s="34">
        <v>73810.739582873284</v>
      </c>
      <c r="K57" s="34">
        <v>73064.533426974434</v>
      </c>
      <c r="L57" s="34">
        <v>72287.765639794496</v>
      </c>
      <c r="M57" s="34">
        <v>71494.779632841048</v>
      </c>
      <c r="N57" s="34">
        <v>70727.39774337814</v>
      </c>
      <c r="O57" s="34">
        <v>70068.948691736208</v>
      </c>
      <c r="P57" s="34">
        <v>69336.458976224094</v>
      </c>
      <c r="Q57" s="34">
        <v>68597.996992064815</v>
      </c>
      <c r="R57" s="34">
        <v>67841.478083280483</v>
      </c>
      <c r="S57" s="34">
        <v>67075.993146478475</v>
      </c>
      <c r="T57" s="34">
        <v>66404.857563552723</v>
      </c>
      <c r="U57" s="34">
        <v>65667.944188755166</v>
      </c>
      <c r="V57" s="34">
        <v>64921.011533682911</v>
      </c>
      <c r="W57" s="34">
        <v>64149.459505805877</v>
      </c>
      <c r="X57" s="34">
        <v>63401.865505811213</v>
      </c>
      <c r="Y57" s="34">
        <v>62762.6036068463</v>
      </c>
      <c r="Z57" s="34">
        <v>62050.809223074051</v>
      </c>
      <c r="AA57" s="34">
        <v>61319.199803311996</v>
      </c>
      <c r="AB57" s="34">
        <v>60579.352401059092</v>
      </c>
      <c r="AC57" s="34">
        <v>59859.186884387673</v>
      </c>
      <c r="AD57" s="34">
        <v>59169.676234661732</v>
      </c>
      <c r="AE57" s="34">
        <v>58457.096478972009</v>
      </c>
      <c r="AF57" s="34">
        <v>57749.343536860819</v>
      </c>
      <c r="AG57" s="34">
        <v>57059.175748963404</v>
      </c>
      <c r="AH57" s="34">
        <v>56391.318324378037</v>
      </c>
      <c r="AI57" s="34">
        <v>55763.383907377982</v>
      </c>
      <c r="AJ57" s="34">
        <v>55136.517199249211</v>
      </c>
      <c r="AK57" s="34">
        <v>54525.412908821476</v>
      </c>
      <c r="AL57" s="34">
        <v>53937.313493333691</v>
      </c>
      <c r="AM57" s="34">
        <v>53386.797795694947</v>
      </c>
      <c r="AN57" s="34">
        <v>52847.247443458778</v>
      </c>
      <c r="AO57" s="34">
        <v>52320.313472356058</v>
      </c>
      <c r="AP57" s="34">
        <v>51811.814765697905</v>
      </c>
      <c r="AQ57" s="34">
        <v>51320.634162340059</v>
      </c>
      <c r="AR57" s="34">
        <v>50849.441296326833</v>
      </c>
      <c r="AS57" s="34">
        <v>50356.212296889258</v>
      </c>
      <c r="AT57" s="34">
        <v>49856.355268301595</v>
      </c>
      <c r="AU57" s="34">
        <v>49370.621510443256</v>
      </c>
      <c r="AV57" s="34">
        <v>48894.611219571489</v>
      </c>
      <c r="AW57" s="34">
        <v>48429.471137353517</v>
      </c>
      <c r="AX57" s="34">
        <v>47921.04599110772</v>
      </c>
      <c r="AY57" s="34">
        <v>47421.186277329034</v>
      </c>
      <c r="AZ57" s="34">
        <v>46938.048442949155</v>
      </c>
      <c r="BA57" s="34">
        <v>46470.82949547864</v>
      </c>
      <c r="BB57" s="34">
        <v>46024.191262439519</v>
      </c>
    </row>
    <row r="58" spans="1:54">
      <c r="A58" s="251"/>
      <c r="B58" s="251">
        <v>225</v>
      </c>
      <c r="C58" s="251" t="s">
        <v>447</v>
      </c>
      <c r="D58" s="34">
        <v>107305</v>
      </c>
      <c r="E58" s="34">
        <v>106425.17912473482</v>
      </c>
      <c r="F58" s="34">
        <v>105451.2224539272</v>
      </c>
      <c r="G58" s="34">
        <v>104482.00462573234</v>
      </c>
      <c r="H58" s="34">
        <v>103519.58185016771</v>
      </c>
      <c r="I58" s="34">
        <v>102670.83736954817</v>
      </c>
      <c r="J58" s="34">
        <v>101825.53591955613</v>
      </c>
      <c r="K58" s="34">
        <v>100905.18309848732</v>
      </c>
      <c r="L58" s="34">
        <v>99950.442427856164</v>
      </c>
      <c r="M58" s="34">
        <v>98976.73091402404</v>
      </c>
      <c r="N58" s="34">
        <v>98039.261815999329</v>
      </c>
      <c r="O58" s="34">
        <v>97162.826300086337</v>
      </c>
      <c r="P58" s="34">
        <v>96183.689057807424</v>
      </c>
      <c r="Q58" s="34">
        <v>95196.836933860672</v>
      </c>
      <c r="R58" s="34">
        <v>94183.759931874258</v>
      </c>
      <c r="S58" s="34">
        <v>93152.738032524168</v>
      </c>
      <c r="T58" s="34">
        <v>92208.785774801654</v>
      </c>
      <c r="U58" s="34">
        <v>91177.307369456219</v>
      </c>
      <c r="V58" s="34">
        <v>90133.690318145746</v>
      </c>
      <c r="W58" s="34">
        <v>89054.016534465773</v>
      </c>
      <c r="X58" s="34">
        <v>87992.552120935186</v>
      </c>
      <c r="Y58" s="34">
        <v>87077.277879830464</v>
      </c>
      <c r="Z58" s="34">
        <v>86037.063780302909</v>
      </c>
      <c r="AA58" s="34">
        <v>84969.754453892572</v>
      </c>
      <c r="AB58" s="34">
        <v>83889.567357730877</v>
      </c>
      <c r="AC58" s="34">
        <v>82832.856406968451</v>
      </c>
      <c r="AD58" s="34">
        <v>81768.533061344831</v>
      </c>
      <c r="AE58" s="34">
        <v>80669.305733177447</v>
      </c>
      <c r="AF58" s="34">
        <v>79579.775937824772</v>
      </c>
      <c r="AG58" s="34">
        <v>78518.143818575976</v>
      </c>
      <c r="AH58" s="34">
        <v>77489.660888387021</v>
      </c>
      <c r="AI58" s="34">
        <v>76509.130865498781</v>
      </c>
      <c r="AJ58" s="34">
        <v>75529.827743736445</v>
      </c>
      <c r="AK58" s="34">
        <v>74576.333814711383</v>
      </c>
      <c r="AL58" s="34">
        <v>73660.351444276253</v>
      </c>
      <c r="AM58" s="34">
        <v>72797.965666004005</v>
      </c>
      <c r="AN58" s="34">
        <v>71951.176990834196</v>
      </c>
      <c r="AO58" s="34">
        <v>71130.621805620758</v>
      </c>
      <c r="AP58" s="34">
        <v>70338.275711558774</v>
      </c>
      <c r="AQ58" s="34">
        <v>69574.185060824617</v>
      </c>
      <c r="AR58" s="34">
        <v>68841.726258985946</v>
      </c>
      <c r="AS58" s="34">
        <v>68086.58749233422</v>
      </c>
      <c r="AT58" s="34">
        <v>67326.442260045296</v>
      </c>
      <c r="AU58" s="34">
        <v>66589.944483204192</v>
      </c>
      <c r="AV58" s="34">
        <v>65869.059268270605</v>
      </c>
      <c r="AW58" s="34">
        <v>65162.397277288401</v>
      </c>
      <c r="AX58" s="34">
        <v>64383.596355760594</v>
      </c>
      <c r="AY58" s="34">
        <v>63618.754298375025</v>
      </c>
      <c r="AZ58" s="34">
        <v>62878.093531480452</v>
      </c>
      <c r="BA58" s="34">
        <v>62157.663596720777</v>
      </c>
      <c r="BB58" s="34">
        <v>61463.964583498993</v>
      </c>
    </row>
    <row r="59" spans="1:54">
      <c r="A59" s="251"/>
      <c r="B59" s="251">
        <v>585</v>
      </c>
      <c r="C59" s="251" t="s">
        <v>448</v>
      </c>
      <c r="D59" s="34">
        <v>45660</v>
      </c>
      <c r="E59" s="34">
        <v>45071.569419380889</v>
      </c>
      <c r="F59" s="34">
        <v>44471.902408520269</v>
      </c>
      <c r="G59" s="34">
        <v>43875.73699234298</v>
      </c>
      <c r="H59" s="34">
        <v>43286.64967866255</v>
      </c>
      <c r="I59" s="34">
        <v>42737.786381166356</v>
      </c>
      <c r="J59" s="34">
        <v>42153.472586116201</v>
      </c>
      <c r="K59" s="34">
        <v>41577.351674291509</v>
      </c>
      <c r="L59" s="34">
        <v>40994.235255872176</v>
      </c>
      <c r="M59" s="34">
        <v>40412.682579686429</v>
      </c>
      <c r="N59" s="34">
        <v>39854.050214003473</v>
      </c>
      <c r="O59" s="34">
        <v>39308.290887646224</v>
      </c>
      <c r="P59" s="34">
        <v>38743.771795998393</v>
      </c>
      <c r="Q59" s="34">
        <v>38179.991512212764</v>
      </c>
      <c r="R59" s="34">
        <v>37612.795946092607</v>
      </c>
      <c r="S59" s="34">
        <v>37058.292067014867</v>
      </c>
      <c r="T59" s="34">
        <v>36541.571705038303</v>
      </c>
      <c r="U59" s="34">
        <v>35995.176226279604</v>
      </c>
      <c r="V59" s="34">
        <v>35449.801547292627</v>
      </c>
      <c r="W59" s="34">
        <v>34898.910642545954</v>
      </c>
      <c r="X59" s="34">
        <v>34368.931536858378</v>
      </c>
      <c r="Y59" s="34">
        <v>33905.758751027686</v>
      </c>
      <c r="Z59" s="34">
        <v>33407.124065179349</v>
      </c>
      <c r="AA59" s="34">
        <v>32904.934175692513</v>
      </c>
      <c r="AB59" s="34">
        <v>32406.44247887336</v>
      </c>
      <c r="AC59" s="34">
        <v>31927.49160526499</v>
      </c>
      <c r="AD59" s="34">
        <v>31428.059787384002</v>
      </c>
      <c r="AE59" s="34">
        <v>30930.374226404379</v>
      </c>
      <c r="AF59" s="34">
        <v>30440.549272181444</v>
      </c>
      <c r="AG59" s="34">
        <v>29965.001383843417</v>
      </c>
      <c r="AH59" s="34">
        <v>29508.210186673368</v>
      </c>
      <c r="AI59" s="34">
        <v>29090.525732040878</v>
      </c>
      <c r="AJ59" s="34">
        <v>28675.090235300617</v>
      </c>
      <c r="AK59" s="34">
        <v>28271.93167583612</v>
      </c>
      <c r="AL59" s="34">
        <v>27884.987423743063</v>
      </c>
      <c r="AM59" s="34">
        <v>27520.572861365843</v>
      </c>
      <c r="AN59" s="34">
        <v>27166.301903295087</v>
      </c>
      <c r="AO59" s="34">
        <v>26817.256799668703</v>
      </c>
      <c r="AP59" s="34">
        <v>26482.099946347385</v>
      </c>
      <c r="AQ59" s="34">
        <v>26161.134728868412</v>
      </c>
      <c r="AR59" s="34">
        <v>25857.950099103437</v>
      </c>
      <c r="AS59" s="34">
        <v>25533.72502665118</v>
      </c>
      <c r="AT59" s="34">
        <v>25209.50976476412</v>
      </c>
      <c r="AU59" s="34">
        <v>24898.198115316358</v>
      </c>
      <c r="AV59" s="34">
        <v>24597.635048569889</v>
      </c>
      <c r="AW59" s="34">
        <v>24309.653816105369</v>
      </c>
      <c r="AX59" s="34">
        <v>23976.546035717074</v>
      </c>
      <c r="AY59" s="34">
        <v>23652.925249760625</v>
      </c>
      <c r="AZ59" s="34">
        <v>23342.202677825924</v>
      </c>
      <c r="BA59" s="34">
        <v>23043.839103672955</v>
      </c>
      <c r="BB59" s="34">
        <v>22760.361721634177</v>
      </c>
    </row>
    <row r="60" spans="1:54">
      <c r="A60" s="251"/>
      <c r="B60" s="251">
        <v>586</v>
      </c>
      <c r="C60" s="251" t="s">
        <v>449</v>
      </c>
      <c r="D60" s="34">
        <v>34020</v>
      </c>
      <c r="E60" s="34">
        <v>33476.241648030344</v>
      </c>
      <c r="F60" s="34">
        <v>32930.389250882072</v>
      </c>
      <c r="G60" s="34">
        <v>32398.948394979798</v>
      </c>
      <c r="H60" s="34">
        <v>31889.08931840854</v>
      </c>
      <c r="I60" s="34">
        <v>31424.069830462708</v>
      </c>
      <c r="J60" s="34">
        <v>30904.658850073498</v>
      </c>
      <c r="K60" s="34">
        <v>30414.556311136585</v>
      </c>
      <c r="L60" s="34">
        <v>29935.42102857228</v>
      </c>
      <c r="M60" s="34">
        <v>29470.408848424784</v>
      </c>
      <c r="N60" s="34">
        <v>29029.749324498327</v>
      </c>
      <c r="O60" s="34">
        <v>28574.377828673823</v>
      </c>
      <c r="P60" s="34">
        <v>28110.129781446212</v>
      </c>
      <c r="Q60" s="34">
        <v>27653.540902880039</v>
      </c>
      <c r="R60" s="34">
        <v>27199.001002253222</v>
      </c>
      <c r="S60" s="34">
        <v>26763.599955981466</v>
      </c>
      <c r="T60" s="34">
        <v>26331.638605468346</v>
      </c>
      <c r="U60" s="34">
        <v>25878.887250118354</v>
      </c>
      <c r="V60" s="34">
        <v>25434.227754403215</v>
      </c>
      <c r="W60" s="34">
        <v>24992.953514823806</v>
      </c>
      <c r="X60" s="34">
        <v>24578.788414832361</v>
      </c>
      <c r="Y60" s="34">
        <v>24161.161005563004</v>
      </c>
      <c r="Z60" s="34">
        <v>23725.715509921647</v>
      </c>
      <c r="AA60" s="34">
        <v>23297.337184696444</v>
      </c>
      <c r="AB60" s="34">
        <v>22880.147141832298</v>
      </c>
      <c r="AC60" s="34">
        <v>22488.052331925715</v>
      </c>
      <c r="AD60" s="34">
        <v>22033.784202866056</v>
      </c>
      <c r="AE60" s="34">
        <v>21601.289108728539</v>
      </c>
      <c r="AF60" s="34">
        <v>21182.21038491069</v>
      </c>
      <c r="AG60" s="34">
        <v>20781.741253501434</v>
      </c>
      <c r="AH60" s="34">
        <v>20402.110659049482</v>
      </c>
      <c r="AI60" s="34">
        <v>20052.65981358194</v>
      </c>
      <c r="AJ60" s="34">
        <v>19715.451859530058</v>
      </c>
      <c r="AK60" s="34">
        <v>19390.286905686073</v>
      </c>
      <c r="AL60" s="34">
        <v>19078.97669169146</v>
      </c>
      <c r="AM60" s="34">
        <v>18786.016282077893</v>
      </c>
      <c r="AN60" s="34">
        <v>18512.878222405863</v>
      </c>
      <c r="AO60" s="34">
        <v>18243.116476622352</v>
      </c>
      <c r="AP60" s="34">
        <v>17983.443613283584</v>
      </c>
      <c r="AQ60" s="34">
        <v>17733.473355599464</v>
      </c>
      <c r="AR60" s="34">
        <v>17496.105485277352</v>
      </c>
      <c r="AS60" s="34">
        <v>17254.080199814027</v>
      </c>
      <c r="AT60" s="34">
        <v>17010.051284117875</v>
      </c>
      <c r="AU60" s="34">
        <v>16775.350720629052</v>
      </c>
      <c r="AV60" s="34">
        <v>16548.347465039904</v>
      </c>
      <c r="AW60" s="34">
        <v>16331.11287104606</v>
      </c>
      <c r="AX60" s="34">
        <v>16083.208803510664</v>
      </c>
      <c r="AY60" s="34">
        <v>15842.286495292927</v>
      </c>
      <c r="AZ60" s="34">
        <v>15610.655858380993</v>
      </c>
      <c r="BA60" s="34">
        <v>15388.168647596311</v>
      </c>
      <c r="BB60" s="34">
        <v>15177.641746691304</v>
      </c>
    </row>
    <row r="61" spans="1:54">
      <c r="A61" s="251" t="s">
        <v>437</v>
      </c>
      <c r="B61" s="251">
        <v>8</v>
      </c>
      <c r="C61" s="251" t="s">
        <v>269</v>
      </c>
      <c r="D61" s="34">
        <v>333785</v>
      </c>
      <c r="E61" s="34">
        <v>332121.61112367548</v>
      </c>
      <c r="F61" s="34">
        <v>329996.35069961555</v>
      </c>
      <c r="G61" s="34">
        <v>327855.08428280242</v>
      </c>
      <c r="H61" s="34">
        <v>325744.8977861841</v>
      </c>
      <c r="I61" s="34">
        <v>323952.03267412574</v>
      </c>
      <c r="J61" s="34">
        <v>322174.93340020481</v>
      </c>
      <c r="K61" s="34">
        <v>320137.33141995087</v>
      </c>
      <c r="L61" s="34">
        <v>318011.20581063099</v>
      </c>
      <c r="M61" s="34">
        <v>315840.94966126088</v>
      </c>
      <c r="N61" s="34">
        <v>313762.38628747431</v>
      </c>
      <c r="O61" s="34">
        <v>311812.61256150139</v>
      </c>
      <c r="P61" s="34">
        <v>309560.37023970007</v>
      </c>
      <c r="Q61" s="34">
        <v>307251.50622922991</v>
      </c>
      <c r="R61" s="34">
        <v>304840.68347768497</v>
      </c>
      <c r="S61" s="34">
        <v>302424.01379569399</v>
      </c>
      <c r="T61" s="34">
        <v>300363.53263613884</v>
      </c>
      <c r="U61" s="34">
        <v>297892.91179893946</v>
      </c>
      <c r="V61" s="34">
        <v>295351.3087428842</v>
      </c>
      <c r="W61" s="34">
        <v>292670.38103246182</v>
      </c>
      <c r="X61" s="34">
        <v>290063.25211453578</v>
      </c>
      <c r="Y61" s="34">
        <v>287902.76234239008</v>
      </c>
      <c r="Z61" s="34">
        <v>285281.25994626601</v>
      </c>
      <c r="AA61" s="34">
        <v>282545.93366336671</v>
      </c>
      <c r="AB61" s="34">
        <v>279753.94750354148</v>
      </c>
      <c r="AC61" s="34">
        <v>277031.29608958657</v>
      </c>
      <c r="AD61" s="34">
        <v>274356.03363576112</v>
      </c>
      <c r="AE61" s="34">
        <v>271593.40283230017</v>
      </c>
      <c r="AF61" s="34">
        <v>268814.45549930888</v>
      </c>
      <c r="AG61" s="34">
        <v>266087.5168957545</v>
      </c>
      <c r="AH61" s="34">
        <v>263444.54602635221</v>
      </c>
      <c r="AI61" s="34">
        <v>260948.11732217215</v>
      </c>
      <c r="AJ61" s="34">
        <v>258430.24592749373</v>
      </c>
      <c r="AK61" s="34">
        <v>255935.74066496041</v>
      </c>
      <c r="AL61" s="34">
        <v>253504.17191458194</v>
      </c>
      <c r="AM61" s="34">
        <v>251192.99934379468</v>
      </c>
      <c r="AN61" s="34">
        <v>249024.14853411639</v>
      </c>
      <c r="AO61" s="34">
        <v>246838.27007112378</v>
      </c>
      <c r="AP61" s="34">
        <v>244691.97354253184</v>
      </c>
      <c r="AQ61" s="34">
        <v>242596.16360209807</v>
      </c>
      <c r="AR61" s="34">
        <v>240572.68313010363</v>
      </c>
      <c r="AS61" s="34">
        <v>238516.59455829833</v>
      </c>
      <c r="AT61" s="34">
        <v>236380.12945006904</v>
      </c>
      <c r="AU61" s="34">
        <v>234282.10973396813</v>
      </c>
      <c r="AV61" s="34">
        <v>232204.66649962444</v>
      </c>
      <c r="AW61" s="34">
        <v>230168.05384196478</v>
      </c>
      <c r="AX61" s="34">
        <v>227905.21355655312</v>
      </c>
      <c r="AY61" s="34">
        <v>225654.86191312363</v>
      </c>
      <c r="AZ61" s="34">
        <v>223447.57821583329</v>
      </c>
      <c r="BA61" s="34">
        <v>221284.48726840073</v>
      </c>
      <c r="BB61" s="34">
        <v>219193.32734638645</v>
      </c>
    </row>
    <row r="62" spans="1:54">
      <c r="A62" s="251"/>
      <c r="B62" s="251">
        <v>221</v>
      </c>
      <c r="C62" s="251" t="s">
        <v>513</v>
      </c>
      <c r="D62" s="34">
        <v>124724</v>
      </c>
      <c r="E62" s="34">
        <v>124103.1466991129</v>
      </c>
      <c r="F62" s="34">
        <v>123343.09593913014</v>
      </c>
      <c r="G62" s="34">
        <v>122565.48423306826</v>
      </c>
      <c r="H62" s="34">
        <v>121795.44635558964</v>
      </c>
      <c r="I62" s="34">
        <v>121124.61000092505</v>
      </c>
      <c r="J62" s="34">
        <v>120415.51384054581</v>
      </c>
      <c r="K62" s="34">
        <v>119648.64681137344</v>
      </c>
      <c r="L62" s="34">
        <v>118842.28363236222</v>
      </c>
      <c r="M62" s="34">
        <v>118014.41870311291</v>
      </c>
      <c r="N62" s="34">
        <v>117219.84363283121</v>
      </c>
      <c r="O62" s="34">
        <v>116473.67547949625</v>
      </c>
      <c r="P62" s="34">
        <v>115619.28977623723</v>
      </c>
      <c r="Q62" s="34">
        <v>114729.58720297679</v>
      </c>
      <c r="R62" s="34">
        <v>113796.22042223578</v>
      </c>
      <c r="S62" s="34">
        <v>112869.02855805389</v>
      </c>
      <c r="T62" s="34">
        <v>112069.53722790239</v>
      </c>
      <c r="U62" s="34">
        <v>111092.63724481792</v>
      </c>
      <c r="V62" s="34">
        <v>110083.18941058109</v>
      </c>
      <c r="W62" s="34">
        <v>109022.75584187843</v>
      </c>
      <c r="X62" s="34">
        <v>108005.55186130552</v>
      </c>
      <c r="Y62" s="34">
        <v>107122.95533373191</v>
      </c>
      <c r="Z62" s="34">
        <v>106067.36044510148</v>
      </c>
      <c r="AA62" s="34">
        <v>104963.58730837035</v>
      </c>
      <c r="AB62" s="34">
        <v>103841.58504956099</v>
      </c>
      <c r="AC62" s="34">
        <v>102757.69391948334</v>
      </c>
      <c r="AD62" s="34">
        <v>101676.34049994493</v>
      </c>
      <c r="AE62" s="34">
        <v>100584.34154197075</v>
      </c>
      <c r="AF62" s="34">
        <v>99480.103463136853</v>
      </c>
      <c r="AG62" s="34">
        <v>98392.491080290172</v>
      </c>
      <c r="AH62" s="34">
        <v>97332.361188175855</v>
      </c>
      <c r="AI62" s="34">
        <v>96330.726036148539</v>
      </c>
      <c r="AJ62" s="34">
        <v>95315.363246559966</v>
      </c>
      <c r="AK62" s="34">
        <v>94294.143615785724</v>
      </c>
      <c r="AL62" s="34">
        <v>93283.813703785621</v>
      </c>
      <c r="AM62" s="34">
        <v>92308.94616106138</v>
      </c>
      <c r="AN62" s="34">
        <v>91391.708668871855</v>
      </c>
      <c r="AO62" s="34">
        <v>90447.156291314517</v>
      </c>
      <c r="AP62" s="34">
        <v>89505.464709512904</v>
      </c>
      <c r="AQ62" s="34">
        <v>88573.998478265072</v>
      </c>
      <c r="AR62" s="34">
        <v>87663.527499474658</v>
      </c>
      <c r="AS62" s="34">
        <v>86761.07633651988</v>
      </c>
      <c r="AT62" s="34">
        <v>85809.25989539118</v>
      </c>
      <c r="AU62" s="34">
        <v>84863.917832303938</v>
      </c>
      <c r="AV62" s="34">
        <v>83920.423496272022</v>
      </c>
      <c r="AW62" s="34">
        <v>82992.453265891672</v>
      </c>
      <c r="AX62" s="34">
        <v>82005.371645943364</v>
      </c>
      <c r="AY62" s="34">
        <v>81018.030938570912</v>
      </c>
      <c r="AZ62" s="34">
        <v>80040.654711705458</v>
      </c>
      <c r="BA62" s="34">
        <v>79080.122586943937</v>
      </c>
      <c r="BB62" s="34">
        <v>78150.221250911141</v>
      </c>
    </row>
    <row r="63" spans="1:54">
      <c r="A63" s="251"/>
      <c r="B63" s="251">
        <v>223</v>
      </c>
      <c r="C63" s="251" t="s">
        <v>451</v>
      </c>
      <c r="D63" s="34">
        <v>209061</v>
      </c>
      <c r="E63" s="34">
        <v>208018.46442456258</v>
      </c>
      <c r="F63" s="34">
        <v>206653.25476048538</v>
      </c>
      <c r="G63" s="34">
        <v>205289.60004973417</v>
      </c>
      <c r="H63" s="34">
        <v>203949.45143059446</v>
      </c>
      <c r="I63" s="34">
        <v>202827.42267320066</v>
      </c>
      <c r="J63" s="34">
        <v>201759.419559659</v>
      </c>
      <c r="K63" s="34">
        <v>200488.68460857743</v>
      </c>
      <c r="L63" s="34">
        <v>199168.92217826875</v>
      </c>
      <c r="M63" s="34">
        <v>197826.53095814795</v>
      </c>
      <c r="N63" s="34">
        <v>196542.5426546431</v>
      </c>
      <c r="O63" s="34">
        <v>195338.93708200514</v>
      </c>
      <c r="P63" s="34">
        <v>193941.08046346283</v>
      </c>
      <c r="Q63" s="34">
        <v>192521.91902625313</v>
      </c>
      <c r="R63" s="34">
        <v>191044.46305544916</v>
      </c>
      <c r="S63" s="34">
        <v>189554.9852376401</v>
      </c>
      <c r="T63" s="34">
        <v>188293.99540823646</v>
      </c>
      <c r="U63" s="34">
        <v>186800.27455412157</v>
      </c>
      <c r="V63" s="34">
        <v>185268.11933230312</v>
      </c>
      <c r="W63" s="34">
        <v>183647.62519058341</v>
      </c>
      <c r="X63" s="34">
        <v>182057.70025323029</v>
      </c>
      <c r="Y63" s="34">
        <v>180779.80700865819</v>
      </c>
      <c r="Z63" s="34">
        <v>179213.89950116453</v>
      </c>
      <c r="AA63" s="34">
        <v>177582.34635499635</v>
      </c>
      <c r="AB63" s="34">
        <v>175912.36245398049</v>
      </c>
      <c r="AC63" s="34">
        <v>174273.6021701032</v>
      </c>
      <c r="AD63" s="34">
        <v>172679.69313581623</v>
      </c>
      <c r="AE63" s="34">
        <v>171009.06129032944</v>
      </c>
      <c r="AF63" s="34">
        <v>169334.35203617206</v>
      </c>
      <c r="AG63" s="34">
        <v>167695.02581546429</v>
      </c>
      <c r="AH63" s="34">
        <v>166112.18483817638</v>
      </c>
      <c r="AI63" s="34">
        <v>164617.39128602363</v>
      </c>
      <c r="AJ63" s="34">
        <v>163114.88268093378</v>
      </c>
      <c r="AK63" s="34">
        <v>161641.59704917468</v>
      </c>
      <c r="AL63" s="34">
        <v>160220.35821079632</v>
      </c>
      <c r="AM63" s="34">
        <v>158884.0531827333</v>
      </c>
      <c r="AN63" s="34">
        <v>157632.43986524455</v>
      </c>
      <c r="AO63" s="34">
        <v>156391.11377980927</v>
      </c>
      <c r="AP63" s="34">
        <v>155186.50883301895</v>
      </c>
      <c r="AQ63" s="34">
        <v>154022.16512383299</v>
      </c>
      <c r="AR63" s="34">
        <v>152909.15563062899</v>
      </c>
      <c r="AS63" s="34">
        <v>151755.51822177845</v>
      </c>
      <c r="AT63" s="34">
        <v>150570.86955467786</v>
      </c>
      <c r="AU63" s="34">
        <v>149418.19190166419</v>
      </c>
      <c r="AV63" s="34">
        <v>148284.24300335243</v>
      </c>
      <c r="AW63" s="34">
        <v>147175.60057607311</v>
      </c>
      <c r="AX63" s="34">
        <v>145899.84191060977</v>
      </c>
      <c r="AY63" s="34">
        <v>144636.83097455272</v>
      </c>
      <c r="AZ63" s="34">
        <v>143406.92350412783</v>
      </c>
      <c r="BA63" s="34">
        <v>142204.36468145679</v>
      </c>
      <c r="BB63" s="34">
        <v>141043.10609547529</v>
      </c>
    </row>
    <row r="64" spans="1:54">
      <c r="A64" s="251" t="s">
        <v>437</v>
      </c>
      <c r="B64" s="251">
        <v>9</v>
      </c>
      <c r="C64" s="251" t="s">
        <v>284</v>
      </c>
      <c r="D64" s="34">
        <v>429624</v>
      </c>
      <c r="E64" s="34">
        <v>426067.77276542567</v>
      </c>
      <c r="F64" s="34">
        <v>421786.08391729021</v>
      </c>
      <c r="G64" s="34">
        <v>417578.72431382863</v>
      </c>
      <c r="H64" s="34">
        <v>413476.74917943595</v>
      </c>
      <c r="I64" s="34">
        <v>409847.38368039927</v>
      </c>
      <c r="J64" s="34">
        <v>406406.33302902954</v>
      </c>
      <c r="K64" s="34">
        <v>402467.14522106305</v>
      </c>
      <c r="L64" s="34">
        <v>398522.21845010377</v>
      </c>
      <c r="M64" s="34">
        <v>394608.68916465749</v>
      </c>
      <c r="N64" s="34">
        <v>390885.49530137354</v>
      </c>
      <c r="O64" s="34">
        <v>387366.24070671236</v>
      </c>
      <c r="P64" s="34">
        <v>383284.95179157506</v>
      </c>
      <c r="Q64" s="34">
        <v>379240.45573442685</v>
      </c>
      <c r="R64" s="34">
        <v>375154.69967933232</v>
      </c>
      <c r="S64" s="34">
        <v>371169.04765227862</v>
      </c>
      <c r="T64" s="34">
        <v>367403.77831022628</v>
      </c>
      <c r="U64" s="34">
        <v>363111.98874926852</v>
      </c>
      <c r="V64" s="34">
        <v>358821.93661889213</v>
      </c>
      <c r="W64" s="34">
        <v>354441.43385646248</v>
      </c>
      <c r="X64" s="34">
        <v>350258.82022946927</v>
      </c>
      <c r="Y64" s="34">
        <v>346565.38156268292</v>
      </c>
      <c r="Z64" s="34">
        <v>342323.17751271685</v>
      </c>
      <c r="AA64" s="34">
        <v>338021.8045364875</v>
      </c>
      <c r="AB64" s="34">
        <v>333701.24472434737</v>
      </c>
      <c r="AC64" s="34">
        <v>329489.14779252687</v>
      </c>
      <c r="AD64" s="34">
        <v>325297.23093613144</v>
      </c>
      <c r="AE64" s="34">
        <v>321041.77617867017</v>
      </c>
      <c r="AF64" s="34">
        <v>316819.44398920628</v>
      </c>
      <c r="AG64" s="34">
        <v>312675.19950375007</v>
      </c>
      <c r="AH64" s="34">
        <v>308618.34437836253</v>
      </c>
      <c r="AI64" s="34">
        <v>304972.69512109121</v>
      </c>
      <c r="AJ64" s="34">
        <v>301294.08415162755</v>
      </c>
      <c r="AK64" s="34">
        <v>297670.21150573931</v>
      </c>
      <c r="AL64" s="34">
        <v>294123.27478132967</v>
      </c>
      <c r="AM64" s="34">
        <v>290699.36486817506</v>
      </c>
      <c r="AN64" s="34">
        <v>287563.05423959822</v>
      </c>
      <c r="AO64" s="34">
        <v>284381.17170260416</v>
      </c>
      <c r="AP64" s="34">
        <v>281261.67349561921</v>
      </c>
      <c r="AQ64" s="34">
        <v>278204.65571861237</v>
      </c>
      <c r="AR64" s="34">
        <v>275223.42199505545</v>
      </c>
      <c r="AS64" s="34">
        <v>272312.1299335775</v>
      </c>
      <c r="AT64" s="34">
        <v>269301.38954400679</v>
      </c>
      <c r="AU64" s="34">
        <v>266352.60388982337</v>
      </c>
      <c r="AV64" s="34">
        <v>263456.37039791903</v>
      </c>
      <c r="AW64" s="34">
        <v>260625.84281144323</v>
      </c>
      <c r="AX64" s="34">
        <v>257656.45992340898</v>
      </c>
      <c r="AY64" s="34">
        <v>254733.71463317942</v>
      </c>
      <c r="AZ64" s="34">
        <v>251884.0954340584</v>
      </c>
      <c r="BA64" s="34">
        <v>249114.36966922827</v>
      </c>
      <c r="BB64" s="34">
        <v>246454.58938950408</v>
      </c>
    </row>
    <row r="65" spans="1:54">
      <c r="A65" s="251"/>
      <c r="B65" s="251">
        <v>205</v>
      </c>
      <c r="C65" s="251" t="s">
        <v>55</v>
      </c>
      <c r="D65" s="34">
        <v>158519</v>
      </c>
      <c r="E65" s="34">
        <v>157216.52269202023</v>
      </c>
      <c r="F65" s="34">
        <v>155627.37477516831</v>
      </c>
      <c r="G65" s="34">
        <v>154086.95870419146</v>
      </c>
      <c r="H65" s="34">
        <v>152602.08006238641</v>
      </c>
      <c r="I65" s="34">
        <v>151309.10900982108</v>
      </c>
      <c r="J65" s="34">
        <v>150025.99602900847</v>
      </c>
      <c r="K65" s="34">
        <v>148549.35055286018</v>
      </c>
      <c r="L65" s="34">
        <v>147079.30412566295</v>
      </c>
      <c r="M65" s="34">
        <v>145629.7317126547</v>
      </c>
      <c r="N65" s="34">
        <v>144260.96648589135</v>
      </c>
      <c r="O65" s="34">
        <v>142914.40501082668</v>
      </c>
      <c r="P65" s="34">
        <v>141353.72373780713</v>
      </c>
      <c r="Q65" s="34">
        <v>139818.57655162239</v>
      </c>
      <c r="R65" s="34">
        <v>138278.39633425229</v>
      </c>
      <c r="S65" s="34">
        <v>136767.34918124432</v>
      </c>
      <c r="T65" s="34">
        <v>135322.10201701388</v>
      </c>
      <c r="U65" s="34">
        <v>133686.14805565539</v>
      </c>
      <c r="V65" s="34">
        <v>132063.59577966298</v>
      </c>
      <c r="W65" s="34">
        <v>130417.13303734607</v>
      </c>
      <c r="X65" s="34">
        <v>128845.1926993482</v>
      </c>
      <c r="Y65" s="34">
        <v>127415.14203386413</v>
      </c>
      <c r="Z65" s="34">
        <v>125772.76752477333</v>
      </c>
      <c r="AA65" s="34">
        <v>124118.69377827954</v>
      </c>
      <c r="AB65" s="34">
        <v>122470.53706818311</v>
      </c>
      <c r="AC65" s="34">
        <v>120878.73249367555</v>
      </c>
      <c r="AD65" s="34">
        <v>119254.12011010259</v>
      </c>
      <c r="AE65" s="34">
        <v>117607.52036615479</v>
      </c>
      <c r="AF65" s="34">
        <v>115990.41608657921</v>
      </c>
      <c r="AG65" s="34">
        <v>114419.56640603156</v>
      </c>
      <c r="AH65" s="34">
        <v>112897.46439638462</v>
      </c>
      <c r="AI65" s="34">
        <v>111508.87954318605</v>
      </c>
      <c r="AJ65" s="34">
        <v>110120.83784200593</v>
      </c>
      <c r="AK65" s="34">
        <v>108769.72706079538</v>
      </c>
      <c r="AL65" s="34">
        <v>107464.58022144751</v>
      </c>
      <c r="AM65" s="34">
        <v>106222.53139863859</v>
      </c>
      <c r="AN65" s="34">
        <v>105025.72941599326</v>
      </c>
      <c r="AO65" s="34">
        <v>103835.34316958996</v>
      </c>
      <c r="AP65" s="34">
        <v>102682.54735916344</v>
      </c>
      <c r="AQ65" s="34">
        <v>101565.62896782062</v>
      </c>
      <c r="AR65" s="34">
        <v>100488.23129778255</v>
      </c>
      <c r="AS65" s="34">
        <v>99396.816850399802</v>
      </c>
      <c r="AT65" s="34">
        <v>98277.97389216123</v>
      </c>
      <c r="AU65" s="34">
        <v>97192.009897337484</v>
      </c>
      <c r="AV65" s="34">
        <v>96131.332514278722</v>
      </c>
      <c r="AW65" s="34">
        <v>95098.248329045819</v>
      </c>
      <c r="AX65" s="34">
        <v>93981.061571939688</v>
      </c>
      <c r="AY65" s="34">
        <v>92885.707140815241</v>
      </c>
      <c r="AZ65" s="34">
        <v>91823.222117439873</v>
      </c>
      <c r="BA65" s="34">
        <v>90795.569180307211</v>
      </c>
      <c r="BB65" s="34">
        <v>89812.739366205336</v>
      </c>
    </row>
    <row r="66" spans="1:54">
      <c r="A66" s="251"/>
      <c r="B66" s="251">
        <v>224</v>
      </c>
      <c r="C66" s="251" t="s">
        <v>452</v>
      </c>
      <c r="D66" s="34">
        <v>139760</v>
      </c>
      <c r="E66" s="34">
        <v>138728.83840688554</v>
      </c>
      <c r="F66" s="34">
        <v>137450.16039172414</v>
      </c>
      <c r="G66" s="34">
        <v>136181.94693147979</v>
      </c>
      <c r="H66" s="34">
        <v>134941.81443997848</v>
      </c>
      <c r="I66" s="34">
        <v>133856.8006129498</v>
      </c>
      <c r="J66" s="34">
        <v>132830.25345492805</v>
      </c>
      <c r="K66" s="34">
        <v>131632.03447820889</v>
      </c>
      <c r="L66" s="34">
        <v>130433.18916442775</v>
      </c>
      <c r="M66" s="34">
        <v>129251.71294981698</v>
      </c>
      <c r="N66" s="34">
        <v>128137.03274876739</v>
      </c>
      <c r="O66" s="34">
        <v>127043.06347797239</v>
      </c>
      <c r="P66" s="34">
        <v>125769.72042260774</v>
      </c>
      <c r="Q66" s="34">
        <v>124510.48649632506</v>
      </c>
      <c r="R66" s="34">
        <v>123242.40880682544</v>
      </c>
      <c r="S66" s="34">
        <v>122035.77603856739</v>
      </c>
      <c r="T66" s="34">
        <v>120852.3568415319</v>
      </c>
      <c r="U66" s="34">
        <v>119488.60368670392</v>
      </c>
      <c r="V66" s="34">
        <v>118121.10439622935</v>
      </c>
      <c r="W66" s="34">
        <v>116723.85292990637</v>
      </c>
      <c r="X66" s="34">
        <v>115403.69750113276</v>
      </c>
      <c r="Y66" s="34">
        <v>114247.91072891367</v>
      </c>
      <c r="Z66" s="34">
        <v>112915.81295677501</v>
      </c>
      <c r="AA66" s="34">
        <v>111562.98989929266</v>
      </c>
      <c r="AB66" s="34">
        <v>110200.99717305765</v>
      </c>
      <c r="AC66" s="34">
        <v>108866.03034185131</v>
      </c>
      <c r="AD66" s="34">
        <v>107564.04379527802</v>
      </c>
      <c r="AE66" s="34">
        <v>106245.19078275953</v>
      </c>
      <c r="AF66" s="34">
        <v>104929.70883334349</v>
      </c>
      <c r="AG66" s="34">
        <v>103629.83017884365</v>
      </c>
      <c r="AH66" s="34">
        <v>102349.17423183042</v>
      </c>
      <c r="AI66" s="34">
        <v>101210.16236700898</v>
      </c>
      <c r="AJ66" s="34">
        <v>100052.15827447121</v>
      </c>
      <c r="AK66" s="34">
        <v>98902.897545494023</v>
      </c>
      <c r="AL66" s="34">
        <v>97768.458940331097</v>
      </c>
      <c r="AM66" s="34">
        <v>96661.393831634545</v>
      </c>
      <c r="AN66" s="34">
        <v>95698.305139992997</v>
      </c>
      <c r="AO66" s="34">
        <v>94698.27127111188</v>
      </c>
      <c r="AP66" s="34">
        <v>93711.643008735045</v>
      </c>
      <c r="AQ66" s="34">
        <v>92740.664386871707</v>
      </c>
      <c r="AR66" s="34">
        <v>91788.605057697961</v>
      </c>
      <c r="AS66" s="34">
        <v>90884.848404246586</v>
      </c>
      <c r="AT66" s="34">
        <v>89940.169362664354</v>
      </c>
      <c r="AU66" s="34">
        <v>89013.873489708581</v>
      </c>
      <c r="AV66" s="34">
        <v>88107.193768137397</v>
      </c>
      <c r="AW66" s="34">
        <v>87226.576692571223</v>
      </c>
      <c r="AX66" s="34">
        <v>86315.5221594576</v>
      </c>
      <c r="AY66" s="34">
        <v>85421.798529828666</v>
      </c>
      <c r="AZ66" s="34">
        <v>84552.520454913625</v>
      </c>
      <c r="BA66" s="34">
        <v>83710.964192715619</v>
      </c>
      <c r="BB66" s="34">
        <v>82907.405071033907</v>
      </c>
    </row>
    <row r="67" spans="1:54">
      <c r="A67" s="252"/>
      <c r="B67" s="252">
        <v>226</v>
      </c>
      <c r="C67" s="252" t="s">
        <v>453</v>
      </c>
      <c r="D67" s="19">
        <v>131345</v>
      </c>
      <c r="E67" s="19">
        <v>130122.41166651987</v>
      </c>
      <c r="F67" s="19">
        <v>128708.54875039776</v>
      </c>
      <c r="G67" s="19">
        <v>127309.81867815742</v>
      </c>
      <c r="H67" s="19">
        <v>125932.85467707104</v>
      </c>
      <c r="I67" s="19">
        <v>124681.47405762839</v>
      </c>
      <c r="J67" s="19">
        <v>123550.08354509305</v>
      </c>
      <c r="K67" s="19">
        <v>122285.76018999399</v>
      </c>
      <c r="L67" s="19">
        <v>121009.7251600131</v>
      </c>
      <c r="M67" s="19">
        <v>119727.24450218587</v>
      </c>
      <c r="N67" s="19">
        <v>118487.49606671478</v>
      </c>
      <c r="O67" s="19">
        <v>117408.77221791333</v>
      </c>
      <c r="P67" s="19">
        <v>116161.5076311602</v>
      </c>
      <c r="Q67" s="19">
        <v>114911.3926864794</v>
      </c>
      <c r="R67" s="19">
        <v>113633.89453825462</v>
      </c>
      <c r="S67" s="19">
        <v>112365.92243246689</v>
      </c>
      <c r="T67" s="19">
        <v>111229.31945168049</v>
      </c>
      <c r="U67" s="19">
        <v>109937.2370069092</v>
      </c>
      <c r="V67" s="19">
        <v>108637.23644299977</v>
      </c>
      <c r="W67" s="19">
        <v>107300.44788921002</v>
      </c>
      <c r="X67" s="19">
        <v>106009.93002898831</v>
      </c>
      <c r="Y67" s="19">
        <v>104902.32879990512</v>
      </c>
      <c r="Z67" s="19">
        <v>103634.59703116854</v>
      </c>
      <c r="AA67" s="19">
        <v>102340.1208589153</v>
      </c>
      <c r="AB67" s="19">
        <v>101029.71048310664</v>
      </c>
      <c r="AC67" s="19">
        <v>99744.38495700006</v>
      </c>
      <c r="AD67" s="19">
        <v>98479.067030750841</v>
      </c>
      <c r="AE67" s="19">
        <v>97189.06502975586</v>
      </c>
      <c r="AF67" s="19">
        <v>95899.319069283592</v>
      </c>
      <c r="AG67" s="19">
        <v>94625.802918874891</v>
      </c>
      <c r="AH67" s="19">
        <v>93371.705750147463</v>
      </c>
      <c r="AI67" s="19">
        <v>92253.653210896169</v>
      </c>
      <c r="AJ67" s="19">
        <v>91121.088035150446</v>
      </c>
      <c r="AK67" s="19">
        <v>89997.586899449903</v>
      </c>
      <c r="AL67" s="19">
        <v>88890.23561955108</v>
      </c>
      <c r="AM67" s="19">
        <v>87815.439637901945</v>
      </c>
      <c r="AN67" s="19">
        <v>86839.019683611972</v>
      </c>
      <c r="AO67" s="19">
        <v>85847.557261902344</v>
      </c>
      <c r="AP67" s="19">
        <v>84867.483127720698</v>
      </c>
      <c r="AQ67" s="19">
        <v>83898.362363920052</v>
      </c>
      <c r="AR67" s="19">
        <v>82946.585639574958</v>
      </c>
      <c r="AS67" s="19">
        <v>82030.464678931108</v>
      </c>
      <c r="AT67" s="19">
        <v>81083.246289181232</v>
      </c>
      <c r="AU67" s="19">
        <v>80146.720502777331</v>
      </c>
      <c r="AV67" s="19">
        <v>79217.8441155029</v>
      </c>
      <c r="AW67" s="19">
        <v>78301.017789826175</v>
      </c>
      <c r="AX67" s="19">
        <v>77359.87619201171</v>
      </c>
      <c r="AY67" s="19">
        <v>76426.208962535515</v>
      </c>
      <c r="AZ67" s="19">
        <v>75508.352861704901</v>
      </c>
      <c r="BA67" s="19">
        <v>74607.836296205438</v>
      </c>
      <c r="BB67" s="19">
        <v>73734.444952264836</v>
      </c>
    </row>
    <row r="68" spans="1:54">
      <c r="A68" s="1" t="s">
        <v>509</v>
      </c>
    </row>
  </sheetData>
  <phoneticPr fontId="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B5D3F-16CB-4C62-B720-AD0D7A7CFC9A}">
  <dimension ref="A1:BB66"/>
  <sheetViews>
    <sheetView workbookViewId="0">
      <pane xSplit="3" ySplit="3" topLeftCell="D42" activePane="bottomRight" state="frozen"/>
      <selection pane="topRight" activeCell="D1" sqref="D1"/>
      <selection pane="bottomLeft" activeCell="A4" sqref="A4"/>
      <selection pane="bottomRight" activeCell="BC56" sqref="BC56"/>
    </sheetView>
  </sheetViews>
  <sheetFormatPr defaultColWidth="9" defaultRowHeight="13"/>
  <cols>
    <col min="1" max="1" width="3.5" style="1" customWidth="1"/>
    <col min="2" max="2" width="4.75" style="1" customWidth="1"/>
    <col min="3" max="3" width="11.25" style="1" customWidth="1"/>
    <col min="4" max="4" width="9" style="1"/>
    <col min="5" max="8" width="0" style="1" hidden="1" customWidth="1"/>
    <col min="9" max="9" width="9" style="1"/>
    <col min="10" max="13" width="0" style="1" hidden="1" customWidth="1"/>
    <col min="14" max="14" width="9" style="1"/>
    <col min="15" max="18" width="0" style="1" hidden="1" customWidth="1"/>
    <col min="19" max="19" width="9" style="1"/>
    <col min="20" max="23" width="0" style="1" hidden="1" customWidth="1"/>
    <col min="24" max="24" width="9" style="1"/>
    <col min="25" max="28" width="0" style="1" hidden="1" customWidth="1"/>
    <col min="29" max="29" width="9" style="1"/>
    <col min="30" max="33" width="0" style="1" hidden="1" customWidth="1"/>
    <col min="34" max="34" width="9" style="1"/>
    <col min="35" max="38" width="0" style="1" hidden="1" customWidth="1"/>
    <col min="39" max="39" width="9" style="1"/>
    <col min="40" max="43" width="0" style="1" hidden="1" customWidth="1"/>
    <col min="44" max="44" width="9" style="1"/>
    <col min="45" max="48" width="0" style="1" hidden="1" customWidth="1"/>
    <col min="49" max="49" width="9" style="1"/>
    <col min="50" max="53" width="0" style="1" hidden="1" customWidth="1"/>
    <col min="54" max="16384" width="9" style="1"/>
  </cols>
  <sheetData>
    <row r="1" spans="1:54">
      <c r="B1" s="253" t="s">
        <v>510</v>
      </c>
      <c r="BB1" s="37" t="s">
        <v>511</v>
      </c>
    </row>
    <row r="2" spans="1:54">
      <c r="A2" s="2"/>
      <c r="B2" s="2"/>
      <c r="C2" s="2"/>
      <c r="D2" s="6" t="s">
        <v>458</v>
      </c>
      <c r="E2" s="6" t="s">
        <v>459</v>
      </c>
      <c r="F2" s="6" t="s">
        <v>460</v>
      </c>
      <c r="G2" s="6" t="s">
        <v>461</v>
      </c>
      <c r="H2" s="6" t="s">
        <v>462</v>
      </c>
      <c r="I2" s="6" t="s">
        <v>463</v>
      </c>
      <c r="J2" s="6" t="s">
        <v>464</v>
      </c>
      <c r="K2" s="6" t="s">
        <v>465</v>
      </c>
      <c r="L2" s="6" t="s">
        <v>466</v>
      </c>
      <c r="M2" s="6" t="s">
        <v>467</v>
      </c>
      <c r="N2" s="6" t="s">
        <v>468</v>
      </c>
      <c r="O2" s="6" t="s">
        <v>469</v>
      </c>
      <c r="P2" s="6" t="s">
        <v>470</v>
      </c>
      <c r="Q2" s="6" t="s">
        <v>471</v>
      </c>
      <c r="R2" s="6" t="s">
        <v>472</v>
      </c>
      <c r="S2" s="6" t="s">
        <v>473</v>
      </c>
      <c r="T2" s="6" t="s">
        <v>474</v>
      </c>
      <c r="U2" s="6" t="s">
        <v>475</v>
      </c>
      <c r="V2" s="6" t="s">
        <v>476</v>
      </c>
      <c r="W2" s="6" t="s">
        <v>477</v>
      </c>
      <c r="X2" s="6" t="s">
        <v>478</v>
      </c>
      <c r="Y2" s="6" t="s">
        <v>479</v>
      </c>
      <c r="Z2" s="6" t="s">
        <v>480</v>
      </c>
      <c r="AA2" s="6" t="s">
        <v>481</v>
      </c>
      <c r="AB2" s="6" t="s">
        <v>482</v>
      </c>
      <c r="AC2" s="6" t="s">
        <v>483</v>
      </c>
      <c r="AD2" s="6" t="s">
        <v>484</v>
      </c>
      <c r="AE2" s="6" t="s">
        <v>485</v>
      </c>
      <c r="AF2" s="6" t="s">
        <v>486</v>
      </c>
      <c r="AG2" s="6" t="s">
        <v>487</v>
      </c>
      <c r="AH2" s="6" t="s">
        <v>488</v>
      </c>
      <c r="AI2" s="6" t="s">
        <v>489</v>
      </c>
      <c r="AJ2" s="6" t="s">
        <v>490</v>
      </c>
      <c r="AK2" s="6" t="s">
        <v>491</v>
      </c>
      <c r="AL2" s="6" t="s">
        <v>492</v>
      </c>
      <c r="AM2" s="6" t="s">
        <v>493</v>
      </c>
      <c r="AN2" s="6" t="s">
        <v>494</v>
      </c>
      <c r="AO2" s="6" t="s">
        <v>495</v>
      </c>
      <c r="AP2" s="6" t="s">
        <v>496</v>
      </c>
      <c r="AQ2" s="6" t="s">
        <v>497</v>
      </c>
      <c r="AR2" s="6" t="s">
        <v>498</v>
      </c>
      <c r="AS2" s="6" t="s">
        <v>499</v>
      </c>
      <c r="AT2" s="6" t="s">
        <v>500</v>
      </c>
      <c r="AU2" s="6" t="s">
        <v>501</v>
      </c>
      <c r="AV2" s="6" t="s">
        <v>502</v>
      </c>
      <c r="AW2" s="6" t="s">
        <v>503</v>
      </c>
      <c r="AX2" s="6" t="s">
        <v>504</v>
      </c>
      <c r="AY2" s="6" t="s">
        <v>505</v>
      </c>
      <c r="AZ2" s="6" t="s">
        <v>506</v>
      </c>
      <c r="BA2" s="6" t="s">
        <v>507</v>
      </c>
      <c r="BB2" s="6" t="s">
        <v>508</v>
      </c>
    </row>
    <row r="3" spans="1:54">
      <c r="A3" s="4"/>
      <c r="B3" s="25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c r="A4" s="251" t="s">
        <v>431</v>
      </c>
      <c r="B4" s="251"/>
      <c r="C4" s="251" t="s">
        <v>391</v>
      </c>
      <c r="D4" s="254">
        <v>3.6257234441246875</v>
      </c>
      <c r="E4" s="254">
        <v>3.6329655346600469</v>
      </c>
      <c r="F4" s="254">
        <v>3.6357341509170018</v>
      </c>
      <c r="G4" s="254">
        <v>3.6399960830895193</v>
      </c>
      <c r="H4" s="254">
        <v>3.6460463785560115</v>
      </c>
      <c r="I4" s="254">
        <v>3.6566658008501398</v>
      </c>
      <c r="J4" s="254">
        <v>3.6716508308159717</v>
      </c>
      <c r="K4" s="254">
        <v>3.6832817504357762</v>
      </c>
      <c r="L4" s="254">
        <v>3.6946438944099662</v>
      </c>
      <c r="M4" s="254">
        <v>3.7057379291229635</v>
      </c>
      <c r="N4" s="254">
        <v>3.7177269797912018</v>
      </c>
      <c r="O4" s="254">
        <v>3.7345489152048938</v>
      </c>
      <c r="P4" s="254">
        <v>3.7461702886754447</v>
      </c>
      <c r="Q4" s="254">
        <v>3.7574094633895214</v>
      </c>
      <c r="R4" s="254">
        <v>3.7673327570498634</v>
      </c>
      <c r="S4" s="254">
        <v>3.7763190075746969</v>
      </c>
      <c r="T4" s="254">
        <v>3.7908525675303295</v>
      </c>
      <c r="U4" s="254">
        <v>3.7984033154459542</v>
      </c>
      <c r="V4" s="254">
        <v>3.8052916902502032</v>
      </c>
      <c r="W4" s="254">
        <v>3.8104443905320613</v>
      </c>
      <c r="X4" s="254">
        <v>3.8159116461142806</v>
      </c>
      <c r="Y4" s="254">
        <v>3.8273997508045325</v>
      </c>
      <c r="Z4" s="254">
        <v>3.8324064646128395</v>
      </c>
      <c r="AA4" s="254">
        <v>3.8359182700375456</v>
      </c>
      <c r="AB4" s="254">
        <v>3.8387462507481196</v>
      </c>
      <c r="AC4" s="254">
        <v>3.8425278319240848</v>
      </c>
      <c r="AD4" s="254">
        <v>3.8512108290968756</v>
      </c>
      <c r="AE4" s="254">
        <v>3.8577114755315884</v>
      </c>
      <c r="AF4" s="254">
        <v>3.8637560648396216</v>
      </c>
      <c r="AG4" s="254">
        <v>3.8706177982318586</v>
      </c>
      <c r="AH4" s="254">
        <v>3.8787813621919938</v>
      </c>
      <c r="AI4" s="254">
        <v>3.8903056918799597</v>
      </c>
      <c r="AJ4" s="254">
        <v>3.9012081552342925</v>
      </c>
      <c r="AK4" s="254">
        <v>3.9122009849900659</v>
      </c>
      <c r="AL4" s="254">
        <v>3.9241764478001064</v>
      </c>
      <c r="AM4" s="254">
        <v>3.9379682754713619</v>
      </c>
      <c r="AN4" s="254">
        <v>3.9543704587550099</v>
      </c>
      <c r="AO4" s="254">
        <v>3.9708924260490694</v>
      </c>
      <c r="AP4" s="254">
        <v>3.98798352912429</v>
      </c>
      <c r="AQ4" s="254">
        <v>4.0058267578082605</v>
      </c>
      <c r="AR4" s="254">
        <v>4.0247967930331265</v>
      </c>
      <c r="AS4" s="254">
        <v>4.0463428352006492</v>
      </c>
      <c r="AT4" s="254">
        <v>4.066986471027513</v>
      </c>
      <c r="AU4" s="254">
        <v>4.0880663085777575</v>
      </c>
      <c r="AV4" s="254">
        <v>4.109214153763272</v>
      </c>
      <c r="AW4" s="254">
        <v>4.130672340139161</v>
      </c>
      <c r="AX4" s="254">
        <v>4.1543005111902556</v>
      </c>
      <c r="AY4" s="254">
        <v>4.17788749148382</v>
      </c>
      <c r="AZ4" s="254">
        <v>4.2020346757431755</v>
      </c>
      <c r="BA4" s="254">
        <v>4.2267713900551946</v>
      </c>
      <c r="BB4" s="254">
        <v>4.252405727617349</v>
      </c>
    </row>
    <row r="5" spans="1:54">
      <c r="A5" s="251"/>
      <c r="B5" s="251">
        <v>100</v>
      </c>
      <c r="C5" s="251" t="s">
        <v>85</v>
      </c>
      <c r="D5" s="254">
        <v>4.1809098536831923</v>
      </c>
      <c r="E5" s="254">
        <v>4.184892991474662</v>
      </c>
      <c r="F5" s="254">
        <v>4.1836322983173995</v>
      </c>
      <c r="G5" s="254">
        <v>4.1842351628195171</v>
      </c>
      <c r="H5" s="254">
        <v>4.1871512373167779</v>
      </c>
      <c r="I5" s="254">
        <v>4.1953762664195118</v>
      </c>
      <c r="J5" s="254">
        <v>4.2087022328888795</v>
      </c>
      <c r="K5" s="254">
        <v>4.2180964305810598</v>
      </c>
      <c r="L5" s="254">
        <v>4.2275349987517874</v>
      </c>
      <c r="M5" s="254">
        <v>4.237014424686687</v>
      </c>
      <c r="N5" s="254">
        <v>4.247742086655184</v>
      </c>
      <c r="O5" s="254">
        <v>4.2645384940067865</v>
      </c>
      <c r="P5" s="254">
        <v>4.2753455963176457</v>
      </c>
      <c r="Q5" s="254">
        <v>4.2860783198576602</v>
      </c>
      <c r="R5" s="254">
        <v>4.295731645256871</v>
      </c>
      <c r="S5" s="254">
        <v>4.3045462068174087</v>
      </c>
      <c r="T5" s="254">
        <v>4.319505823950319</v>
      </c>
      <c r="U5" s="254">
        <v>4.3259628708956575</v>
      </c>
      <c r="V5" s="254">
        <v>4.3320311088536574</v>
      </c>
      <c r="W5" s="254">
        <v>4.3363178931715147</v>
      </c>
      <c r="X5" s="254">
        <v>4.3419675932904802</v>
      </c>
      <c r="Y5" s="254">
        <v>4.3542906899352785</v>
      </c>
      <c r="Z5" s="254">
        <v>4.3576990574154575</v>
      </c>
      <c r="AA5" s="254">
        <v>4.3596149630805021</v>
      </c>
      <c r="AB5" s="254">
        <v>4.3610437899240422</v>
      </c>
      <c r="AC5" s="254">
        <v>4.3641860078576489</v>
      </c>
      <c r="AD5" s="254">
        <v>4.3707030605606301</v>
      </c>
      <c r="AE5" s="254">
        <v>4.3748244539716419</v>
      </c>
      <c r="AF5" s="254">
        <v>4.3787696455472398</v>
      </c>
      <c r="AG5" s="254">
        <v>4.3838600974430362</v>
      </c>
      <c r="AH5" s="254">
        <v>4.3904689546248781</v>
      </c>
      <c r="AI5" s="254">
        <v>4.402093158810608</v>
      </c>
      <c r="AJ5" s="254">
        <v>4.4127209193350367</v>
      </c>
      <c r="AK5" s="254">
        <v>4.4234785976297601</v>
      </c>
      <c r="AL5" s="254">
        <v>4.435442973365503</v>
      </c>
      <c r="AM5" s="254">
        <v>4.4496077175127215</v>
      </c>
      <c r="AN5" s="254">
        <v>4.465374028335491</v>
      </c>
      <c r="AO5" s="254">
        <v>4.4807034350121304</v>
      </c>
      <c r="AP5" s="254">
        <v>4.4967692453319756</v>
      </c>
      <c r="AQ5" s="254">
        <v>4.5138351267252252</v>
      </c>
      <c r="AR5" s="254">
        <v>4.5322551855582143</v>
      </c>
      <c r="AS5" s="254">
        <v>4.5529108899909021</v>
      </c>
      <c r="AT5" s="254">
        <v>4.5717251072834451</v>
      </c>
      <c r="AU5" s="254">
        <v>4.5911762820895454</v>
      </c>
      <c r="AV5" s="254">
        <v>4.610847109131921</v>
      </c>
      <c r="AW5" s="254">
        <v>4.6311680834932707</v>
      </c>
      <c r="AX5" s="254">
        <v>4.6546467524741608</v>
      </c>
      <c r="AY5" s="254">
        <v>4.6781513205245453</v>
      </c>
      <c r="AZ5" s="254">
        <v>4.7024743882731332</v>
      </c>
      <c r="BA5" s="254">
        <v>4.727826307760405</v>
      </c>
      <c r="BB5" s="254">
        <v>4.7547896791717061</v>
      </c>
    </row>
    <row r="6" spans="1:54">
      <c r="A6" s="251"/>
      <c r="B6" s="251">
        <v>1</v>
      </c>
      <c r="C6" s="251" t="s">
        <v>432</v>
      </c>
      <c r="D6" s="254">
        <v>3.2621955669949947</v>
      </c>
      <c r="E6" s="254">
        <v>3.2688736554046169</v>
      </c>
      <c r="F6" s="254">
        <v>3.2717608542380177</v>
      </c>
      <c r="G6" s="254">
        <v>3.2760872300377515</v>
      </c>
      <c r="H6" s="254">
        <v>3.2820682439005697</v>
      </c>
      <c r="I6" s="254">
        <v>3.292219735735038</v>
      </c>
      <c r="J6" s="254">
        <v>3.3064310428681862</v>
      </c>
      <c r="K6" s="254">
        <v>3.3176157537074702</v>
      </c>
      <c r="L6" s="254">
        <v>3.3286369207831981</v>
      </c>
      <c r="M6" s="254">
        <v>3.3393341507829564</v>
      </c>
      <c r="N6" s="254">
        <v>3.3508023575631314</v>
      </c>
      <c r="O6" s="254">
        <v>3.3658005259558581</v>
      </c>
      <c r="P6" s="254">
        <v>3.3760217391081611</v>
      </c>
      <c r="Q6" s="254">
        <v>3.3857705340920354</v>
      </c>
      <c r="R6" s="254">
        <v>3.3941410718176011</v>
      </c>
      <c r="S6" s="254">
        <v>3.4013954731367941</v>
      </c>
      <c r="T6" s="254">
        <v>3.4119751283370992</v>
      </c>
      <c r="U6" s="254">
        <v>3.4165104533070103</v>
      </c>
      <c r="V6" s="254">
        <v>3.420296471728324</v>
      </c>
      <c r="W6" s="254">
        <v>3.4223263820672809</v>
      </c>
      <c r="X6" s="254">
        <v>3.4242097119477379</v>
      </c>
      <c r="Y6" s="254">
        <v>3.4302512663695386</v>
      </c>
      <c r="Z6" s="254">
        <v>3.4308951108456314</v>
      </c>
      <c r="AA6" s="254">
        <v>3.430069967772746</v>
      </c>
      <c r="AB6" s="254">
        <v>3.4283797038338095</v>
      </c>
      <c r="AC6" s="254">
        <v>3.4272600020488642</v>
      </c>
      <c r="AD6" s="254">
        <v>3.4310313766985674</v>
      </c>
      <c r="AE6" s="254">
        <v>3.4330573915478495</v>
      </c>
      <c r="AF6" s="254">
        <v>3.4344961994123424</v>
      </c>
      <c r="AG6" s="254">
        <v>3.4365107489056346</v>
      </c>
      <c r="AH6" s="254">
        <v>3.439578822599751</v>
      </c>
      <c r="AI6" s="254">
        <v>3.4451010110820306</v>
      </c>
      <c r="AJ6" s="254">
        <v>3.4505885371683358</v>
      </c>
      <c r="AK6" s="254">
        <v>3.4560329229597353</v>
      </c>
      <c r="AL6" s="254">
        <v>3.4623162509848577</v>
      </c>
      <c r="AM6" s="254">
        <v>3.4701451159790779</v>
      </c>
      <c r="AN6" s="254">
        <v>3.4811623658697535</v>
      </c>
      <c r="AO6" s="254">
        <v>3.4929972641542566</v>
      </c>
      <c r="AP6" s="254">
        <v>3.5051858324782019</v>
      </c>
      <c r="AQ6" s="254">
        <v>3.5178917604329247</v>
      </c>
      <c r="AR6" s="254">
        <v>3.5314872326050271</v>
      </c>
      <c r="AS6" s="254">
        <v>3.5497484794376053</v>
      </c>
      <c r="AT6" s="254">
        <v>3.5678085585573016</v>
      </c>
      <c r="AU6" s="254">
        <v>3.5860205106740599</v>
      </c>
      <c r="AV6" s="254">
        <v>3.6040755520052645</v>
      </c>
      <c r="AW6" s="254">
        <v>3.6221305010539178</v>
      </c>
      <c r="AX6" s="254">
        <v>3.6446425527074675</v>
      </c>
      <c r="AY6" s="254">
        <v>3.6670426196757675</v>
      </c>
      <c r="AZ6" s="254">
        <v>3.6898524540798783</v>
      </c>
      <c r="BA6" s="254">
        <v>3.7130645104943802</v>
      </c>
      <c r="BB6" s="254">
        <v>3.7369752741935618</v>
      </c>
    </row>
    <row r="7" spans="1:54">
      <c r="A7" s="251"/>
      <c r="B7" s="251">
        <v>2</v>
      </c>
      <c r="C7" s="251" t="s">
        <v>433</v>
      </c>
      <c r="D7" s="254">
        <v>2.7669350819718734</v>
      </c>
      <c r="E7" s="254">
        <v>2.7726711186662092</v>
      </c>
      <c r="F7" s="254">
        <v>2.7746328455546205</v>
      </c>
      <c r="G7" s="254">
        <v>2.7775665958375626</v>
      </c>
      <c r="H7" s="254">
        <v>2.7817804716804497</v>
      </c>
      <c r="I7" s="254">
        <v>2.7895445461718884</v>
      </c>
      <c r="J7" s="254">
        <v>2.8005831101856495</v>
      </c>
      <c r="K7" s="254">
        <v>2.8086663084708436</v>
      </c>
      <c r="L7" s="254">
        <v>2.8163903618201687</v>
      </c>
      <c r="M7" s="254">
        <v>2.8236289731432813</v>
      </c>
      <c r="N7" s="254">
        <v>2.8315719906322805</v>
      </c>
      <c r="O7" s="254">
        <v>2.8429749258499699</v>
      </c>
      <c r="P7" s="254">
        <v>2.8495273954564069</v>
      </c>
      <c r="Q7" s="254">
        <v>2.8554736707266883</v>
      </c>
      <c r="R7" s="254">
        <v>2.8601131367325374</v>
      </c>
      <c r="S7" s="254">
        <v>2.8638828080047585</v>
      </c>
      <c r="T7" s="254">
        <v>2.8724720856220509</v>
      </c>
      <c r="U7" s="254">
        <v>2.874856407480916</v>
      </c>
      <c r="V7" s="254">
        <v>2.876617219330504</v>
      </c>
      <c r="W7" s="254">
        <v>2.876835848529637</v>
      </c>
      <c r="X7" s="254">
        <v>2.8772333360448137</v>
      </c>
      <c r="Y7" s="254">
        <v>2.8834300819188781</v>
      </c>
      <c r="Z7" s="254">
        <v>2.8838632404687936</v>
      </c>
      <c r="AA7" s="254">
        <v>2.8829183775355629</v>
      </c>
      <c r="AB7" s="254">
        <v>2.8812657634775949</v>
      </c>
      <c r="AC7" s="254">
        <v>2.8803951241604597</v>
      </c>
      <c r="AD7" s="254">
        <v>2.8858899825938358</v>
      </c>
      <c r="AE7" s="254">
        <v>2.8897426921954308</v>
      </c>
      <c r="AF7" s="254">
        <v>2.8930930373589052</v>
      </c>
      <c r="AG7" s="254">
        <v>2.8969411404475931</v>
      </c>
      <c r="AH7" s="254">
        <v>2.9015472507757001</v>
      </c>
      <c r="AI7" s="254">
        <v>2.9102745328021835</v>
      </c>
      <c r="AJ7" s="254">
        <v>2.9183564903375392</v>
      </c>
      <c r="AK7" s="254">
        <v>2.9262557917188712</v>
      </c>
      <c r="AL7" s="254">
        <v>2.9346278994556778</v>
      </c>
      <c r="AM7" s="254">
        <v>2.9441295658956523</v>
      </c>
      <c r="AN7" s="254">
        <v>2.9579817857424415</v>
      </c>
      <c r="AO7" s="254">
        <v>2.9717996066824064</v>
      </c>
      <c r="AP7" s="254">
        <v>2.9857726006395402</v>
      </c>
      <c r="AQ7" s="254">
        <v>3.0000581879756392</v>
      </c>
      <c r="AR7" s="254">
        <v>3.0149286781156506</v>
      </c>
      <c r="AS7" s="254">
        <v>3.0340774300865281</v>
      </c>
      <c r="AT7" s="254">
        <v>3.0521557921710798</v>
      </c>
      <c r="AU7" s="254">
        <v>3.0704093163211308</v>
      </c>
      <c r="AV7" s="254">
        <v>3.0885160922046726</v>
      </c>
      <c r="AW7" s="254">
        <v>3.1066990377118198</v>
      </c>
      <c r="AX7" s="254">
        <v>3.1262632823612151</v>
      </c>
      <c r="AY7" s="254">
        <v>3.1456568231152588</v>
      </c>
      <c r="AZ7" s="254">
        <v>3.1652731838985582</v>
      </c>
      <c r="BA7" s="254">
        <v>3.1852157299232644</v>
      </c>
      <c r="BB7" s="254">
        <v>3.2057512908077306</v>
      </c>
    </row>
    <row r="8" spans="1:54">
      <c r="A8" s="251"/>
      <c r="B8" s="251">
        <v>3</v>
      </c>
      <c r="C8" s="251" t="s">
        <v>123</v>
      </c>
      <c r="D8" s="254">
        <v>3.79499943344327</v>
      </c>
      <c r="E8" s="254">
        <v>3.8039054415986238</v>
      </c>
      <c r="F8" s="254">
        <v>3.8076435214589464</v>
      </c>
      <c r="G8" s="254">
        <v>3.8124202732987968</v>
      </c>
      <c r="H8" s="254">
        <v>3.8184215761979297</v>
      </c>
      <c r="I8" s="254">
        <v>3.829150391828025</v>
      </c>
      <c r="J8" s="254">
        <v>3.8473862562958523</v>
      </c>
      <c r="K8" s="254">
        <v>3.861980743759482</v>
      </c>
      <c r="L8" s="254">
        <v>3.875508734950281</v>
      </c>
      <c r="M8" s="254">
        <v>3.8879414199258564</v>
      </c>
      <c r="N8" s="254">
        <v>3.9009457008959822</v>
      </c>
      <c r="O8" s="254">
        <v>3.9213531317850747</v>
      </c>
      <c r="P8" s="254">
        <v>3.9364123928012864</v>
      </c>
      <c r="Q8" s="254">
        <v>3.950371160532959</v>
      </c>
      <c r="R8" s="254">
        <v>3.9622426030450226</v>
      </c>
      <c r="S8" s="254">
        <v>3.9727209523685407</v>
      </c>
      <c r="T8" s="254">
        <v>3.9910081416314811</v>
      </c>
      <c r="U8" s="254">
        <v>4.0021135361059246</v>
      </c>
      <c r="V8" s="254">
        <v>4.0120328383895183</v>
      </c>
      <c r="W8" s="254">
        <v>4.0199297759201045</v>
      </c>
      <c r="X8" s="254">
        <v>4.0269403656142631</v>
      </c>
      <c r="Y8" s="254">
        <v>4.0398800492137781</v>
      </c>
      <c r="Z8" s="254">
        <v>4.0479426329265689</v>
      </c>
      <c r="AA8" s="254">
        <v>4.0542295371467496</v>
      </c>
      <c r="AB8" s="254">
        <v>4.059645317683751</v>
      </c>
      <c r="AC8" s="254">
        <v>4.0656620822347795</v>
      </c>
      <c r="AD8" s="254">
        <v>4.0770838688067874</v>
      </c>
      <c r="AE8" s="254">
        <v>4.0865945890234583</v>
      </c>
      <c r="AF8" s="254">
        <v>4.0956049747182366</v>
      </c>
      <c r="AG8" s="254">
        <v>4.1056771147072944</v>
      </c>
      <c r="AH8" s="254">
        <v>4.1175252247387721</v>
      </c>
      <c r="AI8" s="254">
        <v>4.1311382726124535</v>
      </c>
      <c r="AJ8" s="254">
        <v>4.1449022805215767</v>
      </c>
      <c r="AK8" s="254">
        <v>4.159011550614987</v>
      </c>
      <c r="AL8" s="254">
        <v>4.1743931991471062</v>
      </c>
      <c r="AM8" s="254">
        <v>4.1919178282443923</v>
      </c>
      <c r="AN8" s="254">
        <v>4.2101912594781359</v>
      </c>
      <c r="AO8" s="254">
        <v>4.2295879675403043</v>
      </c>
      <c r="AP8" s="254">
        <v>4.2498840740539432</v>
      </c>
      <c r="AQ8" s="254">
        <v>4.2711069043058085</v>
      </c>
      <c r="AR8" s="254">
        <v>4.2937497450271502</v>
      </c>
      <c r="AS8" s="254">
        <v>4.3188209466470182</v>
      </c>
      <c r="AT8" s="254">
        <v>4.3442113290618716</v>
      </c>
      <c r="AU8" s="254">
        <v>4.3701553336547301</v>
      </c>
      <c r="AV8" s="254">
        <v>4.3960946427045702</v>
      </c>
      <c r="AW8" s="254">
        <v>4.4221529635957761</v>
      </c>
      <c r="AX8" s="254">
        <v>4.4493820196439762</v>
      </c>
      <c r="AY8" s="254">
        <v>4.4765290297670672</v>
      </c>
      <c r="AZ8" s="254">
        <v>4.5042231287209065</v>
      </c>
      <c r="BA8" s="254">
        <v>4.5321929381450028</v>
      </c>
      <c r="BB8" s="254">
        <v>4.560439376216296</v>
      </c>
    </row>
    <row r="9" spans="1:54">
      <c r="A9" s="251"/>
      <c r="B9" s="251">
        <v>4</v>
      </c>
      <c r="C9" s="251" t="s">
        <v>434</v>
      </c>
      <c r="D9" s="254">
        <v>3.6666830725769164</v>
      </c>
      <c r="E9" s="254">
        <v>3.678284518610738</v>
      </c>
      <c r="F9" s="254">
        <v>3.6851347724406898</v>
      </c>
      <c r="G9" s="254">
        <v>3.6937299127598555</v>
      </c>
      <c r="H9" s="254">
        <v>3.7043792475722799</v>
      </c>
      <c r="I9" s="254">
        <v>3.7202212186987</v>
      </c>
      <c r="J9" s="254">
        <v>3.7382985356205478</v>
      </c>
      <c r="K9" s="254">
        <v>3.7524681900789942</v>
      </c>
      <c r="L9" s="254">
        <v>3.7664995817867681</v>
      </c>
      <c r="M9" s="254">
        <v>3.7807153080442455</v>
      </c>
      <c r="N9" s="254">
        <v>3.7966178636489931</v>
      </c>
      <c r="O9" s="254">
        <v>3.8164989906601487</v>
      </c>
      <c r="P9" s="254">
        <v>3.8311244701788367</v>
      </c>
      <c r="Q9" s="254">
        <v>3.8457257044035078</v>
      </c>
      <c r="R9" s="254">
        <v>3.8595603554652334</v>
      </c>
      <c r="S9" s="254">
        <v>3.8732322082161184</v>
      </c>
      <c r="T9" s="254">
        <v>3.893252779023181</v>
      </c>
      <c r="U9" s="254">
        <v>3.9066303933421191</v>
      </c>
      <c r="V9" s="254">
        <v>3.9196311544581977</v>
      </c>
      <c r="W9" s="254">
        <v>3.9313744727796651</v>
      </c>
      <c r="X9" s="254">
        <v>3.9440827016661362</v>
      </c>
      <c r="Y9" s="254">
        <v>3.9640353376024353</v>
      </c>
      <c r="Z9" s="254">
        <v>3.97731171050139</v>
      </c>
      <c r="AA9" s="254">
        <v>3.9892972368549455</v>
      </c>
      <c r="AB9" s="254">
        <v>4.0009211775031259</v>
      </c>
      <c r="AC9" s="254">
        <v>4.0137316136830927</v>
      </c>
      <c r="AD9" s="254">
        <v>4.032344570254252</v>
      </c>
      <c r="AE9" s="254">
        <v>4.0480920872888131</v>
      </c>
      <c r="AF9" s="254">
        <v>4.0634794365227158</v>
      </c>
      <c r="AG9" s="254">
        <v>4.079815190737798</v>
      </c>
      <c r="AH9" s="254">
        <v>4.0976463149768625</v>
      </c>
      <c r="AI9" s="254">
        <v>4.1175070919293937</v>
      </c>
      <c r="AJ9" s="254">
        <v>4.1360319920703228</v>
      </c>
      <c r="AK9" s="254">
        <v>4.154738483327443</v>
      </c>
      <c r="AL9" s="254">
        <v>4.1745383396674898</v>
      </c>
      <c r="AM9" s="254">
        <v>4.1964997364620844</v>
      </c>
      <c r="AN9" s="254">
        <v>4.2196939576881736</v>
      </c>
      <c r="AO9" s="254">
        <v>4.2423772675463702</v>
      </c>
      <c r="AP9" s="254">
        <v>4.2657394544197862</v>
      </c>
      <c r="AQ9" s="254">
        <v>4.2901132957947166</v>
      </c>
      <c r="AR9" s="254">
        <v>4.3159102868443249</v>
      </c>
      <c r="AS9" s="254">
        <v>4.3420174750802252</v>
      </c>
      <c r="AT9" s="254">
        <v>4.3665767493339613</v>
      </c>
      <c r="AU9" s="254">
        <v>4.3918954250880278</v>
      </c>
      <c r="AV9" s="254">
        <v>4.4177106315305865</v>
      </c>
      <c r="AW9" s="254">
        <v>4.4443307300645909</v>
      </c>
      <c r="AX9" s="254">
        <v>4.4699595171099524</v>
      </c>
      <c r="AY9" s="254">
        <v>4.4957985194567121</v>
      </c>
      <c r="AZ9" s="254">
        <v>4.5224415334574175</v>
      </c>
      <c r="BA9" s="254">
        <v>4.5499357814887906</v>
      </c>
      <c r="BB9" s="254">
        <v>4.5785691930545989</v>
      </c>
    </row>
    <row r="10" spans="1:54">
      <c r="A10" s="251"/>
      <c r="B10" s="251">
        <v>5</v>
      </c>
      <c r="C10" s="251" t="s">
        <v>435</v>
      </c>
      <c r="D10" s="254">
        <v>4.076119527965937</v>
      </c>
      <c r="E10" s="254">
        <v>4.0876088099497512</v>
      </c>
      <c r="F10" s="254">
        <v>4.0942674426722965</v>
      </c>
      <c r="G10" s="254">
        <v>4.1028341373532422</v>
      </c>
      <c r="H10" s="254">
        <v>4.1134728199861339</v>
      </c>
      <c r="I10" s="254">
        <v>4.129551637184667</v>
      </c>
      <c r="J10" s="254">
        <v>4.1495462049965175</v>
      </c>
      <c r="K10" s="254">
        <v>4.1663708442359972</v>
      </c>
      <c r="L10" s="254">
        <v>4.1830164179386067</v>
      </c>
      <c r="M10" s="254">
        <v>4.1994154364762339</v>
      </c>
      <c r="N10" s="254">
        <v>4.216846316748649</v>
      </c>
      <c r="O10" s="254">
        <v>4.238133207773271</v>
      </c>
      <c r="P10" s="254">
        <v>4.2542295375915238</v>
      </c>
      <c r="Q10" s="254">
        <v>4.2700336585715837</v>
      </c>
      <c r="R10" s="254">
        <v>4.2842858664311976</v>
      </c>
      <c r="S10" s="254">
        <v>4.2978237197041533</v>
      </c>
      <c r="T10" s="254">
        <v>4.3164323679461933</v>
      </c>
      <c r="U10" s="254">
        <v>4.3279613608713561</v>
      </c>
      <c r="V10" s="254">
        <v>4.3388373927054014</v>
      </c>
      <c r="W10" s="254">
        <v>4.3480212541734371</v>
      </c>
      <c r="X10" s="254">
        <v>4.3567593777700084</v>
      </c>
      <c r="Y10" s="254">
        <v>4.3705411666731653</v>
      </c>
      <c r="Z10" s="254">
        <v>4.3792224217323508</v>
      </c>
      <c r="AA10" s="254">
        <v>4.3865863428698715</v>
      </c>
      <c r="AB10" s="254">
        <v>4.3933029262700272</v>
      </c>
      <c r="AC10" s="254">
        <v>4.4006898324527679</v>
      </c>
      <c r="AD10" s="254">
        <v>4.4123043168482248</v>
      </c>
      <c r="AE10" s="254">
        <v>4.4216668051440013</v>
      </c>
      <c r="AF10" s="254">
        <v>4.430691353735428</v>
      </c>
      <c r="AG10" s="254">
        <v>4.4408488379322426</v>
      </c>
      <c r="AH10" s="254">
        <v>4.4529628932010619</v>
      </c>
      <c r="AI10" s="254">
        <v>4.4667249707413026</v>
      </c>
      <c r="AJ10" s="254">
        <v>4.4804474922152098</v>
      </c>
      <c r="AK10" s="254">
        <v>4.4948908754086681</v>
      </c>
      <c r="AL10" s="254">
        <v>4.5108635330274058</v>
      </c>
      <c r="AM10" s="254">
        <v>4.5291321679778607</v>
      </c>
      <c r="AN10" s="254">
        <v>4.5502410680380239</v>
      </c>
      <c r="AO10" s="254">
        <v>4.572243032344681</v>
      </c>
      <c r="AP10" s="254">
        <v>4.5952789864954156</v>
      </c>
      <c r="AQ10" s="254">
        <v>4.6193774244925461</v>
      </c>
      <c r="AR10" s="254">
        <v>4.6450680226116265</v>
      </c>
      <c r="AS10" s="254">
        <v>4.6714781906815777</v>
      </c>
      <c r="AT10" s="254">
        <v>4.6983177167890142</v>
      </c>
      <c r="AU10" s="254">
        <v>4.7257319086576306</v>
      </c>
      <c r="AV10" s="254">
        <v>4.7532709634616959</v>
      </c>
      <c r="AW10" s="254">
        <v>4.7809866329259547</v>
      </c>
      <c r="AX10" s="254">
        <v>4.8084979243105073</v>
      </c>
      <c r="AY10" s="254">
        <v>4.8359346363891982</v>
      </c>
      <c r="AZ10" s="254">
        <v>4.8639010730565913</v>
      </c>
      <c r="BA10" s="254">
        <v>4.892055414102721</v>
      </c>
      <c r="BB10" s="254">
        <v>4.9203833553788883</v>
      </c>
    </row>
    <row r="11" spans="1:54">
      <c r="A11" s="251"/>
      <c r="B11" s="251">
        <v>6</v>
      </c>
      <c r="C11" s="251" t="s">
        <v>436</v>
      </c>
      <c r="D11" s="254">
        <v>3.3877519965267928</v>
      </c>
      <c r="E11" s="254">
        <v>3.3960872653808782</v>
      </c>
      <c r="F11" s="254">
        <v>3.4008236563287211</v>
      </c>
      <c r="G11" s="254">
        <v>3.4071123182023846</v>
      </c>
      <c r="H11" s="254">
        <v>3.4151723661515354</v>
      </c>
      <c r="I11" s="254">
        <v>3.4275385629441733</v>
      </c>
      <c r="J11" s="254">
        <v>3.444264635783556</v>
      </c>
      <c r="K11" s="254">
        <v>3.4585586672204398</v>
      </c>
      <c r="L11" s="254">
        <v>3.4724850383303472</v>
      </c>
      <c r="M11" s="254">
        <v>3.4862603679848432</v>
      </c>
      <c r="N11" s="254">
        <v>3.5004948027403815</v>
      </c>
      <c r="O11" s="254">
        <v>3.5195966419712259</v>
      </c>
      <c r="P11" s="254">
        <v>3.5343981173914134</v>
      </c>
      <c r="Q11" s="254">
        <v>3.5489321321401199</v>
      </c>
      <c r="R11" s="254">
        <v>3.5622665695154834</v>
      </c>
      <c r="S11" s="254">
        <v>3.5746378613740935</v>
      </c>
      <c r="T11" s="254">
        <v>3.5933606331915944</v>
      </c>
      <c r="U11" s="254">
        <v>3.6062700828683916</v>
      </c>
      <c r="V11" s="254">
        <v>3.6184510309345068</v>
      </c>
      <c r="W11" s="254">
        <v>3.6291517153130219</v>
      </c>
      <c r="X11" s="254">
        <v>3.6398137265473114</v>
      </c>
      <c r="Y11" s="254">
        <v>3.6572654829822331</v>
      </c>
      <c r="Z11" s="254">
        <v>3.6701995086242065</v>
      </c>
      <c r="AA11" s="254">
        <v>3.6818849500752502</v>
      </c>
      <c r="AB11" s="254">
        <v>3.6931232784477119</v>
      </c>
      <c r="AC11" s="254">
        <v>3.7050544885523093</v>
      </c>
      <c r="AD11" s="254">
        <v>3.7199489869439657</v>
      </c>
      <c r="AE11" s="254">
        <v>3.732331547957227</v>
      </c>
      <c r="AF11" s="254">
        <v>3.7441301180738371</v>
      </c>
      <c r="AG11" s="254">
        <v>3.7567176697587601</v>
      </c>
      <c r="AH11" s="254">
        <v>3.7708535415950477</v>
      </c>
      <c r="AI11" s="254">
        <v>3.7878213799606528</v>
      </c>
      <c r="AJ11" s="254">
        <v>3.8040954507835134</v>
      </c>
      <c r="AK11" s="254">
        <v>3.8207339356992427</v>
      </c>
      <c r="AL11" s="254">
        <v>3.8385072103486291</v>
      </c>
      <c r="AM11" s="254">
        <v>3.8581979923009988</v>
      </c>
      <c r="AN11" s="254">
        <v>3.878855061939773</v>
      </c>
      <c r="AO11" s="254">
        <v>3.899475343601329</v>
      </c>
      <c r="AP11" s="254">
        <v>3.920945122353817</v>
      </c>
      <c r="AQ11" s="254">
        <v>3.9432852642948752</v>
      </c>
      <c r="AR11" s="254">
        <v>3.9668993667973158</v>
      </c>
      <c r="AS11" s="254">
        <v>3.9885753835994087</v>
      </c>
      <c r="AT11" s="254">
        <v>4.0096432541125822</v>
      </c>
      <c r="AU11" s="254">
        <v>4.031239112636313</v>
      </c>
      <c r="AV11" s="254">
        <v>4.0530251734866303</v>
      </c>
      <c r="AW11" s="254">
        <v>4.0751140184540828</v>
      </c>
      <c r="AX11" s="254">
        <v>4.0966097075142267</v>
      </c>
      <c r="AY11" s="254">
        <v>4.1179720335063239</v>
      </c>
      <c r="AZ11" s="254">
        <v>4.1398181277766337</v>
      </c>
      <c r="BA11" s="254">
        <v>4.1619892250379458</v>
      </c>
      <c r="BB11" s="254">
        <v>4.1846012353204722</v>
      </c>
    </row>
    <row r="12" spans="1:54">
      <c r="A12" s="251"/>
      <c r="B12" s="251">
        <v>7</v>
      </c>
      <c r="C12" s="251" t="s">
        <v>224</v>
      </c>
      <c r="D12" s="254">
        <v>3.1601880886835856</v>
      </c>
      <c r="E12" s="254">
        <v>3.1647635175927511</v>
      </c>
      <c r="F12" s="254">
        <v>3.1672463930824195</v>
      </c>
      <c r="G12" s="254">
        <v>3.172067409286516</v>
      </c>
      <c r="H12" s="254">
        <v>3.1793174053700723</v>
      </c>
      <c r="I12" s="254">
        <v>3.190496937897513</v>
      </c>
      <c r="J12" s="254">
        <v>3.1995104361092483</v>
      </c>
      <c r="K12" s="254">
        <v>3.2059495410197436</v>
      </c>
      <c r="L12" s="254">
        <v>3.2128766730420013</v>
      </c>
      <c r="M12" s="254">
        <v>3.2208149864358493</v>
      </c>
      <c r="N12" s="254">
        <v>3.2303125475123737</v>
      </c>
      <c r="O12" s="254">
        <v>3.2411145240012114</v>
      </c>
      <c r="P12" s="254">
        <v>3.2477009456911641</v>
      </c>
      <c r="Q12" s="254">
        <v>3.2553679950203911</v>
      </c>
      <c r="R12" s="254">
        <v>3.2633398322504714</v>
      </c>
      <c r="S12" s="254">
        <v>3.2715852609626395</v>
      </c>
      <c r="T12" s="254">
        <v>3.2834594995249202</v>
      </c>
      <c r="U12" s="254">
        <v>3.2899674691974496</v>
      </c>
      <c r="V12" s="254">
        <v>3.296849141826387</v>
      </c>
      <c r="W12" s="254">
        <v>3.3030275679368071</v>
      </c>
      <c r="X12" s="254">
        <v>3.311207065349822</v>
      </c>
      <c r="Y12" s="254">
        <v>3.3260563074529514</v>
      </c>
      <c r="Z12" s="254">
        <v>3.3344706841010505</v>
      </c>
      <c r="AA12" s="254">
        <v>3.3422001839314373</v>
      </c>
      <c r="AB12" s="254">
        <v>3.3500954408681207</v>
      </c>
      <c r="AC12" s="254">
        <v>3.3593898700812361</v>
      </c>
      <c r="AD12" s="254">
        <v>3.3753231940568766</v>
      </c>
      <c r="AE12" s="254">
        <v>3.3881418113042803</v>
      </c>
      <c r="AF12" s="254">
        <v>3.400846881166748</v>
      </c>
      <c r="AG12" s="254">
        <v>3.4142628126610615</v>
      </c>
      <c r="AH12" s="254">
        <v>3.4287224829334892</v>
      </c>
      <c r="AI12" s="254">
        <v>3.4477515410668675</v>
      </c>
      <c r="AJ12" s="254">
        <v>3.4643993207958563</v>
      </c>
      <c r="AK12" s="254">
        <v>3.4813776058112968</v>
      </c>
      <c r="AL12" s="254">
        <v>3.4993560859768507</v>
      </c>
      <c r="AM12" s="254">
        <v>3.5191609126140513</v>
      </c>
      <c r="AN12" s="254">
        <v>3.5442279779592445</v>
      </c>
      <c r="AO12" s="254">
        <v>3.5677604653219297</v>
      </c>
      <c r="AP12" s="254">
        <v>3.5921539404999745</v>
      </c>
      <c r="AQ12" s="254">
        <v>3.6178248764098799</v>
      </c>
      <c r="AR12" s="254">
        <v>3.6450031644960745</v>
      </c>
      <c r="AS12" s="254">
        <v>3.6678929171367214</v>
      </c>
      <c r="AT12" s="254">
        <v>3.6885603284024806</v>
      </c>
      <c r="AU12" s="254">
        <v>3.7103034441488907</v>
      </c>
      <c r="AV12" s="254">
        <v>3.7330368553205138</v>
      </c>
      <c r="AW12" s="254">
        <v>3.7570703657904199</v>
      </c>
      <c r="AX12" s="254">
        <v>3.7807094129880667</v>
      </c>
      <c r="AY12" s="254">
        <v>3.8050859362435214</v>
      </c>
      <c r="AZ12" s="254">
        <v>3.8306603603225806</v>
      </c>
      <c r="BA12" s="254">
        <v>3.8578176975674849</v>
      </c>
      <c r="BB12" s="254">
        <v>3.8869473011986932</v>
      </c>
    </row>
    <row r="13" spans="1:54">
      <c r="A13" s="251"/>
      <c r="B13" s="251">
        <v>8</v>
      </c>
      <c r="C13" s="251" t="s">
        <v>269</v>
      </c>
      <c r="D13" s="254">
        <v>3.1508698226371381</v>
      </c>
      <c r="E13" s="254">
        <v>3.1616344162101639</v>
      </c>
      <c r="F13" s="254">
        <v>3.1694692018706681</v>
      </c>
      <c r="G13" s="254">
        <v>3.1791010281965981</v>
      </c>
      <c r="H13" s="254">
        <v>3.1909162989334834</v>
      </c>
      <c r="I13" s="254">
        <v>3.2063048044973552</v>
      </c>
      <c r="J13" s="254">
        <v>3.2193003156729061</v>
      </c>
      <c r="K13" s="254">
        <v>3.2308618425571862</v>
      </c>
      <c r="L13" s="254">
        <v>3.2429849091549663</v>
      </c>
      <c r="M13" s="254">
        <v>3.2560018349723454</v>
      </c>
      <c r="N13" s="254">
        <v>3.2700267897895725</v>
      </c>
      <c r="O13" s="254">
        <v>3.2835996147486859</v>
      </c>
      <c r="P13" s="254">
        <v>3.2944630603630887</v>
      </c>
      <c r="Q13" s="254">
        <v>3.305857883982978</v>
      </c>
      <c r="R13" s="254">
        <v>3.31705101504738</v>
      </c>
      <c r="S13" s="254">
        <v>3.3280485367427057</v>
      </c>
      <c r="T13" s="254">
        <v>3.3433171513329305</v>
      </c>
      <c r="U13" s="254">
        <v>3.3541487494744526</v>
      </c>
      <c r="V13" s="254">
        <v>3.3649845795623263</v>
      </c>
      <c r="W13" s="254">
        <v>3.3747527980646104</v>
      </c>
      <c r="X13" s="254">
        <v>3.3855938157071019</v>
      </c>
      <c r="Y13" s="254">
        <v>3.4035413578073954</v>
      </c>
      <c r="Z13" s="254">
        <v>3.4156104939938476</v>
      </c>
      <c r="AA13" s="254">
        <v>3.4268991166219203</v>
      </c>
      <c r="AB13" s="254">
        <v>3.4380270300143754</v>
      </c>
      <c r="AC13" s="254">
        <v>3.4501956885544427</v>
      </c>
      <c r="AD13" s="254">
        <v>3.4670452388180064</v>
      </c>
      <c r="AE13" s="254">
        <v>3.4812727246500588</v>
      </c>
      <c r="AF13" s="254">
        <v>3.4952302294645934</v>
      </c>
      <c r="AG13" s="254">
        <v>3.5098289899141104</v>
      </c>
      <c r="AH13" s="254">
        <v>3.5255269902289856</v>
      </c>
      <c r="AI13" s="254">
        <v>3.5432680940327015</v>
      </c>
      <c r="AJ13" s="254">
        <v>3.559082278603392</v>
      </c>
      <c r="AK13" s="254">
        <v>3.5751503147049366</v>
      </c>
      <c r="AL13" s="254">
        <v>3.5920600132888727</v>
      </c>
      <c r="AM13" s="254">
        <v>3.6105140718144462</v>
      </c>
      <c r="AN13" s="254">
        <v>3.6325450385941105</v>
      </c>
      <c r="AO13" s="254">
        <v>3.6530595864327489</v>
      </c>
      <c r="AP13" s="254">
        <v>3.6742689821977375</v>
      </c>
      <c r="AQ13" s="254">
        <v>3.696560145570861</v>
      </c>
      <c r="AR13" s="254">
        <v>3.720127596156094</v>
      </c>
      <c r="AS13" s="254">
        <v>3.7410112703619913</v>
      </c>
      <c r="AT13" s="254">
        <v>3.7595935660196078</v>
      </c>
      <c r="AU13" s="254">
        <v>3.7792347011207363</v>
      </c>
      <c r="AV13" s="254">
        <v>3.7997338717854574</v>
      </c>
      <c r="AW13" s="254">
        <v>3.8213897803708301</v>
      </c>
      <c r="AX13" s="254">
        <v>3.8400674858570403</v>
      </c>
      <c r="AY13" s="254">
        <v>3.8591776469398948</v>
      </c>
      <c r="AZ13" s="254">
        <v>3.8792841570389665</v>
      </c>
      <c r="BA13" s="254">
        <v>3.9005767118470325</v>
      </c>
      <c r="BB13" s="254">
        <v>3.9233896079989616</v>
      </c>
    </row>
    <row r="14" spans="1:54">
      <c r="A14" s="251"/>
      <c r="B14" s="251">
        <v>9</v>
      </c>
      <c r="C14" s="251" t="s">
        <v>284</v>
      </c>
      <c r="D14" s="254">
        <v>3.1659982295718803</v>
      </c>
      <c r="E14" s="254">
        <v>3.1724467886444145</v>
      </c>
      <c r="F14" s="254">
        <v>3.1758812811085235</v>
      </c>
      <c r="G14" s="254">
        <v>3.1810031865116022</v>
      </c>
      <c r="H14" s="254">
        <v>3.1880942939382049</v>
      </c>
      <c r="I14" s="254">
        <v>3.1982257165224239</v>
      </c>
      <c r="J14" s="254">
        <v>3.2087781218512892</v>
      </c>
      <c r="K14" s="254">
        <v>3.2172794433943421</v>
      </c>
      <c r="L14" s="254">
        <v>3.2263090555503484</v>
      </c>
      <c r="M14" s="254">
        <v>3.2362108135845711</v>
      </c>
      <c r="N14" s="254">
        <v>3.246788671054484</v>
      </c>
      <c r="O14" s="254">
        <v>3.2583852646805496</v>
      </c>
      <c r="P14" s="254">
        <v>3.2663127905034002</v>
      </c>
      <c r="Q14" s="254">
        <v>3.2748381067492045</v>
      </c>
      <c r="R14" s="254">
        <v>3.2832536694841119</v>
      </c>
      <c r="S14" s="254">
        <v>3.291509272585746</v>
      </c>
      <c r="T14" s="254">
        <v>3.3031442329099669</v>
      </c>
      <c r="U14" s="254">
        <v>3.3106355057797816</v>
      </c>
      <c r="V14" s="254">
        <v>3.318084823269865</v>
      </c>
      <c r="W14" s="254">
        <v>3.3244207614326133</v>
      </c>
      <c r="X14" s="254">
        <v>3.3325504477105201</v>
      </c>
      <c r="Y14" s="254">
        <v>3.3484009832903987</v>
      </c>
      <c r="Z14" s="254">
        <v>3.3582651616776178</v>
      </c>
      <c r="AA14" s="254">
        <v>3.3673071164191004</v>
      </c>
      <c r="AB14" s="254">
        <v>3.3761730156695262</v>
      </c>
      <c r="AC14" s="254">
        <v>3.3862234089464782</v>
      </c>
      <c r="AD14" s="254">
        <v>3.4021125189752683</v>
      </c>
      <c r="AE14" s="254">
        <v>3.4160129250500133</v>
      </c>
      <c r="AF14" s="254">
        <v>3.4297769049642604</v>
      </c>
      <c r="AG14" s="254">
        <v>3.4441730825077732</v>
      </c>
      <c r="AH14" s="254">
        <v>3.4593428620984734</v>
      </c>
      <c r="AI14" s="254">
        <v>3.4790936986944305</v>
      </c>
      <c r="AJ14" s="254">
        <v>3.4967303380218242</v>
      </c>
      <c r="AK14" s="254">
        <v>3.5142160428002729</v>
      </c>
      <c r="AL14" s="254">
        <v>3.5321025758306148</v>
      </c>
      <c r="AM14" s="254">
        <v>3.5511940231059866</v>
      </c>
      <c r="AN14" s="254">
        <v>3.5716999694043623</v>
      </c>
      <c r="AO14" s="254">
        <v>3.5901300752446428</v>
      </c>
      <c r="AP14" s="254">
        <v>3.608819595386564</v>
      </c>
      <c r="AQ14" s="254">
        <v>3.6282107591395651</v>
      </c>
      <c r="AR14" s="254">
        <v>3.6485431825415553</v>
      </c>
      <c r="AS14" s="254">
        <v>3.6676985994712998</v>
      </c>
      <c r="AT14" s="254">
        <v>3.683924487680398</v>
      </c>
      <c r="AU14" s="254">
        <v>3.7008073946205688</v>
      </c>
      <c r="AV14" s="254">
        <v>3.7184968280827277</v>
      </c>
      <c r="AW14" s="254">
        <v>3.7373759243451627</v>
      </c>
      <c r="AX14" s="254">
        <v>3.7573426744389038</v>
      </c>
      <c r="AY14" s="254">
        <v>3.777848242301086</v>
      </c>
      <c r="AZ14" s="254">
        <v>3.7992633222409418</v>
      </c>
      <c r="BA14" s="254">
        <v>3.8221753144528807</v>
      </c>
      <c r="BB14" s="254">
        <v>3.8472279087140158</v>
      </c>
    </row>
    <row r="15" spans="1:54">
      <c r="A15" s="251"/>
      <c r="B15" s="251"/>
      <c r="C15" s="251"/>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row>
    <row r="16" spans="1:54">
      <c r="A16" s="251" t="s">
        <v>431</v>
      </c>
      <c r="B16" s="251">
        <v>100</v>
      </c>
      <c r="C16" s="251" t="s">
        <v>85</v>
      </c>
      <c r="D16" s="254">
        <v>4.1809098536831923</v>
      </c>
      <c r="E16" s="254">
        <v>4.184892991474662</v>
      </c>
      <c r="F16" s="254">
        <v>4.1836322983173995</v>
      </c>
      <c r="G16" s="254">
        <v>4.1842351628195171</v>
      </c>
      <c r="H16" s="254">
        <v>4.1871512373167779</v>
      </c>
      <c r="I16" s="254">
        <v>4.1953762664195118</v>
      </c>
      <c r="J16" s="254">
        <v>4.2087022328888795</v>
      </c>
      <c r="K16" s="254">
        <v>4.2180964305810598</v>
      </c>
      <c r="L16" s="254">
        <v>4.2275349987517874</v>
      </c>
      <c r="M16" s="254">
        <v>4.237014424686687</v>
      </c>
      <c r="N16" s="254">
        <v>4.247742086655184</v>
      </c>
      <c r="O16" s="254">
        <v>4.2645384940067865</v>
      </c>
      <c r="P16" s="254">
        <v>4.2753455963176457</v>
      </c>
      <c r="Q16" s="254">
        <v>4.2860783198576602</v>
      </c>
      <c r="R16" s="254">
        <v>4.295731645256871</v>
      </c>
      <c r="S16" s="254">
        <v>4.3045462068174087</v>
      </c>
      <c r="T16" s="254">
        <v>4.319505823950319</v>
      </c>
      <c r="U16" s="254">
        <v>4.3259628708956575</v>
      </c>
      <c r="V16" s="254">
        <v>4.3320311088536574</v>
      </c>
      <c r="W16" s="254">
        <v>4.3363178931715147</v>
      </c>
      <c r="X16" s="254">
        <v>4.3419675932904802</v>
      </c>
      <c r="Y16" s="254">
        <v>4.3542906899352785</v>
      </c>
      <c r="Z16" s="254">
        <v>4.3576990574154575</v>
      </c>
      <c r="AA16" s="254">
        <v>4.3596149630805021</v>
      </c>
      <c r="AB16" s="254">
        <v>4.3610437899240422</v>
      </c>
      <c r="AC16" s="254">
        <v>4.3641860078576489</v>
      </c>
      <c r="AD16" s="254">
        <v>4.3707030605606301</v>
      </c>
      <c r="AE16" s="254">
        <v>4.3748244539716419</v>
      </c>
      <c r="AF16" s="254">
        <v>4.3787696455472398</v>
      </c>
      <c r="AG16" s="254">
        <v>4.3838600974430362</v>
      </c>
      <c r="AH16" s="254">
        <v>4.3904689546248781</v>
      </c>
      <c r="AI16" s="254">
        <v>4.402093158810608</v>
      </c>
      <c r="AJ16" s="254">
        <v>4.4127209193350367</v>
      </c>
      <c r="AK16" s="254">
        <v>4.4234785976297601</v>
      </c>
      <c r="AL16" s="254">
        <v>4.435442973365503</v>
      </c>
      <c r="AM16" s="254">
        <v>4.4496077175127215</v>
      </c>
      <c r="AN16" s="254">
        <v>4.465374028335491</v>
      </c>
      <c r="AO16" s="254">
        <v>4.4807034350121304</v>
      </c>
      <c r="AP16" s="254">
        <v>4.4967692453319756</v>
      </c>
      <c r="AQ16" s="254">
        <v>4.5138351267252252</v>
      </c>
      <c r="AR16" s="254">
        <v>4.5322551855582143</v>
      </c>
      <c r="AS16" s="254">
        <v>4.5529108899909021</v>
      </c>
      <c r="AT16" s="254">
        <v>4.5717251072834451</v>
      </c>
      <c r="AU16" s="254">
        <v>4.5911762820895454</v>
      </c>
      <c r="AV16" s="254">
        <v>4.610847109131921</v>
      </c>
      <c r="AW16" s="254">
        <v>4.6311680834932707</v>
      </c>
      <c r="AX16" s="254">
        <v>4.6546467524741608</v>
      </c>
      <c r="AY16" s="254">
        <v>4.6781513205245453</v>
      </c>
      <c r="AZ16" s="254">
        <v>4.7024743882731332</v>
      </c>
      <c r="BA16" s="254">
        <v>4.727826307760405</v>
      </c>
      <c r="BB16" s="254">
        <v>4.7547896791717061</v>
      </c>
    </row>
    <row r="17" spans="1:54">
      <c r="A17" s="251" t="s">
        <v>437</v>
      </c>
      <c r="B17" s="251">
        <v>1</v>
      </c>
      <c r="C17" s="251" t="s">
        <v>438</v>
      </c>
      <c r="D17" s="254">
        <v>3.2621955669949947</v>
      </c>
      <c r="E17" s="254">
        <v>3.2688736554046169</v>
      </c>
      <c r="F17" s="254">
        <v>3.2717608542380177</v>
      </c>
      <c r="G17" s="254">
        <v>3.2760872300377515</v>
      </c>
      <c r="H17" s="254">
        <v>3.2820682439005697</v>
      </c>
      <c r="I17" s="254">
        <v>3.292219735735038</v>
      </c>
      <c r="J17" s="254">
        <v>3.3064310428681862</v>
      </c>
      <c r="K17" s="254">
        <v>3.3176157537074702</v>
      </c>
      <c r="L17" s="254">
        <v>3.3286369207831981</v>
      </c>
      <c r="M17" s="254">
        <v>3.3393341507829564</v>
      </c>
      <c r="N17" s="254">
        <v>3.3508023575631314</v>
      </c>
      <c r="O17" s="254">
        <v>3.3658005259558581</v>
      </c>
      <c r="P17" s="254">
        <v>3.3760217391081611</v>
      </c>
      <c r="Q17" s="254">
        <v>3.3857705340920354</v>
      </c>
      <c r="R17" s="254">
        <v>3.3941410718176011</v>
      </c>
      <c r="S17" s="254">
        <v>3.4013954731367941</v>
      </c>
      <c r="T17" s="254">
        <v>3.4119751283370992</v>
      </c>
      <c r="U17" s="254">
        <v>3.4165104533070103</v>
      </c>
      <c r="V17" s="254">
        <v>3.420296471728324</v>
      </c>
      <c r="W17" s="254">
        <v>3.4223263820672809</v>
      </c>
      <c r="X17" s="254">
        <v>3.4242097119477379</v>
      </c>
      <c r="Y17" s="254">
        <v>3.4302512663695386</v>
      </c>
      <c r="Z17" s="254">
        <v>3.4308951108456314</v>
      </c>
      <c r="AA17" s="254">
        <v>3.430069967772746</v>
      </c>
      <c r="AB17" s="254">
        <v>3.4283797038338095</v>
      </c>
      <c r="AC17" s="254">
        <v>3.4272600020488642</v>
      </c>
      <c r="AD17" s="254">
        <v>3.4310313766985674</v>
      </c>
      <c r="AE17" s="254">
        <v>3.4330573915478495</v>
      </c>
      <c r="AF17" s="254">
        <v>3.4344961994123424</v>
      </c>
      <c r="AG17" s="254">
        <v>3.4365107489056346</v>
      </c>
      <c r="AH17" s="254">
        <v>3.439578822599751</v>
      </c>
      <c r="AI17" s="254">
        <v>3.4451010110820306</v>
      </c>
      <c r="AJ17" s="254">
        <v>3.4505885371683358</v>
      </c>
      <c r="AK17" s="254">
        <v>3.4560329229597353</v>
      </c>
      <c r="AL17" s="254">
        <v>3.4623162509848577</v>
      </c>
      <c r="AM17" s="254">
        <v>3.4701451159790779</v>
      </c>
      <c r="AN17" s="254">
        <v>3.4811623658697535</v>
      </c>
      <c r="AO17" s="254">
        <v>3.4929972641542566</v>
      </c>
      <c r="AP17" s="254">
        <v>3.5051858324782019</v>
      </c>
      <c r="AQ17" s="254">
        <v>3.5178917604329247</v>
      </c>
      <c r="AR17" s="254">
        <v>3.5314872326050271</v>
      </c>
      <c r="AS17" s="254">
        <v>3.5497484794376053</v>
      </c>
      <c r="AT17" s="254">
        <v>3.5678085585573016</v>
      </c>
      <c r="AU17" s="254">
        <v>3.5860205106740599</v>
      </c>
      <c r="AV17" s="254">
        <v>3.6040755520052645</v>
      </c>
      <c r="AW17" s="254">
        <v>3.6221305010539178</v>
      </c>
      <c r="AX17" s="254">
        <v>3.6446425527074675</v>
      </c>
      <c r="AY17" s="254">
        <v>3.6670426196757675</v>
      </c>
      <c r="AZ17" s="254">
        <v>3.6898524540798783</v>
      </c>
      <c r="BA17" s="254">
        <v>3.7130645104943802</v>
      </c>
      <c r="BB17" s="254">
        <v>3.7369752741935618</v>
      </c>
    </row>
    <row r="18" spans="1:54">
      <c r="A18" s="251"/>
      <c r="B18" s="251">
        <v>202</v>
      </c>
      <c r="C18" s="251" t="s">
        <v>107</v>
      </c>
      <c r="D18" s="254">
        <v>3.974983002248766</v>
      </c>
      <c r="E18" s="254">
        <v>3.9941787556199495</v>
      </c>
      <c r="F18" s="254">
        <v>4.0073564893203271</v>
      </c>
      <c r="G18" s="254">
        <v>4.022382412822906</v>
      </c>
      <c r="H18" s="254">
        <v>4.0394713087506764</v>
      </c>
      <c r="I18" s="254">
        <v>4.062512685322214</v>
      </c>
      <c r="J18" s="254">
        <v>4.0913635944898434</v>
      </c>
      <c r="K18" s="254">
        <v>4.115667534006171</v>
      </c>
      <c r="L18" s="254">
        <v>4.1400503177170593</v>
      </c>
      <c r="M18" s="254">
        <v>4.1643390102749169</v>
      </c>
      <c r="N18" s="254">
        <v>4.1905274172992035</v>
      </c>
      <c r="O18" s="254">
        <v>4.2224127855493672</v>
      </c>
      <c r="P18" s="254">
        <v>4.2475694842052025</v>
      </c>
      <c r="Q18" s="254">
        <v>4.2724154751291481</v>
      </c>
      <c r="R18" s="254">
        <v>4.2958341272814646</v>
      </c>
      <c r="S18" s="254">
        <v>4.3189854454657475</v>
      </c>
      <c r="T18" s="254">
        <v>4.346556573013646</v>
      </c>
      <c r="U18" s="254">
        <v>4.3663106359778325</v>
      </c>
      <c r="V18" s="254">
        <v>4.3852247801401978</v>
      </c>
      <c r="W18" s="254">
        <v>4.4023939796387177</v>
      </c>
      <c r="X18" s="254">
        <v>4.4195648178273341</v>
      </c>
      <c r="Y18" s="254">
        <v>4.4404949277520886</v>
      </c>
      <c r="Z18" s="254">
        <v>4.4551481112554097</v>
      </c>
      <c r="AA18" s="254">
        <v>4.468150042321513</v>
      </c>
      <c r="AB18" s="254">
        <v>4.48035318733917</v>
      </c>
      <c r="AC18" s="254">
        <v>4.4933903639175305</v>
      </c>
      <c r="AD18" s="254">
        <v>4.5155171863855204</v>
      </c>
      <c r="AE18" s="254">
        <v>4.5356980274007679</v>
      </c>
      <c r="AF18" s="254">
        <v>4.5553138278261107</v>
      </c>
      <c r="AG18" s="254">
        <v>4.5759731996488213</v>
      </c>
      <c r="AH18" s="254">
        <v>4.5985040642692736</v>
      </c>
      <c r="AI18" s="254">
        <v>4.6176703028455286</v>
      </c>
      <c r="AJ18" s="254">
        <v>4.6371672956965941</v>
      </c>
      <c r="AK18" s="254">
        <v>4.6569677115596884</v>
      </c>
      <c r="AL18" s="254">
        <v>4.6782115842886158</v>
      </c>
      <c r="AM18" s="254">
        <v>4.7018375518484916</v>
      </c>
      <c r="AN18" s="254">
        <v>4.7282449672278313</v>
      </c>
      <c r="AO18" s="254">
        <v>4.756374094475821</v>
      </c>
      <c r="AP18" s="254">
        <v>4.7854498698123971</v>
      </c>
      <c r="AQ18" s="254">
        <v>4.8156126796591154</v>
      </c>
      <c r="AR18" s="254">
        <v>4.847571747595695</v>
      </c>
      <c r="AS18" s="254">
        <v>4.8860752971907582</v>
      </c>
      <c r="AT18" s="254">
        <v>4.9256708639902866</v>
      </c>
      <c r="AU18" s="254">
        <v>4.9660396685112893</v>
      </c>
      <c r="AV18" s="254">
        <v>5.0067130851144324</v>
      </c>
      <c r="AW18" s="254">
        <v>5.0478010134372457</v>
      </c>
      <c r="AX18" s="254">
        <v>5.0954352045492755</v>
      </c>
      <c r="AY18" s="254">
        <v>5.1432053638895203</v>
      </c>
      <c r="AZ18" s="254">
        <v>5.1920233477177264</v>
      </c>
      <c r="BA18" s="254">
        <v>5.2414476767463292</v>
      </c>
      <c r="BB18" s="254">
        <v>5.2917614819361232</v>
      </c>
    </row>
    <row r="19" spans="1:54">
      <c r="A19" s="251"/>
      <c r="B19" s="251">
        <v>204</v>
      </c>
      <c r="C19" s="251" t="s">
        <v>109</v>
      </c>
      <c r="D19" s="254">
        <v>2.769041050778331</v>
      </c>
      <c r="E19" s="254">
        <v>2.7706825962745882</v>
      </c>
      <c r="F19" s="254">
        <v>2.7700542221945086</v>
      </c>
      <c r="G19" s="254">
        <v>2.7707064221061324</v>
      </c>
      <c r="H19" s="254">
        <v>2.7728357776764341</v>
      </c>
      <c r="I19" s="254">
        <v>2.7781646686720207</v>
      </c>
      <c r="J19" s="254">
        <v>2.7863116862204587</v>
      </c>
      <c r="K19" s="254">
        <v>2.7924688928590462</v>
      </c>
      <c r="L19" s="254">
        <v>2.7984313565876313</v>
      </c>
      <c r="M19" s="254">
        <v>2.8040416794682161</v>
      </c>
      <c r="N19" s="254">
        <v>2.8099004372200271</v>
      </c>
      <c r="O19" s="254">
        <v>2.817714142616226</v>
      </c>
      <c r="P19" s="254">
        <v>2.822188400067041</v>
      </c>
      <c r="Q19" s="254">
        <v>2.8262387384428775</v>
      </c>
      <c r="R19" s="254">
        <v>2.8290858996991375</v>
      </c>
      <c r="S19" s="254">
        <v>2.8305211225334745</v>
      </c>
      <c r="T19" s="254">
        <v>2.8344683533365469</v>
      </c>
      <c r="U19" s="254">
        <v>2.8336899328877312</v>
      </c>
      <c r="V19" s="254">
        <v>2.832380819185297</v>
      </c>
      <c r="W19" s="254">
        <v>2.8295023188633168</v>
      </c>
      <c r="X19" s="254">
        <v>2.8264392977366199</v>
      </c>
      <c r="Y19" s="254">
        <v>2.8275227446303131</v>
      </c>
      <c r="Z19" s="254">
        <v>2.8241577665246114</v>
      </c>
      <c r="AA19" s="254">
        <v>2.8196071362664821</v>
      </c>
      <c r="AB19" s="254">
        <v>2.8143027426754066</v>
      </c>
      <c r="AC19" s="254">
        <v>2.8095166561008966</v>
      </c>
      <c r="AD19" s="254">
        <v>2.8084983658535814</v>
      </c>
      <c r="AE19" s="254">
        <v>2.8061336002039496</v>
      </c>
      <c r="AF19" s="254">
        <v>2.8033941665443618</v>
      </c>
      <c r="AG19" s="254">
        <v>2.8011830396911828</v>
      </c>
      <c r="AH19" s="254">
        <v>2.7998304844042887</v>
      </c>
      <c r="AI19" s="254">
        <v>2.8025890633778401</v>
      </c>
      <c r="AJ19" s="254">
        <v>2.8054044968945506</v>
      </c>
      <c r="AK19" s="254">
        <v>2.8081848516563657</v>
      </c>
      <c r="AL19" s="254">
        <v>2.81163099025316</v>
      </c>
      <c r="AM19" s="254">
        <v>2.8163241079150043</v>
      </c>
      <c r="AN19" s="254">
        <v>2.8240741806879046</v>
      </c>
      <c r="AO19" s="254">
        <v>2.8324988228869525</v>
      </c>
      <c r="AP19" s="254">
        <v>2.8411924913967135</v>
      </c>
      <c r="AQ19" s="254">
        <v>2.8502828294857361</v>
      </c>
      <c r="AR19" s="254">
        <v>2.8599881024895764</v>
      </c>
      <c r="AS19" s="254">
        <v>2.8730906340983187</v>
      </c>
      <c r="AT19" s="254">
        <v>2.8857841058880984</v>
      </c>
      <c r="AU19" s="254">
        <v>2.8985568351632582</v>
      </c>
      <c r="AV19" s="254">
        <v>2.9111279002194279</v>
      </c>
      <c r="AW19" s="254">
        <v>2.9236393461210266</v>
      </c>
      <c r="AX19" s="254">
        <v>2.9391690942127933</v>
      </c>
      <c r="AY19" s="254">
        <v>2.9545954396859861</v>
      </c>
      <c r="AZ19" s="254">
        <v>2.9703136948205571</v>
      </c>
      <c r="BA19" s="254">
        <v>2.9864243384579918</v>
      </c>
      <c r="BB19" s="254">
        <v>3.0031689594581947</v>
      </c>
    </row>
    <row r="20" spans="1:54">
      <c r="A20" s="251"/>
      <c r="B20" s="251">
        <v>206</v>
      </c>
      <c r="C20" s="251" t="s">
        <v>111</v>
      </c>
      <c r="D20" s="254">
        <v>2.5086446346430114</v>
      </c>
      <c r="E20" s="254">
        <v>2.5103563247076761</v>
      </c>
      <c r="F20" s="254">
        <v>2.5094714089150525</v>
      </c>
      <c r="G20" s="254">
        <v>2.5096808555777086</v>
      </c>
      <c r="H20" s="254">
        <v>2.5112562203399191</v>
      </c>
      <c r="I20" s="254">
        <v>2.5158274569748067</v>
      </c>
      <c r="J20" s="254">
        <v>2.5241855543601979</v>
      </c>
      <c r="K20" s="254">
        <v>2.5302887510275087</v>
      </c>
      <c r="L20" s="254">
        <v>2.5362641163639079</v>
      </c>
      <c r="M20" s="254">
        <v>2.5420352697755693</v>
      </c>
      <c r="N20" s="254">
        <v>2.5483750674149199</v>
      </c>
      <c r="O20" s="254">
        <v>2.557940420317057</v>
      </c>
      <c r="P20" s="254">
        <v>2.5634723263249728</v>
      </c>
      <c r="Q20" s="254">
        <v>2.5687209285375494</v>
      </c>
      <c r="R20" s="254">
        <v>2.5729986084033039</v>
      </c>
      <c r="S20" s="254">
        <v>2.5763209608376489</v>
      </c>
      <c r="T20" s="254">
        <v>2.5826440093362972</v>
      </c>
      <c r="U20" s="254">
        <v>2.5838050626137563</v>
      </c>
      <c r="V20" s="254">
        <v>2.584529440229868</v>
      </c>
      <c r="W20" s="254">
        <v>2.5838631863060035</v>
      </c>
      <c r="X20" s="254">
        <v>2.5836575416169816</v>
      </c>
      <c r="Y20" s="254">
        <v>2.5876283428517279</v>
      </c>
      <c r="Z20" s="254">
        <v>2.5864314930832735</v>
      </c>
      <c r="AA20" s="254">
        <v>2.5840956299565208</v>
      </c>
      <c r="AB20" s="254">
        <v>2.5811087281541298</v>
      </c>
      <c r="AC20" s="254">
        <v>2.5787702575331104</v>
      </c>
      <c r="AD20" s="254">
        <v>2.5799508676796989</v>
      </c>
      <c r="AE20" s="254">
        <v>2.5795102603213262</v>
      </c>
      <c r="AF20" s="254">
        <v>2.5786399381214369</v>
      </c>
      <c r="AG20" s="254">
        <v>2.5781055330986122</v>
      </c>
      <c r="AH20" s="254">
        <v>2.5780410885887322</v>
      </c>
      <c r="AI20" s="254">
        <v>2.5833394436323638</v>
      </c>
      <c r="AJ20" s="254">
        <v>2.5878411132009993</v>
      </c>
      <c r="AK20" s="254">
        <v>2.5920665175314292</v>
      </c>
      <c r="AL20" s="254">
        <v>2.5967193448190682</v>
      </c>
      <c r="AM20" s="254">
        <v>2.602357783670028</v>
      </c>
      <c r="AN20" s="254">
        <v>2.6118537746971549</v>
      </c>
      <c r="AO20" s="254">
        <v>2.6211495115866543</v>
      </c>
      <c r="AP20" s="254">
        <v>2.6304547179937656</v>
      </c>
      <c r="AQ20" s="254">
        <v>2.6399644887145888</v>
      </c>
      <c r="AR20" s="254">
        <v>2.6499110918139506</v>
      </c>
      <c r="AS20" s="254">
        <v>2.6647173250797418</v>
      </c>
      <c r="AT20" s="254">
        <v>2.678396952007283</v>
      </c>
      <c r="AU20" s="254">
        <v>2.6919820276064441</v>
      </c>
      <c r="AV20" s="254">
        <v>2.7053506183958791</v>
      </c>
      <c r="AW20" s="254">
        <v>2.7187534874256589</v>
      </c>
      <c r="AX20" s="254">
        <v>2.7366961854527996</v>
      </c>
      <c r="AY20" s="254">
        <v>2.75467062241164</v>
      </c>
      <c r="AZ20" s="254">
        <v>2.7729307193802137</v>
      </c>
      <c r="BA20" s="254">
        <v>2.7917334786386494</v>
      </c>
      <c r="BB20" s="254">
        <v>2.811466384667288</v>
      </c>
    </row>
    <row r="21" spans="1:54">
      <c r="A21" s="251" t="s">
        <v>437</v>
      </c>
      <c r="B21" s="251">
        <v>2</v>
      </c>
      <c r="C21" s="251" t="s">
        <v>433</v>
      </c>
      <c r="D21" s="254">
        <v>2.7669350819718734</v>
      </c>
      <c r="E21" s="254">
        <v>2.7726711186662092</v>
      </c>
      <c r="F21" s="254">
        <v>2.7746328455546205</v>
      </c>
      <c r="G21" s="254">
        <v>2.7775665958375626</v>
      </c>
      <c r="H21" s="254">
        <v>2.7817804716804497</v>
      </c>
      <c r="I21" s="254">
        <v>2.7895445461718884</v>
      </c>
      <c r="J21" s="254">
        <v>2.8005831101856495</v>
      </c>
      <c r="K21" s="254">
        <v>2.8086663084708436</v>
      </c>
      <c r="L21" s="254">
        <v>2.8163903618201687</v>
      </c>
      <c r="M21" s="254">
        <v>2.8236289731432813</v>
      </c>
      <c r="N21" s="254">
        <v>2.8315719906322805</v>
      </c>
      <c r="O21" s="254">
        <v>2.8429749258499699</v>
      </c>
      <c r="P21" s="254">
        <v>2.8495273954564069</v>
      </c>
      <c r="Q21" s="254">
        <v>2.8554736707266883</v>
      </c>
      <c r="R21" s="254">
        <v>2.8601131367325374</v>
      </c>
      <c r="S21" s="254">
        <v>2.8638828080047585</v>
      </c>
      <c r="T21" s="254">
        <v>2.8724720856220509</v>
      </c>
      <c r="U21" s="254">
        <v>2.874856407480916</v>
      </c>
      <c r="V21" s="254">
        <v>2.876617219330504</v>
      </c>
      <c r="W21" s="254">
        <v>2.876835848529637</v>
      </c>
      <c r="X21" s="254">
        <v>2.8772333360448137</v>
      </c>
      <c r="Y21" s="254">
        <v>2.8834300819188781</v>
      </c>
      <c r="Z21" s="254">
        <v>2.8838632404687936</v>
      </c>
      <c r="AA21" s="254">
        <v>2.8829183775355629</v>
      </c>
      <c r="AB21" s="254">
        <v>2.8812657634775949</v>
      </c>
      <c r="AC21" s="254">
        <v>2.8803951241604597</v>
      </c>
      <c r="AD21" s="254">
        <v>2.8858899825938358</v>
      </c>
      <c r="AE21" s="254">
        <v>2.8897426921954308</v>
      </c>
      <c r="AF21" s="254">
        <v>2.8930930373589052</v>
      </c>
      <c r="AG21" s="254">
        <v>2.8969411404475931</v>
      </c>
      <c r="AH21" s="254">
        <v>2.9015472507757001</v>
      </c>
      <c r="AI21" s="254">
        <v>2.9102745328021835</v>
      </c>
      <c r="AJ21" s="254">
        <v>2.9183564903375392</v>
      </c>
      <c r="AK21" s="254">
        <v>2.9262557917188712</v>
      </c>
      <c r="AL21" s="254">
        <v>2.9346278994556778</v>
      </c>
      <c r="AM21" s="254">
        <v>2.9441295658956523</v>
      </c>
      <c r="AN21" s="254">
        <v>2.9579817857424415</v>
      </c>
      <c r="AO21" s="254">
        <v>2.9717996066824064</v>
      </c>
      <c r="AP21" s="254">
        <v>2.9857726006395402</v>
      </c>
      <c r="AQ21" s="254">
        <v>3.0000581879756392</v>
      </c>
      <c r="AR21" s="254">
        <v>3.0149286781156506</v>
      </c>
      <c r="AS21" s="254">
        <v>3.0340774300865281</v>
      </c>
      <c r="AT21" s="254">
        <v>3.0521557921710798</v>
      </c>
      <c r="AU21" s="254">
        <v>3.0704093163211308</v>
      </c>
      <c r="AV21" s="254">
        <v>3.0885160922046726</v>
      </c>
      <c r="AW21" s="254">
        <v>3.1066990377118198</v>
      </c>
      <c r="AX21" s="254">
        <v>3.1262632823612151</v>
      </c>
      <c r="AY21" s="254">
        <v>3.1456568231152588</v>
      </c>
      <c r="AZ21" s="254">
        <v>3.1652731838985582</v>
      </c>
      <c r="BA21" s="254">
        <v>3.1852157299232644</v>
      </c>
      <c r="BB21" s="254">
        <v>3.2057512908077306</v>
      </c>
    </row>
    <row r="22" spans="1:54">
      <c r="A22" s="251"/>
      <c r="B22" s="251">
        <v>207</v>
      </c>
      <c r="C22" s="251" t="s">
        <v>114</v>
      </c>
      <c r="D22" s="254">
        <v>3.5852652906386471</v>
      </c>
      <c r="E22" s="254">
        <v>3.5905546368730916</v>
      </c>
      <c r="F22" s="254">
        <v>3.5909943117170329</v>
      </c>
      <c r="G22" s="254">
        <v>3.59299530016678</v>
      </c>
      <c r="H22" s="254">
        <v>3.596666530432866</v>
      </c>
      <c r="I22" s="254">
        <v>3.6049877336073375</v>
      </c>
      <c r="J22" s="254">
        <v>3.618501999678966</v>
      </c>
      <c r="K22" s="254">
        <v>3.6279997555281298</v>
      </c>
      <c r="L22" s="254">
        <v>3.6372283224276316</v>
      </c>
      <c r="M22" s="254">
        <v>3.6458263730103577</v>
      </c>
      <c r="N22" s="254">
        <v>3.6555443242355445</v>
      </c>
      <c r="O22" s="254">
        <v>3.669473541453764</v>
      </c>
      <c r="P22" s="254">
        <v>3.6769473043979</v>
      </c>
      <c r="Q22" s="254">
        <v>3.6837727482127867</v>
      </c>
      <c r="R22" s="254">
        <v>3.6889419599938016</v>
      </c>
      <c r="S22" s="254">
        <v>3.6933753637283484</v>
      </c>
      <c r="T22" s="254">
        <v>3.7022113924664688</v>
      </c>
      <c r="U22" s="254">
        <v>3.7036117657373198</v>
      </c>
      <c r="V22" s="254">
        <v>3.7042565408975645</v>
      </c>
      <c r="W22" s="254">
        <v>3.7031296804410854</v>
      </c>
      <c r="X22" s="254">
        <v>3.7017909739068608</v>
      </c>
      <c r="Y22" s="254">
        <v>3.7044740549602619</v>
      </c>
      <c r="Z22" s="254">
        <v>3.7013958720072631</v>
      </c>
      <c r="AA22" s="254">
        <v>3.6967334121362865</v>
      </c>
      <c r="AB22" s="254">
        <v>3.6912539013563244</v>
      </c>
      <c r="AC22" s="254">
        <v>3.6864174351957906</v>
      </c>
      <c r="AD22" s="254">
        <v>3.687582336894756</v>
      </c>
      <c r="AE22" s="254">
        <v>3.6871328373228822</v>
      </c>
      <c r="AF22" s="254">
        <v>3.6861725667968024</v>
      </c>
      <c r="AG22" s="254">
        <v>3.6859941797105242</v>
      </c>
      <c r="AH22" s="254">
        <v>3.6869410301121781</v>
      </c>
      <c r="AI22" s="254">
        <v>3.6916368696703254</v>
      </c>
      <c r="AJ22" s="254">
        <v>3.6961312099750767</v>
      </c>
      <c r="AK22" s="254">
        <v>3.7007446097599277</v>
      </c>
      <c r="AL22" s="254">
        <v>3.7062699016712508</v>
      </c>
      <c r="AM22" s="254">
        <v>3.7133882842529444</v>
      </c>
      <c r="AN22" s="254">
        <v>3.723098593318158</v>
      </c>
      <c r="AO22" s="254">
        <v>3.7336702189737303</v>
      </c>
      <c r="AP22" s="254">
        <v>3.7447246716103142</v>
      </c>
      <c r="AQ22" s="254">
        <v>3.7563728109837946</v>
      </c>
      <c r="AR22" s="254">
        <v>3.7690745480478456</v>
      </c>
      <c r="AS22" s="254">
        <v>3.7869055319707714</v>
      </c>
      <c r="AT22" s="254">
        <v>3.804972648946721</v>
      </c>
      <c r="AU22" s="254">
        <v>3.8232933960339892</v>
      </c>
      <c r="AV22" s="254">
        <v>3.841526772755016</v>
      </c>
      <c r="AW22" s="254">
        <v>3.8597856579110519</v>
      </c>
      <c r="AX22" s="254">
        <v>3.8804876443068643</v>
      </c>
      <c r="AY22" s="254">
        <v>3.9010094669375608</v>
      </c>
      <c r="AZ22" s="254">
        <v>3.9218333940228813</v>
      </c>
      <c r="BA22" s="254">
        <v>3.942854190931294</v>
      </c>
      <c r="BB22" s="254">
        <v>3.9642577920708559</v>
      </c>
    </row>
    <row r="23" spans="1:54">
      <c r="A23" s="251"/>
      <c r="B23" s="251">
        <v>214</v>
      </c>
      <c r="C23" s="251" t="s">
        <v>116</v>
      </c>
      <c r="D23" s="254">
        <v>2.2043651105969104</v>
      </c>
      <c r="E23" s="254">
        <v>2.2080715629407752</v>
      </c>
      <c r="F23" s="254">
        <v>2.2091252517944522</v>
      </c>
      <c r="G23" s="254">
        <v>2.2111717494316552</v>
      </c>
      <c r="H23" s="254">
        <v>2.2143774693404215</v>
      </c>
      <c r="I23" s="254">
        <v>2.220576489626175</v>
      </c>
      <c r="J23" s="254">
        <v>2.2299418388451189</v>
      </c>
      <c r="K23" s="254">
        <v>2.2370357828388334</v>
      </c>
      <c r="L23" s="254">
        <v>2.2438998046137484</v>
      </c>
      <c r="M23" s="254">
        <v>2.2503875510071332</v>
      </c>
      <c r="N23" s="254">
        <v>2.2574962614953935</v>
      </c>
      <c r="O23" s="254">
        <v>2.2666633756587271</v>
      </c>
      <c r="P23" s="254">
        <v>2.2723169485502566</v>
      </c>
      <c r="Q23" s="254">
        <v>2.2775589511707364</v>
      </c>
      <c r="R23" s="254">
        <v>2.2817328028883863</v>
      </c>
      <c r="S23" s="254">
        <v>2.2851825009938396</v>
      </c>
      <c r="T23" s="254">
        <v>2.2912763090650476</v>
      </c>
      <c r="U23" s="254">
        <v>2.2927040555263778</v>
      </c>
      <c r="V23" s="254">
        <v>2.293645978020872</v>
      </c>
      <c r="W23" s="254">
        <v>2.2933104357655125</v>
      </c>
      <c r="X23" s="254">
        <v>2.2929682622107812</v>
      </c>
      <c r="Y23" s="254">
        <v>2.2963190920201448</v>
      </c>
      <c r="Z23" s="254">
        <v>2.2959488597310256</v>
      </c>
      <c r="AA23" s="254">
        <v>2.2945554750060957</v>
      </c>
      <c r="AB23" s="254">
        <v>2.2925691187911434</v>
      </c>
      <c r="AC23" s="254">
        <v>2.2911598322949742</v>
      </c>
      <c r="AD23" s="254">
        <v>2.2945336531447067</v>
      </c>
      <c r="AE23" s="254">
        <v>2.2968268487092751</v>
      </c>
      <c r="AF23" s="254">
        <v>2.2988176735900616</v>
      </c>
      <c r="AG23" s="254">
        <v>2.3012912129487892</v>
      </c>
      <c r="AH23" s="254">
        <v>2.3045967462320323</v>
      </c>
      <c r="AI23" s="254">
        <v>2.3103687762222522</v>
      </c>
      <c r="AJ23" s="254">
        <v>2.3160363925341634</v>
      </c>
      <c r="AK23" s="254">
        <v>2.3216082031926057</v>
      </c>
      <c r="AL23" s="254">
        <v>2.3277135849656876</v>
      </c>
      <c r="AM23" s="254">
        <v>2.3349222357406498</v>
      </c>
      <c r="AN23" s="254">
        <v>2.3461262545980301</v>
      </c>
      <c r="AO23" s="254">
        <v>2.3577955879346657</v>
      </c>
      <c r="AP23" s="254">
        <v>2.3696568633505715</v>
      </c>
      <c r="AQ23" s="254">
        <v>2.3818627625368394</v>
      </c>
      <c r="AR23" s="254">
        <v>2.3947389500989291</v>
      </c>
      <c r="AS23" s="254">
        <v>2.4102858749406604</v>
      </c>
      <c r="AT23" s="254">
        <v>2.4256804724388656</v>
      </c>
      <c r="AU23" s="254">
        <v>2.4411152556305638</v>
      </c>
      <c r="AV23" s="254">
        <v>2.4563919388713824</v>
      </c>
      <c r="AW23" s="254">
        <v>2.4716924322174205</v>
      </c>
      <c r="AX23" s="254">
        <v>2.4892885352967236</v>
      </c>
      <c r="AY23" s="254">
        <v>2.5068433054775592</v>
      </c>
      <c r="AZ23" s="254">
        <v>2.5246154561199416</v>
      </c>
      <c r="BA23" s="254">
        <v>2.5426796029068592</v>
      </c>
      <c r="BB23" s="254">
        <v>2.5612056177363884</v>
      </c>
    </row>
    <row r="24" spans="1:54">
      <c r="A24" s="251"/>
      <c r="B24" s="251">
        <v>217</v>
      </c>
      <c r="C24" s="251" t="s">
        <v>118</v>
      </c>
      <c r="D24" s="254">
        <v>2.20138241094658</v>
      </c>
      <c r="E24" s="254">
        <v>2.210210827723492</v>
      </c>
      <c r="F24" s="254">
        <v>2.2138146068526248</v>
      </c>
      <c r="G24" s="254">
        <v>2.2181836004977336</v>
      </c>
      <c r="H24" s="254">
        <v>2.2235746433558488</v>
      </c>
      <c r="I24" s="254">
        <v>2.232915019088161</v>
      </c>
      <c r="J24" s="254">
        <v>2.2491020134888795</v>
      </c>
      <c r="K24" s="254">
        <v>2.2610027270778081</v>
      </c>
      <c r="L24" s="254">
        <v>2.2726867255680752</v>
      </c>
      <c r="M24" s="254">
        <v>2.2841370084194406</v>
      </c>
      <c r="N24" s="254">
        <v>2.2971685902304873</v>
      </c>
      <c r="O24" s="254">
        <v>2.3136672968131369</v>
      </c>
      <c r="P24" s="254">
        <v>2.3243987615019406</v>
      </c>
      <c r="Q24" s="254">
        <v>2.3347677820106649</v>
      </c>
      <c r="R24" s="254">
        <v>2.3441692274999024</v>
      </c>
      <c r="S24" s="254">
        <v>2.3540486381244969</v>
      </c>
      <c r="T24" s="254">
        <v>2.366759963933823</v>
      </c>
      <c r="U24" s="254">
        <v>2.3727254341633857</v>
      </c>
      <c r="V24" s="254">
        <v>2.3781643795319276</v>
      </c>
      <c r="W24" s="254">
        <v>2.3824288085691756</v>
      </c>
      <c r="X24" s="254">
        <v>2.3878008393594534</v>
      </c>
      <c r="Y24" s="254">
        <v>2.3972242943205968</v>
      </c>
      <c r="Z24" s="254">
        <v>2.4009040042456022</v>
      </c>
      <c r="AA24" s="254">
        <v>2.4033003660186822</v>
      </c>
      <c r="AB24" s="254">
        <v>2.4051449032097483</v>
      </c>
      <c r="AC24" s="254">
        <v>2.4081189652840833</v>
      </c>
      <c r="AD24" s="254">
        <v>2.4190158313741281</v>
      </c>
      <c r="AE24" s="254">
        <v>2.4292008360876487</v>
      </c>
      <c r="AF24" s="254">
        <v>2.4388622153157313</v>
      </c>
      <c r="AG24" s="254">
        <v>2.4488334571041066</v>
      </c>
      <c r="AH24" s="254">
        <v>2.4594301551924191</v>
      </c>
      <c r="AI24" s="254">
        <v>2.4722619112021631</v>
      </c>
      <c r="AJ24" s="254">
        <v>2.4850340403370104</v>
      </c>
      <c r="AK24" s="254">
        <v>2.4973163381240231</v>
      </c>
      <c r="AL24" s="254">
        <v>2.5097674028248291</v>
      </c>
      <c r="AM24" s="254">
        <v>2.5231449645448634</v>
      </c>
      <c r="AN24" s="254">
        <v>2.5390782288003351</v>
      </c>
      <c r="AO24" s="254">
        <v>2.555292576454038</v>
      </c>
      <c r="AP24" s="254">
        <v>2.571326553571684</v>
      </c>
      <c r="AQ24" s="254">
        <v>2.5873221111396441</v>
      </c>
      <c r="AR24" s="254">
        <v>2.6037718906914549</v>
      </c>
      <c r="AS24" s="254">
        <v>2.6243339850178882</v>
      </c>
      <c r="AT24" s="254">
        <v>2.6445719457865891</v>
      </c>
      <c r="AU24" s="254">
        <v>2.6645560290378558</v>
      </c>
      <c r="AV24" s="254">
        <v>2.6841536296445891</v>
      </c>
      <c r="AW24" s="254">
        <v>2.7036647913318248</v>
      </c>
      <c r="AX24" s="254">
        <v>2.7243008211978119</v>
      </c>
      <c r="AY24" s="254">
        <v>2.74460242351386</v>
      </c>
      <c r="AZ24" s="254">
        <v>2.7647141876533232</v>
      </c>
      <c r="BA24" s="254">
        <v>2.7847796052515723</v>
      </c>
      <c r="BB24" s="254">
        <v>2.8051964644541512</v>
      </c>
    </row>
    <row r="25" spans="1:54">
      <c r="A25" s="251"/>
      <c r="B25" s="251">
        <v>219</v>
      </c>
      <c r="C25" s="251" t="s">
        <v>120</v>
      </c>
      <c r="D25" s="254">
        <v>3.4511915774500634</v>
      </c>
      <c r="E25" s="254">
        <v>3.457598304920003</v>
      </c>
      <c r="F25" s="254">
        <v>3.46178092362842</v>
      </c>
      <c r="G25" s="254">
        <v>3.4666313270381792</v>
      </c>
      <c r="H25" s="254">
        <v>3.4728030457859216</v>
      </c>
      <c r="I25" s="254">
        <v>3.4805296594255779</v>
      </c>
      <c r="J25" s="254">
        <v>3.4827184544046332</v>
      </c>
      <c r="K25" s="254">
        <v>3.4839751938728001</v>
      </c>
      <c r="L25" s="254">
        <v>3.484624767021117</v>
      </c>
      <c r="M25" s="254">
        <v>3.4845012130413542</v>
      </c>
      <c r="N25" s="254">
        <v>3.4828259020096466</v>
      </c>
      <c r="O25" s="254">
        <v>3.4859937256425</v>
      </c>
      <c r="P25" s="254">
        <v>3.4852680748912745</v>
      </c>
      <c r="Q25" s="254">
        <v>3.483558936035946</v>
      </c>
      <c r="R25" s="254">
        <v>3.4801449904142947</v>
      </c>
      <c r="S25" s="254">
        <v>3.4731348478209756</v>
      </c>
      <c r="T25" s="254">
        <v>3.4799373093540922</v>
      </c>
      <c r="U25" s="254">
        <v>3.4799878121456973</v>
      </c>
      <c r="V25" s="254">
        <v>3.4793701080489967</v>
      </c>
      <c r="W25" s="254">
        <v>3.4766315582803937</v>
      </c>
      <c r="X25" s="254">
        <v>3.4727520543410106</v>
      </c>
      <c r="Y25" s="254">
        <v>3.4853447607160164</v>
      </c>
      <c r="Z25" s="254">
        <v>3.4887744734099626</v>
      </c>
      <c r="AA25" s="254">
        <v>3.4907077384761074</v>
      </c>
      <c r="AB25" s="254">
        <v>3.4916575145881272</v>
      </c>
      <c r="AC25" s="254">
        <v>3.4927172125927828</v>
      </c>
      <c r="AD25" s="254">
        <v>3.5026692752426638</v>
      </c>
      <c r="AE25" s="254">
        <v>3.5074245180546133</v>
      </c>
      <c r="AF25" s="254">
        <v>3.5112460905990486</v>
      </c>
      <c r="AG25" s="254">
        <v>3.5150786734212698</v>
      </c>
      <c r="AH25" s="254">
        <v>3.5186895205387407</v>
      </c>
      <c r="AI25" s="254">
        <v>3.5367808315267202</v>
      </c>
      <c r="AJ25" s="254">
        <v>3.5509455872446289</v>
      </c>
      <c r="AK25" s="254">
        <v>3.5650514263998883</v>
      </c>
      <c r="AL25" s="254">
        <v>3.5793299752375556</v>
      </c>
      <c r="AM25" s="254">
        <v>3.5939814371385972</v>
      </c>
      <c r="AN25" s="254">
        <v>3.6190167805548557</v>
      </c>
      <c r="AO25" s="254">
        <v>3.640835015316052</v>
      </c>
      <c r="AP25" s="254">
        <v>3.6631205349438201</v>
      </c>
      <c r="AQ25" s="254">
        <v>3.6858136600283489</v>
      </c>
      <c r="AR25" s="254">
        <v>3.7082994819733228</v>
      </c>
      <c r="AS25" s="254">
        <v>3.73965048636608</v>
      </c>
      <c r="AT25" s="254">
        <v>3.7652277915091408</v>
      </c>
      <c r="AU25" s="254">
        <v>3.7920956276423792</v>
      </c>
      <c r="AV25" s="254">
        <v>3.8192649859547121</v>
      </c>
      <c r="AW25" s="254">
        <v>3.8469703847200609</v>
      </c>
      <c r="AX25" s="254">
        <v>3.8681811781423128</v>
      </c>
      <c r="AY25" s="254">
        <v>3.889243133508963</v>
      </c>
      <c r="AZ25" s="254">
        <v>3.9110221307454114</v>
      </c>
      <c r="BA25" s="254">
        <v>3.9336096666284806</v>
      </c>
      <c r="BB25" s="254">
        <v>3.9571936683579403</v>
      </c>
    </row>
    <row r="26" spans="1:54">
      <c r="A26" s="251"/>
      <c r="B26" s="251">
        <v>301</v>
      </c>
      <c r="C26" s="251" t="s">
        <v>122</v>
      </c>
      <c r="D26" s="254">
        <v>2.0088059221886723</v>
      </c>
      <c r="E26" s="254">
        <v>2.0039702727810735</v>
      </c>
      <c r="F26" s="254">
        <v>1.9970951188575914</v>
      </c>
      <c r="G26" s="254">
        <v>1.9911034512928449</v>
      </c>
      <c r="H26" s="254">
        <v>1.9864292853825294</v>
      </c>
      <c r="I26" s="254">
        <v>1.9839010026181538</v>
      </c>
      <c r="J26" s="254">
        <v>1.9855120008408962</v>
      </c>
      <c r="K26" s="254">
        <v>1.9858927832900541</v>
      </c>
      <c r="L26" s="254">
        <v>1.9861933797013269</v>
      </c>
      <c r="M26" s="254">
        <v>1.9864939238677268</v>
      </c>
      <c r="N26" s="254">
        <v>1.9865766567812366</v>
      </c>
      <c r="O26" s="254">
        <v>1.9895099147657502</v>
      </c>
      <c r="P26" s="254">
        <v>1.9894215226389758</v>
      </c>
      <c r="Q26" s="254">
        <v>1.9892434755636845</v>
      </c>
      <c r="R26" s="254">
        <v>1.9887100834382878</v>
      </c>
      <c r="S26" s="254">
        <v>1.9867287495814869</v>
      </c>
      <c r="T26" s="254">
        <v>1.9866799627976881</v>
      </c>
      <c r="U26" s="254">
        <v>1.9822258358460563</v>
      </c>
      <c r="V26" s="254">
        <v>1.9779944678893397</v>
      </c>
      <c r="W26" s="254">
        <v>1.9729001083065809</v>
      </c>
      <c r="X26" s="254">
        <v>1.9695659467800939</v>
      </c>
      <c r="Y26" s="254">
        <v>1.9711800106909496</v>
      </c>
      <c r="Z26" s="254">
        <v>1.9657210942482883</v>
      </c>
      <c r="AA26" s="254">
        <v>1.9593255475663551</v>
      </c>
      <c r="AB26" s="254">
        <v>1.9529886800837826</v>
      </c>
      <c r="AC26" s="254">
        <v>1.9487120476572131</v>
      </c>
      <c r="AD26" s="254">
        <v>1.9490661834412502</v>
      </c>
      <c r="AE26" s="254">
        <v>1.9493429638251079</v>
      </c>
      <c r="AF26" s="254">
        <v>1.9501017243975329</v>
      </c>
      <c r="AG26" s="254">
        <v>1.9520951561077995</v>
      </c>
      <c r="AH26" s="254">
        <v>1.9550939796603959</v>
      </c>
      <c r="AI26" s="254">
        <v>1.9604624887443614</v>
      </c>
      <c r="AJ26" s="254">
        <v>1.9655768367411672</v>
      </c>
      <c r="AK26" s="254">
        <v>1.9705077150833543</v>
      </c>
      <c r="AL26" s="254">
        <v>1.975537553793028</v>
      </c>
      <c r="AM26" s="254">
        <v>1.9814637172280871</v>
      </c>
      <c r="AN26" s="254">
        <v>1.9955228329928816</v>
      </c>
      <c r="AO26" s="254">
        <v>2.0086545469127741</v>
      </c>
      <c r="AP26" s="254">
        <v>2.0215954498958166</v>
      </c>
      <c r="AQ26" s="254">
        <v>2.0346057450709694</v>
      </c>
      <c r="AR26" s="254">
        <v>2.0473857506115714</v>
      </c>
      <c r="AS26" s="254">
        <v>2.0617387795664603</v>
      </c>
      <c r="AT26" s="254">
        <v>2.0720102229757495</v>
      </c>
      <c r="AU26" s="254">
        <v>2.0826114759777763</v>
      </c>
      <c r="AV26" s="254">
        <v>2.0931285860255682</v>
      </c>
      <c r="AW26" s="254">
        <v>2.1038289456728041</v>
      </c>
      <c r="AX26" s="254">
        <v>2.1184909150229765</v>
      </c>
      <c r="AY26" s="254">
        <v>2.1329578730467049</v>
      </c>
      <c r="AZ26" s="254">
        <v>2.1477953362653235</v>
      </c>
      <c r="BA26" s="254">
        <v>2.1637324291672697</v>
      </c>
      <c r="BB26" s="254">
        <v>2.181266010465658</v>
      </c>
    </row>
    <row r="27" spans="1:54">
      <c r="A27" s="251" t="s">
        <v>437</v>
      </c>
      <c r="B27" s="251">
        <v>3</v>
      </c>
      <c r="C27" s="251" t="s">
        <v>123</v>
      </c>
      <c r="D27" s="254">
        <v>3.79499943344327</v>
      </c>
      <c r="E27" s="254">
        <v>3.8039054415986238</v>
      </c>
      <c r="F27" s="254">
        <v>3.8076435214589464</v>
      </c>
      <c r="G27" s="254">
        <v>3.8124202732987968</v>
      </c>
      <c r="H27" s="254">
        <v>3.8184215761979297</v>
      </c>
      <c r="I27" s="254">
        <v>3.829150391828025</v>
      </c>
      <c r="J27" s="254">
        <v>3.8473862562958523</v>
      </c>
      <c r="K27" s="254">
        <v>3.861980743759482</v>
      </c>
      <c r="L27" s="254">
        <v>3.875508734950281</v>
      </c>
      <c r="M27" s="254">
        <v>3.8879414199258564</v>
      </c>
      <c r="N27" s="254">
        <v>3.9009457008959822</v>
      </c>
      <c r="O27" s="254">
        <v>3.9213531317850747</v>
      </c>
      <c r="P27" s="254">
        <v>3.9364123928012864</v>
      </c>
      <c r="Q27" s="254">
        <v>3.950371160532959</v>
      </c>
      <c r="R27" s="254">
        <v>3.9622426030450226</v>
      </c>
      <c r="S27" s="254">
        <v>3.9727209523685407</v>
      </c>
      <c r="T27" s="254">
        <v>3.9910081416314811</v>
      </c>
      <c r="U27" s="254">
        <v>4.0021135361059246</v>
      </c>
      <c r="V27" s="254">
        <v>4.0120328383895183</v>
      </c>
      <c r="W27" s="254">
        <v>4.0199297759201045</v>
      </c>
      <c r="X27" s="254">
        <v>4.0269403656142631</v>
      </c>
      <c r="Y27" s="254">
        <v>4.0398800492137781</v>
      </c>
      <c r="Z27" s="254">
        <v>4.0479426329265689</v>
      </c>
      <c r="AA27" s="254">
        <v>4.0542295371467496</v>
      </c>
      <c r="AB27" s="254">
        <v>4.059645317683751</v>
      </c>
      <c r="AC27" s="254">
        <v>4.0656620822347795</v>
      </c>
      <c r="AD27" s="254">
        <v>4.0770838688067874</v>
      </c>
      <c r="AE27" s="254">
        <v>4.0865945890234583</v>
      </c>
      <c r="AF27" s="254">
        <v>4.0956049747182366</v>
      </c>
      <c r="AG27" s="254">
        <v>4.1056771147072944</v>
      </c>
      <c r="AH27" s="254">
        <v>4.1175252247387721</v>
      </c>
      <c r="AI27" s="254">
        <v>4.1311382726124535</v>
      </c>
      <c r="AJ27" s="254">
        <v>4.1449022805215767</v>
      </c>
      <c r="AK27" s="254">
        <v>4.159011550614987</v>
      </c>
      <c r="AL27" s="254">
        <v>4.1743931991471062</v>
      </c>
      <c r="AM27" s="254">
        <v>4.1919178282443923</v>
      </c>
      <c r="AN27" s="254">
        <v>4.2101912594781359</v>
      </c>
      <c r="AO27" s="254">
        <v>4.2295879675403043</v>
      </c>
      <c r="AP27" s="254">
        <v>4.2498840740539432</v>
      </c>
      <c r="AQ27" s="254">
        <v>4.2711069043058085</v>
      </c>
      <c r="AR27" s="254">
        <v>4.2937497450271502</v>
      </c>
      <c r="AS27" s="254">
        <v>4.3188209466470182</v>
      </c>
      <c r="AT27" s="254">
        <v>4.3442113290618716</v>
      </c>
      <c r="AU27" s="254">
        <v>4.3701553336547301</v>
      </c>
      <c r="AV27" s="254">
        <v>4.3960946427045702</v>
      </c>
      <c r="AW27" s="254">
        <v>4.4221529635957761</v>
      </c>
      <c r="AX27" s="254">
        <v>4.4493820196439762</v>
      </c>
      <c r="AY27" s="254">
        <v>4.4765290297670672</v>
      </c>
      <c r="AZ27" s="254">
        <v>4.5042231287209065</v>
      </c>
      <c r="BA27" s="254">
        <v>4.5321929381450028</v>
      </c>
      <c r="BB27" s="254">
        <v>4.560439376216296</v>
      </c>
    </row>
    <row r="28" spans="1:54">
      <c r="A28" s="251"/>
      <c r="B28" s="251">
        <v>203</v>
      </c>
      <c r="C28" s="251" t="s">
        <v>125</v>
      </c>
      <c r="D28" s="254">
        <v>3.959916284963124</v>
      </c>
      <c r="E28" s="254">
        <v>3.9695455636142376</v>
      </c>
      <c r="F28" s="254">
        <v>3.9738123650865629</v>
      </c>
      <c r="G28" s="254">
        <v>3.9793523671590907</v>
      </c>
      <c r="H28" s="254">
        <v>3.9862791552060357</v>
      </c>
      <c r="I28" s="254">
        <v>3.9984084067156274</v>
      </c>
      <c r="J28" s="254">
        <v>4.0167492308367594</v>
      </c>
      <c r="K28" s="254">
        <v>4.0311952996814906</v>
      </c>
      <c r="L28" s="254">
        <v>4.0447245481013265</v>
      </c>
      <c r="M28" s="254">
        <v>4.0572627903928415</v>
      </c>
      <c r="N28" s="254">
        <v>4.0704853410250177</v>
      </c>
      <c r="O28" s="254">
        <v>4.0905213389256989</v>
      </c>
      <c r="P28" s="254">
        <v>4.1050126753831755</v>
      </c>
      <c r="Q28" s="254">
        <v>4.1185833063255481</v>
      </c>
      <c r="R28" s="254">
        <v>4.1300796415238983</v>
      </c>
      <c r="S28" s="254">
        <v>4.1399755980483484</v>
      </c>
      <c r="T28" s="254">
        <v>4.157491226617406</v>
      </c>
      <c r="U28" s="254">
        <v>4.167426224302246</v>
      </c>
      <c r="V28" s="254">
        <v>4.1762227067269455</v>
      </c>
      <c r="W28" s="254">
        <v>4.1828336210474584</v>
      </c>
      <c r="X28" s="254">
        <v>4.188602855710414</v>
      </c>
      <c r="Y28" s="254">
        <v>4.2010127731030593</v>
      </c>
      <c r="Z28" s="254">
        <v>4.2076841964216527</v>
      </c>
      <c r="AA28" s="254">
        <v>4.2126182065520181</v>
      </c>
      <c r="AB28" s="254">
        <v>4.2166452028453136</v>
      </c>
      <c r="AC28" s="254">
        <v>4.2212278343167471</v>
      </c>
      <c r="AD28" s="254">
        <v>4.2334033417328207</v>
      </c>
      <c r="AE28" s="254">
        <v>4.2434330127747133</v>
      </c>
      <c r="AF28" s="254">
        <v>4.2530932735091058</v>
      </c>
      <c r="AG28" s="254">
        <v>4.2638912806567264</v>
      </c>
      <c r="AH28" s="254">
        <v>4.2764670718614823</v>
      </c>
      <c r="AI28" s="254">
        <v>4.2889066497777169</v>
      </c>
      <c r="AJ28" s="254">
        <v>4.3016664097395809</v>
      </c>
      <c r="AK28" s="254">
        <v>4.3148896244509496</v>
      </c>
      <c r="AL28" s="254">
        <v>4.3296032268113525</v>
      </c>
      <c r="AM28" s="254">
        <v>4.3466118930060249</v>
      </c>
      <c r="AN28" s="254">
        <v>4.3657600388387516</v>
      </c>
      <c r="AO28" s="254">
        <v>4.3863290111489022</v>
      </c>
      <c r="AP28" s="254">
        <v>4.4079158616447112</v>
      </c>
      <c r="AQ28" s="254">
        <v>4.430526868823029</v>
      </c>
      <c r="AR28" s="254">
        <v>4.4546149635532215</v>
      </c>
      <c r="AS28" s="254">
        <v>4.4820446987207641</v>
      </c>
      <c r="AT28" s="254">
        <v>4.5099100009700086</v>
      </c>
      <c r="AU28" s="254">
        <v>4.5384395347937865</v>
      </c>
      <c r="AV28" s="254">
        <v>4.5670787397072639</v>
      </c>
      <c r="AW28" s="254">
        <v>4.59592446487716</v>
      </c>
      <c r="AX28" s="254">
        <v>4.6265603994986781</v>
      </c>
      <c r="AY28" s="254">
        <v>4.6573085872720617</v>
      </c>
      <c r="AZ28" s="254">
        <v>4.6888478496246808</v>
      </c>
      <c r="BA28" s="254">
        <v>4.7208832924236059</v>
      </c>
      <c r="BB28" s="254">
        <v>4.7534564280992386</v>
      </c>
    </row>
    <row r="29" spans="1:54">
      <c r="A29" s="251"/>
      <c r="B29" s="251">
        <v>210</v>
      </c>
      <c r="C29" s="251" t="s">
        <v>127</v>
      </c>
      <c r="D29" s="254">
        <v>3.0331794148847013</v>
      </c>
      <c r="E29" s="254">
        <v>3.0386400666521354</v>
      </c>
      <c r="F29" s="254">
        <v>3.0400794506443471</v>
      </c>
      <c r="G29" s="254">
        <v>3.0425407711356702</v>
      </c>
      <c r="H29" s="254">
        <v>3.0461616027600105</v>
      </c>
      <c r="I29" s="254">
        <v>3.0535146504953792</v>
      </c>
      <c r="J29" s="254">
        <v>3.0668613157420306</v>
      </c>
      <c r="K29" s="254">
        <v>3.0772982357738949</v>
      </c>
      <c r="L29" s="254">
        <v>3.0869967575980506</v>
      </c>
      <c r="M29" s="254">
        <v>3.0959390741485238</v>
      </c>
      <c r="N29" s="254">
        <v>3.1055456736835554</v>
      </c>
      <c r="O29" s="254">
        <v>3.1207103555586779</v>
      </c>
      <c r="P29" s="254">
        <v>3.1314439684754594</v>
      </c>
      <c r="Q29" s="254">
        <v>3.1413755354742343</v>
      </c>
      <c r="R29" s="254">
        <v>3.1498195361214392</v>
      </c>
      <c r="S29" s="254">
        <v>3.1573946675933726</v>
      </c>
      <c r="T29" s="254">
        <v>3.1707321099714529</v>
      </c>
      <c r="U29" s="254">
        <v>3.1783868851810149</v>
      </c>
      <c r="V29" s="254">
        <v>3.1852310955200664</v>
      </c>
      <c r="W29" s="254">
        <v>3.1906778504896098</v>
      </c>
      <c r="X29" s="254">
        <v>3.1955733568779525</v>
      </c>
      <c r="Y29" s="254">
        <v>3.204304984550391</v>
      </c>
      <c r="Z29" s="254">
        <v>3.2093901884907097</v>
      </c>
      <c r="AA29" s="254">
        <v>3.2130585652102579</v>
      </c>
      <c r="AB29" s="254">
        <v>3.216152646674189</v>
      </c>
      <c r="AC29" s="254">
        <v>3.2199037475591479</v>
      </c>
      <c r="AD29" s="254">
        <v>3.2266677449516878</v>
      </c>
      <c r="AE29" s="254">
        <v>3.2321088973802801</v>
      </c>
      <c r="AF29" s="254">
        <v>3.2371134135706696</v>
      </c>
      <c r="AG29" s="254">
        <v>3.2429642368071629</v>
      </c>
      <c r="AH29" s="254">
        <v>3.2502183651685495</v>
      </c>
      <c r="AI29" s="254">
        <v>3.2599602247657029</v>
      </c>
      <c r="AJ29" s="254">
        <v>3.269759499472658</v>
      </c>
      <c r="AK29" s="254">
        <v>3.2798143479733413</v>
      </c>
      <c r="AL29" s="254">
        <v>3.2908003985335559</v>
      </c>
      <c r="AM29" s="254">
        <v>3.3034577164280168</v>
      </c>
      <c r="AN29" s="254">
        <v>3.3161963762937168</v>
      </c>
      <c r="AO29" s="254">
        <v>3.3297904378609537</v>
      </c>
      <c r="AP29" s="254">
        <v>3.3440676888113616</v>
      </c>
      <c r="AQ29" s="254">
        <v>3.359062180663714</v>
      </c>
      <c r="AR29" s="254">
        <v>3.3751925896325661</v>
      </c>
      <c r="AS29" s="254">
        <v>3.3929238931579198</v>
      </c>
      <c r="AT29" s="254">
        <v>3.4108714972003988</v>
      </c>
      <c r="AU29" s="254">
        <v>3.4292011493744807</v>
      </c>
      <c r="AV29" s="254">
        <v>3.4474435985214433</v>
      </c>
      <c r="AW29" s="254">
        <v>3.4657044511303945</v>
      </c>
      <c r="AX29" s="254">
        <v>3.4843917241420015</v>
      </c>
      <c r="AY29" s="254">
        <v>3.5028676024849736</v>
      </c>
      <c r="AZ29" s="254">
        <v>3.5216019108623353</v>
      </c>
      <c r="BA29" s="254">
        <v>3.5404242692981986</v>
      </c>
      <c r="BB29" s="254">
        <v>3.5593347821483068</v>
      </c>
    </row>
    <row r="30" spans="1:54">
      <c r="A30" s="251"/>
      <c r="B30" s="251">
        <v>216</v>
      </c>
      <c r="C30" s="251" t="s">
        <v>129</v>
      </c>
      <c r="D30" s="254">
        <v>5.1434826159345626</v>
      </c>
      <c r="E30" s="254">
        <v>5.1575696192354705</v>
      </c>
      <c r="F30" s="254">
        <v>5.16519869077288</v>
      </c>
      <c r="G30" s="254">
        <v>5.1739055206947215</v>
      </c>
      <c r="H30" s="254">
        <v>5.1840800203435249</v>
      </c>
      <c r="I30" s="254">
        <v>5.1999248332212495</v>
      </c>
      <c r="J30" s="254">
        <v>5.2273955403568184</v>
      </c>
      <c r="K30" s="254">
        <v>5.2509986121232322</v>
      </c>
      <c r="L30" s="254">
        <v>5.2730163704838757</v>
      </c>
      <c r="M30" s="254">
        <v>5.2933857565355611</v>
      </c>
      <c r="N30" s="254">
        <v>5.3136490312079294</v>
      </c>
      <c r="O30" s="254">
        <v>5.3448441088410563</v>
      </c>
      <c r="P30" s="254">
        <v>5.3696164093476932</v>
      </c>
      <c r="Q30" s="254">
        <v>5.3926247386931392</v>
      </c>
      <c r="R30" s="254">
        <v>5.4125156386138595</v>
      </c>
      <c r="S30" s="254">
        <v>5.4302186957563965</v>
      </c>
      <c r="T30" s="254">
        <v>5.4593005425101921</v>
      </c>
      <c r="U30" s="254">
        <v>5.4791896906647812</v>
      </c>
      <c r="V30" s="254">
        <v>5.4972964522300263</v>
      </c>
      <c r="W30" s="254">
        <v>5.5125760694515922</v>
      </c>
      <c r="X30" s="254">
        <v>5.5261586503646978</v>
      </c>
      <c r="Y30" s="254">
        <v>5.5480148774802993</v>
      </c>
      <c r="Z30" s="254">
        <v>5.5641657251379124</v>
      </c>
      <c r="AA30" s="254">
        <v>5.5779487457825416</v>
      </c>
      <c r="AB30" s="254">
        <v>5.5905135315111218</v>
      </c>
      <c r="AC30" s="254">
        <v>5.6037500269544509</v>
      </c>
      <c r="AD30" s="254">
        <v>5.62069010282476</v>
      </c>
      <c r="AE30" s="254">
        <v>5.63498781252376</v>
      </c>
      <c r="AF30" s="254">
        <v>5.6486067765614019</v>
      </c>
      <c r="AG30" s="254">
        <v>5.6638243247114675</v>
      </c>
      <c r="AH30" s="254">
        <v>5.6817745101685233</v>
      </c>
      <c r="AI30" s="254">
        <v>5.705927577319458</v>
      </c>
      <c r="AJ30" s="254">
        <v>5.730115840646862</v>
      </c>
      <c r="AK30" s="254">
        <v>5.7548193891773662</v>
      </c>
      <c r="AL30" s="254">
        <v>5.7811935678325153</v>
      </c>
      <c r="AM30" s="254">
        <v>5.8104397900706779</v>
      </c>
      <c r="AN30" s="254">
        <v>5.8373491430552882</v>
      </c>
      <c r="AO30" s="254">
        <v>5.8653172786787255</v>
      </c>
      <c r="AP30" s="254">
        <v>5.8945736589164701</v>
      </c>
      <c r="AQ30" s="254">
        <v>5.9251366051602625</v>
      </c>
      <c r="AR30" s="254">
        <v>5.9576499687146915</v>
      </c>
      <c r="AS30" s="254">
        <v>5.9926833506658683</v>
      </c>
      <c r="AT30" s="254">
        <v>6.0280187492125634</v>
      </c>
      <c r="AU30" s="254">
        <v>6.0642686986078367</v>
      </c>
      <c r="AV30" s="254">
        <v>6.1006250068850552</v>
      </c>
      <c r="AW30" s="254">
        <v>6.1372599902290865</v>
      </c>
      <c r="AX30" s="254">
        <v>6.1752195778924213</v>
      </c>
      <c r="AY30" s="254">
        <v>6.2130578834283359</v>
      </c>
      <c r="AZ30" s="254">
        <v>6.2517450472355307</v>
      </c>
      <c r="BA30" s="254">
        <v>6.2908373416664762</v>
      </c>
      <c r="BB30" s="254">
        <v>6.3302421268159863</v>
      </c>
    </row>
    <row r="31" spans="1:54">
      <c r="A31" s="251"/>
      <c r="B31" s="251">
        <v>381</v>
      </c>
      <c r="C31" s="251" t="s">
        <v>131</v>
      </c>
      <c r="D31" s="254">
        <v>4.1690300397737916</v>
      </c>
      <c r="E31" s="254">
        <v>4.1883929658702499</v>
      </c>
      <c r="F31" s="254">
        <v>4.2008616813815616</v>
      </c>
      <c r="G31" s="254">
        <v>4.2121733907091325</v>
      </c>
      <c r="H31" s="254">
        <v>4.2227878395675624</v>
      </c>
      <c r="I31" s="254">
        <v>4.2376699889728524</v>
      </c>
      <c r="J31" s="254">
        <v>4.2702390802186381</v>
      </c>
      <c r="K31" s="254">
        <v>4.2984262006933864</v>
      </c>
      <c r="L31" s="254">
        <v>4.3233988466524682</v>
      </c>
      <c r="M31" s="254">
        <v>4.3452965985522702</v>
      </c>
      <c r="N31" s="254">
        <v>4.3662004776207608</v>
      </c>
      <c r="O31" s="254">
        <v>4.4037167453077748</v>
      </c>
      <c r="P31" s="254">
        <v>4.4357065773479007</v>
      </c>
      <c r="Q31" s="254">
        <v>4.4646606213328646</v>
      </c>
      <c r="R31" s="254">
        <v>4.4894598103260952</v>
      </c>
      <c r="S31" s="254">
        <v>4.5113737773283642</v>
      </c>
      <c r="T31" s="254">
        <v>4.5496879945710145</v>
      </c>
      <c r="U31" s="254">
        <v>4.5797288287559033</v>
      </c>
      <c r="V31" s="254">
        <v>4.6068742235894282</v>
      </c>
      <c r="W31" s="254">
        <v>4.6304172072072438</v>
      </c>
      <c r="X31" s="254">
        <v>4.6517876191968472</v>
      </c>
      <c r="Y31" s="254">
        <v>4.6862715385014422</v>
      </c>
      <c r="Z31" s="254">
        <v>4.7157525823925637</v>
      </c>
      <c r="AA31" s="254">
        <v>4.7422546402324306</v>
      </c>
      <c r="AB31" s="254">
        <v>4.7667111551649262</v>
      </c>
      <c r="AC31" s="254">
        <v>4.7911848394938001</v>
      </c>
      <c r="AD31" s="254">
        <v>4.8251875043023373</v>
      </c>
      <c r="AE31" s="254">
        <v>4.8564068850064874</v>
      </c>
      <c r="AF31" s="254">
        <v>4.886552308853144</v>
      </c>
      <c r="AG31" s="254">
        <v>4.9178202982331038</v>
      </c>
      <c r="AH31" s="254">
        <v>4.951432094581798</v>
      </c>
      <c r="AI31" s="254">
        <v>4.9897632405276999</v>
      </c>
      <c r="AJ31" s="254">
        <v>5.0279552642197123</v>
      </c>
      <c r="AK31" s="254">
        <v>5.0658333111268155</v>
      </c>
      <c r="AL31" s="254">
        <v>5.1047679916333282</v>
      </c>
      <c r="AM31" s="254">
        <v>5.1463459626986561</v>
      </c>
      <c r="AN31" s="254">
        <v>5.1902993695315933</v>
      </c>
      <c r="AO31" s="254">
        <v>5.234642833885812</v>
      </c>
      <c r="AP31" s="254">
        <v>5.2796013423611878</v>
      </c>
      <c r="AQ31" s="254">
        <v>5.3254217383770595</v>
      </c>
      <c r="AR31" s="254">
        <v>5.3728818584272808</v>
      </c>
      <c r="AS31" s="254">
        <v>5.4245357874704219</v>
      </c>
      <c r="AT31" s="254">
        <v>5.4755870625950482</v>
      </c>
      <c r="AU31" s="254">
        <v>5.5272407136643116</v>
      </c>
      <c r="AV31" s="254">
        <v>5.5790080910723399</v>
      </c>
      <c r="AW31" s="254">
        <v>5.6313648842165893</v>
      </c>
      <c r="AX31" s="254">
        <v>5.684950918842488</v>
      </c>
      <c r="AY31" s="254">
        <v>5.7386904282059499</v>
      </c>
      <c r="AZ31" s="254">
        <v>5.793228472906204</v>
      </c>
      <c r="BA31" s="254">
        <v>5.8482961734998655</v>
      </c>
      <c r="BB31" s="254">
        <v>5.9039410396000225</v>
      </c>
    </row>
    <row r="32" spans="1:54">
      <c r="A32" s="251"/>
      <c r="B32" s="251">
        <v>382</v>
      </c>
      <c r="C32" s="251" t="s">
        <v>133</v>
      </c>
      <c r="D32" s="254">
        <v>4.3568407651467673</v>
      </c>
      <c r="E32" s="254">
        <v>4.371467289337688</v>
      </c>
      <c r="F32" s="254">
        <v>4.3786653479613316</v>
      </c>
      <c r="G32" s="254">
        <v>4.3864121701465386</v>
      </c>
      <c r="H32" s="254">
        <v>4.3948207865640221</v>
      </c>
      <c r="I32" s="254">
        <v>4.4089603674654612</v>
      </c>
      <c r="J32" s="254">
        <v>4.4356118801778228</v>
      </c>
      <c r="K32" s="254">
        <v>4.4569086991121916</v>
      </c>
      <c r="L32" s="254">
        <v>4.4763197313067407</v>
      </c>
      <c r="M32" s="254">
        <v>4.4939203194215001</v>
      </c>
      <c r="N32" s="254">
        <v>4.5126492127036704</v>
      </c>
      <c r="O32" s="254">
        <v>4.5428903391054316</v>
      </c>
      <c r="P32" s="254">
        <v>4.5666733723775801</v>
      </c>
      <c r="Q32" s="254">
        <v>4.5888586794558446</v>
      </c>
      <c r="R32" s="254">
        <v>4.6082154585550343</v>
      </c>
      <c r="S32" s="254">
        <v>4.6264808200750283</v>
      </c>
      <c r="T32" s="254">
        <v>4.6554475830872688</v>
      </c>
      <c r="U32" s="254">
        <v>4.6754381405624148</v>
      </c>
      <c r="V32" s="254">
        <v>4.6937307782353228</v>
      </c>
      <c r="W32" s="254">
        <v>4.7096107965743359</v>
      </c>
      <c r="X32" s="254">
        <v>4.7241890814117493</v>
      </c>
      <c r="Y32" s="254">
        <v>4.7444624684270682</v>
      </c>
      <c r="Z32" s="254">
        <v>4.7605557918790771</v>
      </c>
      <c r="AA32" s="254">
        <v>4.7746321834296275</v>
      </c>
      <c r="AB32" s="254">
        <v>4.7876759890603733</v>
      </c>
      <c r="AC32" s="254">
        <v>4.8013651492167382</v>
      </c>
      <c r="AD32" s="254">
        <v>4.8229183088087284</v>
      </c>
      <c r="AE32" s="254">
        <v>4.8425079302920873</v>
      </c>
      <c r="AF32" s="254">
        <v>4.8614668979366344</v>
      </c>
      <c r="AG32" s="254">
        <v>4.8815341289836081</v>
      </c>
      <c r="AH32" s="254">
        <v>4.9038826979972274</v>
      </c>
      <c r="AI32" s="254">
        <v>4.9238972493048072</v>
      </c>
      <c r="AJ32" s="254">
        <v>4.9443890663622998</v>
      </c>
      <c r="AK32" s="254">
        <v>4.9653936303229331</v>
      </c>
      <c r="AL32" s="254">
        <v>4.9881024369877585</v>
      </c>
      <c r="AM32" s="254">
        <v>5.0135197436099803</v>
      </c>
      <c r="AN32" s="254">
        <v>5.0400454009753579</v>
      </c>
      <c r="AO32" s="254">
        <v>5.0682256441217373</v>
      </c>
      <c r="AP32" s="254">
        <v>5.0977445061579303</v>
      </c>
      <c r="AQ32" s="254">
        <v>5.1285426821276401</v>
      </c>
      <c r="AR32" s="254">
        <v>5.1613534154724228</v>
      </c>
      <c r="AS32" s="254">
        <v>5.193783462197441</v>
      </c>
      <c r="AT32" s="254">
        <v>5.2274779213373561</v>
      </c>
      <c r="AU32" s="254">
        <v>5.2617127901522558</v>
      </c>
      <c r="AV32" s="254">
        <v>5.2958154999263183</v>
      </c>
      <c r="AW32" s="254">
        <v>5.3298725785742507</v>
      </c>
      <c r="AX32" s="254">
        <v>5.3654598881861286</v>
      </c>
      <c r="AY32" s="254">
        <v>5.4009816602920893</v>
      </c>
      <c r="AZ32" s="254">
        <v>5.4370980356592984</v>
      </c>
      <c r="BA32" s="254">
        <v>5.4733426039704991</v>
      </c>
      <c r="BB32" s="254">
        <v>5.5093655943582274</v>
      </c>
    </row>
    <row r="33" spans="1:54">
      <c r="A33" s="251" t="s">
        <v>437</v>
      </c>
      <c r="B33" s="251">
        <v>4</v>
      </c>
      <c r="C33" s="251" t="s">
        <v>434</v>
      </c>
      <c r="D33" s="254">
        <v>3.6666830725769164</v>
      </c>
      <c r="E33" s="254">
        <v>3.678284518610738</v>
      </c>
      <c r="F33" s="254">
        <v>3.6851347724406898</v>
      </c>
      <c r="G33" s="254">
        <v>3.6937299127598555</v>
      </c>
      <c r="H33" s="254">
        <v>3.7043792475722799</v>
      </c>
      <c r="I33" s="254">
        <v>3.7202212186987</v>
      </c>
      <c r="J33" s="254">
        <v>3.7382985356205478</v>
      </c>
      <c r="K33" s="254">
        <v>3.7524681900789942</v>
      </c>
      <c r="L33" s="254">
        <v>3.7664995817867681</v>
      </c>
      <c r="M33" s="254">
        <v>3.7807153080442455</v>
      </c>
      <c r="N33" s="254">
        <v>3.7966178636489931</v>
      </c>
      <c r="O33" s="254">
        <v>3.8164989906601487</v>
      </c>
      <c r="P33" s="254">
        <v>3.8311244701788367</v>
      </c>
      <c r="Q33" s="254">
        <v>3.8457257044035078</v>
      </c>
      <c r="R33" s="254">
        <v>3.8595603554652334</v>
      </c>
      <c r="S33" s="254">
        <v>3.8732322082161184</v>
      </c>
      <c r="T33" s="254">
        <v>3.893252779023181</v>
      </c>
      <c r="U33" s="254">
        <v>3.9066303933421191</v>
      </c>
      <c r="V33" s="254">
        <v>3.9196311544581977</v>
      </c>
      <c r="W33" s="254">
        <v>3.9313744727796651</v>
      </c>
      <c r="X33" s="254">
        <v>3.9440827016661362</v>
      </c>
      <c r="Y33" s="254">
        <v>3.9640353376024353</v>
      </c>
      <c r="Z33" s="254">
        <v>3.97731171050139</v>
      </c>
      <c r="AA33" s="254">
        <v>3.9892972368549455</v>
      </c>
      <c r="AB33" s="254">
        <v>4.0009211775031259</v>
      </c>
      <c r="AC33" s="254">
        <v>4.0137316136830927</v>
      </c>
      <c r="AD33" s="254">
        <v>4.032344570254252</v>
      </c>
      <c r="AE33" s="254">
        <v>4.0480920872888131</v>
      </c>
      <c r="AF33" s="254">
        <v>4.0634794365227158</v>
      </c>
      <c r="AG33" s="254">
        <v>4.079815190737798</v>
      </c>
      <c r="AH33" s="254">
        <v>4.0976463149768625</v>
      </c>
      <c r="AI33" s="254">
        <v>4.1175070919293937</v>
      </c>
      <c r="AJ33" s="254">
        <v>4.1360319920703228</v>
      </c>
      <c r="AK33" s="254">
        <v>4.154738483327443</v>
      </c>
      <c r="AL33" s="254">
        <v>4.1745383396674898</v>
      </c>
      <c r="AM33" s="254">
        <v>4.1964997364620844</v>
      </c>
      <c r="AN33" s="254">
        <v>4.2196939576881736</v>
      </c>
      <c r="AO33" s="254">
        <v>4.2423772675463702</v>
      </c>
      <c r="AP33" s="254">
        <v>4.2657394544197862</v>
      </c>
      <c r="AQ33" s="254">
        <v>4.2901132957947166</v>
      </c>
      <c r="AR33" s="254">
        <v>4.3159102868443249</v>
      </c>
      <c r="AS33" s="254">
        <v>4.3420174750802252</v>
      </c>
      <c r="AT33" s="254">
        <v>4.3665767493339613</v>
      </c>
      <c r="AU33" s="254">
        <v>4.3918954250880278</v>
      </c>
      <c r="AV33" s="254">
        <v>4.4177106315305865</v>
      </c>
      <c r="AW33" s="254">
        <v>4.4443307300645909</v>
      </c>
      <c r="AX33" s="254">
        <v>4.4699595171099524</v>
      </c>
      <c r="AY33" s="254">
        <v>4.4957985194567121</v>
      </c>
      <c r="AZ33" s="254">
        <v>4.5224415334574175</v>
      </c>
      <c r="BA33" s="254">
        <v>4.5499357814887906</v>
      </c>
      <c r="BB33" s="254">
        <v>4.5785691930545989</v>
      </c>
    </row>
    <row r="34" spans="1:54">
      <c r="A34" s="251"/>
      <c r="B34" s="251">
        <v>213</v>
      </c>
      <c r="C34" s="251" t="s">
        <v>136</v>
      </c>
      <c r="D34" s="254">
        <v>2.8016454782276639</v>
      </c>
      <c r="E34" s="254">
        <v>2.8112405455363092</v>
      </c>
      <c r="F34" s="254">
        <v>2.8160333605261951</v>
      </c>
      <c r="G34" s="254">
        <v>2.8226074935862124</v>
      </c>
      <c r="H34" s="254">
        <v>2.831106304250437</v>
      </c>
      <c r="I34" s="254">
        <v>2.844385898902658</v>
      </c>
      <c r="J34" s="254">
        <v>2.8576216297635448</v>
      </c>
      <c r="K34" s="254">
        <v>2.866985170988968</v>
      </c>
      <c r="L34" s="254">
        <v>2.8769878151074004</v>
      </c>
      <c r="M34" s="254">
        <v>2.8877919994027943</v>
      </c>
      <c r="N34" s="254">
        <v>2.9012718741808419</v>
      </c>
      <c r="O34" s="254">
        <v>2.9155097065868745</v>
      </c>
      <c r="P34" s="254">
        <v>2.9251558025328364</v>
      </c>
      <c r="Q34" s="254">
        <v>2.9354475269993752</v>
      </c>
      <c r="R34" s="254">
        <v>2.9457861473987514</v>
      </c>
      <c r="S34" s="254">
        <v>2.9572472491342339</v>
      </c>
      <c r="T34" s="254">
        <v>2.9711384436684551</v>
      </c>
      <c r="U34" s="254">
        <v>2.9802915466024151</v>
      </c>
      <c r="V34" s="254">
        <v>2.9897579435069379</v>
      </c>
      <c r="W34" s="254">
        <v>2.9987303237899785</v>
      </c>
      <c r="X34" s="254">
        <v>3.0089705716098964</v>
      </c>
      <c r="Y34" s="254">
        <v>3.0231501591967529</v>
      </c>
      <c r="Z34" s="254">
        <v>3.0313540548424296</v>
      </c>
      <c r="AA34" s="254">
        <v>3.038798705032387</v>
      </c>
      <c r="AB34" s="254">
        <v>3.0460991304429754</v>
      </c>
      <c r="AC34" s="254">
        <v>3.0544433536367293</v>
      </c>
      <c r="AD34" s="254">
        <v>3.0655767038464625</v>
      </c>
      <c r="AE34" s="254">
        <v>3.0743343232527001</v>
      </c>
      <c r="AF34" s="254">
        <v>3.0829273392974659</v>
      </c>
      <c r="AG34" s="254">
        <v>3.0923123885530535</v>
      </c>
      <c r="AH34" s="254">
        <v>3.1028260750602072</v>
      </c>
      <c r="AI34" s="254">
        <v>3.1149846297419348</v>
      </c>
      <c r="AJ34" s="254">
        <v>3.1260072497927602</v>
      </c>
      <c r="AK34" s="254">
        <v>3.1373571584518092</v>
      </c>
      <c r="AL34" s="254">
        <v>3.1497048863880703</v>
      </c>
      <c r="AM34" s="254">
        <v>3.1638712429043609</v>
      </c>
      <c r="AN34" s="254">
        <v>3.1801041954159257</v>
      </c>
      <c r="AO34" s="254">
        <v>3.1964977221359767</v>
      </c>
      <c r="AP34" s="254">
        <v>3.2134766235415415</v>
      </c>
      <c r="AQ34" s="254">
        <v>3.2314544034872066</v>
      </c>
      <c r="AR34" s="254">
        <v>3.2509304271518307</v>
      </c>
      <c r="AS34" s="254">
        <v>3.271871638846247</v>
      </c>
      <c r="AT34" s="254">
        <v>3.2924081575040689</v>
      </c>
      <c r="AU34" s="254">
        <v>3.3136679993716474</v>
      </c>
      <c r="AV34" s="254">
        <v>3.335528587933807</v>
      </c>
      <c r="AW34" s="254">
        <v>3.3581965466659458</v>
      </c>
      <c r="AX34" s="254">
        <v>3.377385932949323</v>
      </c>
      <c r="AY34" s="254">
        <v>3.3966917819078519</v>
      </c>
      <c r="AZ34" s="254">
        <v>3.4164189740345434</v>
      </c>
      <c r="BA34" s="254">
        <v>3.4365399966477375</v>
      </c>
      <c r="BB34" s="254">
        <v>3.4573862777410707</v>
      </c>
    </row>
    <row r="35" spans="1:54">
      <c r="A35" s="251"/>
      <c r="B35" s="251">
        <v>215</v>
      </c>
      <c r="C35" s="251" t="s">
        <v>142</v>
      </c>
      <c r="D35" s="254">
        <v>3.2991497322453331</v>
      </c>
      <c r="E35" s="254">
        <v>3.3113807400415154</v>
      </c>
      <c r="F35" s="254">
        <v>3.3171921935129602</v>
      </c>
      <c r="G35" s="254">
        <v>3.3237787351198658</v>
      </c>
      <c r="H35" s="254">
        <v>3.3316222948227945</v>
      </c>
      <c r="I35" s="254">
        <v>3.3449645408174384</v>
      </c>
      <c r="J35" s="254">
        <v>3.3654901363353646</v>
      </c>
      <c r="K35" s="254">
        <v>3.3814403078539681</v>
      </c>
      <c r="L35" s="254">
        <v>3.396536826441122</v>
      </c>
      <c r="M35" s="254">
        <v>3.4112314683789027</v>
      </c>
      <c r="N35" s="254">
        <v>3.4277365486046891</v>
      </c>
      <c r="O35" s="254">
        <v>3.4532875553783899</v>
      </c>
      <c r="P35" s="254">
        <v>3.4733605908289915</v>
      </c>
      <c r="Q35" s="254">
        <v>3.492690828698406</v>
      </c>
      <c r="R35" s="254">
        <v>3.5107536565977213</v>
      </c>
      <c r="S35" s="254">
        <v>3.5287636900780028</v>
      </c>
      <c r="T35" s="254">
        <v>3.5569035039647878</v>
      </c>
      <c r="U35" s="254">
        <v>3.5771328160518823</v>
      </c>
      <c r="V35" s="254">
        <v>3.5965189476480401</v>
      </c>
      <c r="W35" s="254">
        <v>3.614390231011078</v>
      </c>
      <c r="X35" s="254">
        <v>3.6334742126647943</v>
      </c>
      <c r="Y35" s="254">
        <v>3.6607613527159351</v>
      </c>
      <c r="Z35" s="254">
        <v>3.6804995097910127</v>
      </c>
      <c r="AA35" s="254">
        <v>3.6986722313386871</v>
      </c>
      <c r="AB35" s="254">
        <v>3.7164029286163651</v>
      </c>
      <c r="AC35" s="254">
        <v>3.735762201077693</v>
      </c>
      <c r="AD35" s="254">
        <v>3.7644431794465558</v>
      </c>
      <c r="AE35" s="254">
        <v>3.791284681537495</v>
      </c>
      <c r="AF35" s="254">
        <v>3.8182014180500312</v>
      </c>
      <c r="AG35" s="254">
        <v>3.8465957262068589</v>
      </c>
      <c r="AH35" s="254">
        <v>3.8769172213597791</v>
      </c>
      <c r="AI35" s="254">
        <v>3.9053090663944112</v>
      </c>
      <c r="AJ35" s="254">
        <v>3.9330694412903191</v>
      </c>
      <c r="AK35" s="254">
        <v>3.9608540333543911</v>
      </c>
      <c r="AL35" s="254">
        <v>3.9897720913005581</v>
      </c>
      <c r="AM35" s="254">
        <v>4.0210408288310475</v>
      </c>
      <c r="AN35" s="254">
        <v>4.0530534562748963</v>
      </c>
      <c r="AO35" s="254">
        <v>4.0844819534905143</v>
      </c>
      <c r="AP35" s="254">
        <v>4.1166396136884948</v>
      </c>
      <c r="AQ35" s="254">
        <v>4.1499707011487814</v>
      </c>
      <c r="AR35" s="254">
        <v>4.1847622098268538</v>
      </c>
      <c r="AS35" s="254">
        <v>4.2202231300946167</v>
      </c>
      <c r="AT35" s="254">
        <v>4.2534788457971491</v>
      </c>
      <c r="AU35" s="254">
        <v>4.2877656717584713</v>
      </c>
      <c r="AV35" s="254">
        <v>4.3227955555970681</v>
      </c>
      <c r="AW35" s="254">
        <v>4.3589862190064244</v>
      </c>
      <c r="AX35" s="254">
        <v>4.3953338815262324</v>
      </c>
      <c r="AY35" s="254">
        <v>4.4321288168178867</v>
      </c>
      <c r="AZ35" s="254">
        <v>4.4701231555916596</v>
      </c>
      <c r="BA35" s="254">
        <v>4.5095244409835082</v>
      </c>
      <c r="BB35" s="254">
        <v>4.5505897397849804</v>
      </c>
    </row>
    <row r="36" spans="1:54">
      <c r="A36" s="251"/>
      <c r="B36" s="251">
        <v>218</v>
      </c>
      <c r="C36" s="251" t="s">
        <v>148</v>
      </c>
      <c r="D36" s="254">
        <v>4.1040397347468325</v>
      </c>
      <c r="E36" s="254">
        <v>4.1064220375044309</v>
      </c>
      <c r="F36" s="254">
        <v>4.1050473119196651</v>
      </c>
      <c r="G36" s="254">
        <v>4.1056162909187508</v>
      </c>
      <c r="H36" s="254">
        <v>4.1084789345045536</v>
      </c>
      <c r="I36" s="254">
        <v>4.1162335996489974</v>
      </c>
      <c r="J36" s="254">
        <v>4.1277322396289806</v>
      </c>
      <c r="K36" s="254">
        <v>4.1363151630711208</v>
      </c>
      <c r="L36" s="254">
        <v>4.1446453816161357</v>
      </c>
      <c r="M36" s="254">
        <v>4.152861179933188</v>
      </c>
      <c r="N36" s="254">
        <v>4.1621975298073632</v>
      </c>
      <c r="O36" s="254">
        <v>4.1755519569097777</v>
      </c>
      <c r="P36" s="254">
        <v>4.1833919512579181</v>
      </c>
      <c r="Q36" s="254">
        <v>4.1908822344230696</v>
      </c>
      <c r="R36" s="254">
        <v>4.1970915979666357</v>
      </c>
      <c r="S36" s="254">
        <v>4.2026590209889738</v>
      </c>
      <c r="T36" s="254">
        <v>4.2142913401965227</v>
      </c>
      <c r="U36" s="254">
        <v>4.2186838143531524</v>
      </c>
      <c r="V36" s="254">
        <v>4.2224406487125288</v>
      </c>
      <c r="W36" s="254">
        <v>4.224628767914469</v>
      </c>
      <c r="X36" s="254">
        <v>4.2275277714497168</v>
      </c>
      <c r="Y36" s="254">
        <v>4.2367763873171516</v>
      </c>
      <c r="Z36" s="254">
        <v>4.239965347193956</v>
      </c>
      <c r="AA36" s="254">
        <v>4.2415917894722437</v>
      </c>
      <c r="AB36" s="254">
        <v>4.2426622313594615</v>
      </c>
      <c r="AC36" s="254">
        <v>4.2449032712056374</v>
      </c>
      <c r="AD36" s="254">
        <v>4.2515413017842114</v>
      </c>
      <c r="AE36" s="254">
        <v>4.2559833015981914</v>
      </c>
      <c r="AF36" s="254">
        <v>4.2598382072984684</v>
      </c>
      <c r="AG36" s="254">
        <v>4.2645226584215195</v>
      </c>
      <c r="AH36" s="254">
        <v>4.2706602608361397</v>
      </c>
      <c r="AI36" s="254">
        <v>4.280557272197969</v>
      </c>
      <c r="AJ36" s="254">
        <v>4.2894639519274804</v>
      </c>
      <c r="AK36" s="254">
        <v>4.298367420753654</v>
      </c>
      <c r="AL36" s="254">
        <v>4.3081275584626324</v>
      </c>
      <c r="AM36" s="254">
        <v>4.3198448844577628</v>
      </c>
      <c r="AN36" s="254">
        <v>4.333246466406699</v>
      </c>
      <c r="AO36" s="254">
        <v>4.3462676761261783</v>
      </c>
      <c r="AP36" s="254">
        <v>4.3596977161356225</v>
      </c>
      <c r="AQ36" s="254">
        <v>4.3737802867925071</v>
      </c>
      <c r="AR36" s="254">
        <v>4.389007970853382</v>
      </c>
      <c r="AS36" s="254">
        <v>4.4062753104029708</v>
      </c>
      <c r="AT36" s="254">
        <v>4.4221426178970624</v>
      </c>
      <c r="AU36" s="254">
        <v>4.4382953597484081</v>
      </c>
      <c r="AV36" s="254">
        <v>4.4544519215748108</v>
      </c>
      <c r="AW36" s="254">
        <v>4.4709749566438495</v>
      </c>
      <c r="AX36" s="254">
        <v>4.4894586972383141</v>
      </c>
      <c r="AY36" s="254">
        <v>4.5080629360625863</v>
      </c>
      <c r="AZ36" s="254">
        <v>4.527220744188015</v>
      </c>
      <c r="BA36" s="254">
        <v>4.5470315179004492</v>
      </c>
      <c r="BB36" s="254">
        <v>4.567833011890885</v>
      </c>
    </row>
    <row r="37" spans="1:54">
      <c r="A37" s="251"/>
      <c r="B37" s="251">
        <v>220</v>
      </c>
      <c r="C37" s="251" t="s">
        <v>150</v>
      </c>
      <c r="D37" s="254">
        <v>3.7079567987813946</v>
      </c>
      <c r="E37" s="254">
        <v>3.723504724229342</v>
      </c>
      <c r="F37" s="254">
        <v>3.7362191267818208</v>
      </c>
      <c r="G37" s="254">
        <v>3.7510233806447251</v>
      </c>
      <c r="H37" s="254">
        <v>3.7681804491079016</v>
      </c>
      <c r="I37" s="254">
        <v>3.7898131759447691</v>
      </c>
      <c r="J37" s="254">
        <v>3.8102039377088381</v>
      </c>
      <c r="K37" s="254">
        <v>3.8274859748110392</v>
      </c>
      <c r="L37" s="254">
        <v>3.8447067444824303</v>
      </c>
      <c r="M37" s="254">
        <v>3.8622217318792003</v>
      </c>
      <c r="N37" s="254">
        <v>3.8806592823549901</v>
      </c>
      <c r="O37" s="254">
        <v>3.9013173523524798</v>
      </c>
      <c r="P37" s="254">
        <v>3.9166714801127385</v>
      </c>
      <c r="Q37" s="254">
        <v>3.9322731078338053</v>
      </c>
      <c r="R37" s="254">
        <v>3.9474336833277137</v>
      </c>
      <c r="S37" s="254">
        <v>3.961742589602681</v>
      </c>
      <c r="T37" s="254">
        <v>3.9821872066794959</v>
      </c>
      <c r="U37" s="254">
        <v>3.9970350117625615</v>
      </c>
      <c r="V37" s="254">
        <v>4.0118988114864784</v>
      </c>
      <c r="W37" s="254">
        <v>4.0259509945890857</v>
      </c>
      <c r="X37" s="254">
        <v>4.0408831101137936</v>
      </c>
      <c r="Y37" s="254">
        <v>4.0648223888741324</v>
      </c>
      <c r="Z37" s="254">
        <v>4.0828884948260393</v>
      </c>
      <c r="AA37" s="254">
        <v>4.1000745737561788</v>
      </c>
      <c r="AB37" s="254">
        <v>4.1173329407867714</v>
      </c>
      <c r="AC37" s="254">
        <v>4.1357828507136274</v>
      </c>
      <c r="AD37" s="254">
        <v>4.1585225757426416</v>
      </c>
      <c r="AE37" s="254">
        <v>4.177552207077305</v>
      </c>
      <c r="AF37" s="254">
        <v>4.1962237584838444</v>
      </c>
      <c r="AG37" s="254">
        <v>4.2159657988734143</v>
      </c>
      <c r="AH37" s="254">
        <v>4.237250976959225</v>
      </c>
      <c r="AI37" s="254">
        <v>4.2656158084157676</v>
      </c>
      <c r="AJ37" s="254">
        <v>4.2919759982028092</v>
      </c>
      <c r="AK37" s="254">
        <v>4.3190804559894911</v>
      </c>
      <c r="AL37" s="254">
        <v>4.3477414632841196</v>
      </c>
      <c r="AM37" s="254">
        <v>4.3788617329447268</v>
      </c>
      <c r="AN37" s="254">
        <v>4.4065277135044578</v>
      </c>
      <c r="AO37" s="254">
        <v>4.4332924993702871</v>
      </c>
      <c r="AP37" s="254">
        <v>4.4612208071689627</v>
      </c>
      <c r="AQ37" s="254">
        <v>4.4904436083852088</v>
      </c>
      <c r="AR37" s="254">
        <v>4.5212145891551936</v>
      </c>
      <c r="AS37" s="254">
        <v>4.5510880570226702</v>
      </c>
      <c r="AT37" s="254">
        <v>4.5788988844813057</v>
      </c>
      <c r="AU37" s="254">
        <v>4.6080241732546332</v>
      </c>
      <c r="AV37" s="254">
        <v>4.6381209750825807</v>
      </c>
      <c r="AW37" s="254">
        <v>4.6693690020926883</v>
      </c>
      <c r="AX37" s="254">
        <v>4.7012650460360055</v>
      </c>
      <c r="AY37" s="254">
        <v>4.7339748981064238</v>
      </c>
      <c r="AZ37" s="254">
        <v>4.7683245484946681</v>
      </c>
      <c r="BA37" s="254">
        <v>4.8043359187844592</v>
      </c>
      <c r="BB37" s="254">
        <v>4.842219231695994</v>
      </c>
    </row>
    <row r="38" spans="1:54">
      <c r="A38" s="251"/>
      <c r="B38" s="251">
        <v>228</v>
      </c>
      <c r="C38" s="251" t="s">
        <v>439</v>
      </c>
      <c r="D38" s="254">
        <v>5.4823825688615253</v>
      </c>
      <c r="E38" s="254">
        <v>5.4852133877318696</v>
      </c>
      <c r="F38" s="254">
        <v>5.4845934644407297</v>
      </c>
      <c r="G38" s="254">
        <v>5.4874900503784829</v>
      </c>
      <c r="H38" s="254">
        <v>5.4938291350581467</v>
      </c>
      <c r="I38" s="254">
        <v>5.5062425342957813</v>
      </c>
      <c r="J38" s="254">
        <v>5.5161201525875008</v>
      </c>
      <c r="K38" s="254">
        <v>5.5230476662995498</v>
      </c>
      <c r="L38" s="254">
        <v>5.5305086337800136</v>
      </c>
      <c r="M38" s="254">
        <v>5.5385822886282989</v>
      </c>
      <c r="N38" s="254">
        <v>5.5476207659208399</v>
      </c>
      <c r="O38" s="254">
        <v>5.5571193718299252</v>
      </c>
      <c r="P38" s="254">
        <v>5.5625045499806598</v>
      </c>
      <c r="Q38" s="254">
        <v>5.5684392705793044</v>
      </c>
      <c r="R38" s="254">
        <v>5.5734828202106517</v>
      </c>
      <c r="S38" s="254">
        <v>5.5771767463709381</v>
      </c>
      <c r="T38" s="254">
        <v>5.5853477464136008</v>
      </c>
      <c r="U38" s="254">
        <v>5.5872473512433638</v>
      </c>
      <c r="V38" s="254">
        <v>5.5888167052783722</v>
      </c>
      <c r="W38" s="254">
        <v>5.5886361360766639</v>
      </c>
      <c r="X38" s="254">
        <v>5.5884139243053443</v>
      </c>
      <c r="Y38" s="254">
        <v>5.5968436058311726</v>
      </c>
      <c r="Z38" s="254">
        <v>5.5991744414546911</v>
      </c>
      <c r="AA38" s="254">
        <v>5.6003827259621239</v>
      </c>
      <c r="AB38" s="254">
        <v>5.6011610262832567</v>
      </c>
      <c r="AC38" s="254">
        <v>5.6027411676968581</v>
      </c>
      <c r="AD38" s="254">
        <v>5.6077008666271686</v>
      </c>
      <c r="AE38" s="254">
        <v>5.6083720296367998</v>
      </c>
      <c r="AF38" s="254">
        <v>5.6086072158532163</v>
      </c>
      <c r="AG38" s="254">
        <v>5.6098979071909438</v>
      </c>
      <c r="AH38" s="254">
        <v>5.6134084478453854</v>
      </c>
      <c r="AI38" s="254">
        <v>5.6188450134645489</v>
      </c>
      <c r="AJ38" s="254">
        <v>5.6232321608924769</v>
      </c>
      <c r="AK38" s="254">
        <v>5.6285418906723441</v>
      </c>
      <c r="AL38" s="254">
        <v>5.6357667120244699</v>
      </c>
      <c r="AM38" s="254">
        <v>5.6461073169373979</v>
      </c>
      <c r="AN38" s="254">
        <v>5.6575754056943817</v>
      </c>
      <c r="AO38" s="254">
        <v>5.6694146983831537</v>
      </c>
      <c r="AP38" s="254">
        <v>5.682692752692323</v>
      </c>
      <c r="AQ38" s="254">
        <v>5.6975516168620315</v>
      </c>
      <c r="AR38" s="254">
        <v>5.7145968094163662</v>
      </c>
      <c r="AS38" s="254">
        <v>5.7272257584334776</v>
      </c>
      <c r="AT38" s="254">
        <v>5.7395478852174282</v>
      </c>
      <c r="AU38" s="254">
        <v>5.7528834417221537</v>
      </c>
      <c r="AV38" s="254">
        <v>5.7667730721773802</v>
      </c>
      <c r="AW38" s="254">
        <v>5.7814237251584277</v>
      </c>
      <c r="AX38" s="254">
        <v>5.7933406458968735</v>
      </c>
      <c r="AY38" s="254">
        <v>5.805246629054686</v>
      </c>
      <c r="AZ38" s="254">
        <v>5.8181104491565705</v>
      </c>
      <c r="BA38" s="254">
        <v>5.8315963016603982</v>
      </c>
      <c r="BB38" s="254">
        <v>5.845916221118113</v>
      </c>
    </row>
    <row r="39" spans="1:54">
      <c r="A39" s="251"/>
      <c r="B39" s="251">
        <v>365</v>
      </c>
      <c r="C39" s="251" t="s">
        <v>440</v>
      </c>
      <c r="D39" s="254">
        <v>2.2193888175519887</v>
      </c>
      <c r="E39" s="254">
        <v>2.2283023912073969</v>
      </c>
      <c r="F39" s="254">
        <v>2.2339807227445081</v>
      </c>
      <c r="G39" s="254">
        <v>2.2411759091508801</v>
      </c>
      <c r="H39" s="254">
        <v>2.2500215420901108</v>
      </c>
      <c r="I39" s="254">
        <v>2.262413009946135</v>
      </c>
      <c r="J39" s="254">
        <v>2.2724708755786245</v>
      </c>
      <c r="K39" s="254">
        <v>2.2791426920592692</v>
      </c>
      <c r="L39" s="254">
        <v>2.2862202251899229</v>
      </c>
      <c r="M39" s="254">
        <v>2.294112333409255</v>
      </c>
      <c r="N39" s="254">
        <v>2.3041009000317234</v>
      </c>
      <c r="O39" s="254">
        <v>2.3124117300968563</v>
      </c>
      <c r="P39" s="254">
        <v>2.3173948867611176</v>
      </c>
      <c r="Q39" s="254">
        <v>2.3231661412704829</v>
      </c>
      <c r="R39" s="254">
        <v>2.3293868626833771</v>
      </c>
      <c r="S39" s="254">
        <v>2.3364638587657622</v>
      </c>
      <c r="T39" s="254">
        <v>2.3456928100244281</v>
      </c>
      <c r="U39" s="254">
        <v>2.351615989657724</v>
      </c>
      <c r="V39" s="254">
        <v>2.3579087964147289</v>
      </c>
      <c r="W39" s="254">
        <v>2.363801294360969</v>
      </c>
      <c r="X39" s="254">
        <v>2.3710411076804436</v>
      </c>
      <c r="Y39" s="254">
        <v>2.3835828956383422</v>
      </c>
      <c r="Z39" s="254">
        <v>2.3908512344838799</v>
      </c>
      <c r="AA39" s="254">
        <v>2.3974826774066607</v>
      </c>
      <c r="AB39" s="254">
        <v>2.4040462324173801</v>
      </c>
      <c r="AC39" s="254">
        <v>2.4113864890493182</v>
      </c>
      <c r="AD39" s="254">
        <v>2.4230284941685656</v>
      </c>
      <c r="AE39" s="254">
        <v>2.4318495444022843</v>
      </c>
      <c r="AF39" s="254">
        <v>2.4405845584077017</v>
      </c>
      <c r="AG39" s="254">
        <v>2.4497896145471652</v>
      </c>
      <c r="AH39" s="254">
        <v>2.4596325963039254</v>
      </c>
      <c r="AI39" s="254">
        <v>2.472946853436814</v>
      </c>
      <c r="AJ39" s="254">
        <v>2.4839838770657483</v>
      </c>
      <c r="AK39" s="254">
        <v>2.4950198083728039</v>
      </c>
      <c r="AL39" s="254">
        <v>2.5065761118584358</v>
      </c>
      <c r="AM39" s="254">
        <v>2.5194265919283296</v>
      </c>
      <c r="AN39" s="254">
        <v>2.5391066783989262</v>
      </c>
      <c r="AO39" s="254">
        <v>2.5576945265219155</v>
      </c>
      <c r="AP39" s="254">
        <v>2.5766678984353497</v>
      </c>
      <c r="AQ39" s="254">
        <v>2.5965627347774496</v>
      </c>
      <c r="AR39" s="254">
        <v>2.6177008440577016</v>
      </c>
      <c r="AS39" s="254">
        <v>2.6404745005768309</v>
      </c>
      <c r="AT39" s="254">
        <v>2.6616551600760263</v>
      </c>
      <c r="AU39" s="254">
        <v>2.6837927553512686</v>
      </c>
      <c r="AV39" s="254">
        <v>2.7068996456532384</v>
      </c>
      <c r="AW39" s="254">
        <v>2.731368749075485</v>
      </c>
      <c r="AX39" s="254">
        <v>2.7489299225310195</v>
      </c>
      <c r="AY39" s="254">
        <v>2.7669241990649596</v>
      </c>
      <c r="AZ39" s="254">
        <v>2.7854958397963925</v>
      </c>
      <c r="BA39" s="254">
        <v>2.8048403018076566</v>
      </c>
      <c r="BB39" s="254">
        <v>2.8253822546487255</v>
      </c>
    </row>
    <row r="40" spans="1:54">
      <c r="A40" s="251" t="s">
        <v>437</v>
      </c>
      <c r="B40" s="251">
        <v>5</v>
      </c>
      <c r="C40" s="251" t="s">
        <v>435</v>
      </c>
      <c r="D40" s="254">
        <v>4.076119527965937</v>
      </c>
      <c r="E40" s="254">
        <v>4.0876088099497512</v>
      </c>
      <c r="F40" s="254">
        <v>4.0942674426722965</v>
      </c>
      <c r="G40" s="254">
        <v>4.1028341373532422</v>
      </c>
      <c r="H40" s="254">
        <v>4.1134728199861339</v>
      </c>
      <c r="I40" s="254">
        <v>4.129551637184667</v>
      </c>
      <c r="J40" s="254">
        <v>4.1495462049965175</v>
      </c>
      <c r="K40" s="254">
        <v>4.1663708442359972</v>
      </c>
      <c r="L40" s="254">
        <v>4.1830164179386067</v>
      </c>
      <c r="M40" s="254">
        <v>4.1994154364762339</v>
      </c>
      <c r="N40" s="254">
        <v>4.216846316748649</v>
      </c>
      <c r="O40" s="254">
        <v>4.238133207773271</v>
      </c>
      <c r="P40" s="254">
        <v>4.2542295375915238</v>
      </c>
      <c r="Q40" s="254">
        <v>4.2700336585715837</v>
      </c>
      <c r="R40" s="254">
        <v>4.2842858664311976</v>
      </c>
      <c r="S40" s="254">
        <v>4.2978237197041533</v>
      </c>
      <c r="T40" s="254">
        <v>4.3164323679461933</v>
      </c>
      <c r="U40" s="254">
        <v>4.3279613608713561</v>
      </c>
      <c r="V40" s="254">
        <v>4.3388373927054014</v>
      </c>
      <c r="W40" s="254">
        <v>4.3480212541734371</v>
      </c>
      <c r="X40" s="254">
        <v>4.3567593777700084</v>
      </c>
      <c r="Y40" s="254">
        <v>4.3705411666731653</v>
      </c>
      <c r="Z40" s="254">
        <v>4.3792224217323508</v>
      </c>
      <c r="AA40" s="254">
        <v>4.3865863428698715</v>
      </c>
      <c r="AB40" s="254">
        <v>4.3933029262700272</v>
      </c>
      <c r="AC40" s="254">
        <v>4.4006898324527679</v>
      </c>
      <c r="AD40" s="254">
        <v>4.4123043168482248</v>
      </c>
      <c r="AE40" s="254">
        <v>4.4216668051440013</v>
      </c>
      <c r="AF40" s="254">
        <v>4.430691353735428</v>
      </c>
      <c r="AG40" s="254">
        <v>4.4408488379322426</v>
      </c>
      <c r="AH40" s="254">
        <v>4.4529628932010619</v>
      </c>
      <c r="AI40" s="254">
        <v>4.4667249707413026</v>
      </c>
      <c r="AJ40" s="254">
        <v>4.4804474922152098</v>
      </c>
      <c r="AK40" s="254">
        <v>4.4948908754086681</v>
      </c>
      <c r="AL40" s="254">
        <v>4.5108635330274058</v>
      </c>
      <c r="AM40" s="254">
        <v>4.5291321679778607</v>
      </c>
      <c r="AN40" s="254">
        <v>4.5502410680380239</v>
      </c>
      <c r="AO40" s="254">
        <v>4.572243032344681</v>
      </c>
      <c r="AP40" s="254">
        <v>4.5952789864954156</v>
      </c>
      <c r="AQ40" s="254">
        <v>4.6193774244925461</v>
      </c>
      <c r="AR40" s="254">
        <v>4.6450680226116265</v>
      </c>
      <c r="AS40" s="254">
        <v>4.6714781906815777</v>
      </c>
      <c r="AT40" s="254">
        <v>4.6983177167890142</v>
      </c>
      <c r="AU40" s="254">
        <v>4.7257319086576306</v>
      </c>
      <c r="AV40" s="254">
        <v>4.7532709634616959</v>
      </c>
      <c r="AW40" s="254">
        <v>4.7809866329259547</v>
      </c>
      <c r="AX40" s="254">
        <v>4.8084979243105073</v>
      </c>
      <c r="AY40" s="254">
        <v>4.8359346363891982</v>
      </c>
      <c r="AZ40" s="254">
        <v>4.8639010730565913</v>
      </c>
      <c r="BA40" s="254">
        <v>4.892055414102721</v>
      </c>
      <c r="BB40" s="254">
        <v>4.9203833553788883</v>
      </c>
    </row>
    <row r="41" spans="1:54">
      <c r="A41" s="251"/>
      <c r="B41" s="251">
        <v>201</v>
      </c>
      <c r="C41" s="251" t="s">
        <v>441</v>
      </c>
      <c r="D41" s="254">
        <v>4.0595798895404087</v>
      </c>
      <c r="E41" s="254">
        <v>4.070602456891308</v>
      </c>
      <c r="F41" s="254">
        <v>4.0767069897105008</v>
      </c>
      <c r="G41" s="254">
        <v>4.0846778434020043</v>
      </c>
      <c r="H41" s="254">
        <v>4.0946484589044108</v>
      </c>
      <c r="I41" s="254">
        <v>4.1100549418913808</v>
      </c>
      <c r="J41" s="254">
        <v>4.1296950729572774</v>
      </c>
      <c r="K41" s="254">
        <v>4.1461406876139755</v>
      </c>
      <c r="L41" s="254">
        <v>4.1623788522574072</v>
      </c>
      <c r="M41" s="254">
        <v>4.1783279855597604</v>
      </c>
      <c r="N41" s="254">
        <v>4.1952858564560991</v>
      </c>
      <c r="O41" s="254">
        <v>4.2160366980817354</v>
      </c>
      <c r="P41" s="254">
        <v>4.231670640820588</v>
      </c>
      <c r="Q41" s="254">
        <v>4.2469855030628771</v>
      </c>
      <c r="R41" s="254">
        <v>4.2607081017805051</v>
      </c>
      <c r="S41" s="254">
        <v>4.2737412111519992</v>
      </c>
      <c r="T41" s="254">
        <v>4.2916735344958328</v>
      </c>
      <c r="U41" s="254">
        <v>4.3025584363029283</v>
      </c>
      <c r="V41" s="254">
        <v>4.3127674762723558</v>
      </c>
      <c r="W41" s="254">
        <v>4.3212708968773148</v>
      </c>
      <c r="X41" s="254">
        <v>4.3292889715238783</v>
      </c>
      <c r="Y41" s="254">
        <v>4.3420221582879028</v>
      </c>
      <c r="Z41" s="254">
        <v>4.3497892682494781</v>
      </c>
      <c r="AA41" s="254">
        <v>4.3562456319914062</v>
      </c>
      <c r="AB41" s="254">
        <v>4.3620522425596446</v>
      </c>
      <c r="AC41" s="254">
        <v>4.3685205174275934</v>
      </c>
      <c r="AD41" s="254">
        <v>4.3789242713824112</v>
      </c>
      <c r="AE41" s="254">
        <v>4.3872451954008334</v>
      </c>
      <c r="AF41" s="254">
        <v>4.3952584910141663</v>
      </c>
      <c r="AG41" s="254">
        <v>4.4044298629568344</v>
      </c>
      <c r="AH41" s="254">
        <v>4.4155852851059727</v>
      </c>
      <c r="AI41" s="254">
        <v>4.4283185260008207</v>
      </c>
      <c r="AJ41" s="254">
        <v>4.441203925733693</v>
      </c>
      <c r="AK41" s="254">
        <v>4.4548235978563344</v>
      </c>
      <c r="AL41" s="254">
        <v>4.469983069294778</v>
      </c>
      <c r="AM41" s="254">
        <v>4.4874415816466646</v>
      </c>
      <c r="AN41" s="254">
        <v>4.5077140786707144</v>
      </c>
      <c r="AO41" s="254">
        <v>4.5290370104599171</v>
      </c>
      <c r="AP41" s="254">
        <v>4.5514061068099725</v>
      </c>
      <c r="AQ41" s="254">
        <v>4.5748420176430367</v>
      </c>
      <c r="AR41" s="254">
        <v>4.5998825660766913</v>
      </c>
      <c r="AS41" s="254">
        <v>4.6257128129239362</v>
      </c>
      <c r="AT41" s="254">
        <v>4.652136119040998</v>
      </c>
      <c r="AU41" s="254">
        <v>4.6791215727893789</v>
      </c>
      <c r="AV41" s="254">
        <v>4.7062246828104346</v>
      </c>
      <c r="AW41" s="254">
        <v>4.733491812178225</v>
      </c>
      <c r="AX41" s="254">
        <v>4.7605851228018521</v>
      </c>
      <c r="AY41" s="254">
        <v>4.7876224877326168</v>
      </c>
      <c r="AZ41" s="254">
        <v>4.8151801096171845</v>
      </c>
      <c r="BA41" s="254">
        <v>4.8429065724782694</v>
      </c>
      <c r="BB41" s="254">
        <v>4.8707767980410663</v>
      </c>
    </row>
    <row r="42" spans="1:54">
      <c r="A42" s="251"/>
      <c r="B42" s="251">
        <v>442</v>
      </c>
      <c r="C42" s="251" t="s">
        <v>179</v>
      </c>
      <c r="D42" s="254">
        <v>2.0343400636690734</v>
      </c>
      <c r="E42" s="254">
        <v>2.0409967899881387</v>
      </c>
      <c r="F42" s="254">
        <v>2.0465710375378352</v>
      </c>
      <c r="G42" s="254">
        <v>2.0535452215473868</v>
      </c>
      <c r="H42" s="254">
        <v>2.062173248761384</v>
      </c>
      <c r="I42" s="254">
        <v>2.0736849241326394</v>
      </c>
      <c r="J42" s="254">
        <v>2.0836240840596956</v>
      </c>
      <c r="K42" s="254">
        <v>2.0928370423581479</v>
      </c>
      <c r="L42" s="254">
        <v>2.102230538609112</v>
      </c>
      <c r="M42" s="254">
        <v>2.111916187650436</v>
      </c>
      <c r="N42" s="254">
        <v>2.1223319442400599</v>
      </c>
      <c r="O42" s="254">
        <v>2.1360288609170266</v>
      </c>
      <c r="P42" s="254">
        <v>2.1472301887996013</v>
      </c>
      <c r="Q42" s="254">
        <v>2.1585189976542827</v>
      </c>
      <c r="R42" s="254">
        <v>2.16933195391531</v>
      </c>
      <c r="S42" s="254">
        <v>2.1796006057530395</v>
      </c>
      <c r="T42" s="254">
        <v>2.1948211102040935</v>
      </c>
      <c r="U42" s="254">
        <v>2.2070327726533279</v>
      </c>
      <c r="V42" s="254">
        <v>2.21906751256014</v>
      </c>
      <c r="W42" s="254">
        <v>2.2304132108338579</v>
      </c>
      <c r="X42" s="254">
        <v>2.2412756947546719</v>
      </c>
      <c r="Y42" s="254">
        <v>2.2585583926498809</v>
      </c>
      <c r="Z42" s="254">
        <v>2.2735058671558872</v>
      </c>
      <c r="AA42" s="254">
        <v>2.2879958208619504</v>
      </c>
      <c r="AB42" s="254">
        <v>2.3022297261774836</v>
      </c>
      <c r="AC42" s="254">
        <v>2.3165859557866573</v>
      </c>
      <c r="AD42" s="254">
        <v>2.3369069366845689</v>
      </c>
      <c r="AE42" s="254">
        <v>2.3543635920686219</v>
      </c>
      <c r="AF42" s="254">
        <v>2.3714077316938527</v>
      </c>
      <c r="AG42" s="254">
        <v>2.3887798436555401</v>
      </c>
      <c r="AH42" s="254">
        <v>2.4071985974892591</v>
      </c>
      <c r="AI42" s="254">
        <v>2.4271795493227462</v>
      </c>
      <c r="AJ42" s="254">
        <v>2.4454608959301214</v>
      </c>
      <c r="AK42" s="254">
        <v>2.4643985846674079</v>
      </c>
      <c r="AL42" s="254">
        <v>2.4843700617345941</v>
      </c>
      <c r="AM42" s="254">
        <v>2.5057892294200919</v>
      </c>
      <c r="AN42" s="254">
        <v>2.5306459835550572</v>
      </c>
      <c r="AO42" s="254">
        <v>2.5548497215406782</v>
      </c>
      <c r="AP42" s="254">
        <v>2.5800062100691896</v>
      </c>
      <c r="AQ42" s="254">
        <v>2.606183846193169</v>
      </c>
      <c r="AR42" s="254">
        <v>2.633661585628372</v>
      </c>
      <c r="AS42" s="254">
        <v>2.6557847980379368</v>
      </c>
      <c r="AT42" s="254">
        <v>2.6776064139255444</v>
      </c>
      <c r="AU42" s="254">
        <v>2.7004320473266836</v>
      </c>
      <c r="AV42" s="254">
        <v>2.7239377425466271</v>
      </c>
      <c r="AW42" s="254">
        <v>2.7481133995121212</v>
      </c>
      <c r="AX42" s="254">
        <v>2.7667148105508561</v>
      </c>
      <c r="AY42" s="254">
        <v>2.7856418190301011</v>
      </c>
      <c r="AZ42" s="254">
        <v>2.8053921043385479</v>
      </c>
      <c r="BA42" s="254">
        <v>2.8255558570676267</v>
      </c>
      <c r="BB42" s="254">
        <v>2.8461080512817789</v>
      </c>
    </row>
    <row r="43" spans="1:54">
      <c r="A43" s="251"/>
      <c r="B43" s="251">
        <v>443</v>
      </c>
      <c r="C43" s="251" t="s">
        <v>181</v>
      </c>
      <c r="D43" s="254">
        <v>6.8635302773230089</v>
      </c>
      <c r="E43" s="254">
        <v>6.8743135705111342</v>
      </c>
      <c r="F43" s="254">
        <v>6.8785786197779064</v>
      </c>
      <c r="G43" s="254">
        <v>6.8852069839944843</v>
      </c>
      <c r="H43" s="254">
        <v>6.8950091249349041</v>
      </c>
      <c r="I43" s="254">
        <v>6.9130593948086352</v>
      </c>
      <c r="J43" s="254">
        <v>6.9370613578395863</v>
      </c>
      <c r="K43" s="254">
        <v>6.9553525952139381</v>
      </c>
      <c r="L43" s="254">
        <v>6.9722846611174853</v>
      </c>
      <c r="M43" s="254">
        <v>6.987837822005563</v>
      </c>
      <c r="N43" s="254">
        <v>7.0051886346403665</v>
      </c>
      <c r="O43" s="254">
        <v>7.0352348342211055</v>
      </c>
      <c r="P43" s="254">
        <v>7.0548977192045808</v>
      </c>
      <c r="Q43" s="254">
        <v>7.0729225862296907</v>
      </c>
      <c r="R43" s="254">
        <v>7.0878104955515235</v>
      </c>
      <c r="S43" s="254">
        <v>7.1005399322017091</v>
      </c>
      <c r="T43" s="254">
        <v>7.1278967324335047</v>
      </c>
      <c r="U43" s="254">
        <v>7.1439239824262932</v>
      </c>
      <c r="V43" s="254">
        <v>7.1583165417459975</v>
      </c>
      <c r="W43" s="254">
        <v>7.1694405586111261</v>
      </c>
      <c r="X43" s="254">
        <v>7.1797826981369566</v>
      </c>
      <c r="Y43" s="254">
        <v>7.2051497404489266</v>
      </c>
      <c r="Z43" s="254">
        <v>7.2209707477206946</v>
      </c>
      <c r="AA43" s="254">
        <v>7.2337036728042561</v>
      </c>
      <c r="AB43" s="254">
        <v>7.2444233226445105</v>
      </c>
      <c r="AC43" s="254">
        <v>7.2558087871124934</v>
      </c>
      <c r="AD43" s="254">
        <v>7.2763465204583637</v>
      </c>
      <c r="AE43" s="254">
        <v>7.2905246438509597</v>
      </c>
      <c r="AF43" s="254">
        <v>7.3031153392472294</v>
      </c>
      <c r="AG43" s="254">
        <v>7.3164294077634544</v>
      </c>
      <c r="AH43" s="254">
        <v>7.3316179744739705</v>
      </c>
      <c r="AI43" s="254">
        <v>7.3541297395337217</v>
      </c>
      <c r="AJ43" s="254">
        <v>7.3727393861442794</v>
      </c>
      <c r="AK43" s="254">
        <v>7.3912812157780916</v>
      </c>
      <c r="AL43" s="254">
        <v>7.4111138446365539</v>
      </c>
      <c r="AM43" s="254">
        <v>7.4337894955380657</v>
      </c>
      <c r="AN43" s="254">
        <v>7.4620363399949499</v>
      </c>
      <c r="AO43" s="254">
        <v>7.488273693821264</v>
      </c>
      <c r="AP43" s="254">
        <v>7.5147213298010191</v>
      </c>
      <c r="AQ43" s="254">
        <v>7.541696429844241</v>
      </c>
      <c r="AR43" s="254">
        <v>7.5699653664434319</v>
      </c>
      <c r="AS43" s="254">
        <v>7.6070670542258263</v>
      </c>
      <c r="AT43" s="254">
        <v>7.6406520034020602</v>
      </c>
      <c r="AU43" s="254">
        <v>7.6740890151609937</v>
      </c>
      <c r="AV43" s="254">
        <v>7.7067041544355339</v>
      </c>
      <c r="AW43" s="254">
        <v>7.738847961629026</v>
      </c>
      <c r="AX43" s="254">
        <v>7.7752460179283105</v>
      </c>
      <c r="AY43" s="254">
        <v>7.8098891777941457</v>
      </c>
      <c r="AZ43" s="254">
        <v>7.8443392004515919</v>
      </c>
      <c r="BA43" s="254">
        <v>7.8784131674457374</v>
      </c>
      <c r="BB43" s="254">
        <v>7.9124371552857582</v>
      </c>
    </row>
    <row r="44" spans="1:54">
      <c r="A44" s="251"/>
      <c r="B44" s="251">
        <v>446</v>
      </c>
      <c r="C44" s="251" t="s">
        <v>442</v>
      </c>
      <c r="D44" s="254">
        <v>2.3332360752679935</v>
      </c>
      <c r="E44" s="254">
        <v>2.3418605873071776</v>
      </c>
      <c r="F44" s="254">
        <v>2.3483664769756531</v>
      </c>
      <c r="G44" s="254">
        <v>2.3565317163822663</v>
      </c>
      <c r="H44" s="254">
        <v>2.3667885223826377</v>
      </c>
      <c r="I44" s="254">
        <v>2.380532733192299</v>
      </c>
      <c r="J44" s="254">
        <v>2.3913494332877172</v>
      </c>
      <c r="K44" s="254">
        <v>2.4008099163299059</v>
      </c>
      <c r="L44" s="254">
        <v>2.4107815496605847</v>
      </c>
      <c r="M44" s="254">
        <v>2.4216867766408603</v>
      </c>
      <c r="N44" s="254">
        <v>2.4335980303046751</v>
      </c>
      <c r="O44" s="254">
        <v>2.4448761220123552</v>
      </c>
      <c r="P44" s="254">
        <v>2.4528153669519956</v>
      </c>
      <c r="Q44" s="254">
        <v>2.4614817271928393</v>
      </c>
      <c r="R44" s="254">
        <v>2.4703476318689552</v>
      </c>
      <c r="S44" s="254">
        <v>2.4789955639955261</v>
      </c>
      <c r="T44" s="254">
        <v>2.4911322357987644</v>
      </c>
      <c r="U44" s="254">
        <v>2.4984183429469389</v>
      </c>
      <c r="V44" s="254">
        <v>2.5059527587125507</v>
      </c>
      <c r="W44" s="254">
        <v>2.5130584115338697</v>
      </c>
      <c r="X44" s="254">
        <v>2.5214409133944029</v>
      </c>
      <c r="Y44" s="254">
        <v>2.5368713408376826</v>
      </c>
      <c r="Z44" s="254">
        <v>2.546682966341296</v>
      </c>
      <c r="AA44" s="254">
        <v>2.5561643547582333</v>
      </c>
      <c r="AB44" s="254">
        <v>2.5659756293846017</v>
      </c>
      <c r="AC44" s="254">
        <v>2.5768125997319666</v>
      </c>
      <c r="AD44" s="254">
        <v>2.5948108583130947</v>
      </c>
      <c r="AE44" s="254">
        <v>2.6100680518472861</v>
      </c>
      <c r="AF44" s="254">
        <v>2.6253457145083714</v>
      </c>
      <c r="AG44" s="254">
        <v>2.6414355975270922</v>
      </c>
      <c r="AH44" s="254">
        <v>2.6584966674694526</v>
      </c>
      <c r="AI44" s="254">
        <v>2.6783961628347628</v>
      </c>
      <c r="AJ44" s="254">
        <v>2.6962744466626654</v>
      </c>
      <c r="AK44" s="254">
        <v>2.7148039126885801</v>
      </c>
      <c r="AL44" s="254">
        <v>2.734503543979991</v>
      </c>
      <c r="AM44" s="254">
        <v>2.7556790039162959</v>
      </c>
      <c r="AN44" s="254">
        <v>2.7784300924644678</v>
      </c>
      <c r="AO44" s="254">
        <v>2.7996544519013735</v>
      </c>
      <c r="AP44" s="254">
        <v>2.8219112985611763</v>
      </c>
      <c r="AQ44" s="254">
        <v>2.845272069628511</v>
      </c>
      <c r="AR44" s="254">
        <v>2.8697302360846391</v>
      </c>
      <c r="AS44" s="254">
        <v>2.8911599355573117</v>
      </c>
      <c r="AT44" s="254">
        <v>2.9104771792695416</v>
      </c>
      <c r="AU44" s="254">
        <v>2.9308519402428099</v>
      </c>
      <c r="AV44" s="254">
        <v>2.952143787516722</v>
      </c>
      <c r="AW44" s="254">
        <v>2.9744491702876519</v>
      </c>
      <c r="AX44" s="254">
        <v>2.9970751198883177</v>
      </c>
      <c r="AY44" s="254">
        <v>3.0203620589326743</v>
      </c>
      <c r="AZ44" s="254">
        <v>3.0449825126683692</v>
      </c>
      <c r="BA44" s="254">
        <v>3.0711488425218958</v>
      </c>
      <c r="BB44" s="254">
        <v>3.0990261885682804</v>
      </c>
    </row>
    <row r="45" spans="1:54">
      <c r="A45" s="251" t="s">
        <v>437</v>
      </c>
      <c r="B45" s="251">
        <v>6</v>
      </c>
      <c r="C45" s="251" t="s">
        <v>436</v>
      </c>
      <c r="D45" s="254">
        <v>3.3877519965267928</v>
      </c>
      <c r="E45" s="254">
        <v>3.3960872653808782</v>
      </c>
      <c r="F45" s="254">
        <v>3.4008236563287211</v>
      </c>
      <c r="G45" s="254">
        <v>3.4071123182023846</v>
      </c>
      <c r="H45" s="254">
        <v>3.4151723661515354</v>
      </c>
      <c r="I45" s="254">
        <v>3.4275385629441733</v>
      </c>
      <c r="J45" s="254">
        <v>3.444264635783556</v>
      </c>
      <c r="K45" s="254">
        <v>3.4585586672204398</v>
      </c>
      <c r="L45" s="254">
        <v>3.4724850383303472</v>
      </c>
      <c r="M45" s="254">
        <v>3.4862603679848432</v>
      </c>
      <c r="N45" s="254">
        <v>3.5004948027403815</v>
      </c>
      <c r="O45" s="254">
        <v>3.5195966419712259</v>
      </c>
      <c r="P45" s="254">
        <v>3.5343981173914134</v>
      </c>
      <c r="Q45" s="254">
        <v>3.5489321321401199</v>
      </c>
      <c r="R45" s="254">
        <v>3.5622665695154834</v>
      </c>
      <c r="S45" s="254">
        <v>3.5746378613740935</v>
      </c>
      <c r="T45" s="254">
        <v>3.5933606331915944</v>
      </c>
      <c r="U45" s="254">
        <v>3.6062700828683916</v>
      </c>
      <c r="V45" s="254">
        <v>3.6184510309345068</v>
      </c>
      <c r="W45" s="254">
        <v>3.6291517153130219</v>
      </c>
      <c r="X45" s="254">
        <v>3.6398137265473114</v>
      </c>
      <c r="Y45" s="254">
        <v>3.6572654829822331</v>
      </c>
      <c r="Z45" s="254">
        <v>3.6701995086242065</v>
      </c>
      <c r="AA45" s="254">
        <v>3.6818849500752502</v>
      </c>
      <c r="AB45" s="254">
        <v>3.6931232784477119</v>
      </c>
      <c r="AC45" s="254">
        <v>3.7050544885523093</v>
      </c>
      <c r="AD45" s="254">
        <v>3.7199489869439657</v>
      </c>
      <c r="AE45" s="254">
        <v>3.732331547957227</v>
      </c>
      <c r="AF45" s="254">
        <v>3.7441301180738371</v>
      </c>
      <c r="AG45" s="254">
        <v>3.7567176697587601</v>
      </c>
      <c r="AH45" s="254">
        <v>3.7708535415950477</v>
      </c>
      <c r="AI45" s="254">
        <v>3.7878213799606528</v>
      </c>
      <c r="AJ45" s="254">
        <v>3.8040954507835134</v>
      </c>
      <c r="AK45" s="254">
        <v>3.8207339356992427</v>
      </c>
      <c r="AL45" s="254">
        <v>3.8385072103486291</v>
      </c>
      <c r="AM45" s="254">
        <v>3.8581979923009988</v>
      </c>
      <c r="AN45" s="254">
        <v>3.878855061939773</v>
      </c>
      <c r="AO45" s="254">
        <v>3.899475343601329</v>
      </c>
      <c r="AP45" s="254">
        <v>3.920945122353817</v>
      </c>
      <c r="AQ45" s="254">
        <v>3.9432852642948752</v>
      </c>
      <c r="AR45" s="254">
        <v>3.9668993667973158</v>
      </c>
      <c r="AS45" s="254">
        <v>3.9885753835994087</v>
      </c>
      <c r="AT45" s="254">
        <v>4.0096432541125822</v>
      </c>
      <c r="AU45" s="254">
        <v>4.031239112636313</v>
      </c>
      <c r="AV45" s="254">
        <v>4.0530251734866303</v>
      </c>
      <c r="AW45" s="254">
        <v>4.0751140184540828</v>
      </c>
      <c r="AX45" s="254">
        <v>4.0966097075142267</v>
      </c>
      <c r="AY45" s="254">
        <v>4.1179720335063239</v>
      </c>
      <c r="AZ45" s="254">
        <v>4.1398181277766337</v>
      </c>
      <c r="BA45" s="254">
        <v>4.1619892250379458</v>
      </c>
      <c r="BB45" s="254">
        <v>4.1846012353204722</v>
      </c>
    </row>
    <row r="46" spans="1:54">
      <c r="A46" s="251"/>
      <c r="B46" s="251">
        <v>208</v>
      </c>
      <c r="C46" s="251" t="s">
        <v>189</v>
      </c>
      <c r="D46" s="254">
        <v>3.4570577538227694</v>
      </c>
      <c r="E46" s="254">
        <v>3.4706818198703449</v>
      </c>
      <c r="F46" s="254">
        <v>3.4791318141504735</v>
      </c>
      <c r="G46" s="254">
        <v>3.488726548410344</v>
      </c>
      <c r="H46" s="254">
        <v>3.4998376853776465</v>
      </c>
      <c r="I46" s="254">
        <v>3.5159414818270149</v>
      </c>
      <c r="J46" s="254">
        <v>3.5396716374628912</v>
      </c>
      <c r="K46" s="254">
        <v>3.5599998199900393</v>
      </c>
      <c r="L46" s="254">
        <v>3.5796141032186957</v>
      </c>
      <c r="M46" s="254">
        <v>3.5986211577205443</v>
      </c>
      <c r="N46" s="254">
        <v>3.6186400432358412</v>
      </c>
      <c r="O46" s="254">
        <v>3.6492441456630123</v>
      </c>
      <c r="P46" s="254">
        <v>3.6739664716449525</v>
      </c>
      <c r="Q46" s="254">
        <v>3.6977702256480902</v>
      </c>
      <c r="R46" s="254">
        <v>3.719874982174078</v>
      </c>
      <c r="S46" s="254">
        <v>3.7415727012507327</v>
      </c>
      <c r="T46" s="254">
        <v>3.7734837775911743</v>
      </c>
      <c r="U46" s="254">
        <v>3.7979700198569679</v>
      </c>
      <c r="V46" s="254">
        <v>3.8212693632485153</v>
      </c>
      <c r="W46" s="254">
        <v>3.8427268534785877</v>
      </c>
      <c r="X46" s="254">
        <v>3.8648606203719167</v>
      </c>
      <c r="Y46" s="254">
        <v>3.8947284046364015</v>
      </c>
      <c r="Z46" s="254">
        <v>3.9187928189021557</v>
      </c>
      <c r="AA46" s="254">
        <v>3.9411134942170345</v>
      </c>
      <c r="AB46" s="254">
        <v>3.9628219621652998</v>
      </c>
      <c r="AC46" s="254">
        <v>3.9857914676086708</v>
      </c>
      <c r="AD46" s="254">
        <v>4.0137239517880232</v>
      </c>
      <c r="AE46" s="254">
        <v>4.0403106059906406</v>
      </c>
      <c r="AF46" s="254">
        <v>4.0668687064799842</v>
      </c>
      <c r="AG46" s="254">
        <v>4.0949920959392401</v>
      </c>
      <c r="AH46" s="254">
        <v>4.1250560127858815</v>
      </c>
      <c r="AI46" s="254">
        <v>4.1527050477982685</v>
      </c>
      <c r="AJ46" s="254">
        <v>4.1799860643119873</v>
      </c>
      <c r="AK46" s="254">
        <v>4.2075796016052784</v>
      </c>
      <c r="AL46" s="254">
        <v>4.2364250408817732</v>
      </c>
      <c r="AM46" s="254">
        <v>4.2675472955182343</v>
      </c>
      <c r="AN46" s="254">
        <v>4.2947204571827529</v>
      </c>
      <c r="AO46" s="254">
        <v>4.3218830430145827</v>
      </c>
      <c r="AP46" s="254">
        <v>4.3500536945005024</v>
      </c>
      <c r="AQ46" s="254">
        <v>4.3793426350340328</v>
      </c>
      <c r="AR46" s="254">
        <v>4.4101705761500911</v>
      </c>
      <c r="AS46" s="254">
        <v>4.4410163915141059</v>
      </c>
      <c r="AT46" s="254">
        <v>4.471059149470765</v>
      </c>
      <c r="AU46" s="254">
        <v>4.5020198607554658</v>
      </c>
      <c r="AV46" s="254">
        <v>4.5335580571844902</v>
      </c>
      <c r="AW46" s="254">
        <v>4.565819015364684</v>
      </c>
      <c r="AX46" s="254">
        <v>4.5973500159881713</v>
      </c>
      <c r="AY46" s="254">
        <v>4.6290201808197606</v>
      </c>
      <c r="AZ46" s="254">
        <v>4.661451012632452</v>
      </c>
      <c r="BA46" s="254">
        <v>4.6945952502129336</v>
      </c>
      <c r="BB46" s="254">
        <v>4.7285314072599318</v>
      </c>
    </row>
    <row r="47" spans="1:54">
      <c r="A47" s="251"/>
      <c r="B47" s="251">
        <v>212</v>
      </c>
      <c r="C47" s="251" t="s">
        <v>191</v>
      </c>
      <c r="D47" s="254">
        <v>4.2585408286403652</v>
      </c>
      <c r="E47" s="254">
        <v>4.2697449186867864</v>
      </c>
      <c r="F47" s="254">
        <v>4.2770132406323054</v>
      </c>
      <c r="G47" s="254">
        <v>4.2866698609775602</v>
      </c>
      <c r="H47" s="254">
        <v>4.2988034434373734</v>
      </c>
      <c r="I47" s="254">
        <v>4.3162716901908071</v>
      </c>
      <c r="J47" s="254">
        <v>4.3374840097793088</v>
      </c>
      <c r="K47" s="254">
        <v>4.3550631436634175</v>
      </c>
      <c r="L47" s="254">
        <v>4.3723724376129587</v>
      </c>
      <c r="M47" s="254">
        <v>4.3895969402309802</v>
      </c>
      <c r="N47" s="254">
        <v>4.4078231093473255</v>
      </c>
      <c r="O47" s="254">
        <v>4.4290195784775817</v>
      </c>
      <c r="P47" s="254">
        <v>4.4432238547802685</v>
      </c>
      <c r="Q47" s="254">
        <v>4.4575642925565795</v>
      </c>
      <c r="R47" s="254">
        <v>4.4708470869046737</v>
      </c>
      <c r="S47" s="254">
        <v>4.4834464241409293</v>
      </c>
      <c r="T47" s="254">
        <v>4.5019821572087091</v>
      </c>
      <c r="U47" s="254">
        <v>4.5131113002081271</v>
      </c>
      <c r="V47" s="254">
        <v>4.5239357276887393</v>
      </c>
      <c r="W47" s="254">
        <v>4.5335689828134154</v>
      </c>
      <c r="X47" s="254">
        <v>4.544235757493583</v>
      </c>
      <c r="Y47" s="254">
        <v>4.5625035690783049</v>
      </c>
      <c r="Z47" s="254">
        <v>4.5753413912346872</v>
      </c>
      <c r="AA47" s="254">
        <v>4.587312546969752</v>
      </c>
      <c r="AB47" s="254">
        <v>4.5995485162351786</v>
      </c>
      <c r="AC47" s="254">
        <v>4.6134095181151169</v>
      </c>
      <c r="AD47" s="254">
        <v>4.6288662651561783</v>
      </c>
      <c r="AE47" s="254">
        <v>4.6418626729423274</v>
      </c>
      <c r="AF47" s="254">
        <v>4.6548815767442866</v>
      </c>
      <c r="AG47" s="254">
        <v>4.6694719110691274</v>
      </c>
      <c r="AH47" s="254">
        <v>4.6862150443218447</v>
      </c>
      <c r="AI47" s="254">
        <v>4.7075359935844183</v>
      </c>
      <c r="AJ47" s="254">
        <v>4.7280434077313753</v>
      </c>
      <c r="AK47" s="254">
        <v>4.7494741631709436</v>
      </c>
      <c r="AL47" s="254">
        <v>4.7728379945574071</v>
      </c>
      <c r="AM47" s="254">
        <v>4.7988690423751361</v>
      </c>
      <c r="AN47" s="254">
        <v>4.8202825624160797</v>
      </c>
      <c r="AO47" s="254">
        <v>4.8420244078139527</v>
      </c>
      <c r="AP47" s="254">
        <v>4.8654474969970378</v>
      </c>
      <c r="AQ47" s="254">
        <v>4.8903785432284099</v>
      </c>
      <c r="AR47" s="254">
        <v>4.9173432724020296</v>
      </c>
      <c r="AS47" s="254">
        <v>4.9383659702100369</v>
      </c>
      <c r="AT47" s="254">
        <v>4.9588683748941573</v>
      </c>
      <c r="AU47" s="254">
        <v>4.9802305741047714</v>
      </c>
      <c r="AV47" s="254">
        <v>5.0021503345894773</v>
      </c>
      <c r="AW47" s="254">
        <v>5.0246995771636804</v>
      </c>
      <c r="AX47" s="254">
        <v>5.045668621845337</v>
      </c>
      <c r="AY47" s="254">
        <v>5.066641415131218</v>
      </c>
      <c r="AZ47" s="254">
        <v>5.0884946703230405</v>
      </c>
      <c r="BA47" s="254">
        <v>5.1112144058873046</v>
      </c>
      <c r="BB47" s="254">
        <v>5.1350607629619773</v>
      </c>
    </row>
    <row r="48" spans="1:54">
      <c r="A48" s="251"/>
      <c r="B48" s="251">
        <v>227</v>
      </c>
      <c r="C48" s="251" t="s">
        <v>443</v>
      </c>
      <c r="D48" s="254">
        <v>2.5603258252369345</v>
      </c>
      <c r="E48" s="254">
        <v>2.5651695231307161</v>
      </c>
      <c r="F48" s="254">
        <v>2.5678518614875152</v>
      </c>
      <c r="G48" s="254">
        <v>2.572242943811661</v>
      </c>
      <c r="H48" s="254">
        <v>2.5785082204281138</v>
      </c>
      <c r="I48" s="254">
        <v>2.5878539589531013</v>
      </c>
      <c r="J48" s="254">
        <v>2.5962722009686168</v>
      </c>
      <c r="K48" s="254">
        <v>2.6041999761632977</v>
      </c>
      <c r="L48" s="254">
        <v>2.6125086195973006</v>
      </c>
      <c r="M48" s="254">
        <v>2.6214995213845391</v>
      </c>
      <c r="N48" s="254">
        <v>2.6306510234229519</v>
      </c>
      <c r="O48" s="254">
        <v>2.6408131959491294</v>
      </c>
      <c r="P48" s="254">
        <v>2.6500394981727249</v>
      </c>
      <c r="Q48" s="254">
        <v>2.6596565567842725</v>
      </c>
      <c r="R48" s="254">
        <v>2.6688479774965392</v>
      </c>
      <c r="S48" s="254">
        <v>2.677141284814351</v>
      </c>
      <c r="T48" s="254">
        <v>2.6903694694578091</v>
      </c>
      <c r="U48" s="254">
        <v>2.7005517891458761</v>
      </c>
      <c r="V48" s="254">
        <v>2.7103827045371411</v>
      </c>
      <c r="W48" s="254">
        <v>2.7190473201852687</v>
      </c>
      <c r="X48" s="254">
        <v>2.7271175028383201</v>
      </c>
      <c r="Y48" s="254">
        <v>2.7431402476278275</v>
      </c>
      <c r="Z48" s="254">
        <v>2.7555424973153189</v>
      </c>
      <c r="AA48" s="254">
        <v>2.7671430591419419</v>
      </c>
      <c r="AB48" s="254">
        <v>2.7783318958448819</v>
      </c>
      <c r="AC48" s="254">
        <v>2.7895939764092899</v>
      </c>
      <c r="AD48" s="254">
        <v>2.8051704539234819</v>
      </c>
      <c r="AE48" s="254">
        <v>2.8175417978273609</v>
      </c>
      <c r="AF48" s="254">
        <v>2.8292378424678293</v>
      </c>
      <c r="AG48" s="254">
        <v>2.8412324454435041</v>
      </c>
      <c r="AH48" s="254">
        <v>2.8543192865960121</v>
      </c>
      <c r="AI48" s="254">
        <v>2.8691674944605903</v>
      </c>
      <c r="AJ48" s="254">
        <v>2.8826308328334354</v>
      </c>
      <c r="AK48" s="254">
        <v>2.8965246058850527</v>
      </c>
      <c r="AL48" s="254">
        <v>2.9113934076757984</v>
      </c>
      <c r="AM48" s="254">
        <v>2.9278062285119595</v>
      </c>
      <c r="AN48" s="254">
        <v>2.9502089266907925</v>
      </c>
      <c r="AO48" s="254">
        <v>2.9720041276281188</v>
      </c>
      <c r="AP48" s="254">
        <v>2.9945346501933572</v>
      </c>
      <c r="AQ48" s="254">
        <v>3.0180808397914687</v>
      </c>
      <c r="AR48" s="254">
        <v>3.0430001956498236</v>
      </c>
      <c r="AS48" s="254">
        <v>3.0631279493262875</v>
      </c>
      <c r="AT48" s="254">
        <v>3.0828426388747081</v>
      </c>
      <c r="AU48" s="254">
        <v>3.1032744134419321</v>
      </c>
      <c r="AV48" s="254">
        <v>3.1242217025568157</v>
      </c>
      <c r="AW48" s="254">
        <v>3.145832262658975</v>
      </c>
      <c r="AX48" s="254">
        <v>3.1649355429244177</v>
      </c>
      <c r="AY48" s="254">
        <v>3.1840609675604536</v>
      </c>
      <c r="AZ48" s="254">
        <v>3.2036607302222446</v>
      </c>
      <c r="BA48" s="254">
        <v>3.2235675293732524</v>
      </c>
      <c r="BB48" s="254">
        <v>3.2439450269398922</v>
      </c>
    </row>
    <row r="49" spans="1:54">
      <c r="A49" s="251"/>
      <c r="B49" s="251">
        <v>229</v>
      </c>
      <c r="C49" s="251" t="s">
        <v>444</v>
      </c>
      <c r="D49" s="254">
        <v>3.6218028289084794</v>
      </c>
      <c r="E49" s="254">
        <v>3.629567523942538</v>
      </c>
      <c r="F49" s="254">
        <v>3.6337832823001182</v>
      </c>
      <c r="G49" s="254">
        <v>3.6399769977843111</v>
      </c>
      <c r="H49" s="254">
        <v>3.648400777070306</v>
      </c>
      <c r="I49" s="254">
        <v>3.6620943653555926</v>
      </c>
      <c r="J49" s="254">
        <v>3.6791013295117683</v>
      </c>
      <c r="K49" s="254">
        <v>3.6937584746380501</v>
      </c>
      <c r="L49" s="254">
        <v>3.7083329948001036</v>
      </c>
      <c r="M49" s="254">
        <v>3.7229736599015548</v>
      </c>
      <c r="N49" s="254">
        <v>3.7387116096588451</v>
      </c>
      <c r="O49" s="254">
        <v>3.7588835715374196</v>
      </c>
      <c r="P49" s="254">
        <v>3.7747346542973865</v>
      </c>
      <c r="Q49" s="254">
        <v>3.7904766891860735</v>
      </c>
      <c r="R49" s="254">
        <v>3.8051196403812009</v>
      </c>
      <c r="S49" s="254">
        <v>3.8193080089666456</v>
      </c>
      <c r="T49" s="254">
        <v>3.8389594581921989</v>
      </c>
      <c r="U49" s="254">
        <v>3.8526376582228381</v>
      </c>
      <c r="V49" s="254">
        <v>3.8659035603942438</v>
      </c>
      <c r="W49" s="254">
        <v>3.8780036611550144</v>
      </c>
      <c r="X49" s="254">
        <v>3.8901034943957562</v>
      </c>
      <c r="Y49" s="254">
        <v>3.9065981967484054</v>
      </c>
      <c r="Z49" s="254">
        <v>3.9195498012767365</v>
      </c>
      <c r="AA49" s="254">
        <v>3.9315885114986355</v>
      </c>
      <c r="AB49" s="254">
        <v>3.9433897633356279</v>
      </c>
      <c r="AC49" s="254">
        <v>3.9560944826095161</v>
      </c>
      <c r="AD49" s="254">
        <v>3.9692478033278631</v>
      </c>
      <c r="AE49" s="254">
        <v>3.9804236082865914</v>
      </c>
      <c r="AF49" s="254">
        <v>3.9913170961636362</v>
      </c>
      <c r="AG49" s="254">
        <v>4.0033929282446463</v>
      </c>
      <c r="AH49" s="254">
        <v>4.0175504918401304</v>
      </c>
      <c r="AI49" s="254">
        <v>4.0346577995577846</v>
      </c>
      <c r="AJ49" s="254">
        <v>4.0518260309913199</v>
      </c>
      <c r="AK49" s="254">
        <v>4.0698382408612952</v>
      </c>
      <c r="AL49" s="254">
        <v>4.0894943121700962</v>
      </c>
      <c r="AM49" s="254">
        <v>4.111592294453053</v>
      </c>
      <c r="AN49" s="254">
        <v>4.1326263024525938</v>
      </c>
      <c r="AO49" s="254">
        <v>4.1543680632756592</v>
      </c>
      <c r="AP49" s="254">
        <v>4.1773845373684519</v>
      </c>
      <c r="AQ49" s="254">
        <v>4.2016645391715555</v>
      </c>
      <c r="AR49" s="254">
        <v>4.2276103486920134</v>
      </c>
      <c r="AS49" s="254">
        <v>4.2522676847866343</v>
      </c>
      <c r="AT49" s="254">
        <v>4.2771415862841682</v>
      </c>
      <c r="AU49" s="254">
        <v>4.3029299874525035</v>
      </c>
      <c r="AV49" s="254">
        <v>4.329231718765616</v>
      </c>
      <c r="AW49" s="254">
        <v>4.3560903986906885</v>
      </c>
      <c r="AX49" s="254">
        <v>4.3824658224537476</v>
      </c>
      <c r="AY49" s="254">
        <v>4.4091819995693502</v>
      </c>
      <c r="AZ49" s="254">
        <v>4.4368858777555875</v>
      </c>
      <c r="BA49" s="254">
        <v>4.4652680759200338</v>
      </c>
      <c r="BB49" s="254">
        <v>4.4942604490531091</v>
      </c>
    </row>
    <row r="50" spans="1:54">
      <c r="A50" s="251"/>
      <c r="B50" s="251">
        <v>464</v>
      </c>
      <c r="C50" s="251" t="s">
        <v>212</v>
      </c>
      <c r="D50" s="254">
        <v>3.1332323276497087</v>
      </c>
      <c r="E50" s="254">
        <v>3.130293600759563</v>
      </c>
      <c r="F50" s="254">
        <v>3.1230428470617939</v>
      </c>
      <c r="G50" s="254">
        <v>3.1158887620259765</v>
      </c>
      <c r="H50" s="254">
        <v>3.1091617489567898</v>
      </c>
      <c r="I50" s="254">
        <v>3.1058879406668218</v>
      </c>
      <c r="J50" s="254">
        <v>3.1157331491512514</v>
      </c>
      <c r="K50" s="254">
        <v>3.1228603024797845</v>
      </c>
      <c r="L50" s="254">
        <v>3.1284644851812375</v>
      </c>
      <c r="M50" s="254">
        <v>3.1327744271833238</v>
      </c>
      <c r="N50" s="254">
        <v>3.1367574695043503</v>
      </c>
      <c r="O50" s="254">
        <v>3.1488403002644505</v>
      </c>
      <c r="P50" s="254">
        <v>3.1567666297120844</v>
      </c>
      <c r="Q50" s="254">
        <v>3.1632415101393025</v>
      </c>
      <c r="R50" s="254">
        <v>3.1674938190757183</v>
      </c>
      <c r="S50" s="254">
        <v>3.1702923941627579</v>
      </c>
      <c r="T50" s="254">
        <v>3.1789875375215098</v>
      </c>
      <c r="U50" s="254">
        <v>3.1822769976791179</v>
      </c>
      <c r="V50" s="254">
        <v>3.183871959785372</v>
      </c>
      <c r="W50" s="254">
        <v>3.1833236158662386</v>
      </c>
      <c r="X50" s="254">
        <v>3.1817610414479902</v>
      </c>
      <c r="Y50" s="254">
        <v>3.1851847406330625</v>
      </c>
      <c r="Z50" s="254">
        <v>3.1849891638844046</v>
      </c>
      <c r="AA50" s="254">
        <v>3.1826403688506999</v>
      </c>
      <c r="AB50" s="254">
        <v>3.1790196254879048</v>
      </c>
      <c r="AC50" s="254">
        <v>3.1754662882928537</v>
      </c>
      <c r="AD50" s="254">
        <v>3.1735497228299332</v>
      </c>
      <c r="AE50" s="254">
        <v>3.1700471883252113</v>
      </c>
      <c r="AF50" s="254">
        <v>3.1652819958634</v>
      </c>
      <c r="AG50" s="254">
        <v>3.1606860275151387</v>
      </c>
      <c r="AH50" s="254">
        <v>3.1570961961034794</v>
      </c>
      <c r="AI50" s="254">
        <v>3.1598611250724788</v>
      </c>
      <c r="AJ50" s="254">
        <v>3.1627564978504124</v>
      </c>
      <c r="AK50" s="254">
        <v>3.1651355925078586</v>
      </c>
      <c r="AL50" s="254">
        <v>3.1676617095050581</v>
      </c>
      <c r="AM50" s="254">
        <v>3.1712013341581677</v>
      </c>
      <c r="AN50" s="254">
        <v>3.1796758800077893</v>
      </c>
      <c r="AO50" s="254">
        <v>3.1885700526956091</v>
      </c>
      <c r="AP50" s="254">
        <v>3.1973424638984467</v>
      </c>
      <c r="AQ50" s="254">
        <v>3.2060231186025949</v>
      </c>
      <c r="AR50" s="254">
        <v>3.2150714056594665</v>
      </c>
      <c r="AS50" s="254">
        <v>3.2275586631531348</v>
      </c>
      <c r="AT50" s="254">
        <v>3.2396163680504371</v>
      </c>
      <c r="AU50" s="254">
        <v>3.2511784082183683</v>
      </c>
      <c r="AV50" s="254">
        <v>3.2619485782504287</v>
      </c>
      <c r="AW50" s="254">
        <v>3.2720670076728395</v>
      </c>
      <c r="AX50" s="254">
        <v>3.2845379326613799</v>
      </c>
      <c r="AY50" s="254">
        <v>3.2960808569629068</v>
      </c>
      <c r="AZ50" s="254">
        <v>3.3070600956336116</v>
      </c>
      <c r="BA50" s="254">
        <v>3.3173459615153962</v>
      </c>
      <c r="BB50" s="254">
        <v>3.3271169790740314</v>
      </c>
    </row>
    <row r="51" spans="1:54">
      <c r="A51" s="251"/>
      <c r="B51" s="251">
        <v>481</v>
      </c>
      <c r="C51" s="251" t="s">
        <v>214</v>
      </c>
      <c r="D51" s="254">
        <v>2.5809994089042219</v>
      </c>
      <c r="E51" s="254">
        <v>2.5881583115478217</v>
      </c>
      <c r="F51" s="254">
        <v>2.5920667968756268</v>
      </c>
      <c r="G51" s="254">
        <v>2.5965730598825045</v>
      </c>
      <c r="H51" s="254">
        <v>2.6019588862754879</v>
      </c>
      <c r="I51" s="254">
        <v>2.6106940704813537</v>
      </c>
      <c r="J51" s="254">
        <v>2.6246740053383064</v>
      </c>
      <c r="K51" s="254">
        <v>2.6370276032407034</v>
      </c>
      <c r="L51" s="254">
        <v>2.6485888961921789</v>
      </c>
      <c r="M51" s="254">
        <v>2.6595680343816781</v>
      </c>
      <c r="N51" s="254">
        <v>2.6704785561884115</v>
      </c>
      <c r="O51" s="254">
        <v>2.6875610962435541</v>
      </c>
      <c r="P51" s="254">
        <v>2.701288502158254</v>
      </c>
      <c r="Q51" s="254">
        <v>2.7144747568193806</v>
      </c>
      <c r="R51" s="254">
        <v>2.7264810783048157</v>
      </c>
      <c r="S51" s="254">
        <v>2.7370086678094343</v>
      </c>
      <c r="T51" s="254">
        <v>2.7555215158709205</v>
      </c>
      <c r="U51" s="254">
        <v>2.7695722395939941</v>
      </c>
      <c r="V51" s="254">
        <v>2.7831115536820792</v>
      </c>
      <c r="W51" s="254">
        <v>2.7955360806255611</v>
      </c>
      <c r="X51" s="254">
        <v>2.8079167247414936</v>
      </c>
      <c r="Y51" s="254">
        <v>2.8300810867598929</v>
      </c>
      <c r="Z51" s="254">
        <v>2.8478045751005152</v>
      </c>
      <c r="AA51" s="254">
        <v>2.8647058788331106</v>
      </c>
      <c r="AB51" s="254">
        <v>2.8813747545020076</v>
      </c>
      <c r="AC51" s="254">
        <v>2.8988085319918442</v>
      </c>
      <c r="AD51" s="254">
        <v>2.9230361053422889</v>
      </c>
      <c r="AE51" s="254">
        <v>2.9447159578117401</v>
      </c>
      <c r="AF51" s="254">
        <v>2.9662979879731002</v>
      </c>
      <c r="AG51" s="254">
        <v>2.9889119063070955</v>
      </c>
      <c r="AH51" s="254">
        <v>3.0131767736959341</v>
      </c>
      <c r="AI51" s="254">
        <v>3.0365178763764158</v>
      </c>
      <c r="AJ51" s="254">
        <v>3.0586443156965446</v>
      </c>
      <c r="AK51" s="254">
        <v>3.0814553733380374</v>
      </c>
      <c r="AL51" s="254">
        <v>3.1055998115998862</v>
      </c>
      <c r="AM51" s="254">
        <v>3.131758653469674</v>
      </c>
      <c r="AN51" s="254">
        <v>3.1604359265735567</v>
      </c>
      <c r="AO51" s="254">
        <v>3.188365482843408</v>
      </c>
      <c r="AP51" s="254">
        <v>3.2173409341449517</v>
      </c>
      <c r="AQ51" s="254">
        <v>3.2474019298193895</v>
      </c>
      <c r="AR51" s="254">
        <v>3.2788582748906334</v>
      </c>
      <c r="AS51" s="254">
        <v>3.3045697034519921</v>
      </c>
      <c r="AT51" s="254">
        <v>3.3285775258162089</v>
      </c>
      <c r="AU51" s="254">
        <v>3.3535218632378805</v>
      </c>
      <c r="AV51" s="254">
        <v>3.3790396719709919</v>
      </c>
      <c r="AW51" s="254">
        <v>3.405369364258187</v>
      </c>
      <c r="AX51" s="254">
        <v>3.43363943642973</v>
      </c>
      <c r="AY51" s="254">
        <v>3.4625204715954481</v>
      </c>
      <c r="AZ51" s="254">
        <v>3.4927609433604689</v>
      </c>
      <c r="BA51" s="254">
        <v>3.5242581625195895</v>
      </c>
      <c r="BB51" s="254">
        <v>3.557267888361717</v>
      </c>
    </row>
    <row r="52" spans="1:54">
      <c r="A52" s="251"/>
      <c r="B52" s="251">
        <v>501</v>
      </c>
      <c r="C52" s="251" t="s">
        <v>445</v>
      </c>
      <c r="D52" s="254">
        <v>2.8226109176447212</v>
      </c>
      <c r="E52" s="254">
        <v>2.8317817968536225</v>
      </c>
      <c r="F52" s="254">
        <v>2.8392154448337124</v>
      </c>
      <c r="G52" s="254">
        <v>2.8490729229441936</v>
      </c>
      <c r="H52" s="254">
        <v>2.8616247184340704</v>
      </c>
      <c r="I52" s="254">
        <v>2.8780635127488616</v>
      </c>
      <c r="J52" s="254">
        <v>2.8907754136588966</v>
      </c>
      <c r="K52" s="254">
        <v>2.9016860988731059</v>
      </c>
      <c r="L52" s="254">
        <v>2.9133434809239818</v>
      </c>
      <c r="M52" s="254">
        <v>2.9265454203343308</v>
      </c>
      <c r="N52" s="254">
        <v>2.9402863832010451</v>
      </c>
      <c r="O52" s="254">
        <v>2.9544786428330889</v>
      </c>
      <c r="P52" s="254">
        <v>2.9667062570345712</v>
      </c>
      <c r="Q52" s="254">
        <v>2.9803074244331902</v>
      </c>
      <c r="R52" s="254">
        <v>2.9946368931129173</v>
      </c>
      <c r="S52" s="254">
        <v>3.0080564493289539</v>
      </c>
      <c r="T52" s="254">
        <v>3.0257559189494931</v>
      </c>
      <c r="U52" s="254">
        <v>3.0388225790782721</v>
      </c>
      <c r="V52" s="254">
        <v>3.0519880846848753</v>
      </c>
      <c r="W52" s="254">
        <v>3.0643373289739206</v>
      </c>
      <c r="X52" s="254">
        <v>3.0780723387413875</v>
      </c>
      <c r="Y52" s="254">
        <v>3.101250206561565</v>
      </c>
      <c r="Z52" s="254">
        <v>3.1177643228578322</v>
      </c>
      <c r="AA52" s="254">
        <v>3.1338056522225886</v>
      </c>
      <c r="AB52" s="254">
        <v>3.1502935719506264</v>
      </c>
      <c r="AC52" s="254">
        <v>3.1677294528117392</v>
      </c>
      <c r="AD52" s="254">
        <v>3.1947762483105131</v>
      </c>
      <c r="AE52" s="254">
        <v>3.2172869145687919</v>
      </c>
      <c r="AF52" s="254">
        <v>3.2394423983962786</v>
      </c>
      <c r="AG52" s="254">
        <v>3.2622065318086428</v>
      </c>
      <c r="AH52" s="254">
        <v>3.2860912341551995</v>
      </c>
      <c r="AI52" s="254">
        <v>3.3135659411781915</v>
      </c>
      <c r="AJ52" s="254">
        <v>3.3380494652515296</v>
      </c>
      <c r="AK52" s="254">
        <v>3.3629391528685368</v>
      </c>
      <c r="AL52" s="254">
        <v>3.3889553858006654</v>
      </c>
      <c r="AM52" s="254">
        <v>3.4166556384787974</v>
      </c>
      <c r="AN52" s="254">
        <v>3.4525694174132164</v>
      </c>
      <c r="AO52" s="254">
        <v>3.4857512704206486</v>
      </c>
      <c r="AP52" s="254">
        <v>3.5200978628666992</v>
      </c>
      <c r="AQ52" s="254">
        <v>3.5559367204302847</v>
      </c>
      <c r="AR52" s="254">
        <v>3.593046228362093</v>
      </c>
      <c r="AS52" s="254">
        <v>3.6283633773935473</v>
      </c>
      <c r="AT52" s="254">
        <v>3.6600048944986949</v>
      </c>
      <c r="AU52" s="254">
        <v>3.693207147057219</v>
      </c>
      <c r="AV52" s="254">
        <v>3.727901376967671</v>
      </c>
      <c r="AW52" s="254">
        <v>3.7643104542625494</v>
      </c>
      <c r="AX52" s="254">
        <v>3.7927558253961595</v>
      </c>
      <c r="AY52" s="254">
        <v>3.8216267251407419</v>
      </c>
      <c r="AZ52" s="254">
        <v>3.8519052682757984</v>
      </c>
      <c r="BA52" s="254">
        <v>3.8839954999489894</v>
      </c>
      <c r="BB52" s="254">
        <v>3.918153904465735</v>
      </c>
    </row>
    <row r="53" spans="1:54">
      <c r="A53" s="251" t="s">
        <v>437</v>
      </c>
      <c r="B53" s="251">
        <v>7</v>
      </c>
      <c r="C53" s="251" t="s">
        <v>224</v>
      </c>
      <c r="D53" s="254">
        <v>3.1601880886835856</v>
      </c>
      <c r="E53" s="254">
        <v>3.1647635175927511</v>
      </c>
      <c r="F53" s="254">
        <v>3.1672463930824195</v>
      </c>
      <c r="G53" s="254">
        <v>3.172067409286516</v>
      </c>
      <c r="H53" s="254">
        <v>3.1793174053700723</v>
      </c>
      <c r="I53" s="254">
        <v>3.190496937897513</v>
      </c>
      <c r="J53" s="254">
        <v>3.1995104361092483</v>
      </c>
      <c r="K53" s="254">
        <v>3.2059495410197436</v>
      </c>
      <c r="L53" s="254">
        <v>3.2128766730420013</v>
      </c>
      <c r="M53" s="254">
        <v>3.2208149864358493</v>
      </c>
      <c r="N53" s="254">
        <v>3.2303125475123737</v>
      </c>
      <c r="O53" s="254">
        <v>3.2411145240012114</v>
      </c>
      <c r="P53" s="254">
        <v>3.2477009456911641</v>
      </c>
      <c r="Q53" s="254">
        <v>3.2553679950203911</v>
      </c>
      <c r="R53" s="254">
        <v>3.2633398322504714</v>
      </c>
      <c r="S53" s="254">
        <v>3.2715852609626395</v>
      </c>
      <c r="T53" s="254">
        <v>3.2834594995249202</v>
      </c>
      <c r="U53" s="254">
        <v>3.2899674691974496</v>
      </c>
      <c r="V53" s="254">
        <v>3.296849141826387</v>
      </c>
      <c r="W53" s="254">
        <v>3.3030275679368071</v>
      </c>
      <c r="X53" s="254">
        <v>3.311207065349822</v>
      </c>
      <c r="Y53" s="254">
        <v>3.3260563074529514</v>
      </c>
      <c r="Z53" s="254">
        <v>3.3344706841010505</v>
      </c>
      <c r="AA53" s="254">
        <v>3.3422001839314373</v>
      </c>
      <c r="AB53" s="254">
        <v>3.3500954408681207</v>
      </c>
      <c r="AC53" s="254">
        <v>3.3593898700812361</v>
      </c>
      <c r="AD53" s="254">
        <v>3.3753231940568766</v>
      </c>
      <c r="AE53" s="254">
        <v>3.3881418113042803</v>
      </c>
      <c r="AF53" s="254">
        <v>3.400846881166748</v>
      </c>
      <c r="AG53" s="254">
        <v>3.4142628126610615</v>
      </c>
      <c r="AH53" s="254">
        <v>3.4287224829334892</v>
      </c>
      <c r="AI53" s="254">
        <v>3.4477515410668675</v>
      </c>
      <c r="AJ53" s="254">
        <v>3.4643993207958563</v>
      </c>
      <c r="AK53" s="254">
        <v>3.4813776058112968</v>
      </c>
      <c r="AL53" s="254">
        <v>3.4993560859768507</v>
      </c>
      <c r="AM53" s="254">
        <v>3.5191609126140513</v>
      </c>
      <c r="AN53" s="254">
        <v>3.5442279779592445</v>
      </c>
      <c r="AO53" s="254">
        <v>3.5677604653219297</v>
      </c>
      <c r="AP53" s="254">
        <v>3.5921539404999745</v>
      </c>
      <c r="AQ53" s="254">
        <v>3.6178248764098799</v>
      </c>
      <c r="AR53" s="254">
        <v>3.6450031644960745</v>
      </c>
      <c r="AS53" s="254">
        <v>3.6678929171367214</v>
      </c>
      <c r="AT53" s="254">
        <v>3.6885603284024806</v>
      </c>
      <c r="AU53" s="254">
        <v>3.7103034441488907</v>
      </c>
      <c r="AV53" s="254">
        <v>3.7330368553205138</v>
      </c>
      <c r="AW53" s="254">
        <v>3.7570703657904199</v>
      </c>
      <c r="AX53" s="254">
        <v>3.7807094129880667</v>
      </c>
      <c r="AY53" s="254">
        <v>3.8050859362435214</v>
      </c>
      <c r="AZ53" s="254">
        <v>3.8306603603225806</v>
      </c>
      <c r="BA53" s="254">
        <v>3.8578176975674849</v>
      </c>
      <c r="BB53" s="254">
        <v>3.8869473011986932</v>
      </c>
    </row>
    <row r="54" spans="1:54">
      <c r="A54" s="251"/>
      <c r="B54" s="251">
        <v>209</v>
      </c>
      <c r="C54" s="251" t="s">
        <v>226</v>
      </c>
      <c r="D54" s="254">
        <v>3.3458156164707735</v>
      </c>
      <c r="E54" s="254">
        <v>3.3486434249083246</v>
      </c>
      <c r="F54" s="254">
        <v>3.3496313090979273</v>
      </c>
      <c r="G54" s="254">
        <v>3.3531264238286069</v>
      </c>
      <c r="H54" s="254">
        <v>3.3590796646855274</v>
      </c>
      <c r="I54" s="254">
        <v>3.3689895359804543</v>
      </c>
      <c r="J54" s="254">
        <v>3.3772522173395711</v>
      </c>
      <c r="K54" s="254">
        <v>3.382795697543195</v>
      </c>
      <c r="L54" s="254">
        <v>3.3886819143707902</v>
      </c>
      <c r="M54" s="254">
        <v>3.3953406902192178</v>
      </c>
      <c r="N54" s="254">
        <v>3.4034778923960727</v>
      </c>
      <c r="O54" s="254">
        <v>3.4140658273930011</v>
      </c>
      <c r="P54" s="254">
        <v>3.4206437740856446</v>
      </c>
      <c r="Q54" s="254">
        <v>3.4282049845067082</v>
      </c>
      <c r="R54" s="254">
        <v>3.4357945972610815</v>
      </c>
      <c r="S54" s="254">
        <v>3.4437817701433153</v>
      </c>
      <c r="T54" s="254">
        <v>3.455448871145248</v>
      </c>
      <c r="U54" s="254">
        <v>3.4614938479300856</v>
      </c>
      <c r="V54" s="254">
        <v>3.4677595156385754</v>
      </c>
      <c r="W54" s="254">
        <v>3.4731206096578</v>
      </c>
      <c r="X54" s="254">
        <v>3.4800990762872499</v>
      </c>
      <c r="Y54" s="254">
        <v>3.4928914520157961</v>
      </c>
      <c r="Z54" s="254">
        <v>3.5003259833656499</v>
      </c>
      <c r="AA54" s="254">
        <v>3.5070208069232431</v>
      </c>
      <c r="AB54" s="254">
        <v>3.5137833910653482</v>
      </c>
      <c r="AC54" s="254">
        <v>3.521725101362426</v>
      </c>
      <c r="AD54" s="254">
        <v>3.5348042278891652</v>
      </c>
      <c r="AE54" s="254">
        <v>3.5449898103008395</v>
      </c>
      <c r="AF54" s="254">
        <v>3.5550625704058145</v>
      </c>
      <c r="AG54" s="254">
        <v>3.5658906136914479</v>
      </c>
      <c r="AH54" s="254">
        <v>3.5779028944706863</v>
      </c>
      <c r="AI54" s="254">
        <v>3.5947240767284248</v>
      </c>
      <c r="AJ54" s="254">
        <v>3.6095673219661277</v>
      </c>
      <c r="AK54" s="254">
        <v>3.6247674350981827</v>
      </c>
      <c r="AL54" s="254">
        <v>3.6410813334572572</v>
      </c>
      <c r="AM54" s="254">
        <v>3.6593589911343645</v>
      </c>
      <c r="AN54" s="254">
        <v>3.6827951553973923</v>
      </c>
      <c r="AO54" s="254">
        <v>3.7051093937440216</v>
      </c>
      <c r="AP54" s="254">
        <v>3.7283839913434837</v>
      </c>
      <c r="AQ54" s="254">
        <v>3.7530619675286974</v>
      </c>
      <c r="AR54" s="254">
        <v>3.7795201235033882</v>
      </c>
      <c r="AS54" s="254">
        <v>3.8014002946558412</v>
      </c>
      <c r="AT54" s="254">
        <v>3.8219350367027256</v>
      </c>
      <c r="AU54" s="254">
        <v>3.8433910139910772</v>
      </c>
      <c r="AV54" s="254">
        <v>3.8657362694654349</v>
      </c>
      <c r="AW54" s="254">
        <v>3.889351700655971</v>
      </c>
      <c r="AX54" s="254">
        <v>3.9137985474384789</v>
      </c>
      <c r="AY54" s="254">
        <v>3.9389929726176156</v>
      </c>
      <c r="AZ54" s="254">
        <v>3.9652560823055896</v>
      </c>
      <c r="BA54" s="254">
        <v>3.9929193139702068</v>
      </c>
      <c r="BB54" s="254">
        <v>4.0222979154862708</v>
      </c>
    </row>
    <row r="55" spans="1:54">
      <c r="A55" s="251"/>
      <c r="B55" s="251">
        <v>222</v>
      </c>
      <c r="C55" s="251" t="s">
        <v>446</v>
      </c>
      <c r="D55" s="254">
        <v>3.1564206620451936</v>
      </c>
      <c r="E55" s="254">
        <v>3.161670858753566</v>
      </c>
      <c r="F55" s="254">
        <v>3.1657970519794127</v>
      </c>
      <c r="G55" s="254">
        <v>3.1724321817980417</v>
      </c>
      <c r="H55" s="254">
        <v>3.1816260101537743</v>
      </c>
      <c r="I55" s="254">
        <v>3.1949545508888266</v>
      </c>
      <c r="J55" s="254">
        <v>3.2056504520492215</v>
      </c>
      <c r="K55" s="254">
        <v>3.2133051175932246</v>
      </c>
      <c r="L55" s="254">
        <v>3.221398449206526</v>
      </c>
      <c r="M55" s="254">
        <v>3.2306408411396004</v>
      </c>
      <c r="N55" s="254">
        <v>3.2412873046289805</v>
      </c>
      <c r="O55" s="254">
        <v>3.2529550915888055</v>
      </c>
      <c r="P55" s="254">
        <v>3.2601334238586479</v>
      </c>
      <c r="Q55" s="254">
        <v>3.2687171202992982</v>
      </c>
      <c r="R55" s="254">
        <v>3.2779851075877313</v>
      </c>
      <c r="S55" s="254">
        <v>3.2871039886831439</v>
      </c>
      <c r="T55" s="254">
        <v>3.2996594376227737</v>
      </c>
      <c r="U55" s="254">
        <v>3.3069552975867063</v>
      </c>
      <c r="V55" s="254">
        <v>3.3148015497059777</v>
      </c>
      <c r="W55" s="254">
        <v>3.3220685608126668</v>
      </c>
      <c r="X55" s="254">
        <v>3.332128170575726</v>
      </c>
      <c r="Y55" s="254">
        <v>3.349562075033071</v>
      </c>
      <c r="Z55" s="254">
        <v>3.3599100770416008</v>
      </c>
      <c r="AA55" s="254">
        <v>3.3696863306061524</v>
      </c>
      <c r="AB55" s="254">
        <v>3.3798573080771805</v>
      </c>
      <c r="AC55" s="254">
        <v>3.3917920285564707</v>
      </c>
      <c r="AD55" s="254">
        <v>3.4127795441743807</v>
      </c>
      <c r="AE55" s="254">
        <v>3.4303456476088967</v>
      </c>
      <c r="AF55" s="254">
        <v>3.4479754026615819</v>
      </c>
      <c r="AG55" s="254">
        <v>3.4664252334229091</v>
      </c>
      <c r="AH55" s="254">
        <v>3.4859194662246802</v>
      </c>
      <c r="AI55" s="254">
        <v>3.5064930580478646</v>
      </c>
      <c r="AJ55" s="254">
        <v>3.5242947976454135</v>
      </c>
      <c r="AK55" s="254">
        <v>3.542537309981685</v>
      </c>
      <c r="AL55" s="254">
        <v>3.5617896615083757</v>
      </c>
      <c r="AM55" s="254">
        <v>3.5829358666141049</v>
      </c>
      <c r="AN55" s="254">
        <v>3.6087242289498525</v>
      </c>
      <c r="AO55" s="254">
        <v>3.632577377520914</v>
      </c>
      <c r="AP55" s="254">
        <v>3.6574846920600992</v>
      </c>
      <c r="AQ55" s="254">
        <v>3.6837568401925389</v>
      </c>
      <c r="AR55" s="254">
        <v>3.7113129723182516</v>
      </c>
      <c r="AS55" s="254">
        <v>3.7323812053569823</v>
      </c>
      <c r="AT55" s="254">
        <v>3.7501664431622905</v>
      </c>
      <c r="AU55" s="254">
        <v>3.7693266420122509</v>
      </c>
      <c r="AV55" s="254">
        <v>3.7897376251097317</v>
      </c>
      <c r="AW55" s="254">
        <v>3.8115764529169951</v>
      </c>
      <c r="AX55" s="254">
        <v>3.8327018943713558</v>
      </c>
      <c r="AY55" s="254">
        <v>3.8546473616142678</v>
      </c>
      <c r="AZ55" s="254">
        <v>3.8782333196354966</v>
      </c>
      <c r="BA55" s="254">
        <v>3.9039861276533325</v>
      </c>
      <c r="BB55" s="254">
        <v>3.932271573935012</v>
      </c>
    </row>
    <row r="56" spans="1:54">
      <c r="A56" s="251"/>
      <c r="B56" s="251">
        <v>225</v>
      </c>
      <c r="C56" s="251" t="s">
        <v>447</v>
      </c>
      <c r="D56" s="254">
        <v>3.4538664764607274</v>
      </c>
      <c r="E56" s="254">
        <v>3.4604297918014768</v>
      </c>
      <c r="F56" s="254">
        <v>3.4639930377315364</v>
      </c>
      <c r="G56" s="254">
        <v>3.4697494537518421</v>
      </c>
      <c r="H56" s="254">
        <v>3.4778510304659473</v>
      </c>
      <c r="I56" s="254">
        <v>3.4905569549926891</v>
      </c>
      <c r="J56" s="254">
        <v>3.5006264453499525</v>
      </c>
      <c r="K56" s="254">
        <v>3.5077043201812415</v>
      </c>
      <c r="L56" s="254">
        <v>3.5150816178593973</v>
      </c>
      <c r="M56" s="254">
        <v>3.5234777494544463</v>
      </c>
      <c r="N56" s="254">
        <v>3.533653739189929</v>
      </c>
      <c r="O56" s="254">
        <v>3.5432763018376012</v>
      </c>
      <c r="P56" s="254">
        <v>3.5480087355503378</v>
      </c>
      <c r="Q56" s="254">
        <v>3.5538572647291904</v>
      </c>
      <c r="R56" s="254">
        <v>3.5602130709593909</v>
      </c>
      <c r="S56" s="254">
        <v>3.5660155360595178</v>
      </c>
      <c r="T56" s="254">
        <v>3.5759375431966283</v>
      </c>
      <c r="U56" s="254">
        <v>3.5807986771568898</v>
      </c>
      <c r="V56" s="254">
        <v>3.5861938945826197</v>
      </c>
      <c r="W56" s="254">
        <v>3.5908603976552671</v>
      </c>
      <c r="X56" s="254">
        <v>3.5980029769834747</v>
      </c>
      <c r="Y56" s="254">
        <v>3.6134556330642047</v>
      </c>
      <c r="Z56" s="254">
        <v>3.6199047609558197</v>
      </c>
      <c r="AA56" s="254">
        <v>3.6253839241851211</v>
      </c>
      <c r="AB56" s="254">
        <v>3.6309993704358634</v>
      </c>
      <c r="AC56" s="254">
        <v>3.6385333533886541</v>
      </c>
      <c r="AD56" s="254">
        <v>3.6537285058692315</v>
      </c>
      <c r="AE56" s="254">
        <v>3.6653481416964566</v>
      </c>
      <c r="AF56" s="254">
        <v>3.6770446023265886</v>
      </c>
      <c r="AG56" s="254">
        <v>3.68976915975438</v>
      </c>
      <c r="AH56" s="254">
        <v>3.7036115550885844</v>
      </c>
      <c r="AI56" s="254">
        <v>3.7219033296015986</v>
      </c>
      <c r="AJ56" s="254">
        <v>3.737519153715287</v>
      </c>
      <c r="AK56" s="254">
        <v>3.7534938483669658</v>
      </c>
      <c r="AL56" s="254">
        <v>3.7705935669289836</v>
      </c>
      <c r="AM56" s="254">
        <v>3.7898692852134901</v>
      </c>
      <c r="AN56" s="254">
        <v>3.8100113700547218</v>
      </c>
      <c r="AO56" s="254">
        <v>3.8287906502331408</v>
      </c>
      <c r="AP56" s="254">
        <v>3.8482761451232199</v>
      </c>
      <c r="AQ56" s="254">
        <v>3.868884730564798</v>
      </c>
      <c r="AR56" s="254">
        <v>3.8906388433238757</v>
      </c>
      <c r="AS56" s="254">
        <v>3.9137161670522742</v>
      </c>
      <c r="AT56" s="254">
        <v>3.9327996207796501</v>
      </c>
      <c r="AU56" s="254">
        <v>3.9530867811733534</v>
      </c>
      <c r="AV56" s="254">
        <v>3.9743216220164395</v>
      </c>
      <c r="AW56" s="254">
        <v>3.996810843673182</v>
      </c>
      <c r="AX56" s="254">
        <v>4.0218007375738321</v>
      </c>
      <c r="AY56" s="254">
        <v>4.047619972473802</v>
      </c>
      <c r="AZ56" s="254">
        <v>4.0749413727564185</v>
      </c>
      <c r="BA56" s="254">
        <v>4.1043437617949525</v>
      </c>
      <c r="BB56" s="254">
        <v>4.1365921903874643</v>
      </c>
    </row>
    <row r="57" spans="1:54">
      <c r="A57" s="251"/>
      <c r="B57" s="251">
        <v>585</v>
      </c>
      <c r="C57" s="251" t="s">
        <v>448</v>
      </c>
      <c r="D57" s="254">
        <v>2.5134755261743029</v>
      </c>
      <c r="E57" s="254">
        <v>2.5179425466177947</v>
      </c>
      <c r="F57" s="254">
        <v>2.5197773040794207</v>
      </c>
      <c r="G57" s="254">
        <v>2.523666387223197</v>
      </c>
      <c r="H57" s="254">
        <v>2.5298640680862872</v>
      </c>
      <c r="I57" s="254">
        <v>2.539619666086677</v>
      </c>
      <c r="J57" s="254">
        <v>2.545662806764311</v>
      </c>
      <c r="K57" s="254">
        <v>2.5498496807910747</v>
      </c>
      <c r="L57" s="254">
        <v>2.5549921130557376</v>
      </c>
      <c r="M57" s="254">
        <v>2.5616422034572346</v>
      </c>
      <c r="N57" s="254">
        <v>2.5705665032788949</v>
      </c>
      <c r="O57" s="254">
        <v>2.5784304545651238</v>
      </c>
      <c r="P57" s="254">
        <v>2.5825460609307149</v>
      </c>
      <c r="Q57" s="254">
        <v>2.5878066098894066</v>
      </c>
      <c r="R57" s="254">
        <v>2.5937453350770294</v>
      </c>
      <c r="S57" s="254">
        <v>2.6012383242125425</v>
      </c>
      <c r="T57" s="254">
        <v>2.6110403029704203</v>
      </c>
      <c r="U57" s="254">
        <v>2.6160507519558949</v>
      </c>
      <c r="V57" s="254">
        <v>2.6216443538925112</v>
      </c>
      <c r="W57" s="254">
        <v>2.6272018006564561</v>
      </c>
      <c r="X57" s="254">
        <v>2.6345347837133302</v>
      </c>
      <c r="Y57" s="254">
        <v>2.6484928183768002</v>
      </c>
      <c r="Z57" s="254">
        <v>2.6569899736862452</v>
      </c>
      <c r="AA57" s="254">
        <v>2.6652690149721523</v>
      </c>
      <c r="AB57" s="254">
        <v>2.6739222113357668</v>
      </c>
      <c r="AC57" s="254">
        <v>2.6836937794491909</v>
      </c>
      <c r="AD57" s="254">
        <v>2.6992941367320258</v>
      </c>
      <c r="AE57" s="254">
        <v>2.7119762796049995</v>
      </c>
      <c r="AF57" s="254">
        <v>2.7244472910569613</v>
      </c>
      <c r="AG57" s="254">
        <v>2.7372902484729926</v>
      </c>
      <c r="AH57" s="254">
        <v>2.7509930127133577</v>
      </c>
      <c r="AI57" s="254">
        <v>2.770389851475016</v>
      </c>
      <c r="AJ57" s="254">
        <v>2.7873625932063044</v>
      </c>
      <c r="AK57" s="254">
        <v>2.8048859099418442</v>
      </c>
      <c r="AL57" s="254">
        <v>2.82337699123023</v>
      </c>
      <c r="AM57" s="254">
        <v>2.8433084661669032</v>
      </c>
      <c r="AN57" s="254">
        <v>2.8692297438729288</v>
      </c>
      <c r="AO57" s="254">
        <v>2.8936705541351082</v>
      </c>
      <c r="AP57" s="254">
        <v>2.9191848137558836</v>
      </c>
      <c r="AQ57" s="254">
        <v>2.9460802001612967</v>
      </c>
      <c r="AR57" s="254">
        <v>2.9747536250986673</v>
      </c>
      <c r="AS57" s="254">
        <v>2.9967806650346409</v>
      </c>
      <c r="AT57" s="254">
        <v>3.0178057069412723</v>
      </c>
      <c r="AU57" s="254">
        <v>3.0401879557396159</v>
      </c>
      <c r="AV57" s="254">
        <v>3.0638418362250839</v>
      </c>
      <c r="AW57" s="254">
        <v>3.0889804239851029</v>
      </c>
      <c r="AX57" s="254">
        <v>3.1058624222000315</v>
      </c>
      <c r="AY57" s="254">
        <v>3.1235419963299189</v>
      </c>
      <c r="AZ57" s="254">
        <v>3.1422976048267173</v>
      </c>
      <c r="BA57" s="254">
        <v>3.1621627356681841</v>
      </c>
      <c r="BB57" s="254">
        <v>3.1833381194491412</v>
      </c>
    </row>
    <row r="58" spans="1:54">
      <c r="A58" s="251"/>
      <c r="B58" s="251">
        <v>586</v>
      </c>
      <c r="C58" s="251" t="s">
        <v>449</v>
      </c>
      <c r="D58" s="254">
        <v>2.3091093822127853</v>
      </c>
      <c r="E58" s="254">
        <v>2.3071864415958774</v>
      </c>
      <c r="F58" s="254">
        <v>2.3039425602972403</v>
      </c>
      <c r="G58" s="254">
        <v>2.3023632959385987</v>
      </c>
      <c r="H58" s="254">
        <v>2.3029992433906794</v>
      </c>
      <c r="I58" s="254">
        <v>2.3061254214509481</v>
      </c>
      <c r="J58" s="254">
        <v>2.3063539689855959</v>
      </c>
      <c r="K58" s="254">
        <v>2.3069324814867453</v>
      </c>
      <c r="L58" s="254">
        <v>2.3086326630775034</v>
      </c>
      <c r="M58" s="254">
        <v>2.3117578158941292</v>
      </c>
      <c r="N58" s="254">
        <v>2.3159024594169755</v>
      </c>
      <c r="O58" s="254">
        <v>2.3205028855400589</v>
      </c>
      <c r="P58" s="254">
        <v>2.3222002710002814</v>
      </c>
      <c r="Q58" s="254">
        <v>2.3247230594583002</v>
      </c>
      <c r="R58" s="254">
        <v>2.3275510963085497</v>
      </c>
      <c r="S58" s="254">
        <v>2.3310279893007895</v>
      </c>
      <c r="T58" s="254">
        <v>2.3374983670903151</v>
      </c>
      <c r="U58" s="254">
        <v>2.3396626808225074</v>
      </c>
      <c r="V58" s="254">
        <v>2.3422657165325065</v>
      </c>
      <c r="W58" s="254">
        <v>2.3445716741878724</v>
      </c>
      <c r="X58" s="254">
        <v>2.3493261139927011</v>
      </c>
      <c r="Y58" s="254">
        <v>2.3590244072662863</v>
      </c>
      <c r="Z58" s="254">
        <v>2.3627427773128211</v>
      </c>
      <c r="AA58" s="254">
        <v>2.3662457901856087</v>
      </c>
      <c r="AB58" s="254">
        <v>2.3702144382644272</v>
      </c>
      <c r="AC58" s="254">
        <v>2.375968718420872</v>
      </c>
      <c r="AD58" s="254">
        <v>2.3873002576580369</v>
      </c>
      <c r="AE58" s="254">
        <v>2.397042473427156</v>
      </c>
      <c r="AF58" s="254">
        <v>2.4065983249949681</v>
      </c>
      <c r="AG58" s="254">
        <v>2.41663111933096</v>
      </c>
      <c r="AH58" s="254">
        <v>2.4274066524965381</v>
      </c>
      <c r="AI58" s="254">
        <v>2.4455121686181425</v>
      </c>
      <c r="AJ58" s="254">
        <v>2.4611659152112333</v>
      </c>
      <c r="AK58" s="254">
        <v>2.476772035601746</v>
      </c>
      <c r="AL58" s="254">
        <v>2.4926488315861177</v>
      </c>
      <c r="AM58" s="254">
        <v>2.5093447541072544</v>
      </c>
      <c r="AN58" s="254">
        <v>2.5391218004709586</v>
      </c>
      <c r="AO58" s="254">
        <v>2.5657202632623921</v>
      </c>
      <c r="AP58" s="254">
        <v>2.5925860173726778</v>
      </c>
      <c r="AQ58" s="254">
        <v>2.6201614178475086</v>
      </c>
      <c r="AR58" s="254">
        <v>2.6485994025999191</v>
      </c>
      <c r="AS58" s="254">
        <v>2.6704406882718605</v>
      </c>
      <c r="AT58" s="254">
        <v>2.6887748657367836</v>
      </c>
      <c r="AU58" s="254">
        <v>2.7081346823887027</v>
      </c>
      <c r="AV58" s="254">
        <v>2.7285226985617541</v>
      </c>
      <c r="AW58" s="254">
        <v>2.7502473026377015</v>
      </c>
      <c r="AX58" s="254">
        <v>2.7672263762596954</v>
      </c>
      <c r="AY58" s="254">
        <v>2.7844866185169277</v>
      </c>
      <c r="AZ58" s="254">
        <v>2.8025244960386684</v>
      </c>
      <c r="BA58" s="254">
        <v>2.8218242438286723</v>
      </c>
      <c r="BB58" s="254">
        <v>2.84284865303826</v>
      </c>
    </row>
    <row r="59" spans="1:54">
      <c r="A59" s="251" t="s">
        <v>437</v>
      </c>
      <c r="B59" s="251">
        <v>8</v>
      </c>
      <c r="C59" s="251" t="s">
        <v>269</v>
      </c>
      <c r="D59" s="254">
        <v>3.1508698226371381</v>
      </c>
      <c r="E59" s="254">
        <v>3.1616344162101639</v>
      </c>
      <c r="F59" s="254">
        <v>3.1694692018706681</v>
      </c>
      <c r="G59" s="254">
        <v>3.1791010281965981</v>
      </c>
      <c r="H59" s="254">
        <v>3.1909162989334834</v>
      </c>
      <c r="I59" s="254">
        <v>3.2063048044973552</v>
      </c>
      <c r="J59" s="254">
        <v>3.2193003156729061</v>
      </c>
      <c r="K59" s="254">
        <v>3.2308618425571862</v>
      </c>
      <c r="L59" s="254">
        <v>3.2429849091549663</v>
      </c>
      <c r="M59" s="254">
        <v>3.2560018349723454</v>
      </c>
      <c r="N59" s="254">
        <v>3.2700267897895725</v>
      </c>
      <c r="O59" s="254">
        <v>3.2835996147486859</v>
      </c>
      <c r="P59" s="254">
        <v>3.2944630603630887</v>
      </c>
      <c r="Q59" s="254">
        <v>3.305857883982978</v>
      </c>
      <c r="R59" s="254">
        <v>3.31705101504738</v>
      </c>
      <c r="S59" s="254">
        <v>3.3280485367427057</v>
      </c>
      <c r="T59" s="254">
        <v>3.3433171513329305</v>
      </c>
      <c r="U59" s="254">
        <v>3.3541487494744526</v>
      </c>
      <c r="V59" s="254">
        <v>3.3649845795623263</v>
      </c>
      <c r="W59" s="254">
        <v>3.3747527980646104</v>
      </c>
      <c r="X59" s="254">
        <v>3.3855938157071019</v>
      </c>
      <c r="Y59" s="254">
        <v>3.4035413578073954</v>
      </c>
      <c r="Z59" s="254">
        <v>3.4156104939938476</v>
      </c>
      <c r="AA59" s="254">
        <v>3.4268991166219203</v>
      </c>
      <c r="AB59" s="254">
        <v>3.4380270300143754</v>
      </c>
      <c r="AC59" s="254">
        <v>3.4501956885544427</v>
      </c>
      <c r="AD59" s="254">
        <v>3.4670452388180064</v>
      </c>
      <c r="AE59" s="254">
        <v>3.4812727246500588</v>
      </c>
      <c r="AF59" s="254">
        <v>3.4952302294645934</v>
      </c>
      <c r="AG59" s="254">
        <v>3.5098289899141104</v>
      </c>
      <c r="AH59" s="254">
        <v>3.5255269902289856</v>
      </c>
      <c r="AI59" s="254">
        <v>3.5432680940327015</v>
      </c>
      <c r="AJ59" s="254">
        <v>3.559082278603392</v>
      </c>
      <c r="AK59" s="254">
        <v>3.5751503147049366</v>
      </c>
      <c r="AL59" s="254">
        <v>3.5920600132888727</v>
      </c>
      <c r="AM59" s="254">
        <v>3.6105140718144462</v>
      </c>
      <c r="AN59" s="254">
        <v>3.6325450385941105</v>
      </c>
      <c r="AO59" s="254">
        <v>3.6530595864327489</v>
      </c>
      <c r="AP59" s="254">
        <v>3.6742689821977375</v>
      </c>
      <c r="AQ59" s="254">
        <v>3.696560145570861</v>
      </c>
      <c r="AR59" s="254">
        <v>3.720127596156094</v>
      </c>
      <c r="AS59" s="254">
        <v>3.7410112703619913</v>
      </c>
      <c r="AT59" s="254">
        <v>3.7595935660196078</v>
      </c>
      <c r="AU59" s="254">
        <v>3.7792347011207363</v>
      </c>
      <c r="AV59" s="254">
        <v>3.7997338717854574</v>
      </c>
      <c r="AW59" s="254">
        <v>3.8213897803708301</v>
      </c>
      <c r="AX59" s="254">
        <v>3.8400674858570403</v>
      </c>
      <c r="AY59" s="254">
        <v>3.8591776469398948</v>
      </c>
      <c r="AZ59" s="254">
        <v>3.8792841570389665</v>
      </c>
      <c r="BA59" s="254">
        <v>3.9005767118470325</v>
      </c>
      <c r="BB59" s="254">
        <v>3.9233896079989616</v>
      </c>
    </row>
    <row r="60" spans="1:54">
      <c r="A60" s="251"/>
      <c r="B60" s="251">
        <v>221</v>
      </c>
      <c r="C60" s="251" t="s">
        <v>450</v>
      </c>
      <c r="D60" s="254">
        <v>3.0241313920642421</v>
      </c>
      <c r="E60" s="254">
        <v>3.0350357674937105</v>
      </c>
      <c r="F60" s="254">
        <v>3.0440367311570524</v>
      </c>
      <c r="G60" s="254">
        <v>3.0547976729013451</v>
      </c>
      <c r="H60" s="254">
        <v>3.0678744322825815</v>
      </c>
      <c r="I60" s="254">
        <v>3.0836557445521917</v>
      </c>
      <c r="J60" s="254">
        <v>3.0958585407973693</v>
      </c>
      <c r="K60" s="254">
        <v>3.1079104374338851</v>
      </c>
      <c r="L60" s="254">
        <v>3.1206868475703025</v>
      </c>
      <c r="M60" s="254">
        <v>3.1344666579207914</v>
      </c>
      <c r="N60" s="254">
        <v>3.1489659985585767</v>
      </c>
      <c r="O60" s="254">
        <v>3.1631886172770978</v>
      </c>
      <c r="P60" s="254">
        <v>3.1750453680092203</v>
      </c>
      <c r="Q60" s="254">
        <v>3.18729013142686</v>
      </c>
      <c r="R60" s="254">
        <v>3.1994293136905032</v>
      </c>
      <c r="S60" s="254">
        <v>3.2112278190731356</v>
      </c>
      <c r="T60" s="254">
        <v>3.2269537188629105</v>
      </c>
      <c r="U60" s="254">
        <v>3.2380626126239269</v>
      </c>
      <c r="V60" s="254">
        <v>3.24929248206052</v>
      </c>
      <c r="W60" s="254">
        <v>3.2596754358413587</v>
      </c>
      <c r="X60" s="254">
        <v>3.2712619616799694</v>
      </c>
      <c r="Y60" s="254">
        <v>3.2894463529264195</v>
      </c>
      <c r="Z60" s="254">
        <v>3.3017227236301676</v>
      </c>
      <c r="AA60" s="254">
        <v>3.3133039540724831</v>
      </c>
      <c r="AB60" s="254">
        <v>3.3249405816687587</v>
      </c>
      <c r="AC60" s="254">
        <v>3.337887047976198</v>
      </c>
      <c r="AD60" s="254">
        <v>3.3535270278163418</v>
      </c>
      <c r="AE60" s="254">
        <v>3.3669196760201294</v>
      </c>
      <c r="AF60" s="254">
        <v>3.3799468607922307</v>
      </c>
      <c r="AG60" s="254">
        <v>3.3935837361638455</v>
      </c>
      <c r="AH60" s="254">
        <v>3.4080645739975659</v>
      </c>
      <c r="AI60" s="254">
        <v>3.4295479060458538</v>
      </c>
      <c r="AJ60" s="254">
        <v>3.4490591392810992</v>
      </c>
      <c r="AK60" s="254">
        <v>3.4686776835396027</v>
      </c>
      <c r="AL60" s="254">
        <v>3.4889171829621244</v>
      </c>
      <c r="AM60" s="254">
        <v>3.5104402338944074</v>
      </c>
      <c r="AN60" s="254">
        <v>3.5311150433418725</v>
      </c>
      <c r="AO60" s="254">
        <v>3.5497454794194638</v>
      </c>
      <c r="AP60" s="254">
        <v>3.5689186780620363</v>
      </c>
      <c r="AQ60" s="254">
        <v>3.5889279329962398</v>
      </c>
      <c r="AR60" s="254">
        <v>3.6099266558585157</v>
      </c>
      <c r="AS60" s="254">
        <v>3.631066930184434</v>
      </c>
      <c r="AT60" s="254">
        <v>3.6493847067895975</v>
      </c>
      <c r="AU60" s="254">
        <v>3.6687799653009763</v>
      </c>
      <c r="AV60" s="254">
        <v>3.6889429502608433</v>
      </c>
      <c r="AW60" s="254">
        <v>3.7103029445402633</v>
      </c>
      <c r="AX60" s="254">
        <v>3.7257012910182885</v>
      </c>
      <c r="AY60" s="254">
        <v>3.7414245632556904</v>
      </c>
      <c r="AZ60" s="254">
        <v>3.757955234203604</v>
      </c>
      <c r="BA60" s="254">
        <v>3.7755923983589441</v>
      </c>
      <c r="BB60" s="254">
        <v>3.7947985259476393</v>
      </c>
    </row>
    <row r="61" spans="1:54">
      <c r="A61" s="251"/>
      <c r="B61" s="251">
        <v>223</v>
      </c>
      <c r="C61" s="251" t="s">
        <v>451</v>
      </c>
      <c r="D61" s="254">
        <v>3.2316698794365362</v>
      </c>
      <c r="E61" s="254">
        <v>3.2423211609771747</v>
      </c>
      <c r="F61" s="254">
        <v>3.2493852289925975</v>
      </c>
      <c r="G61" s="254">
        <v>3.2582576144161344</v>
      </c>
      <c r="H61" s="254">
        <v>3.2692173581689548</v>
      </c>
      <c r="I61" s="254">
        <v>3.2843145387212966</v>
      </c>
      <c r="J61" s="254">
        <v>3.2977789087808289</v>
      </c>
      <c r="K61" s="254">
        <v>3.3089846199382413</v>
      </c>
      <c r="L61" s="254">
        <v>3.3206346285840609</v>
      </c>
      <c r="M61" s="254">
        <v>3.3330987608962879</v>
      </c>
      <c r="N61" s="254">
        <v>3.3467638529292061</v>
      </c>
      <c r="O61" s="254">
        <v>3.3598603973677488</v>
      </c>
      <c r="P61" s="254">
        <v>3.3700266464764406</v>
      </c>
      <c r="Q61" s="254">
        <v>3.3808059592178825</v>
      </c>
      <c r="R61" s="254">
        <v>3.3913146855521861</v>
      </c>
      <c r="S61" s="254">
        <v>3.4017351899405055</v>
      </c>
      <c r="T61" s="254">
        <v>3.416646002071654</v>
      </c>
      <c r="U61" s="254">
        <v>3.427219712350305</v>
      </c>
      <c r="V61" s="254">
        <v>3.4377131130965863</v>
      </c>
      <c r="W61" s="254">
        <v>3.4469944998955082</v>
      </c>
      <c r="X61" s="254">
        <v>3.4572779840284555</v>
      </c>
      <c r="Y61" s="254">
        <v>3.4749624633042608</v>
      </c>
      <c r="Z61" s="254">
        <v>3.486792908895096</v>
      </c>
      <c r="AA61" s="254">
        <v>3.4977801336630781</v>
      </c>
      <c r="AB61" s="254">
        <v>3.5084669763669498</v>
      </c>
      <c r="AC61" s="254">
        <v>3.5200302928047034</v>
      </c>
      <c r="AD61" s="254">
        <v>3.5375543908828004</v>
      </c>
      <c r="AE61" s="254">
        <v>3.5522350671136285</v>
      </c>
      <c r="AF61" s="254">
        <v>3.5666986797608384</v>
      </c>
      <c r="AG61" s="254">
        <v>3.5818172807938478</v>
      </c>
      <c r="AH61" s="254">
        <v>3.5981930043127139</v>
      </c>
      <c r="AI61" s="254">
        <v>3.6133819223914312</v>
      </c>
      <c r="AJ61" s="254">
        <v>3.6266847410930945</v>
      </c>
      <c r="AK61" s="254">
        <v>3.6403352149242605</v>
      </c>
      <c r="AL61" s="254">
        <v>3.6549701771296128</v>
      </c>
      <c r="AM61" s="254">
        <v>3.6713198252806278</v>
      </c>
      <c r="AN61" s="254">
        <v>3.694065607334299</v>
      </c>
      <c r="AO61" s="254">
        <v>3.7156019716952278</v>
      </c>
      <c r="AP61" s="254">
        <v>3.7379079806267748</v>
      </c>
      <c r="AQ61" s="254">
        <v>3.7614316137614741</v>
      </c>
      <c r="AR61" s="254">
        <v>3.7863947414862906</v>
      </c>
      <c r="AS61" s="254">
        <v>3.8069122589375448</v>
      </c>
      <c r="AT61" s="254">
        <v>3.8254306196266974</v>
      </c>
      <c r="AU61" s="254">
        <v>3.8449817954729073</v>
      </c>
      <c r="AV61" s="254">
        <v>3.8654350685798557</v>
      </c>
      <c r="AW61" s="254">
        <v>3.8870152241245846</v>
      </c>
      <c r="AX61" s="254">
        <v>3.9074852691290696</v>
      </c>
      <c r="AY61" s="254">
        <v>3.9284336631268992</v>
      </c>
      <c r="AZ61" s="254">
        <v>3.9504714002744432</v>
      </c>
      <c r="BA61" s="254">
        <v>3.9737281667582462</v>
      </c>
      <c r="BB61" s="254">
        <v>3.9984643245834253</v>
      </c>
    </row>
    <row r="62" spans="1:54">
      <c r="A62" s="251" t="s">
        <v>437</v>
      </c>
      <c r="B62" s="251">
        <v>9</v>
      </c>
      <c r="C62" s="251" t="s">
        <v>284</v>
      </c>
      <c r="D62" s="254">
        <v>3.1659982295718803</v>
      </c>
      <c r="E62" s="254">
        <v>3.1724467886444145</v>
      </c>
      <c r="F62" s="254">
        <v>3.1758812811085235</v>
      </c>
      <c r="G62" s="254">
        <v>3.1810031865116022</v>
      </c>
      <c r="H62" s="254">
        <v>3.1880942939382049</v>
      </c>
      <c r="I62" s="254">
        <v>3.1982257165224239</v>
      </c>
      <c r="J62" s="254">
        <v>3.2087781218512892</v>
      </c>
      <c r="K62" s="254">
        <v>3.2172794433943421</v>
      </c>
      <c r="L62" s="254">
        <v>3.2263090555503484</v>
      </c>
      <c r="M62" s="254">
        <v>3.2362108135845711</v>
      </c>
      <c r="N62" s="254">
        <v>3.246788671054484</v>
      </c>
      <c r="O62" s="254">
        <v>3.2583852646805496</v>
      </c>
      <c r="P62" s="254">
        <v>3.2663127905034002</v>
      </c>
      <c r="Q62" s="254">
        <v>3.2748381067492045</v>
      </c>
      <c r="R62" s="254">
        <v>3.2832536694841119</v>
      </c>
      <c r="S62" s="254">
        <v>3.291509272585746</v>
      </c>
      <c r="T62" s="254">
        <v>3.3031442329099669</v>
      </c>
      <c r="U62" s="254">
        <v>3.3106355057797816</v>
      </c>
      <c r="V62" s="254">
        <v>3.318084823269865</v>
      </c>
      <c r="W62" s="254">
        <v>3.3244207614326133</v>
      </c>
      <c r="X62" s="254">
        <v>3.3325504477105201</v>
      </c>
      <c r="Y62" s="254">
        <v>3.3484009832903987</v>
      </c>
      <c r="Z62" s="254">
        <v>3.3582651616776178</v>
      </c>
      <c r="AA62" s="254">
        <v>3.3673071164191004</v>
      </c>
      <c r="AB62" s="254">
        <v>3.3761730156695262</v>
      </c>
      <c r="AC62" s="254">
        <v>3.3862234089464782</v>
      </c>
      <c r="AD62" s="254">
        <v>3.4021125189752683</v>
      </c>
      <c r="AE62" s="254">
        <v>3.4160129250500133</v>
      </c>
      <c r="AF62" s="254">
        <v>3.4297769049642604</v>
      </c>
      <c r="AG62" s="254">
        <v>3.4441730825077732</v>
      </c>
      <c r="AH62" s="254">
        <v>3.4593428620984734</v>
      </c>
      <c r="AI62" s="254">
        <v>3.4790936986944305</v>
      </c>
      <c r="AJ62" s="254">
        <v>3.4967303380218242</v>
      </c>
      <c r="AK62" s="254">
        <v>3.5142160428002729</v>
      </c>
      <c r="AL62" s="254">
        <v>3.5321025758306148</v>
      </c>
      <c r="AM62" s="254">
        <v>3.5511940231059866</v>
      </c>
      <c r="AN62" s="254">
        <v>3.5716999694043623</v>
      </c>
      <c r="AO62" s="254">
        <v>3.5901300752446428</v>
      </c>
      <c r="AP62" s="254">
        <v>3.608819595386564</v>
      </c>
      <c r="AQ62" s="254">
        <v>3.6282107591395651</v>
      </c>
      <c r="AR62" s="254">
        <v>3.6485431825415553</v>
      </c>
      <c r="AS62" s="254">
        <v>3.6676985994712998</v>
      </c>
      <c r="AT62" s="254">
        <v>3.683924487680398</v>
      </c>
      <c r="AU62" s="254">
        <v>3.7008073946205688</v>
      </c>
      <c r="AV62" s="254">
        <v>3.7184968280827277</v>
      </c>
      <c r="AW62" s="254">
        <v>3.7373759243451627</v>
      </c>
      <c r="AX62" s="254">
        <v>3.7573426744389038</v>
      </c>
      <c r="AY62" s="254">
        <v>3.777848242301086</v>
      </c>
      <c r="AZ62" s="254">
        <v>3.7992633222409418</v>
      </c>
      <c r="BA62" s="254">
        <v>3.8221753144528807</v>
      </c>
      <c r="BB62" s="254">
        <v>3.8472279087140158</v>
      </c>
    </row>
    <row r="63" spans="1:54">
      <c r="A63" s="251"/>
      <c r="B63" s="251">
        <v>205</v>
      </c>
      <c r="C63" s="251" t="s">
        <v>55</v>
      </c>
      <c r="D63" s="254">
        <v>3.5514986345620398</v>
      </c>
      <c r="E63" s="254">
        <v>3.5593537330339222</v>
      </c>
      <c r="F63" s="254">
        <v>3.5636915277024115</v>
      </c>
      <c r="G63" s="254">
        <v>3.5695826889032913</v>
      </c>
      <c r="H63" s="254">
        <v>3.5770896033585928</v>
      </c>
      <c r="I63" s="254">
        <v>3.5877877022030247</v>
      </c>
      <c r="J63" s="254">
        <v>3.6005206993708767</v>
      </c>
      <c r="K63" s="254">
        <v>3.6109564640927081</v>
      </c>
      <c r="L63" s="254">
        <v>3.6212576047425147</v>
      </c>
      <c r="M63" s="254">
        <v>3.6316714682803894</v>
      </c>
      <c r="N63" s="254">
        <v>3.6426031445784686</v>
      </c>
      <c r="O63" s="254">
        <v>3.656016588170258</v>
      </c>
      <c r="P63" s="254">
        <v>3.6653304074855075</v>
      </c>
      <c r="Q63" s="254">
        <v>3.6746154197132479</v>
      </c>
      <c r="R63" s="254">
        <v>3.6829477948148215</v>
      </c>
      <c r="S63" s="254">
        <v>3.6905814299318278</v>
      </c>
      <c r="T63" s="254">
        <v>3.7045733007241921</v>
      </c>
      <c r="U63" s="254">
        <v>3.7147414311154416</v>
      </c>
      <c r="V63" s="254">
        <v>3.7243618546180524</v>
      </c>
      <c r="W63" s="254">
        <v>3.7323744824792779</v>
      </c>
      <c r="X63" s="254">
        <v>3.740780097719389</v>
      </c>
      <c r="Y63" s="254">
        <v>3.7577628701019705</v>
      </c>
      <c r="Z63" s="254">
        <v>3.7701735601023194</v>
      </c>
      <c r="AA63" s="254">
        <v>3.7814371458111409</v>
      </c>
      <c r="AB63" s="254">
        <v>3.7920942309201902</v>
      </c>
      <c r="AC63" s="254">
        <v>3.8033768379119453</v>
      </c>
      <c r="AD63" s="254">
        <v>3.8213627694493222</v>
      </c>
      <c r="AE63" s="254">
        <v>3.8369946731549529</v>
      </c>
      <c r="AF63" s="254">
        <v>3.852395111922295</v>
      </c>
      <c r="AG63" s="254">
        <v>3.868511180351796</v>
      </c>
      <c r="AH63" s="254">
        <v>3.885717430421797</v>
      </c>
      <c r="AI63" s="254">
        <v>3.9055610214994361</v>
      </c>
      <c r="AJ63" s="254">
        <v>3.9232866432525073</v>
      </c>
      <c r="AK63" s="254">
        <v>3.9411670391512605</v>
      </c>
      <c r="AL63" s="254">
        <v>3.9598805299560711</v>
      </c>
      <c r="AM63" s="254">
        <v>3.9802650481080342</v>
      </c>
      <c r="AN63" s="254">
        <v>4.0031411019202841</v>
      </c>
      <c r="AO63" s="254">
        <v>4.0248157129894722</v>
      </c>
      <c r="AP63" s="254">
        <v>4.0469886512201283</v>
      </c>
      <c r="AQ63" s="254">
        <v>4.0701205298758234</v>
      </c>
      <c r="AR63" s="254">
        <v>4.0947226086406214</v>
      </c>
      <c r="AS63" s="254">
        <v>4.1189331062349881</v>
      </c>
      <c r="AT63" s="254">
        <v>4.1413373825627158</v>
      </c>
      <c r="AU63" s="254">
        <v>4.1642927060332147</v>
      </c>
      <c r="AV63" s="254">
        <v>4.1879088393919677</v>
      </c>
      <c r="AW63" s="254">
        <v>4.2124574241188144</v>
      </c>
      <c r="AX63" s="254">
        <v>4.2426279786796437</v>
      </c>
      <c r="AY63" s="254">
        <v>4.2734563922740048</v>
      </c>
      <c r="AZ63" s="254">
        <v>4.3052860238655954</v>
      </c>
      <c r="BA63" s="254">
        <v>4.3384768221718844</v>
      </c>
      <c r="BB63" s="254">
        <v>4.373472301377217</v>
      </c>
    </row>
    <row r="64" spans="1:54">
      <c r="A64" s="251"/>
      <c r="B64" s="251">
        <v>224</v>
      </c>
      <c r="C64" s="251" t="s">
        <v>452</v>
      </c>
      <c r="D64" s="254">
        <v>2.9538798247725349</v>
      </c>
      <c r="E64" s="254">
        <v>2.9598402113882014</v>
      </c>
      <c r="F64" s="254">
        <v>2.9630040413587055</v>
      </c>
      <c r="G64" s="254">
        <v>2.9675830493303792</v>
      </c>
      <c r="H64" s="254">
        <v>2.973933395409817</v>
      </c>
      <c r="I64" s="254">
        <v>2.9829652393332999</v>
      </c>
      <c r="J64" s="254">
        <v>2.9919584979889753</v>
      </c>
      <c r="K64" s="254">
        <v>2.9991160565746462</v>
      </c>
      <c r="L64" s="254">
        <v>3.006985500875337</v>
      </c>
      <c r="M64" s="254">
        <v>3.0159809626294924</v>
      </c>
      <c r="N64" s="254">
        <v>3.0254009409882379</v>
      </c>
      <c r="O64" s="254">
        <v>3.0343752818348699</v>
      </c>
      <c r="P64" s="254">
        <v>3.0404095286894894</v>
      </c>
      <c r="Q64" s="254">
        <v>3.04728454982904</v>
      </c>
      <c r="R64" s="254">
        <v>3.0542894495029782</v>
      </c>
      <c r="S64" s="254">
        <v>3.0615663323463189</v>
      </c>
      <c r="T64" s="254">
        <v>3.0702309012887024</v>
      </c>
      <c r="U64" s="254">
        <v>3.0749220944163151</v>
      </c>
      <c r="V64" s="254">
        <v>3.0796113384386485</v>
      </c>
      <c r="W64" s="254">
        <v>3.083244291389573</v>
      </c>
      <c r="X64" s="254">
        <v>3.089026491331202</v>
      </c>
      <c r="Y64" s="254">
        <v>3.1023158044419041</v>
      </c>
      <c r="Z64" s="254">
        <v>3.1095408877593393</v>
      </c>
      <c r="AA64" s="254">
        <v>3.1161096792971303</v>
      </c>
      <c r="AB64" s="254">
        <v>3.1225665466338102</v>
      </c>
      <c r="AC64" s="254">
        <v>3.1300659951874326</v>
      </c>
      <c r="AD64" s="254">
        <v>3.1424327666429113</v>
      </c>
      <c r="AE64" s="254">
        <v>3.1530871213148139</v>
      </c>
      <c r="AF64" s="254">
        <v>3.1636504519058977</v>
      </c>
      <c r="AG64" s="254">
        <v>3.1746878344783624</v>
      </c>
      <c r="AH64" s="254">
        <v>3.1862125828871148</v>
      </c>
      <c r="AI64" s="254">
        <v>3.2035355114240778</v>
      </c>
      <c r="AJ64" s="254">
        <v>3.2187599073889359</v>
      </c>
      <c r="AK64" s="254">
        <v>3.2336330337976364</v>
      </c>
      <c r="AL64" s="254">
        <v>3.2485460289655488</v>
      </c>
      <c r="AM64" s="254">
        <v>3.2641580164563919</v>
      </c>
      <c r="AN64" s="254">
        <v>3.2829759293908563</v>
      </c>
      <c r="AO64" s="254">
        <v>3.2990318774552025</v>
      </c>
      <c r="AP64" s="254">
        <v>3.3151004123775012</v>
      </c>
      <c r="AQ64" s="254">
        <v>3.3316068682797093</v>
      </c>
      <c r="AR64" s="254">
        <v>3.3486398204124774</v>
      </c>
      <c r="AS64" s="254">
        <v>3.3665138421140561</v>
      </c>
      <c r="AT64" s="254">
        <v>3.380987576667033</v>
      </c>
      <c r="AU64" s="254">
        <v>3.3961311157729512</v>
      </c>
      <c r="AV64" s="254">
        <v>3.4122005125759105</v>
      </c>
      <c r="AW64" s="254">
        <v>3.4297078575780322</v>
      </c>
      <c r="AX64" s="254">
        <v>3.4457888519058533</v>
      </c>
      <c r="AY64" s="254">
        <v>3.4624951624516749</v>
      </c>
      <c r="AZ64" s="254">
        <v>3.4800305482386436</v>
      </c>
      <c r="BA64" s="254">
        <v>3.4990507274884335</v>
      </c>
      <c r="BB64" s="254">
        <v>3.5203029700013291</v>
      </c>
    </row>
    <row r="65" spans="1:54">
      <c r="A65" s="252"/>
      <c r="B65" s="252">
        <v>226</v>
      </c>
      <c r="C65" s="252" t="s">
        <v>453</v>
      </c>
      <c r="D65" s="255">
        <v>3.0021069261597577</v>
      </c>
      <c r="E65" s="255">
        <v>3.0077600867722212</v>
      </c>
      <c r="F65" s="255">
        <v>3.0107199482012268</v>
      </c>
      <c r="G65" s="255">
        <v>3.0156668909684901</v>
      </c>
      <c r="H65" s="255">
        <v>3.0230032943836771</v>
      </c>
      <c r="I65" s="255">
        <v>3.0335202471367269</v>
      </c>
      <c r="J65" s="255">
        <v>3.0437854847152566</v>
      </c>
      <c r="K65" s="255">
        <v>3.0520541703113757</v>
      </c>
      <c r="L65" s="255">
        <v>3.0611827150779969</v>
      </c>
      <c r="M65" s="255">
        <v>3.0715141687642031</v>
      </c>
      <c r="N65" s="255">
        <v>3.0828925086370371</v>
      </c>
      <c r="O65" s="255">
        <v>3.0958357532903804</v>
      </c>
      <c r="P65" s="255">
        <v>3.104783357870502</v>
      </c>
      <c r="Q65" s="255">
        <v>3.1145522467729609</v>
      </c>
      <c r="R65" s="255">
        <v>3.1246506312731372</v>
      </c>
      <c r="S65" s="255">
        <v>3.1346364012718682</v>
      </c>
      <c r="T65" s="255">
        <v>3.1476301169197796</v>
      </c>
      <c r="U65" s="255">
        <v>3.1560893344124095</v>
      </c>
      <c r="V65" s="255">
        <v>3.1648634713841974</v>
      </c>
      <c r="W65" s="255">
        <v>3.1728902730179369</v>
      </c>
      <c r="X65" s="255">
        <v>3.1835115921516945</v>
      </c>
      <c r="Y65" s="255">
        <v>3.201372635100423</v>
      </c>
      <c r="Z65" s="255">
        <v>3.2122913631714018</v>
      </c>
      <c r="AA65" s="255">
        <v>3.2224729487323009</v>
      </c>
      <c r="AB65" s="255">
        <v>3.2327429088832864</v>
      </c>
      <c r="AC65" s="255">
        <v>3.2447600585904928</v>
      </c>
      <c r="AD65" s="255">
        <v>3.2631135557625379</v>
      </c>
      <c r="AE65" s="255">
        <v>3.2795505831847453</v>
      </c>
      <c r="AF65" s="255">
        <v>3.295820254010347</v>
      </c>
      <c r="AG65" s="255">
        <v>3.3127483001981926</v>
      </c>
      <c r="AH65" s="255">
        <v>3.3304209743615578</v>
      </c>
      <c r="AI65" s="255">
        <v>3.3529613385209864</v>
      </c>
      <c r="AJ65" s="255">
        <v>3.3733644601398711</v>
      </c>
      <c r="AK65" s="255">
        <v>3.3935050681264372</v>
      </c>
      <c r="AL65" s="255">
        <v>3.4139921156751898</v>
      </c>
      <c r="AM65" s="255">
        <v>3.4357466033033606</v>
      </c>
      <c r="AN65" s="255">
        <v>3.4561635659259489</v>
      </c>
      <c r="AO65" s="255">
        <v>3.4744432056211063</v>
      </c>
      <c r="AP65" s="255">
        <v>3.4929765968863102</v>
      </c>
      <c r="AQ65" s="255">
        <v>3.5122113206900769</v>
      </c>
      <c r="AR65" s="255">
        <v>3.5323236521639667</v>
      </c>
      <c r="AS65" s="255">
        <v>3.5483936063236885</v>
      </c>
      <c r="AT65" s="255">
        <v>3.5611172610422051</v>
      </c>
      <c r="AU65" s="255">
        <v>3.5745111584738773</v>
      </c>
      <c r="AV65" s="255">
        <v>3.5886561546427136</v>
      </c>
      <c r="AW65" s="255">
        <v>3.6038831492588947</v>
      </c>
      <c r="AX65" s="255">
        <v>3.6195251701280946</v>
      </c>
      <c r="AY65" s="255">
        <v>3.6355059208711182</v>
      </c>
      <c r="AZ65" s="255">
        <v>3.6523986475577979</v>
      </c>
      <c r="BA65" s="255">
        <v>3.6708901724603535</v>
      </c>
      <c r="BB65" s="255">
        <v>3.6916517101417936</v>
      </c>
    </row>
    <row r="66" spans="1:54">
      <c r="A66" s="1" t="s">
        <v>509</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503C-F756-4928-ABD1-EF1A899E58A0}">
  <dimension ref="A1:BL136"/>
  <sheetViews>
    <sheetView workbookViewId="0">
      <pane xSplit="4" ySplit="3" topLeftCell="M34" activePane="bottomRight" state="frozen"/>
      <selection pane="topRight" activeCell="E1" sqref="E1"/>
      <selection pane="bottomLeft" activeCell="A4" sqref="A4"/>
      <selection pane="bottomRight" activeCell="O33" sqref="O33"/>
    </sheetView>
  </sheetViews>
  <sheetFormatPr defaultColWidth="9" defaultRowHeight="13"/>
  <cols>
    <col min="1" max="1" width="2.33203125" style="1" customWidth="1"/>
    <col min="2" max="2" width="13.25" style="1" customWidth="1"/>
    <col min="3" max="3" width="10.08203125" style="1" customWidth="1"/>
    <col min="4" max="4" width="6.83203125" style="390" customWidth="1"/>
    <col min="5" max="6" width="8.83203125" style="1" hidden="1" customWidth="1"/>
    <col min="7" max="12" width="8.75" style="1" hidden="1" customWidth="1"/>
    <col min="13" max="13" width="8.75" style="1" customWidth="1"/>
    <col min="14" max="27" width="9.08203125" style="1" customWidth="1"/>
    <col min="28" max="28" width="7.33203125" style="1" hidden="1" customWidth="1"/>
    <col min="29" max="39" width="7.5" style="1" hidden="1" customWidth="1"/>
    <col min="40" max="47" width="7.5" style="1" customWidth="1"/>
    <col min="48" max="48" width="18.75" style="390" customWidth="1"/>
    <col min="49" max="49" width="4.5" style="1" customWidth="1"/>
    <col min="50" max="16384" width="9" style="1"/>
  </cols>
  <sheetData>
    <row r="1" spans="1:59" ht="14.5" thickBot="1">
      <c r="A1" s="394"/>
      <c r="B1" s="1150" t="s">
        <v>1172</v>
      </c>
      <c r="C1" s="394"/>
      <c r="D1" s="370"/>
      <c r="E1" s="394"/>
      <c r="F1" s="394"/>
      <c r="G1" s="394"/>
      <c r="H1" s="394"/>
      <c r="I1" s="394"/>
      <c r="J1" s="394"/>
      <c r="K1" s="394"/>
      <c r="L1" s="394"/>
      <c r="M1" s="394"/>
      <c r="N1" s="394"/>
      <c r="O1" s="394"/>
      <c r="P1" s="395" t="s">
        <v>896</v>
      </c>
      <c r="Q1" s="394"/>
      <c r="R1" s="394"/>
      <c r="S1" s="394"/>
      <c r="T1" s="394"/>
      <c r="U1" s="394"/>
      <c r="V1" s="394"/>
      <c r="W1" s="394"/>
      <c r="X1" s="394"/>
      <c r="Y1" s="394"/>
      <c r="Z1" s="394"/>
      <c r="AA1" s="394"/>
      <c r="AB1" s="394"/>
      <c r="AC1" s="394"/>
      <c r="AD1" s="394"/>
      <c r="AE1" s="394"/>
      <c r="AF1" s="394"/>
      <c r="AG1" s="394"/>
      <c r="AH1" s="394"/>
      <c r="AI1" s="371"/>
      <c r="AJ1" s="371"/>
      <c r="AK1" s="371"/>
      <c r="AL1" s="371"/>
      <c r="AM1" s="371"/>
      <c r="AN1" s="371"/>
      <c r="AO1" s="371"/>
      <c r="AP1" s="371"/>
      <c r="AQ1" s="371"/>
      <c r="AR1" s="371"/>
      <c r="AS1" s="371"/>
      <c r="AT1" s="371"/>
      <c r="AU1" s="371"/>
      <c r="AV1" s="370"/>
    </row>
    <row r="2" spans="1:59" s="55" customFormat="1" ht="13.5" customHeight="1">
      <c r="A2" s="1577" t="s">
        <v>605</v>
      </c>
      <c r="B2" s="372"/>
      <c r="C2" s="373"/>
      <c r="D2" s="1490"/>
      <c r="E2" s="1492"/>
      <c r="F2" s="1493"/>
      <c r="G2" s="1493"/>
      <c r="H2" s="1493"/>
      <c r="I2" s="1493"/>
      <c r="J2" s="1493"/>
      <c r="K2" s="1493"/>
      <c r="L2" s="1493"/>
      <c r="M2" s="1493"/>
      <c r="N2" s="1493"/>
      <c r="O2" s="1493"/>
      <c r="P2" s="1493"/>
      <c r="Q2" s="1493"/>
      <c r="R2" s="1493"/>
      <c r="S2" s="1494"/>
      <c r="T2" s="1585" t="s">
        <v>606</v>
      </c>
      <c r="U2" s="1586"/>
      <c r="V2" s="1586"/>
      <c r="W2" s="1586"/>
      <c r="X2" s="1586"/>
      <c r="Y2" s="1586"/>
      <c r="Z2" s="1586"/>
      <c r="AA2" s="1587"/>
      <c r="AB2" s="375"/>
      <c r="AC2" s="375"/>
      <c r="AD2" s="375"/>
      <c r="AE2" s="375" t="s">
        <v>607</v>
      </c>
      <c r="AF2" s="375"/>
      <c r="AG2" s="375"/>
      <c r="AH2" s="375"/>
      <c r="AI2" s="375"/>
      <c r="AJ2" s="375"/>
      <c r="AK2" s="374"/>
      <c r="AL2" s="375"/>
      <c r="AM2" s="1578" t="s">
        <v>607</v>
      </c>
      <c r="AN2" s="1579"/>
      <c r="AO2" s="1579"/>
      <c r="AP2" s="1579"/>
      <c r="AQ2" s="1579"/>
      <c r="AR2" s="387"/>
      <c r="AS2" s="387"/>
      <c r="AT2" s="387"/>
      <c r="AU2" s="1085"/>
      <c r="AV2" s="1580" t="s">
        <v>608</v>
      </c>
    </row>
    <row r="3" spans="1:59" s="55" customFormat="1">
      <c r="A3" s="1575"/>
      <c r="B3" s="1084" t="s">
        <v>609</v>
      </c>
      <c r="C3" s="1149" t="s">
        <v>610</v>
      </c>
      <c r="D3" s="1491" t="s">
        <v>611</v>
      </c>
      <c r="E3" s="1500">
        <v>2000</v>
      </c>
      <c r="F3" s="1501">
        <v>2001</v>
      </c>
      <c r="G3" s="1501">
        <v>2002</v>
      </c>
      <c r="H3" s="1501">
        <v>2003</v>
      </c>
      <c r="I3" s="1501">
        <v>2004</v>
      </c>
      <c r="J3" s="1501">
        <v>2005</v>
      </c>
      <c r="K3" s="1501"/>
      <c r="L3" s="1501"/>
      <c r="M3" s="1501">
        <v>2008</v>
      </c>
      <c r="N3" s="1441">
        <v>2009</v>
      </c>
      <c r="O3" s="1441">
        <v>2010</v>
      </c>
      <c r="P3" s="1441">
        <v>2011</v>
      </c>
      <c r="Q3" s="1441">
        <v>2012</v>
      </c>
      <c r="R3" s="1441">
        <v>2013</v>
      </c>
      <c r="S3" s="1502">
        <v>2014</v>
      </c>
      <c r="T3" s="1101">
        <v>2015</v>
      </c>
      <c r="U3" s="1101">
        <v>2016</v>
      </c>
      <c r="V3" s="1101">
        <v>2017</v>
      </c>
      <c r="W3" s="1101">
        <v>2018</v>
      </c>
      <c r="X3" s="1101">
        <v>2019</v>
      </c>
      <c r="Y3" s="1101">
        <v>2020</v>
      </c>
      <c r="Z3" s="1101">
        <v>2021</v>
      </c>
      <c r="AA3" s="1102">
        <v>2022</v>
      </c>
      <c r="AB3" s="1103">
        <v>13</v>
      </c>
      <c r="AC3" s="1104">
        <v>14</v>
      </c>
      <c r="AD3" s="1100" t="s">
        <v>612</v>
      </c>
      <c r="AE3" s="1105" t="s">
        <v>613</v>
      </c>
      <c r="AF3" s="1100" t="s">
        <v>614</v>
      </c>
      <c r="AG3" s="1105" t="s">
        <v>615</v>
      </c>
      <c r="AH3" s="1106">
        <v>21</v>
      </c>
      <c r="AI3" s="1107">
        <v>22</v>
      </c>
      <c r="AJ3" s="1108">
        <v>23</v>
      </c>
      <c r="AK3" s="1107">
        <v>24</v>
      </c>
      <c r="AL3" s="1108">
        <v>25</v>
      </c>
      <c r="AM3" s="1108">
        <v>26</v>
      </c>
      <c r="AN3" s="1100">
        <v>2015</v>
      </c>
      <c r="AO3" s="1101">
        <v>2016</v>
      </c>
      <c r="AP3" s="1101">
        <v>2017</v>
      </c>
      <c r="AQ3" s="1101">
        <v>2018</v>
      </c>
      <c r="AR3" s="1101">
        <v>2019</v>
      </c>
      <c r="AS3" s="1101">
        <v>2020</v>
      </c>
      <c r="AT3" s="1101">
        <v>2021</v>
      </c>
      <c r="AU3" s="1102">
        <v>2022</v>
      </c>
      <c r="AV3" s="1581"/>
    </row>
    <row r="4" spans="1:59" s="55" customFormat="1" ht="13.5" customHeight="1">
      <c r="A4" s="1582" t="s">
        <v>616</v>
      </c>
      <c r="B4" s="382" t="s">
        <v>617</v>
      </c>
      <c r="C4" s="383" t="s">
        <v>618</v>
      </c>
      <c r="D4" s="1495" t="s">
        <v>619</v>
      </c>
      <c r="E4" s="1503">
        <v>67015</v>
      </c>
      <c r="F4" s="1504">
        <v>64077</v>
      </c>
      <c r="G4" s="1504">
        <v>62890</v>
      </c>
      <c r="H4" s="1505">
        <v>61759</v>
      </c>
      <c r="I4" s="1505">
        <v>62372</v>
      </c>
      <c r="J4" s="1505">
        <v>62322</v>
      </c>
      <c r="K4" s="1505"/>
      <c r="L4" s="1505"/>
      <c r="M4" s="1505">
        <v>62157</v>
      </c>
      <c r="N4" s="1506">
        <v>60612.7</v>
      </c>
      <c r="O4" s="1506">
        <v>65632.783467187968</v>
      </c>
      <c r="P4" s="1506">
        <v>64640.483220412127</v>
      </c>
      <c r="Q4" s="1506">
        <v>63886.73</v>
      </c>
      <c r="R4" s="1506">
        <v>64555.97</v>
      </c>
      <c r="S4" s="1507">
        <v>65868.91</v>
      </c>
      <c r="T4" s="1098">
        <v>68698.47</v>
      </c>
      <c r="U4" s="1098">
        <v>68610.070000000007</v>
      </c>
      <c r="V4" s="1098">
        <v>70076.89</v>
      </c>
      <c r="W4" s="1098">
        <v>70179.81</v>
      </c>
      <c r="X4" s="1098">
        <v>71755.28</v>
      </c>
      <c r="Y4" s="1098">
        <v>69719.39</v>
      </c>
      <c r="Z4" s="1098">
        <v>71025.8</v>
      </c>
      <c r="AA4" s="1099">
        <v>74458.14</v>
      </c>
      <c r="AB4" s="400">
        <f t="shared" ref="AB4:AB53" si="0">ROUND((F4-E4)/E4*100,1)</f>
        <v>-4.4000000000000004</v>
      </c>
      <c r="AC4" s="400">
        <f t="shared" ref="AC4:AC53" si="1">ROUND((G4-F4)/F4*100,1)</f>
        <v>-1.9</v>
      </c>
      <c r="AD4" s="400">
        <f t="shared" ref="AD4:AD53" si="2">ROUND((H4-G4)/G4*100,1)</f>
        <v>-1.8</v>
      </c>
      <c r="AE4" s="400">
        <f t="shared" ref="AE4:AE53" si="3">ROUND((I4-H4)/H4*100,1)</f>
        <v>1</v>
      </c>
      <c r="AF4" s="400">
        <f t="shared" ref="AF4:AF53" si="4">ROUND((J4-I4)/I4*100,1)</f>
        <v>-0.1</v>
      </c>
      <c r="AG4" s="400">
        <f t="shared" ref="AG4:AG53" si="5">ROUND((M4-J4)/J4*100,1)</f>
        <v>-0.3</v>
      </c>
      <c r="AH4" s="400">
        <f t="shared" ref="AH4:AH23" si="6">ROUND((N4-M4)/M4*100,1)</f>
        <v>-2.5</v>
      </c>
      <c r="AI4" s="400">
        <f t="shared" ref="AI4:AI23" si="7">ROUND((O4-N4)/N4*100,1)</f>
        <v>8.3000000000000007</v>
      </c>
      <c r="AJ4" s="400">
        <f t="shared" ref="AJ4:AJ23" si="8">ROUND((P4-O4)/O4*100,1)</f>
        <v>-1.5</v>
      </c>
      <c r="AK4" s="400">
        <f t="shared" ref="AK4:AK23" si="9">ROUND((Q4-P4)/P4*100,1)</f>
        <v>-1.2</v>
      </c>
      <c r="AL4" s="400">
        <f t="shared" ref="AL4:AL23" si="10">ROUND((R4-Q4)/Q4*100,1)</f>
        <v>1</v>
      </c>
      <c r="AM4" s="400">
        <f t="shared" ref="AM4:AM23" si="11">ROUND((S4-R4)/R4*100,1)</f>
        <v>2</v>
      </c>
      <c r="AN4" s="401">
        <f t="shared" ref="AN4:AN23" si="12">ROUND((T4-S4)/S4*100,1)</f>
        <v>4.3</v>
      </c>
      <c r="AO4" s="401">
        <f t="shared" ref="AO4:AO23" si="13">ROUND((U4-T4)/T4*100,1)</f>
        <v>-0.1</v>
      </c>
      <c r="AP4" s="401">
        <f t="shared" ref="AP4:AP23" si="14">ROUND((V4-U4)/U4*100,1)</f>
        <v>2.1</v>
      </c>
      <c r="AQ4" s="401">
        <f t="shared" ref="AQ4:AQ23" si="15">ROUND((W4-V4)/V4*100,1)</f>
        <v>0.1</v>
      </c>
      <c r="AR4" s="401">
        <f t="shared" ref="AR4:AR53" si="16">ROUND((X4-W4)/W4*100,1)</f>
        <v>2.2000000000000002</v>
      </c>
      <c r="AS4" s="401">
        <f t="shared" ref="AS4:AU19" si="17">ROUND((Y4-X4)/X4*100,1)</f>
        <v>-2.8</v>
      </c>
      <c r="AT4" s="401">
        <f t="shared" si="17"/>
        <v>1.9</v>
      </c>
      <c r="AU4" s="1111">
        <f t="shared" si="17"/>
        <v>4.8</v>
      </c>
      <c r="AV4" s="1121" t="s">
        <v>620</v>
      </c>
      <c r="AW4" s="378"/>
    </row>
    <row r="5" spans="1:59" s="55" customFormat="1">
      <c r="A5" s="1583"/>
      <c r="B5" s="376" t="s">
        <v>621</v>
      </c>
      <c r="C5" s="377" t="s">
        <v>432</v>
      </c>
      <c r="D5" s="1496" t="s">
        <v>622</v>
      </c>
      <c r="E5" s="1508">
        <v>29192</v>
      </c>
      <c r="F5" s="1509">
        <v>27947</v>
      </c>
      <c r="G5" s="1509">
        <v>26846</v>
      </c>
      <c r="H5" s="1510">
        <v>26507</v>
      </c>
      <c r="I5" s="1510">
        <v>27063</v>
      </c>
      <c r="J5" s="1510">
        <v>27570</v>
      </c>
      <c r="K5" s="1510"/>
      <c r="L5" s="1510"/>
      <c r="M5" s="1510">
        <v>30716.5</v>
      </c>
      <c r="N5" s="1511">
        <v>28926.3</v>
      </c>
      <c r="O5" s="1511">
        <v>32733.22</v>
      </c>
      <c r="P5" s="1511">
        <v>32173.68</v>
      </c>
      <c r="Q5" s="1511">
        <v>31432.95</v>
      </c>
      <c r="R5" s="1511">
        <v>32662.82</v>
      </c>
      <c r="S5" s="1512">
        <v>32606.27</v>
      </c>
      <c r="T5" s="1086">
        <v>34770.370000000003</v>
      </c>
      <c r="U5" s="1086">
        <v>34983.65</v>
      </c>
      <c r="V5" s="1086">
        <v>35892.879999999997</v>
      </c>
      <c r="W5" s="1086">
        <v>35560.47</v>
      </c>
      <c r="X5" s="1086">
        <v>35933.550000000003</v>
      </c>
      <c r="Y5" s="1086">
        <v>34329.5</v>
      </c>
      <c r="Z5" s="1086">
        <v>35978.720000000001</v>
      </c>
      <c r="AA5" s="1087">
        <v>36884.730000000003</v>
      </c>
      <c r="AB5" s="396">
        <f t="shared" si="0"/>
        <v>-4.3</v>
      </c>
      <c r="AC5" s="396">
        <f t="shared" si="1"/>
        <v>-3.9</v>
      </c>
      <c r="AD5" s="396">
        <f t="shared" si="2"/>
        <v>-1.3</v>
      </c>
      <c r="AE5" s="396">
        <f t="shared" si="3"/>
        <v>2.1</v>
      </c>
      <c r="AF5" s="396">
        <f t="shared" si="4"/>
        <v>1.9</v>
      </c>
      <c r="AG5" s="396">
        <f t="shared" si="5"/>
        <v>11.4</v>
      </c>
      <c r="AH5" s="396">
        <f t="shared" si="6"/>
        <v>-5.8</v>
      </c>
      <c r="AI5" s="396">
        <f t="shared" si="7"/>
        <v>13.2</v>
      </c>
      <c r="AJ5" s="396">
        <f t="shared" si="8"/>
        <v>-1.7</v>
      </c>
      <c r="AK5" s="396">
        <f t="shared" si="9"/>
        <v>-2.2999999999999998</v>
      </c>
      <c r="AL5" s="396">
        <f t="shared" si="10"/>
        <v>3.9</v>
      </c>
      <c r="AM5" s="396">
        <f t="shared" si="11"/>
        <v>-0.2</v>
      </c>
      <c r="AN5" s="1083">
        <f t="shared" si="12"/>
        <v>6.6</v>
      </c>
      <c r="AO5" s="1083">
        <f t="shared" si="13"/>
        <v>0.6</v>
      </c>
      <c r="AP5" s="1083">
        <f t="shared" si="14"/>
        <v>2.6</v>
      </c>
      <c r="AQ5" s="1083">
        <f t="shared" si="15"/>
        <v>-0.9</v>
      </c>
      <c r="AR5" s="1083">
        <f t="shared" si="16"/>
        <v>1</v>
      </c>
      <c r="AS5" s="1083">
        <f t="shared" si="17"/>
        <v>-4.5</v>
      </c>
      <c r="AT5" s="1083">
        <f t="shared" si="17"/>
        <v>4.8</v>
      </c>
      <c r="AU5" s="1112">
        <f t="shared" si="17"/>
        <v>2.5</v>
      </c>
      <c r="AV5" s="1118" t="s">
        <v>623</v>
      </c>
      <c r="AW5" s="231"/>
    </row>
    <row r="6" spans="1:59" s="55" customFormat="1">
      <c r="A6" s="1583"/>
      <c r="B6" s="376"/>
      <c r="C6" s="377" t="s">
        <v>433</v>
      </c>
      <c r="D6" s="1496"/>
      <c r="E6" s="1508">
        <v>17949</v>
      </c>
      <c r="F6" s="1509">
        <v>17249</v>
      </c>
      <c r="G6" s="1509">
        <v>16965</v>
      </c>
      <c r="H6" s="1510">
        <v>17005</v>
      </c>
      <c r="I6" s="1510">
        <v>17490</v>
      </c>
      <c r="J6" s="1510">
        <v>17803</v>
      </c>
      <c r="K6" s="1510"/>
      <c r="L6" s="1510"/>
      <c r="M6" s="1510">
        <v>18250.2</v>
      </c>
      <c r="N6" s="1511">
        <v>17269.3</v>
      </c>
      <c r="O6" s="1511">
        <v>18715.16</v>
      </c>
      <c r="P6" s="1511">
        <v>18845.22</v>
      </c>
      <c r="Q6" s="1511">
        <v>19231.09</v>
      </c>
      <c r="R6" s="1511">
        <v>19245.78</v>
      </c>
      <c r="S6" s="1512">
        <v>19038.830000000002</v>
      </c>
      <c r="T6" s="1086">
        <v>19886.16</v>
      </c>
      <c r="U6" s="1086">
        <v>20706.599999999999</v>
      </c>
      <c r="V6" s="1086">
        <v>20379.599999999999</v>
      </c>
      <c r="W6" s="1086">
        <v>20338.96</v>
      </c>
      <c r="X6" s="1086">
        <v>19939.84</v>
      </c>
      <c r="Y6" s="1086">
        <v>19742.38</v>
      </c>
      <c r="Z6" s="1086">
        <v>21313.54</v>
      </c>
      <c r="AA6" s="1087">
        <v>21831.47</v>
      </c>
      <c r="AB6" s="396">
        <f t="shared" si="0"/>
        <v>-3.9</v>
      </c>
      <c r="AC6" s="396">
        <f t="shared" si="1"/>
        <v>-1.6</v>
      </c>
      <c r="AD6" s="396">
        <f t="shared" si="2"/>
        <v>0.2</v>
      </c>
      <c r="AE6" s="396">
        <f t="shared" si="3"/>
        <v>2.9</v>
      </c>
      <c r="AF6" s="396">
        <f t="shared" si="4"/>
        <v>1.8</v>
      </c>
      <c r="AG6" s="396">
        <f t="shared" si="5"/>
        <v>2.5</v>
      </c>
      <c r="AH6" s="396">
        <f t="shared" si="6"/>
        <v>-5.4</v>
      </c>
      <c r="AI6" s="396">
        <f t="shared" si="7"/>
        <v>8.4</v>
      </c>
      <c r="AJ6" s="396">
        <f t="shared" si="8"/>
        <v>0.7</v>
      </c>
      <c r="AK6" s="396">
        <f t="shared" si="9"/>
        <v>2</v>
      </c>
      <c r="AL6" s="396">
        <f t="shared" si="10"/>
        <v>0.1</v>
      </c>
      <c r="AM6" s="396">
        <f t="shared" si="11"/>
        <v>-1.1000000000000001</v>
      </c>
      <c r="AN6" s="1083">
        <f t="shared" si="12"/>
        <v>4.5</v>
      </c>
      <c r="AO6" s="1083">
        <f t="shared" si="13"/>
        <v>4.0999999999999996</v>
      </c>
      <c r="AP6" s="1083">
        <f t="shared" si="14"/>
        <v>-1.6</v>
      </c>
      <c r="AQ6" s="1083">
        <f t="shared" si="15"/>
        <v>-0.2</v>
      </c>
      <c r="AR6" s="1083">
        <f t="shared" si="16"/>
        <v>-2</v>
      </c>
      <c r="AS6" s="1083">
        <f t="shared" si="17"/>
        <v>-1</v>
      </c>
      <c r="AT6" s="1083">
        <f t="shared" si="17"/>
        <v>8</v>
      </c>
      <c r="AU6" s="1112">
        <f t="shared" si="17"/>
        <v>2.4</v>
      </c>
      <c r="AV6" s="1119" t="s">
        <v>624</v>
      </c>
      <c r="AW6" s="231"/>
    </row>
    <row r="7" spans="1:59" s="55" customFormat="1">
      <c r="A7" s="1583"/>
      <c r="B7" s="376"/>
      <c r="C7" s="377" t="s">
        <v>625</v>
      </c>
      <c r="D7" s="1496"/>
      <c r="E7" s="1508">
        <v>25880</v>
      </c>
      <c r="F7" s="1509">
        <v>23545</v>
      </c>
      <c r="G7" s="1509">
        <v>24114</v>
      </c>
      <c r="H7" s="1510">
        <v>24081</v>
      </c>
      <c r="I7" s="1510">
        <v>24454</v>
      </c>
      <c r="J7" s="1510">
        <v>24832</v>
      </c>
      <c r="K7" s="1510"/>
      <c r="L7" s="1510"/>
      <c r="M7" s="1510">
        <v>29041.3</v>
      </c>
      <c r="N7" s="1511">
        <v>24556.799999999999</v>
      </c>
      <c r="O7" s="1511">
        <v>27146.38</v>
      </c>
      <c r="P7" s="1511">
        <v>25728.44</v>
      </c>
      <c r="Q7" s="1511">
        <v>27232.01</v>
      </c>
      <c r="R7" s="1511">
        <v>27585.88</v>
      </c>
      <c r="S7" s="1512">
        <v>27905.11</v>
      </c>
      <c r="T7" s="1086">
        <v>29137.18</v>
      </c>
      <c r="U7" s="1086">
        <v>28498.61</v>
      </c>
      <c r="V7" s="1086">
        <v>28579.57</v>
      </c>
      <c r="W7" s="1086">
        <v>28978.28</v>
      </c>
      <c r="X7" s="1086">
        <v>29243.93</v>
      </c>
      <c r="Y7" s="1086">
        <v>28985.72</v>
      </c>
      <c r="Z7" s="1086">
        <v>28827.64</v>
      </c>
      <c r="AA7" s="1087">
        <v>31527.59</v>
      </c>
      <c r="AB7" s="396">
        <f t="shared" si="0"/>
        <v>-9</v>
      </c>
      <c r="AC7" s="396">
        <f t="shared" si="1"/>
        <v>2.4</v>
      </c>
      <c r="AD7" s="396">
        <f t="shared" si="2"/>
        <v>-0.1</v>
      </c>
      <c r="AE7" s="396">
        <f t="shared" si="3"/>
        <v>1.5</v>
      </c>
      <c r="AF7" s="396">
        <f t="shared" si="4"/>
        <v>1.5</v>
      </c>
      <c r="AG7" s="396">
        <f t="shared" si="5"/>
        <v>17</v>
      </c>
      <c r="AH7" s="396">
        <f t="shared" si="6"/>
        <v>-15.4</v>
      </c>
      <c r="AI7" s="396">
        <f t="shared" si="7"/>
        <v>10.5</v>
      </c>
      <c r="AJ7" s="396">
        <f t="shared" si="8"/>
        <v>-5.2</v>
      </c>
      <c r="AK7" s="396">
        <f t="shared" si="9"/>
        <v>5.8</v>
      </c>
      <c r="AL7" s="396">
        <f t="shared" si="10"/>
        <v>1.3</v>
      </c>
      <c r="AM7" s="396">
        <f t="shared" si="11"/>
        <v>1.2</v>
      </c>
      <c r="AN7" s="1083">
        <f t="shared" si="12"/>
        <v>4.4000000000000004</v>
      </c>
      <c r="AO7" s="1083">
        <f t="shared" si="13"/>
        <v>-2.2000000000000002</v>
      </c>
      <c r="AP7" s="1083">
        <f t="shared" si="14"/>
        <v>0.3</v>
      </c>
      <c r="AQ7" s="1083">
        <f t="shared" si="15"/>
        <v>1.4</v>
      </c>
      <c r="AR7" s="1083">
        <f t="shared" si="16"/>
        <v>0.9</v>
      </c>
      <c r="AS7" s="1083">
        <f t="shared" si="17"/>
        <v>-0.9</v>
      </c>
      <c r="AT7" s="1083">
        <f t="shared" si="17"/>
        <v>-0.5</v>
      </c>
      <c r="AU7" s="1112">
        <f t="shared" si="17"/>
        <v>9.4</v>
      </c>
      <c r="AV7" s="1120"/>
      <c r="AW7" s="231"/>
    </row>
    <row r="8" spans="1:59" s="55" customFormat="1">
      <c r="A8" s="1583"/>
      <c r="B8" s="376"/>
      <c r="C8" s="377" t="s">
        <v>434</v>
      </c>
      <c r="D8" s="1496"/>
      <c r="E8" s="1508">
        <v>11505</v>
      </c>
      <c r="F8" s="1509">
        <v>11168</v>
      </c>
      <c r="G8" s="1509">
        <v>10844</v>
      </c>
      <c r="H8" s="1510">
        <v>10677</v>
      </c>
      <c r="I8" s="1510">
        <v>10787</v>
      </c>
      <c r="J8" s="1510">
        <v>10920</v>
      </c>
      <c r="K8" s="1510"/>
      <c r="L8" s="1510"/>
      <c r="M8" s="1510">
        <v>11644.8</v>
      </c>
      <c r="N8" s="1511">
        <v>10874.9</v>
      </c>
      <c r="O8" s="1511">
        <v>11742.38</v>
      </c>
      <c r="P8" s="1511">
        <v>11075.33</v>
      </c>
      <c r="Q8" s="1511">
        <v>10888.82</v>
      </c>
      <c r="R8" s="1511">
        <v>11412.28</v>
      </c>
      <c r="S8" s="1512">
        <v>11374.78</v>
      </c>
      <c r="T8" s="1086">
        <v>11760.34</v>
      </c>
      <c r="U8" s="1086">
        <v>12291.95</v>
      </c>
      <c r="V8" s="1086">
        <v>12783.2</v>
      </c>
      <c r="W8" s="1086">
        <v>12632.47</v>
      </c>
      <c r="X8" s="1086">
        <v>12736.32</v>
      </c>
      <c r="Y8" s="1086">
        <v>12648.48</v>
      </c>
      <c r="Z8" s="1086">
        <v>12833.62</v>
      </c>
      <c r="AA8" s="1087">
        <v>12615.94</v>
      </c>
      <c r="AB8" s="396">
        <f t="shared" si="0"/>
        <v>-2.9</v>
      </c>
      <c r="AC8" s="396">
        <f t="shared" si="1"/>
        <v>-2.9</v>
      </c>
      <c r="AD8" s="396">
        <f t="shared" si="2"/>
        <v>-1.5</v>
      </c>
      <c r="AE8" s="396">
        <f t="shared" si="3"/>
        <v>1</v>
      </c>
      <c r="AF8" s="396">
        <f t="shared" si="4"/>
        <v>1.2</v>
      </c>
      <c r="AG8" s="396">
        <f t="shared" si="5"/>
        <v>6.6</v>
      </c>
      <c r="AH8" s="396">
        <f t="shared" si="6"/>
        <v>-6.6</v>
      </c>
      <c r="AI8" s="396">
        <f t="shared" si="7"/>
        <v>8</v>
      </c>
      <c r="AJ8" s="396">
        <f t="shared" si="8"/>
        <v>-5.7</v>
      </c>
      <c r="AK8" s="396">
        <f t="shared" si="9"/>
        <v>-1.7</v>
      </c>
      <c r="AL8" s="396">
        <f t="shared" si="10"/>
        <v>4.8</v>
      </c>
      <c r="AM8" s="396">
        <f t="shared" si="11"/>
        <v>-0.3</v>
      </c>
      <c r="AN8" s="1083">
        <f t="shared" si="12"/>
        <v>3.4</v>
      </c>
      <c r="AO8" s="1083">
        <f t="shared" si="13"/>
        <v>4.5</v>
      </c>
      <c r="AP8" s="1083">
        <f t="shared" si="14"/>
        <v>4</v>
      </c>
      <c r="AQ8" s="1083">
        <f t="shared" si="15"/>
        <v>-1.2</v>
      </c>
      <c r="AR8" s="1083">
        <f t="shared" si="16"/>
        <v>0.8</v>
      </c>
      <c r="AS8" s="1083">
        <f t="shared" si="17"/>
        <v>-0.7</v>
      </c>
      <c r="AT8" s="1083">
        <f t="shared" si="17"/>
        <v>1.5</v>
      </c>
      <c r="AU8" s="1112">
        <f t="shared" si="17"/>
        <v>-1.7</v>
      </c>
      <c r="AV8" s="1118"/>
      <c r="AW8" s="231"/>
    </row>
    <row r="9" spans="1:59" s="55" customFormat="1">
      <c r="A9" s="1583"/>
      <c r="B9" s="376"/>
      <c r="C9" s="377" t="s">
        <v>626</v>
      </c>
      <c r="D9" s="1496"/>
      <c r="E9" s="1508">
        <v>24903</v>
      </c>
      <c r="F9" s="1509">
        <v>23771</v>
      </c>
      <c r="G9" s="1509">
        <v>23828</v>
      </c>
      <c r="H9" s="1510">
        <v>23474</v>
      </c>
      <c r="I9" s="1510">
        <v>23997</v>
      </c>
      <c r="J9" s="1510">
        <v>23922</v>
      </c>
      <c r="K9" s="1510"/>
      <c r="L9" s="1510"/>
      <c r="M9" s="1510">
        <v>26377.599999999999</v>
      </c>
      <c r="N9" s="1511">
        <v>22967.3</v>
      </c>
      <c r="O9" s="1511">
        <v>25486.7</v>
      </c>
      <c r="P9" s="1511">
        <v>24508.33</v>
      </c>
      <c r="Q9" s="1511">
        <v>23880.52</v>
      </c>
      <c r="R9" s="1511">
        <v>25925.73</v>
      </c>
      <c r="S9" s="1512">
        <v>26094.89</v>
      </c>
      <c r="T9" s="1086">
        <v>27216.26</v>
      </c>
      <c r="U9" s="1086">
        <v>27912.3</v>
      </c>
      <c r="V9" s="1086">
        <v>28029.16</v>
      </c>
      <c r="W9" s="1086">
        <v>28004.63</v>
      </c>
      <c r="X9" s="1086">
        <v>27770.5</v>
      </c>
      <c r="Y9" s="1086">
        <v>27443.77</v>
      </c>
      <c r="Z9" s="1086">
        <v>29791.08</v>
      </c>
      <c r="AA9" s="1087">
        <v>30696.73</v>
      </c>
      <c r="AB9" s="396">
        <f t="shared" si="0"/>
        <v>-4.5</v>
      </c>
      <c r="AC9" s="396">
        <f t="shared" si="1"/>
        <v>0.2</v>
      </c>
      <c r="AD9" s="396">
        <f t="shared" si="2"/>
        <v>-1.5</v>
      </c>
      <c r="AE9" s="396">
        <f t="shared" si="3"/>
        <v>2.2000000000000002</v>
      </c>
      <c r="AF9" s="396">
        <f t="shared" si="4"/>
        <v>-0.3</v>
      </c>
      <c r="AG9" s="396">
        <f t="shared" si="5"/>
        <v>10.3</v>
      </c>
      <c r="AH9" s="396">
        <f t="shared" si="6"/>
        <v>-12.9</v>
      </c>
      <c r="AI9" s="396">
        <f t="shared" si="7"/>
        <v>11</v>
      </c>
      <c r="AJ9" s="396">
        <f t="shared" si="8"/>
        <v>-3.8</v>
      </c>
      <c r="AK9" s="396">
        <f t="shared" si="9"/>
        <v>-2.6</v>
      </c>
      <c r="AL9" s="396">
        <f t="shared" si="10"/>
        <v>8.6</v>
      </c>
      <c r="AM9" s="396">
        <f t="shared" si="11"/>
        <v>0.7</v>
      </c>
      <c r="AN9" s="1083">
        <f t="shared" si="12"/>
        <v>4.3</v>
      </c>
      <c r="AO9" s="1083">
        <f t="shared" si="13"/>
        <v>2.6</v>
      </c>
      <c r="AP9" s="1083">
        <f t="shared" si="14"/>
        <v>0.4</v>
      </c>
      <c r="AQ9" s="1083">
        <f t="shared" si="15"/>
        <v>-0.1</v>
      </c>
      <c r="AR9" s="1083">
        <f t="shared" si="16"/>
        <v>-0.8</v>
      </c>
      <c r="AS9" s="1083">
        <f t="shared" si="17"/>
        <v>-1.2</v>
      </c>
      <c r="AT9" s="1083">
        <f t="shared" si="17"/>
        <v>8.6</v>
      </c>
      <c r="AU9" s="1112">
        <f t="shared" si="17"/>
        <v>3</v>
      </c>
      <c r="AV9" s="1118"/>
      <c r="AW9" s="231"/>
    </row>
    <row r="10" spans="1:59" s="55" customFormat="1">
      <c r="A10" s="1583"/>
      <c r="B10" s="379"/>
      <c r="C10" s="377" t="s">
        <v>436</v>
      </c>
      <c r="D10" s="1496"/>
      <c r="E10" s="1508">
        <v>10646</v>
      </c>
      <c r="F10" s="1509">
        <v>9787</v>
      </c>
      <c r="G10" s="1509">
        <v>9757</v>
      </c>
      <c r="H10" s="1510">
        <v>9382</v>
      </c>
      <c r="I10" s="1510">
        <v>9348</v>
      </c>
      <c r="J10" s="1510">
        <v>9162</v>
      </c>
      <c r="K10" s="1510"/>
      <c r="L10" s="1510"/>
      <c r="M10" s="1510">
        <v>9499.6</v>
      </c>
      <c r="N10" s="1511">
        <v>8948.6</v>
      </c>
      <c r="O10" s="1511">
        <v>9801.2999999999993</v>
      </c>
      <c r="P10" s="1511">
        <v>9596.0300000000007</v>
      </c>
      <c r="Q10" s="1511">
        <v>9597.6200000000008</v>
      </c>
      <c r="R10" s="1511">
        <v>9695.7900000000009</v>
      </c>
      <c r="S10" s="1512">
        <v>9921.27</v>
      </c>
      <c r="T10" s="1086">
        <v>10438.67</v>
      </c>
      <c r="U10" s="1086">
        <v>10716.89</v>
      </c>
      <c r="V10" s="1086">
        <v>10985.81</v>
      </c>
      <c r="W10" s="1086">
        <v>10934.43</v>
      </c>
      <c r="X10" s="1086">
        <v>10911.93</v>
      </c>
      <c r="Y10" s="1086">
        <v>11067.61</v>
      </c>
      <c r="Z10" s="1086">
        <v>11257.63</v>
      </c>
      <c r="AA10" s="1087">
        <v>10998.29</v>
      </c>
      <c r="AB10" s="396">
        <f t="shared" si="0"/>
        <v>-8.1</v>
      </c>
      <c r="AC10" s="396">
        <f t="shared" si="1"/>
        <v>-0.3</v>
      </c>
      <c r="AD10" s="396">
        <f t="shared" si="2"/>
        <v>-3.8</v>
      </c>
      <c r="AE10" s="396">
        <f t="shared" si="3"/>
        <v>-0.4</v>
      </c>
      <c r="AF10" s="396">
        <f t="shared" si="4"/>
        <v>-2</v>
      </c>
      <c r="AG10" s="396">
        <f t="shared" si="5"/>
        <v>3.7</v>
      </c>
      <c r="AH10" s="396">
        <f t="shared" si="6"/>
        <v>-5.8</v>
      </c>
      <c r="AI10" s="396">
        <f t="shared" si="7"/>
        <v>9.5</v>
      </c>
      <c r="AJ10" s="396">
        <f t="shared" si="8"/>
        <v>-2.1</v>
      </c>
      <c r="AK10" s="396">
        <f t="shared" si="9"/>
        <v>0</v>
      </c>
      <c r="AL10" s="396">
        <f t="shared" si="10"/>
        <v>1</v>
      </c>
      <c r="AM10" s="396">
        <f t="shared" si="11"/>
        <v>2.2999999999999998</v>
      </c>
      <c r="AN10" s="1083">
        <f t="shared" si="12"/>
        <v>5.2</v>
      </c>
      <c r="AO10" s="1083">
        <f t="shared" si="13"/>
        <v>2.7</v>
      </c>
      <c r="AP10" s="1083">
        <f t="shared" si="14"/>
        <v>2.5</v>
      </c>
      <c r="AQ10" s="1083">
        <f t="shared" si="15"/>
        <v>-0.5</v>
      </c>
      <c r="AR10" s="1083">
        <f t="shared" si="16"/>
        <v>-0.2</v>
      </c>
      <c r="AS10" s="1083">
        <f t="shared" si="17"/>
        <v>1.4</v>
      </c>
      <c r="AT10" s="1083">
        <f t="shared" si="17"/>
        <v>1.7</v>
      </c>
      <c r="AU10" s="1112">
        <f t="shared" si="17"/>
        <v>-2.2999999999999998</v>
      </c>
      <c r="AV10" s="1118"/>
      <c r="AW10" s="231"/>
    </row>
    <row r="11" spans="1:59" s="55" customFormat="1">
      <c r="A11" s="1583"/>
      <c r="B11" s="376"/>
      <c r="C11" s="377" t="s">
        <v>627</v>
      </c>
      <c r="D11" s="1496"/>
      <c r="E11" s="1508">
        <v>6965</v>
      </c>
      <c r="F11" s="1509">
        <v>6620</v>
      </c>
      <c r="G11" s="1509">
        <v>6701</v>
      </c>
      <c r="H11" s="1510">
        <v>6302</v>
      </c>
      <c r="I11" s="1510">
        <v>6312</v>
      </c>
      <c r="J11" s="1510">
        <v>6076</v>
      </c>
      <c r="K11" s="1510"/>
      <c r="L11" s="1510"/>
      <c r="M11" s="1510">
        <v>6018.6</v>
      </c>
      <c r="N11" s="1511">
        <v>5737.2</v>
      </c>
      <c r="O11" s="1511">
        <v>5921.99</v>
      </c>
      <c r="P11" s="1511">
        <v>5745.6</v>
      </c>
      <c r="Q11" s="1511">
        <v>5793.88</v>
      </c>
      <c r="R11" s="1511">
        <v>6238.75</v>
      </c>
      <c r="S11" s="1512">
        <v>6280.71</v>
      </c>
      <c r="T11" s="1086">
        <v>6639.66</v>
      </c>
      <c r="U11" s="1086">
        <v>6712.02</v>
      </c>
      <c r="V11" s="1086">
        <v>6704.12</v>
      </c>
      <c r="W11" s="1086">
        <v>6486.28</v>
      </c>
      <c r="X11" s="1086">
        <v>6525.13</v>
      </c>
      <c r="Y11" s="1086">
        <v>6525.01</v>
      </c>
      <c r="Z11" s="1086">
        <v>6147.61</v>
      </c>
      <c r="AA11" s="1087">
        <v>6122.45</v>
      </c>
      <c r="AB11" s="396">
        <f t="shared" si="0"/>
        <v>-5</v>
      </c>
      <c r="AC11" s="396">
        <f t="shared" si="1"/>
        <v>1.2</v>
      </c>
      <c r="AD11" s="396">
        <f t="shared" si="2"/>
        <v>-6</v>
      </c>
      <c r="AE11" s="396">
        <f t="shared" si="3"/>
        <v>0.2</v>
      </c>
      <c r="AF11" s="396">
        <f t="shared" si="4"/>
        <v>-3.7</v>
      </c>
      <c r="AG11" s="396">
        <f t="shared" si="5"/>
        <v>-0.9</v>
      </c>
      <c r="AH11" s="396">
        <f t="shared" si="6"/>
        <v>-4.7</v>
      </c>
      <c r="AI11" s="396">
        <f t="shared" si="7"/>
        <v>3.2</v>
      </c>
      <c r="AJ11" s="396">
        <f t="shared" si="8"/>
        <v>-3</v>
      </c>
      <c r="AK11" s="396">
        <f t="shared" si="9"/>
        <v>0.8</v>
      </c>
      <c r="AL11" s="396">
        <f t="shared" si="10"/>
        <v>7.7</v>
      </c>
      <c r="AM11" s="396">
        <f t="shared" si="11"/>
        <v>0.7</v>
      </c>
      <c r="AN11" s="1083">
        <f t="shared" si="12"/>
        <v>5.7</v>
      </c>
      <c r="AO11" s="1083">
        <f t="shared" si="13"/>
        <v>1.1000000000000001</v>
      </c>
      <c r="AP11" s="1083">
        <f t="shared" si="14"/>
        <v>-0.1</v>
      </c>
      <c r="AQ11" s="1083">
        <f t="shared" si="15"/>
        <v>-3.2</v>
      </c>
      <c r="AR11" s="1083">
        <f t="shared" si="16"/>
        <v>0.6</v>
      </c>
      <c r="AS11" s="1083">
        <f t="shared" si="17"/>
        <v>0</v>
      </c>
      <c r="AT11" s="1083">
        <f t="shared" si="17"/>
        <v>-5.8</v>
      </c>
      <c r="AU11" s="1112">
        <f t="shared" si="17"/>
        <v>-0.4</v>
      </c>
      <c r="AV11" s="1118"/>
      <c r="AW11" s="231"/>
    </row>
    <row r="12" spans="1:59" s="55" customFormat="1">
      <c r="A12" s="1583"/>
      <c r="B12" s="376"/>
      <c r="C12" s="377" t="s">
        <v>628</v>
      </c>
      <c r="D12" s="1496"/>
      <c r="E12" s="1508">
        <v>3798</v>
      </c>
      <c r="F12" s="1509">
        <v>3733</v>
      </c>
      <c r="G12" s="1509">
        <v>3730</v>
      </c>
      <c r="H12" s="1510">
        <v>3608</v>
      </c>
      <c r="I12" s="1510">
        <v>3546</v>
      </c>
      <c r="J12" s="1510">
        <v>3535</v>
      </c>
      <c r="K12" s="1510"/>
      <c r="L12" s="1510"/>
      <c r="M12" s="1510">
        <v>3684.7</v>
      </c>
      <c r="N12" s="1511">
        <v>3427.4</v>
      </c>
      <c r="O12" s="1511">
        <v>3680.5</v>
      </c>
      <c r="P12" s="1511">
        <v>3545.84</v>
      </c>
      <c r="Q12" s="1511">
        <v>2851.1</v>
      </c>
      <c r="R12" s="1511">
        <v>3944.69</v>
      </c>
      <c r="S12" s="1512">
        <v>3859.48</v>
      </c>
      <c r="T12" s="1086">
        <v>4128.28</v>
      </c>
      <c r="U12" s="1086">
        <v>4191.12</v>
      </c>
      <c r="V12" s="1086">
        <v>4231.3599999999997</v>
      </c>
      <c r="W12" s="1086">
        <v>4358.16</v>
      </c>
      <c r="X12" s="1086">
        <v>4707.03</v>
      </c>
      <c r="Y12" s="1086">
        <v>4494.3599999999997</v>
      </c>
      <c r="Z12" s="1086">
        <v>4559.4799999999996</v>
      </c>
      <c r="AA12" s="1087">
        <v>4583.82</v>
      </c>
      <c r="AB12" s="396">
        <f t="shared" si="0"/>
        <v>-1.7</v>
      </c>
      <c r="AC12" s="396">
        <f t="shared" si="1"/>
        <v>-0.1</v>
      </c>
      <c r="AD12" s="396">
        <f t="shared" si="2"/>
        <v>-3.3</v>
      </c>
      <c r="AE12" s="396">
        <f t="shared" si="3"/>
        <v>-1.7</v>
      </c>
      <c r="AF12" s="396">
        <f t="shared" si="4"/>
        <v>-0.3</v>
      </c>
      <c r="AG12" s="396">
        <f t="shared" si="5"/>
        <v>4.2</v>
      </c>
      <c r="AH12" s="396">
        <f t="shared" si="6"/>
        <v>-7</v>
      </c>
      <c r="AI12" s="396">
        <f t="shared" si="7"/>
        <v>7.4</v>
      </c>
      <c r="AJ12" s="396">
        <f t="shared" si="8"/>
        <v>-3.7</v>
      </c>
      <c r="AK12" s="396">
        <f t="shared" si="9"/>
        <v>-19.600000000000001</v>
      </c>
      <c r="AL12" s="396">
        <f t="shared" si="10"/>
        <v>38.4</v>
      </c>
      <c r="AM12" s="396">
        <f t="shared" si="11"/>
        <v>-2.2000000000000002</v>
      </c>
      <c r="AN12" s="1083">
        <f t="shared" si="12"/>
        <v>7</v>
      </c>
      <c r="AO12" s="1083">
        <f t="shared" si="13"/>
        <v>1.5</v>
      </c>
      <c r="AP12" s="1083">
        <f t="shared" si="14"/>
        <v>1</v>
      </c>
      <c r="AQ12" s="1083">
        <f t="shared" si="15"/>
        <v>3</v>
      </c>
      <c r="AR12" s="1083">
        <f t="shared" si="16"/>
        <v>8</v>
      </c>
      <c r="AS12" s="1083">
        <f t="shared" si="17"/>
        <v>-4.5</v>
      </c>
      <c r="AT12" s="1083">
        <f t="shared" si="17"/>
        <v>1.4</v>
      </c>
      <c r="AU12" s="1112">
        <f t="shared" si="17"/>
        <v>0.5</v>
      </c>
      <c r="AV12" s="1118"/>
      <c r="AW12" s="231"/>
    </row>
    <row r="13" spans="1:59" s="55" customFormat="1">
      <c r="A13" s="1584"/>
      <c r="B13" s="380"/>
      <c r="C13" s="381" t="s">
        <v>601</v>
      </c>
      <c r="D13" s="1497"/>
      <c r="E13" s="1533">
        <v>5513</v>
      </c>
      <c r="F13" s="1534">
        <v>5196</v>
      </c>
      <c r="G13" s="1534">
        <v>5008</v>
      </c>
      <c r="H13" s="1541">
        <v>4590</v>
      </c>
      <c r="I13" s="1541">
        <v>4511</v>
      </c>
      <c r="J13" s="1541">
        <v>4352</v>
      </c>
      <c r="K13" s="1541"/>
      <c r="L13" s="1541"/>
      <c r="M13" s="1541">
        <v>4664</v>
      </c>
      <c r="N13" s="1542">
        <v>4474.7</v>
      </c>
      <c r="O13" s="1542">
        <v>4703.43</v>
      </c>
      <c r="P13" s="1542">
        <v>4421.26</v>
      </c>
      <c r="Q13" s="1542">
        <v>4392.68</v>
      </c>
      <c r="R13" s="1542">
        <v>4486.33</v>
      </c>
      <c r="S13" s="1543">
        <v>4440.8599999999997</v>
      </c>
      <c r="T13" s="1088">
        <v>4635.67</v>
      </c>
      <c r="U13" s="1088">
        <v>4639.34</v>
      </c>
      <c r="V13" s="1088">
        <v>4623.4399999999996</v>
      </c>
      <c r="W13" s="1088">
        <v>4620.7299999999996</v>
      </c>
      <c r="X13" s="1088">
        <v>4677.91</v>
      </c>
      <c r="Y13" s="1088">
        <v>4445.08</v>
      </c>
      <c r="Z13" s="1088">
        <v>4588.6400000000003</v>
      </c>
      <c r="AA13" s="1089">
        <v>4907.33</v>
      </c>
      <c r="AB13" s="397">
        <f t="shared" si="0"/>
        <v>-5.8</v>
      </c>
      <c r="AC13" s="397">
        <f t="shared" si="1"/>
        <v>-3.6</v>
      </c>
      <c r="AD13" s="397">
        <f t="shared" si="2"/>
        <v>-8.3000000000000007</v>
      </c>
      <c r="AE13" s="397">
        <f t="shared" si="3"/>
        <v>-1.7</v>
      </c>
      <c r="AF13" s="397">
        <f t="shared" si="4"/>
        <v>-3.5</v>
      </c>
      <c r="AG13" s="397">
        <f t="shared" si="5"/>
        <v>7.2</v>
      </c>
      <c r="AH13" s="397">
        <f t="shared" si="6"/>
        <v>-4.0999999999999996</v>
      </c>
      <c r="AI13" s="397">
        <f t="shared" si="7"/>
        <v>5.0999999999999996</v>
      </c>
      <c r="AJ13" s="397">
        <f t="shared" si="8"/>
        <v>-6</v>
      </c>
      <c r="AK13" s="397">
        <f t="shared" si="9"/>
        <v>-0.6</v>
      </c>
      <c r="AL13" s="397">
        <f t="shared" si="10"/>
        <v>2.1</v>
      </c>
      <c r="AM13" s="397">
        <f t="shared" si="11"/>
        <v>-1</v>
      </c>
      <c r="AN13" s="398">
        <f t="shared" si="12"/>
        <v>4.4000000000000004</v>
      </c>
      <c r="AO13" s="398">
        <f t="shared" si="13"/>
        <v>0.1</v>
      </c>
      <c r="AP13" s="398">
        <f t="shared" si="14"/>
        <v>-0.3</v>
      </c>
      <c r="AQ13" s="398">
        <f t="shared" si="15"/>
        <v>-0.1</v>
      </c>
      <c r="AR13" s="398">
        <f t="shared" si="16"/>
        <v>1.2</v>
      </c>
      <c r="AS13" s="398">
        <f t="shared" si="17"/>
        <v>-5</v>
      </c>
      <c r="AT13" s="398">
        <f t="shared" si="17"/>
        <v>3.2</v>
      </c>
      <c r="AU13" s="1117">
        <f t="shared" si="17"/>
        <v>6.9</v>
      </c>
      <c r="AV13" s="1122"/>
      <c r="AW13" s="231"/>
    </row>
    <row r="14" spans="1:59" s="55" customFormat="1">
      <c r="A14" s="1574" t="s">
        <v>629</v>
      </c>
      <c r="B14" s="382" t="s">
        <v>617</v>
      </c>
      <c r="C14" s="383" t="s">
        <v>618</v>
      </c>
      <c r="D14" s="1498" t="s">
        <v>619</v>
      </c>
      <c r="E14" s="1544">
        <v>66995</v>
      </c>
      <c r="F14" s="1530">
        <v>65332</v>
      </c>
      <c r="G14" s="1530">
        <v>65490</v>
      </c>
      <c r="H14" s="1530">
        <v>65358</v>
      </c>
      <c r="I14" s="1530">
        <v>66575</v>
      </c>
      <c r="J14" s="1530">
        <v>68255</v>
      </c>
      <c r="K14" s="1530"/>
      <c r="L14" s="1530"/>
      <c r="M14" s="1531">
        <v>60874.68351162989</v>
      </c>
      <c r="N14" s="1531">
        <v>59514.997857497037</v>
      </c>
      <c r="O14" s="1531">
        <v>67516.75</v>
      </c>
      <c r="P14" s="1531">
        <v>67336.06</v>
      </c>
      <c r="Q14" s="1531">
        <v>66925</v>
      </c>
      <c r="R14" s="1531">
        <v>67771.53</v>
      </c>
      <c r="S14" s="1532">
        <v>67829.13</v>
      </c>
      <c r="T14" s="1098">
        <v>69526.12</v>
      </c>
      <c r="U14" s="1098">
        <v>69269.100000000006</v>
      </c>
      <c r="V14" s="1098">
        <v>70828.929999999993</v>
      </c>
      <c r="W14" s="1098">
        <v>70947.77</v>
      </c>
      <c r="X14" s="1098">
        <v>72142.100000000006</v>
      </c>
      <c r="Y14" s="1098">
        <v>69349.83</v>
      </c>
      <c r="Z14" s="1098">
        <v>70904.399999999994</v>
      </c>
      <c r="AA14" s="1099">
        <v>74060.240000000005</v>
      </c>
      <c r="AB14" s="400">
        <f t="shared" si="0"/>
        <v>-2.5</v>
      </c>
      <c r="AC14" s="400">
        <f t="shared" si="1"/>
        <v>0.2</v>
      </c>
      <c r="AD14" s="400">
        <f t="shared" si="2"/>
        <v>-0.2</v>
      </c>
      <c r="AE14" s="400">
        <f t="shared" si="3"/>
        <v>1.9</v>
      </c>
      <c r="AF14" s="400">
        <f t="shared" si="4"/>
        <v>2.5</v>
      </c>
      <c r="AG14" s="400">
        <f t="shared" si="5"/>
        <v>-10.8</v>
      </c>
      <c r="AH14" s="400">
        <f t="shared" si="6"/>
        <v>-2.2000000000000002</v>
      </c>
      <c r="AI14" s="400">
        <f t="shared" si="7"/>
        <v>13.4</v>
      </c>
      <c r="AJ14" s="400">
        <f t="shared" si="8"/>
        <v>-0.3</v>
      </c>
      <c r="AK14" s="400">
        <f t="shared" si="9"/>
        <v>-0.6</v>
      </c>
      <c r="AL14" s="400">
        <f t="shared" si="10"/>
        <v>1.3</v>
      </c>
      <c r="AM14" s="400">
        <f t="shared" si="11"/>
        <v>0.1</v>
      </c>
      <c r="AN14" s="401">
        <f t="shared" si="12"/>
        <v>2.5</v>
      </c>
      <c r="AO14" s="401">
        <f t="shared" si="13"/>
        <v>-0.4</v>
      </c>
      <c r="AP14" s="401">
        <f t="shared" si="14"/>
        <v>2.2999999999999998</v>
      </c>
      <c r="AQ14" s="401">
        <f t="shared" si="15"/>
        <v>0.2</v>
      </c>
      <c r="AR14" s="401">
        <f t="shared" si="16"/>
        <v>1.7</v>
      </c>
      <c r="AS14" s="401">
        <f t="shared" si="17"/>
        <v>-3.9</v>
      </c>
      <c r="AT14" s="401">
        <f t="shared" si="17"/>
        <v>2.2000000000000002</v>
      </c>
      <c r="AU14" s="1111">
        <f t="shared" si="17"/>
        <v>4.5</v>
      </c>
      <c r="AV14" s="1121" t="s">
        <v>620</v>
      </c>
      <c r="AW14" s="378"/>
      <c r="BA14" s="384"/>
      <c r="BB14" s="384"/>
      <c r="BC14" s="384"/>
      <c r="BD14" s="384"/>
      <c r="BE14" s="384"/>
      <c r="BF14" s="384"/>
      <c r="BG14" s="384"/>
    </row>
    <row r="15" spans="1:59" s="55" customFormat="1">
      <c r="A15" s="1575"/>
      <c r="B15" s="376" t="s">
        <v>630</v>
      </c>
      <c r="C15" s="377" t="s">
        <v>432</v>
      </c>
      <c r="D15" s="1491" t="s">
        <v>622</v>
      </c>
      <c r="E15" s="1513">
        <v>29242</v>
      </c>
      <c r="F15" s="1514">
        <v>28436</v>
      </c>
      <c r="G15" s="1514">
        <v>27839</v>
      </c>
      <c r="H15" s="1514">
        <v>27904</v>
      </c>
      <c r="I15" s="1514">
        <v>28794</v>
      </c>
      <c r="J15" s="1514">
        <v>30194</v>
      </c>
      <c r="K15" s="1514"/>
      <c r="L15" s="1514"/>
      <c r="M15" s="1488">
        <v>29559.02</v>
      </c>
      <c r="N15" s="1488">
        <v>27879.46</v>
      </c>
      <c r="O15" s="1488">
        <v>33124.17</v>
      </c>
      <c r="P15" s="1488">
        <v>32927.360000000001</v>
      </c>
      <c r="Q15" s="1488">
        <v>32347.74</v>
      </c>
      <c r="R15" s="1488">
        <v>33685.08</v>
      </c>
      <c r="S15" s="1489">
        <v>32995.949999999997</v>
      </c>
      <c r="T15" s="1086">
        <v>34625.67</v>
      </c>
      <c r="U15" s="1086">
        <v>34755.14</v>
      </c>
      <c r="V15" s="1086">
        <v>35697.629999999997</v>
      </c>
      <c r="W15" s="1086">
        <v>35374.400000000001</v>
      </c>
      <c r="X15" s="1086">
        <v>35551.53</v>
      </c>
      <c r="Y15" s="1086">
        <v>33609.24</v>
      </c>
      <c r="Z15" s="1086">
        <v>35349.370000000003</v>
      </c>
      <c r="AA15" s="1087">
        <v>36074.35</v>
      </c>
      <c r="AB15" s="396">
        <f t="shared" si="0"/>
        <v>-2.8</v>
      </c>
      <c r="AC15" s="396">
        <f t="shared" si="1"/>
        <v>-2.1</v>
      </c>
      <c r="AD15" s="396">
        <f t="shared" si="2"/>
        <v>0.2</v>
      </c>
      <c r="AE15" s="396">
        <f t="shared" si="3"/>
        <v>3.2</v>
      </c>
      <c r="AF15" s="396">
        <f t="shared" si="4"/>
        <v>4.9000000000000004</v>
      </c>
      <c r="AG15" s="396">
        <f t="shared" si="5"/>
        <v>-2.1</v>
      </c>
      <c r="AH15" s="396">
        <f t="shared" si="6"/>
        <v>-5.7</v>
      </c>
      <c r="AI15" s="396">
        <f t="shared" si="7"/>
        <v>18.8</v>
      </c>
      <c r="AJ15" s="396">
        <f t="shared" si="8"/>
        <v>-0.6</v>
      </c>
      <c r="AK15" s="396">
        <f t="shared" si="9"/>
        <v>-1.8</v>
      </c>
      <c r="AL15" s="396">
        <f t="shared" si="10"/>
        <v>4.0999999999999996</v>
      </c>
      <c r="AM15" s="396">
        <f t="shared" si="11"/>
        <v>-2</v>
      </c>
      <c r="AN15" s="1083">
        <f t="shared" si="12"/>
        <v>4.9000000000000004</v>
      </c>
      <c r="AO15" s="1083">
        <f t="shared" si="13"/>
        <v>0.4</v>
      </c>
      <c r="AP15" s="1083">
        <f t="shared" si="14"/>
        <v>2.7</v>
      </c>
      <c r="AQ15" s="1083">
        <f t="shared" si="15"/>
        <v>-0.9</v>
      </c>
      <c r="AR15" s="1083">
        <f t="shared" si="16"/>
        <v>0.5</v>
      </c>
      <c r="AS15" s="1083">
        <f t="shared" si="17"/>
        <v>-5.5</v>
      </c>
      <c r="AT15" s="1083">
        <f t="shared" si="17"/>
        <v>5.2</v>
      </c>
      <c r="AU15" s="1112">
        <f t="shared" si="17"/>
        <v>2.1</v>
      </c>
      <c r="AV15" s="1118" t="s">
        <v>623</v>
      </c>
      <c r="BA15" s="384"/>
      <c r="BB15" s="384"/>
      <c r="BC15" s="384"/>
      <c r="BD15" s="384"/>
      <c r="BE15" s="384"/>
      <c r="BF15" s="384"/>
      <c r="BG15" s="384"/>
    </row>
    <row r="16" spans="1:59" s="55" customFormat="1">
      <c r="A16" s="1575"/>
      <c r="B16" s="376" t="s">
        <v>631</v>
      </c>
      <c r="C16" s="377" t="s">
        <v>433</v>
      </c>
      <c r="D16" s="1491"/>
      <c r="E16" s="1513">
        <v>17980</v>
      </c>
      <c r="F16" s="1514">
        <v>17551</v>
      </c>
      <c r="G16" s="1514">
        <v>17593</v>
      </c>
      <c r="H16" s="1514">
        <v>17901</v>
      </c>
      <c r="I16" s="1514">
        <v>18609</v>
      </c>
      <c r="J16" s="1514">
        <v>19498</v>
      </c>
      <c r="K16" s="1514"/>
      <c r="L16" s="1514"/>
      <c r="M16" s="1488">
        <v>17562.43</v>
      </c>
      <c r="N16" s="1488">
        <v>16644.36</v>
      </c>
      <c r="O16" s="1488">
        <v>18938.68</v>
      </c>
      <c r="P16" s="1488">
        <v>19286.66</v>
      </c>
      <c r="Q16" s="1488">
        <v>19790.79</v>
      </c>
      <c r="R16" s="1488">
        <v>19848.11</v>
      </c>
      <c r="S16" s="1489">
        <v>19266.38</v>
      </c>
      <c r="T16" s="1086">
        <v>19803.400000000001</v>
      </c>
      <c r="U16" s="1086">
        <v>20571.36</v>
      </c>
      <c r="V16" s="1086">
        <v>20268.740000000002</v>
      </c>
      <c r="W16" s="1086">
        <v>20232.53</v>
      </c>
      <c r="X16" s="1086">
        <v>19727.84</v>
      </c>
      <c r="Y16" s="1086">
        <v>19328.169999999998</v>
      </c>
      <c r="Z16" s="1086">
        <v>20940.71</v>
      </c>
      <c r="AA16" s="1087">
        <v>21351.83</v>
      </c>
      <c r="AB16" s="396">
        <f t="shared" si="0"/>
        <v>-2.4</v>
      </c>
      <c r="AC16" s="396">
        <f t="shared" si="1"/>
        <v>0.2</v>
      </c>
      <c r="AD16" s="396">
        <f t="shared" si="2"/>
        <v>1.8</v>
      </c>
      <c r="AE16" s="396">
        <f t="shared" si="3"/>
        <v>4</v>
      </c>
      <c r="AF16" s="396">
        <f t="shared" si="4"/>
        <v>4.8</v>
      </c>
      <c r="AG16" s="396">
        <f t="shared" si="5"/>
        <v>-9.9</v>
      </c>
      <c r="AH16" s="396">
        <f t="shared" si="6"/>
        <v>-5.2</v>
      </c>
      <c r="AI16" s="396">
        <f t="shared" si="7"/>
        <v>13.8</v>
      </c>
      <c r="AJ16" s="396">
        <f t="shared" si="8"/>
        <v>1.8</v>
      </c>
      <c r="AK16" s="396">
        <f t="shared" si="9"/>
        <v>2.6</v>
      </c>
      <c r="AL16" s="396">
        <f t="shared" si="10"/>
        <v>0.3</v>
      </c>
      <c r="AM16" s="396">
        <f t="shared" si="11"/>
        <v>-2.9</v>
      </c>
      <c r="AN16" s="1083">
        <f t="shared" si="12"/>
        <v>2.8</v>
      </c>
      <c r="AO16" s="1083">
        <f t="shared" si="13"/>
        <v>3.9</v>
      </c>
      <c r="AP16" s="1083">
        <f t="shared" si="14"/>
        <v>-1.5</v>
      </c>
      <c r="AQ16" s="1083">
        <f t="shared" si="15"/>
        <v>-0.2</v>
      </c>
      <c r="AR16" s="1083">
        <f t="shared" si="16"/>
        <v>-2.5</v>
      </c>
      <c r="AS16" s="1083">
        <f t="shared" si="17"/>
        <v>-2</v>
      </c>
      <c r="AT16" s="1083">
        <f t="shared" si="17"/>
        <v>8.3000000000000007</v>
      </c>
      <c r="AU16" s="1112">
        <f t="shared" si="17"/>
        <v>2</v>
      </c>
      <c r="AV16" s="1119" t="s">
        <v>624</v>
      </c>
      <c r="BA16" s="384"/>
      <c r="BB16" s="384"/>
      <c r="BC16" s="384"/>
      <c r="BD16" s="384"/>
      <c r="BE16" s="384"/>
      <c r="BF16" s="384"/>
      <c r="BG16" s="384"/>
    </row>
    <row r="17" spans="1:59" s="55" customFormat="1">
      <c r="A17" s="1575"/>
      <c r="B17" s="376"/>
      <c r="C17" s="377" t="s">
        <v>625</v>
      </c>
      <c r="D17" s="1491"/>
      <c r="E17" s="1513">
        <v>25976</v>
      </c>
      <c r="F17" s="1514">
        <v>24006</v>
      </c>
      <c r="G17" s="1514">
        <v>25059</v>
      </c>
      <c r="H17" s="1514">
        <v>25431</v>
      </c>
      <c r="I17" s="1514">
        <v>26074</v>
      </c>
      <c r="J17" s="1514">
        <v>27196</v>
      </c>
      <c r="K17" s="1514"/>
      <c r="L17" s="1514"/>
      <c r="M17" s="1488">
        <v>27946.92</v>
      </c>
      <c r="N17" s="1488">
        <v>23645.19</v>
      </c>
      <c r="O17" s="1488">
        <v>27526.68</v>
      </c>
      <c r="P17" s="1488">
        <v>26522.75</v>
      </c>
      <c r="Q17" s="1488">
        <v>28082.74</v>
      </c>
      <c r="R17" s="1488">
        <v>28478.77</v>
      </c>
      <c r="S17" s="1489">
        <v>28209.919999999998</v>
      </c>
      <c r="T17" s="1086">
        <v>29015.94</v>
      </c>
      <c r="U17" s="1086">
        <v>28340.78</v>
      </c>
      <c r="V17" s="1086">
        <v>28452.55</v>
      </c>
      <c r="W17" s="1086">
        <v>28826.65</v>
      </c>
      <c r="X17" s="1086">
        <v>29019.74</v>
      </c>
      <c r="Y17" s="1086">
        <v>28489.85</v>
      </c>
      <c r="Z17" s="1086">
        <v>28407.58</v>
      </c>
      <c r="AA17" s="1087">
        <v>30834.91</v>
      </c>
      <c r="AB17" s="396">
        <f t="shared" si="0"/>
        <v>-7.6</v>
      </c>
      <c r="AC17" s="396">
        <f t="shared" si="1"/>
        <v>4.4000000000000004</v>
      </c>
      <c r="AD17" s="396">
        <f t="shared" si="2"/>
        <v>1.5</v>
      </c>
      <c r="AE17" s="396">
        <f t="shared" si="3"/>
        <v>2.5</v>
      </c>
      <c r="AF17" s="396">
        <f t="shared" si="4"/>
        <v>4.3</v>
      </c>
      <c r="AG17" s="396">
        <f t="shared" si="5"/>
        <v>2.8</v>
      </c>
      <c r="AH17" s="396">
        <f t="shared" si="6"/>
        <v>-15.4</v>
      </c>
      <c r="AI17" s="396">
        <f t="shared" si="7"/>
        <v>16.399999999999999</v>
      </c>
      <c r="AJ17" s="396">
        <f t="shared" si="8"/>
        <v>-3.6</v>
      </c>
      <c r="AK17" s="396">
        <f t="shared" si="9"/>
        <v>5.9</v>
      </c>
      <c r="AL17" s="396">
        <f t="shared" si="10"/>
        <v>1.4</v>
      </c>
      <c r="AM17" s="396">
        <f t="shared" si="11"/>
        <v>-0.9</v>
      </c>
      <c r="AN17" s="1083">
        <f t="shared" si="12"/>
        <v>2.9</v>
      </c>
      <c r="AO17" s="1083">
        <f t="shared" si="13"/>
        <v>-2.2999999999999998</v>
      </c>
      <c r="AP17" s="1083">
        <f t="shared" si="14"/>
        <v>0.4</v>
      </c>
      <c r="AQ17" s="1083">
        <f t="shared" si="15"/>
        <v>1.3</v>
      </c>
      <c r="AR17" s="1083">
        <f t="shared" si="16"/>
        <v>0.7</v>
      </c>
      <c r="AS17" s="1083">
        <f t="shared" si="17"/>
        <v>-1.8</v>
      </c>
      <c r="AT17" s="1083">
        <f t="shared" si="17"/>
        <v>-0.3</v>
      </c>
      <c r="AU17" s="1112">
        <f t="shared" si="17"/>
        <v>8.5</v>
      </c>
      <c r="AV17" s="1120"/>
      <c r="BA17" s="384"/>
      <c r="BB17" s="384"/>
      <c r="BC17" s="384"/>
      <c r="BD17" s="384"/>
      <c r="BE17" s="384"/>
      <c r="BF17" s="384"/>
      <c r="BG17" s="384"/>
    </row>
    <row r="18" spans="1:59" s="55" customFormat="1">
      <c r="A18" s="1575"/>
      <c r="B18" s="376" t="s">
        <v>314</v>
      </c>
      <c r="C18" s="377" t="s">
        <v>434</v>
      </c>
      <c r="D18" s="1491"/>
      <c r="E18" s="1513">
        <v>11548</v>
      </c>
      <c r="F18" s="1514">
        <v>11386</v>
      </c>
      <c r="G18" s="1514">
        <v>11269</v>
      </c>
      <c r="H18" s="1514">
        <v>11276</v>
      </c>
      <c r="I18" s="1514">
        <v>11502</v>
      </c>
      <c r="J18" s="1514">
        <v>11960</v>
      </c>
      <c r="K18" s="1514"/>
      <c r="L18" s="1514"/>
      <c r="M18" s="1488">
        <v>11206.01</v>
      </c>
      <c r="N18" s="1488">
        <v>10471.219999999999</v>
      </c>
      <c r="O18" s="1488">
        <v>11906.88</v>
      </c>
      <c r="P18" s="1488">
        <v>11417.26</v>
      </c>
      <c r="Q18" s="1488">
        <v>11228.98</v>
      </c>
      <c r="R18" s="1488">
        <v>11781.68</v>
      </c>
      <c r="S18" s="1489">
        <v>11499.04</v>
      </c>
      <c r="T18" s="1086">
        <v>11711.41</v>
      </c>
      <c r="U18" s="1086">
        <v>12223.87</v>
      </c>
      <c r="V18" s="1086">
        <v>12726.39</v>
      </c>
      <c r="W18" s="1086">
        <v>12566.37</v>
      </c>
      <c r="X18" s="1086">
        <v>12638.68</v>
      </c>
      <c r="Y18" s="1086">
        <v>12432.09</v>
      </c>
      <c r="Z18" s="1086">
        <v>12646.6</v>
      </c>
      <c r="AA18" s="1087">
        <v>12338.76</v>
      </c>
      <c r="AB18" s="396">
        <f t="shared" si="0"/>
        <v>-1.4</v>
      </c>
      <c r="AC18" s="396">
        <f t="shared" si="1"/>
        <v>-1</v>
      </c>
      <c r="AD18" s="396">
        <f t="shared" si="2"/>
        <v>0.1</v>
      </c>
      <c r="AE18" s="396">
        <f t="shared" si="3"/>
        <v>2</v>
      </c>
      <c r="AF18" s="396">
        <f t="shared" si="4"/>
        <v>4</v>
      </c>
      <c r="AG18" s="396">
        <f t="shared" si="5"/>
        <v>-6.3</v>
      </c>
      <c r="AH18" s="396">
        <f t="shared" si="6"/>
        <v>-6.6</v>
      </c>
      <c r="AI18" s="396">
        <f t="shared" si="7"/>
        <v>13.7</v>
      </c>
      <c r="AJ18" s="396">
        <f t="shared" si="8"/>
        <v>-4.0999999999999996</v>
      </c>
      <c r="AK18" s="396">
        <f t="shared" si="9"/>
        <v>-1.6</v>
      </c>
      <c r="AL18" s="396">
        <f t="shared" si="10"/>
        <v>4.9000000000000004</v>
      </c>
      <c r="AM18" s="396">
        <f t="shared" si="11"/>
        <v>-2.4</v>
      </c>
      <c r="AN18" s="1083">
        <f t="shared" si="12"/>
        <v>1.8</v>
      </c>
      <c r="AO18" s="1083">
        <f t="shared" si="13"/>
        <v>4.4000000000000004</v>
      </c>
      <c r="AP18" s="1083">
        <f t="shared" si="14"/>
        <v>4.0999999999999996</v>
      </c>
      <c r="AQ18" s="1083">
        <f t="shared" si="15"/>
        <v>-1.3</v>
      </c>
      <c r="AR18" s="1083">
        <f t="shared" si="16"/>
        <v>0.6</v>
      </c>
      <c r="AS18" s="1083">
        <f t="shared" si="17"/>
        <v>-1.6</v>
      </c>
      <c r="AT18" s="1083">
        <f t="shared" si="17"/>
        <v>1.7</v>
      </c>
      <c r="AU18" s="1112">
        <f t="shared" si="17"/>
        <v>-2.4</v>
      </c>
      <c r="AV18" s="1118"/>
      <c r="BA18" s="384"/>
      <c r="BB18" s="384"/>
      <c r="BC18" s="384"/>
      <c r="BD18" s="384"/>
      <c r="BE18" s="384"/>
      <c r="BF18" s="384"/>
      <c r="BG18" s="384"/>
    </row>
    <row r="19" spans="1:59" s="55" customFormat="1">
      <c r="A19" s="1575"/>
      <c r="B19" s="376"/>
      <c r="C19" s="377" t="s">
        <v>626</v>
      </c>
      <c r="D19" s="1491"/>
      <c r="E19" s="1513">
        <v>25046</v>
      </c>
      <c r="F19" s="1514">
        <v>24138</v>
      </c>
      <c r="G19" s="1514">
        <v>24557</v>
      </c>
      <c r="H19" s="1514">
        <v>24633</v>
      </c>
      <c r="I19" s="1514">
        <v>25505</v>
      </c>
      <c r="J19" s="1514">
        <v>26199</v>
      </c>
      <c r="K19" s="1514"/>
      <c r="L19" s="1514"/>
      <c r="M19" s="1488">
        <v>25383.56</v>
      </c>
      <c r="N19" s="1488">
        <v>22114.67</v>
      </c>
      <c r="O19" s="1488">
        <v>25843.73</v>
      </c>
      <c r="P19" s="1488">
        <v>25264.98</v>
      </c>
      <c r="Q19" s="1488">
        <v>24626.54</v>
      </c>
      <c r="R19" s="1488">
        <v>26764.89</v>
      </c>
      <c r="S19" s="1489">
        <v>26379.919999999998</v>
      </c>
      <c r="T19" s="1086">
        <v>27103.01</v>
      </c>
      <c r="U19" s="1086">
        <v>27757.72</v>
      </c>
      <c r="V19" s="1086">
        <v>27904.6</v>
      </c>
      <c r="W19" s="1086">
        <v>27858.1</v>
      </c>
      <c r="X19" s="1086">
        <v>27557.61</v>
      </c>
      <c r="Y19" s="1086">
        <v>26974.28</v>
      </c>
      <c r="Z19" s="1086">
        <v>29356.99</v>
      </c>
      <c r="AA19" s="1087">
        <v>30022.29</v>
      </c>
      <c r="AB19" s="396">
        <f t="shared" si="0"/>
        <v>-3.6</v>
      </c>
      <c r="AC19" s="396">
        <f t="shared" si="1"/>
        <v>1.7</v>
      </c>
      <c r="AD19" s="396">
        <f t="shared" si="2"/>
        <v>0.3</v>
      </c>
      <c r="AE19" s="396">
        <f t="shared" si="3"/>
        <v>3.5</v>
      </c>
      <c r="AF19" s="396">
        <f t="shared" si="4"/>
        <v>2.7</v>
      </c>
      <c r="AG19" s="396">
        <f t="shared" si="5"/>
        <v>-3.1</v>
      </c>
      <c r="AH19" s="396">
        <f t="shared" si="6"/>
        <v>-12.9</v>
      </c>
      <c r="AI19" s="396">
        <f t="shared" si="7"/>
        <v>16.899999999999999</v>
      </c>
      <c r="AJ19" s="396">
        <f t="shared" si="8"/>
        <v>-2.2000000000000002</v>
      </c>
      <c r="AK19" s="396">
        <f t="shared" si="9"/>
        <v>-2.5</v>
      </c>
      <c r="AL19" s="396">
        <f t="shared" si="10"/>
        <v>8.6999999999999993</v>
      </c>
      <c r="AM19" s="396">
        <f t="shared" si="11"/>
        <v>-1.4</v>
      </c>
      <c r="AN19" s="1083">
        <f t="shared" si="12"/>
        <v>2.7</v>
      </c>
      <c r="AO19" s="1083">
        <f t="shared" si="13"/>
        <v>2.4</v>
      </c>
      <c r="AP19" s="1083">
        <f t="shared" si="14"/>
        <v>0.5</v>
      </c>
      <c r="AQ19" s="1083">
        <f t="shared" si="15"/>
        <v>-0.2</v>
      </c>
      <c r="AR19" s="1083">
        <f t="shared" si="16"/>
        <v>-1.1000000000000001</v>
      </c>
      <c r="AS19" s="1083">
        <f t="shared" si="17"/>
        <v>-2.1</v>
      </c>
      <c r="AT19" s="1083">
        <f t="shared" si="17"/>
        <v>8.8000000000000007</v>
      </c>
      <c r="AU19" s="1112">
        <f t="shared" si="17"/>
        <v>2.2999999999999998</v>
      </c>
      <c r="AV19" s="1118"/>
      <c r="BA19" s="384"/>
      <c r="BB19" s="384"/>
      <c r="BC19" s="384"/>
      <c r="BD19" s="384"/>
      <c r="BE19" s="384"/>
      <c r="BF19" s="384"/>
      <c r="BG19" s="384"/>
    </row>
    <row r="20" spans="1:59" s="55" customFormat="1">
      <c r="A20" s="1575"/>
      <c r="B20" s="379"/>
      <c r="C20" s="377" t="s">
        <v>436</v>
      </c>
      <c r="D20" s="1491"/>
      <c r="E20" s="1513">
        <v>10707</v>
      </c>
      <c r="F20" s="1514">
        <v>9938</v>
      </c>
      <c r="G20" s="1514">
        <v>10055</v>
      </c>
      <c r="H20" s="1514">
        <v>9845</v>
      </c>
      <c r="I20" s="1514">
        <v>9935</v>
      </c>
      <c r="J20" s="1514">
        <v>10034</v>
      </c>
      <c r="K20" s="1514"/>
      <c r="L20" s="1514"/>
      <c r="M20" s="1488">
        <v>9141.61</v>
      </c>
      <c r="N20" s="1488">
        <v>8616.4500000000007</v>
      </c>
      <c r="O20" s="1488">
        <v>9938.58</v>
      </c>
      <c r="P20" s="1488">
        <v>9892.2999999999993</v>
      </c>
      <c r="Q20" s="1488">
        <v>9897.4599999999991</v>
      </c>
      <c r="R20" s="1488">
        <v>10009.629999999999</v>
      </c>
      <c r="S20" s="1489">
        <v>10029.64</v>
      </c>
      <c r="T20" s="1086">
        <v>10395.24</v>
      </c>
      <c r="U20" s="1086">
        <v>10657.54</v>
      </c>
      <c r="V20" s="1086">
        <v>10936.99</v>
      </c>
      <c r="W20" s="1086">
        <v>10877.21</v>
      </c>
      <c r="X20" s="1086">
        <v>10828.28</v>
      </c>
      <c r="Y20" s="1086">
        <v>10878.25</v>
      </c>
      <c r="Z20" s="1086">
        <v>11093.59</v>
      </c>
      <c r="AA20" s="1087">
        <v>10756.64</v>
      </c>
      <c r="AB20" s="396">
        <f t="shared" si="0"/>
        <v>-7.2</v>
      </c>
      <c r="AC20" s="396">
        <f t="shared" si="1"/>
        <v>1.2</v>
      </c>
      <c r="AD20" s="396">
        <f t="shared" si="2"/>
        <v>-2.1</v>
      </c>
      <c r="AE20" s="396">
        <f t="shared" si="3"/>
        <v>0.9</v>
      </c>
      <c r="AF20" s="396">
        <f t="shared" si="4"/>
        <v>1</v>
      </c>
      <c r="AG20" s="396">
        <f t="shared" si="5"/>
        <v>-8.9</v>
      </c>
      <c r="AH20" s="396">
        <f t="shared" si="6"/>
        <v>-5.7</v>
      </c>
      <c r="AI20" s="396">
        <f t="shared" si="7"/>
        <v>15.3</v>
      </c>
      <c r="AJ20" s="396">
        <f t="shared" si="8"/>
        <v>-0.5</v>
      </c>
      <c r="AK20" s="396">
        <f t="shared" si="9"/>
        <v>0.1</v>
      </c>
      <c r="AL20" s="396">
        <f t="shared" si="10"/>
        <v>1.1000000000000001</v>
      </c>
      <c r="AM20" s="396">
        <f t="shared" si="11"/>
        <v>0.2</v>
      </c>
      <c r="AN20" s="1083">
        <f t="shared" si="12"/>
        <v>3.6</v>
      </c>
      <c r="AO20" s="1083">
        <f t="shared" si="13"/>
        <v>2.5</v>
      </c>
      <c r="AP20" s="1083">
        <f t="shared" si="14"/>
        <v>2.6</v>
      </c>
      <c r="AQ20" s="1083">
        <f t="shared" si="15"/>
        <v>-0.5</v>
      </c>
      <c r="AR20" s="1083">
        <f t="shared" si="16"/>
        <v>-0.4</v>
      </c>
      <c r="AS20" s="1083">
        <f t="shared" ref="AS20:AU35" si="18">ROUND((Y20-X20)/X20*100,1)</f>
        <v>0.5</v>
      </c>
      <c r="AT20" s="1083">
        <f t="shared" si="18"/>
        <v>2</v>
      </c>
      <c r="AU20" s="1112">
        <f t="shared" si="18"/>
        <v>-3</v>
      </c>
      <c r="AV20" s="1118"/>
      <c r="BA20" s="384"/>
      <c r="BB20" s="384"/>
      <c r="BC20" s="384"/>
      <c r="BD20" s="384"/>
      <c r="BE20" s="384"/>
      <c r="BF20" s="384"/>
      <c r="BG20" s="384"/>
    </row>
    <row r="21" spans="1:59" s="55" customFormat="1">
      <c r="A21" s="1575"/>
      <c r="B21" s="376"/>
      <c r="C21" s="377" t="s">
        <v>627</v>
      </c>
      <c r="D21" s="1491"/>
      <c r="E21" s="1513">
        <v>7033</v>
      </c>
      <c r="F21" s="1514">
        <v>6750</v>
      </c>
      <c r="G21" s="1514">
        <v>6899</v>
      </c>
      <c r="H21" s="1514">
        <v>6593</v>
      </c>
      <c r="I21" s="1514">
        <v>6681</v>
      </c>
      <c r="J21" s="1514">
        <v>6647</v>
      </c>
      <c r="K21" s="1514"/>
      <c r="L21" s="1514"/>
      <c r="M21" s="1488">
        <v>5752.87</v>
      </c>
      <c r="N21" s="1488">
        <v>5487.03</v>
      </c>
      <c r="O21" s="1488">
        <v>5968.4</v>
      </c>
      <c r="P21" s="1488">
        <v>5886.27</v>
      </c>
      <c r="Q21" s="1488">
        <v>5937.87</v>
      </c>
      <c r="R21" s="1488">
        <v>6400.82</v>
      </c>
      <c r="S21" s="1489">
        <v>6310.82</v>
      </c>
      <c r="T21" s="1086">
        <v>6572.56</v>
      </c>
      <c r="U21" s="1086">
        <v>6635.02</v>
      </c>
      <c r="V21" s="1086">
        <v>6634.49</v>
      </c>
      <c r="W21" s="1086">
        <v>6413.87</v>
      </c>
      <c r="X21" s="1086">
        <v>6436.54</v>
      </c>
      <c r="Y21" s="1086">
        <v>6375.55</v>
      </c>
      <c r="Z21" s="1086">
        <v>6022.23</v>
      </c>
      <c r="AA21" s="1087">
        <v>5952.82</v>
      </c>
      <c r="AB21" s="396">
        <f t="shared" si="0"/>
        <v>-4</v>
      </c>
      <c r="AC21" s="396">
        <f t="shared" si="1"/>
        <v>2.2000000000000002</v>
      </c>
      <c r="AD21" s="396">
        <f t="shared" si="2"/>
        <v>-4.4000000000000004</v>
      </c>
      <c r="AE21" s="396">
        <f t="shared" si="3"/>
        <v>1.3</v>
      </c>
      <c r="AF21" s="396">
        <f t="shared" si="4"/>
        <v>-0.5</v>
      </c>
      <c r="AG21" s="396">
        <f t="shared" si="5"/>
        <v>-13.5</v>
      </c>
      <c r="AH21" s="396">
        <f t="shared" si="6"/>
        <v>-4.5999999999999996</v>
      </c>
      <c r="AI21" s="396">
        <f t="shared" si="7"/>
        <v>8.8000000000000007</v>
      </c>
      <c r="AJ21" s="396">
        <f t="shared" si="8"/>
        <v>-1.4</v>
      </c>
      <c r="AK21" s="396">
        <f t="shared" si="9"/>
        <v>0.9</v>
      </c>
      <c r="AL21" s="396">
        <f t="shared" si="10"/>
        <v>7.8</v>
      </c>
      <c r="AM21" s="396">
        <f t="shared" si="11"/>
        <v>-1.4</v>
      </c>
      <c r="AN21" s="1083">
        <f t="shared" si="12"/>
        <v>4.0999999999999996</v>
      </c>
      <c r="AO21" s="1083">
        <f t="shared" si="13"/>
        <v>1</v>
      </c>
      <c r="AP21" s="1083">
        <f t="shared" si="14"/>
        <v>0</v>
      </c>
      <c r="AQ21" s="1083">
        <f t="shared" si="15"/>
        <v>-3.3</v>
      </c>
      <c r="AR21" s="1083">
        <f t="shared" si="16"/>
        <v>0.4</v>
      </c>
      <c r="AS21" s="1083">
        <f t="shared" si="18"/>
        <v>-0.9</v>
      </c>
      <c r="AT21" s="1083">
        <f t="shared" si="18"/>
        <v>-5.5</v>
      </c>
      <c r="AU21" s="1112">
        <f t="shared" si="18"/>
        <v>-1.2</v>
      </c>
      <c r="AV21" s="1118"/>
      <c r="BA21" s="384"/>
      <c r="BB21" s="384"/>
      <c r="BC21" s="384"/>
      <c r="BD21" s="384"/>
      <c r="BE21" s="384"/>
      <c r="BF21" s="384"/>
      <c r="BG21" s="384"/>
    </row>
    <row r="22" spans="1:59" s="55" customFormat="1">
      <c r="A22" s="1575"/>
      <c r="B22" s="376"/>
      <c r="C22" s="377" t="s">
        <v>628</v>
      </c>
      <c r="D22" s="1491"/>
      <c r="E22" s="1513">
        <v>3786</v>
      </c>
      <c r="F22" s="1514">
        <v>3783</v>
      </c>
      <c r="G22" s="1514">
        <v>3852</v>
      </c>
      <c r="H22" s="1514">
        <v>3782</v>
      </c>
      <c r="I22" s="1514">
        <v>3777</v>
      </c>
      <c r="J22" s="1514">
        <v>3871</v>
      </c>
      <c r="K22" s="1514"/>
      <c r="L22" s="1514"/>
      <c r="M22" s="1488">
        <v>3545.86</v>
      </c>
      <c r="N22" s="1488">
        <v>3300.15</v>
      </c>
      <c r="O22" s="1488">
        <v>3732.06</v>
      </c>
      <c r="P22" s="1488">
        <v>3655.32</v>
      </c>
      <c r="Q22" s="1488">
        <v>2940.17</v>
      </c>
      <c r="R22" s="1488">
        <v>4072.37</v>
      </c>
      <c r="S22" s="1489">
        <v>3901.64</v>
      </c>
      <c r="T22" s="1086">
        <v>4111.1099999999997</v>
      </c>
      <c r="U22" s="1086">
        <v>4167.91</v>
      </c>
      <c r="V22" s="1086">
        <v>4212.5600000000004</v>
      </c>
      <c r="W22" s="1086">
        <v>4335.3599999999997</v>
      </c>
      <c r="X22" s="1086">
        <v>4670.9399999999996</v>
      </c>
      <c r="Y22" s="1086">
        <v>4417.4799999999996</v>
      </c>
      <c r="Z22" s="1086">
        <v>4493.04</v>
      </c>
      <c r="AA22" s="1087">
        <v>4483.1099999999997</v>
      </c>
      <c r="AB22" s="396">
        <f t="shared" si="0"/>
        <v>-0.1</v>
      </c>
      <c r="AC22" s="396">
        <f t="shared" si="1"/>
        <v>1.8</v>
      </c>
      <c r="AD22" s="396">
        <f t="shared" si="2"/>
        <v>-1.8</v>
      </c>
      <c r="AE22" s="396">
        <f t="shared" si="3"/>
        <v>-0.1</v>
      </c>
      <c r="AF22" s="396">
        <f t="shared" si="4"/>
        <v>2.5</v>
      </c>
      <c r="AG22" s="396">
        <f t="shared" si="5"/>
        <v>-8.4</v>
      </c>
      <c r="AH22" s="396">
        <f t="shared" si="6"/>
        <v>-6.9</v>
      </c>
      <c r="AI22" s="396">
        <f t="shared" si="7"/>
        <v>13.1</v>
      </c>
      <c r="AJ22" s="396">
        <f t="shared" si="8"/>
        <v>-2.1</v>
      </c>
      <c r="AK22" s="396">
        <f t="shared" si="9"/>
        <v>-19.600000000000001</v>
      </c>
      <c r="AL22" s="396">
        <f t="shared" si="10"/>
        <v>38.5</v>
      </c>
      <c r="AM22" s="396">
        <f t="shared" si="11"/>
        <v>-4.2</v>
      </c>
      <c r="AN22" s="1083">
        <f t="shared" si="12"/>
        <v>5.4</v>
      </c>
      <c r="AO22" s="1083">
        <f t="shared" si="13"/>
        <v>1.4</v>
      </c>
      <c r="AP22" s="1083">
        <f t="shared" si="14"/>
        <v>1.1000000000000001</v>
      </c>
      <c r="AQ22" s="1083">
        <f t="shared" si="15"/>
        <v>2.9</v>
      </c>
      <c r="AR22" s="1083">
        <f t="shared" si="16"/>
        <v>7.7</v>
      </c>
      <c r="AS22" s="1083">
        <f t="shared" si="18"/>
        <v>-5.4</v>
      </c>
      <c r="AT22" s="1083">
        <f t="shared" si="18"/>
        <v>1.7</v>
      </c>
      <c r="AU22" s="1112">
        <f t="shared" si="18"/>
        <v>-0.2</v>
      </c>
      <c r="AV22" s="1118"/>
      <c r="BA22" s="384"/>
      <c r="BB22" s="384"/>
      <c r="BC22" s="384"/>
      <c r="BD22" s="384"/>
      <c r="BE22" s="384"/>
      <c r="BF22" s="384"/>
      <c r="BG22" s="384"/>
    </row>
    <row r="23" spans="1:59" s="55" customFormat="1">
      <c r="A23" s="1576"/>
      <c r="B23" s="380"/>
      <c r="C23" s="381" t="s">
        <v>601</v>
      </c>
      <c r="D23" s="1499"/>
      <c r="E23" s="1545">
        <v>5500</v>
      </c>
      <c r="F23" s="1535">
        <v>5255</v>
      </c>
      <c r="G23" s="1535">
        <v>5182</v>
      </c>
      <c r="H23" s="1535">
        <v>4821</v>
      </c>
      <c r="I23" s="1535">
        <v>4804</v>
      </c>
      <c r="J23" s="1535">
        <v>4767</v>
      </c>
      <c r="K23" s="1535"/>
      <c r="L23" s="1535"/>
      <c r="M23" s="1536">
        <v>4488.28</v>
      </c>
      <c r="N23" s="1536">
        <v>4308.58</v>
      </c>
      <c r="O23" s="1536">
        <v>4769.32</v>
      </c>
      <c r="P23" s="1536">
        <v>4557.76</v>
      </c>
      <c r="Q23" s="1536">
        <v>4529.91</v>
      </c>
      <c r="R23" s="1536">
        <v>4631.54</v>
      </c>
      <c r="S23" s="1537">
        <v>4489.37</v>
      </c>
      <c r="T23" s="1088">
        <v>4616.38</v>
      </c>
      <c r="U23" s="1088">
        <v>4613.6499999999996</v>
      </c>
      <c r="V23" s="1088">
        <v>4602.8900000000003</v>
      </c>
      <c r="W23" s="1088">
        <v>4596.55</v>
      </c>
      <c r="X23" s="1088">
        <v>4642.05</v>
      </c>
      <c r="Y23" s="1088">
        <v>4369.04</v>
      </c>
      <c r="Z23" s="1088">
        <v>4521.78</v>
      </c>
      <c r="AA23" s="1089">
        <v>4799.5</v>
      </c>
      <c r="AB23" s="397">
        <f t="shared" si="0"/>
        <v>-4.5</v>
      </c>
      <c r="AC23" s="397">
        <f t="shared" si="1"/>
        <v>-1.4</v>
      </c>
      <c r="AD23" s="397">
        <f t="shared" si="2"/>
        <v>-7</v>
      </c>
      <c r="AE23" s="397">
        <f t="shared" si="3"/>
        <v>-0.4</v>
      </c>
      <c r="AF23" s="397">
        <f t="shared" si="4"/>
        <v>-0.8</v>
      </c>
      <c r="AG23" s="397">
        <f t="shared" si="5"/>
        <v>-5.8</v>
      </c>
      <c r="AH23" s="397">
        <f t="shared" si="6"/>
        <v>-4</v>
      </c>
      <c r="AI23" s="397">
        <f t="shared" si="7"/>
        <v>10.7</v>
      </c>
      <c r="AJ23" s="397">
        <f t="shared" si="8"/>
        <v>-4.4000000000000004</v>
      </c>
      <c r="AK23" s="397">
        <f t="shared" si="9"/>
        <v>-0.6</v>
      </c>
      <c r="AL23" s="397">
        <f t="shared" si="10"/>
        <v>2.2000000000000002</v>
      </c>
      <c r="AM23" s="397">
        <f t="shared" si="11"/>
        <v>-3.1</v>
      </c>
      <c r="AN23" s="398">
        <f t="shared" si="12"/>
        <v>2.8</v>
      </c>
      <c r="AO23" s="398">
        <f t="shared" si="13"/>
        <v>-0.1</v>
      </c>
      <c r="AP23" s="398">
        <f t="shared" si="14"/>
        <v>-0.2</v>
      </c>
      <c r="AQ23" s="398">
        <f t="shared" si="15"/>
        <v>-0.1</v>
      </c>
      <c r="AR23" s="398">
        <f t="shared" si="16"/>
        <v>1</v>
      </c>
      <c r="AS23" s="398">
        <f t="shared" si="18"/>
        <v>-5.9</v>
      </c>
      <c r="AT23" s="398">
        <f t="shared" si="18"/>
        <v>3.5</v>
      </c>
      <c r="AU23" s="1117">
        <f t="shared" si="18"/>
        <v>6.1</v>
      </c>
      <c r="AV23" s="1122"/>
      <c r="BA23" s="384"/>
      <c r="BB23" s="384"/>
      <c r="BC23" s="384"/>
      <c r="BD23" s="384"/>
      <c r="BE23" s="384"/>
      <c r="BF23" s="384"/>
      <c r="BG23" s="384"/>
    </row>
    <row r="24" spans="1:59" s="55" customFormat="1" ht="13.5" customHeight="1">
      <c r="A24" s="1574" t="s">
        <v>632</v>
      </c>
      <c r="B24" s="382" t="s">
        <v>633</v>
      </c>
      <c r="C24" s="383" t="s">
        <v>618</v>
      </c>
      <c r="D24" s="1498" t="s">
        <v>634</v>
      </c>
      <c r="E24" s="1508">
        <v>2984</v>
      </c>
      <c r="F24" s="1509">
        <v>2835</v>
      </c>
      <c r="G24" s="1509">
        <v>2823</v>
      </c>
      <c r="H24" s="1515">
        <v>2743</v>
      </c>
      <c r="I24" s="1515">
        <v>2788</v>
      </c>
      <c r="J24" s="1515">
        <v>2839</v>
      </c>
      <c r="K24" s="1515"/>
      <c r="L24" s="1515"/>
      <c r="M24" s="1486">
        <v>2899</v>
      </c>
      <c r="N24" s="1486">
        <v>2707</v>
      </c>
      <c r="O24" s="1486">
        <v>2948.2359797953636</v>
      </c>
      <c r="P24" s="1486">
        <v>2840.9880430019557</v>
      </c>
      <c r="Q24" s="1486">
        <v>2872.1224505402706</v>
      </c>
      <c r="R24" s="1486">
        <v>3056.3616936663648</v>
      </c>
      <c r="S24" s="1487">
        <v>3004.8538739746241</v>
      </c>
      <c r="T24" s="1090">
        <v>3186.9890299179328</v>
      </c>
      <c r="U24" s="1090">
        <v>3214.2979324536936</v>
      </c>
      <c r="V24" s="1090">
        <v>3253.7225783139593</v>
      </c>
      <c r="W24" s="1090">
        <v>3239.0854574082696</v>
      </c>
      <c r="X24" s="1090">
        <v>3242.2437875822202</v>
      </c>
      <c r="Y24" s="1090">
        <v>3041.6384727555028</v>
      </c>
      <c r="Z24" s="1090">
        <v>3163.9068809631476</v>
      </c>
      <c r="AA24" s="1091">
        <v>3338.791230626573</v>
      </c>
      <c r="AB24" s="400">
        <f t="shared" si="0"/>
        <v>-5</v>
      </c>
      <c r="AC24" s="400">
        <f t="shared" si="1"/>
        <v>-0.4</v>
      </c>
      <c r="AD24" s="400">
        <f t="shared" si="2"/>
        <v>-2.8</v>
      </c>
      <c r="AE24" s="400">
        <f t="shared" si="3"/>
        <v>1.6</v>
      </c>
      <c r="AF24" s="400">
        <f t="shared" si="4"/>
        <v>1.8</v>
      </c>
      <c r="AG24" s="400">
        <f t="shared" si="5"/>
        <v>2.1</v>
      </c>
      <c r="AH24" s="400">
        <f t="shared" ref="AH24:AH53" si="19">ROUND((N24-M24)/M24*100,1)</f>
        <v>-6.6</v>
      </c>
      <c r="AI24" s="400">
        <f t="shared" ref="AI24:AI53" si="20">ROUND((O24-N24)/N24*100,1)</f>
        <v>8.9</v>
      </c>
      <c r="AJ24" s="400">
        <f t="shared" ref="AJ24:AJ53" si="21">ROUND((P24-O24)/O24*100,1)</f>
        <v>-3.6</v>
      </c>
      <c r="AK24" s="400">
        <f t="shared" ref="AK24:AK53" si="22">ROUND((Q24-P24)/P24*100,1)</f>
        <v>1.1000000000000001</v>
      </c>
      <c r="AL24" s="400">
        <f t="shared" ref="AL24:AL53" si="23">ROUND((R24-Q24)/Q24*100,1)</f>
        <v>6.4</v>
      </c>
      <c r="AM24" s="400">
        <f t="shared" ref="AM24:AM53" si="24">ROUND((S24-R24)/R24*100,1)</f>
        <v>-1.7</v>
      </c>
      <c r="AN24" s="945">
        <f t="shared" ref="AN24:AN53" si="25">ROUND((T24-S24)/S24*100,1)</f>
        <v>6.1</v>
      </c>
      <c r="AO24" s="945">
        <f t="shared" ref="AO24:AO53" si="26">ROUND((U24-T24)/T24*100,1)</f>
        <v>0.9</v>
      </c>
      <c r="AP24" s="945">
        <f t="shared" ref="AP24:AP53" si="27">ROUND((V24-U24)/U24*100,1)</f>
        <v>1.2</v>
      </c>
      <c r="AQ24" s="945">
        <f t="shared" ref="AQ24:AQ53" si="28">ROUND((W24-V24)/V24*100,1)</f>
        <v>-0.4</v>
      </c>
      <c r="AR24" s="945">
        <f t="shared" si="16"/>
        <v>0.1</v>
      </c>
      <c r="AS24" s="945">
        <f t="shared" si="18"/>
        <v>-6.2</v>
      </c>
      <c r="AT24" s="945">
        <f t="shared" si="18"/>
        <v>4</v>
      </c>
      <c r="AU24" s="945">
        <f t="shared" si="18"/>
        <v>5.5</v>
      </c>
      <c r="AV24" s="1121" t="s">
        <v>620</v>
      </c>
      <c r="AZ24" s="384"/>
      <c r="BA24" s="384"/>
      <c r="BB24" s="384"/>
      <c r="BC24" s="384"/>
    </row>
    <row r="25" spans="1:59" s="55" customFormat="1">
      <c r="A25" s="1575"/>
      <c r="B25" s="376" t="s">
        <v>636</v>
      </c>
      <c r="C25" s="377" t="s">
        <v>432</v>
      </c>
      <c r="D25" s="1491" t="s">
        <v>622</v>
      </c>
      <c r="E25" s="1508">
        <v>3049</v>
      </c>
      <c r="F25" s="1509">
        <v>2944</v>
      </c>
      <c r="G25" s="1509">
        <v>2895</v>
      </c>
      <c r="H25" s="1515">
        <v>2835</v>
      </c>
      <c r="I25" s="1515">
        <v>2851</v>
      </c>
      <c r="J25" s="1515">
        <v>2881</v>
      </c>
      <c r="K25" s="1515"/>
      <c r="L25" s="1515"/>
      <c r="M25" s="1486">
        <v>2993</v>
      </c>
      <c r="N25" s="1486">
        <v>2782</v>
      </c>
      <c r="O25" s="1486">
        <v>2944.6964237499833</v>
      </c>
      <c r="P25" s="1486">
        <v>2859.295112471938</v>
      </c>
      <c r="Q25" s="1486">
        <v>2893.9856982287506</v>
      </c>
      <c r="R25" s="1486">
        <v>3010.6514254767708</v>
      </c>
      <c r="S25" s="1487">
        <v>3014.2920493772772</v>
      </c>
      <c r="T25" s="1093">
        <v>3123.7088021101354</v>
      </c>
      <c r="U25" s="1093">
        <v>3175.4322172443226</v>
      </c>
      <c r="V25" s="1093">
        <v>3255.7044384942697</v>
      </c>
      <c r="W25" s="1093">
        <v>3285.1298737576599</v>
      </c>
      <c r="X25" s="1093">
        <v>3314.7129063402112</v>
      </c>
      <c r="Y25" s="1093">
        <v>3165.3206326231689</v>
      </c>
      <c r="Z25" s="1093">
        <v>3268.8995335378831</v>
      </c>
      <c r="AA25" s="1092">
        <v>3417.8918343653254</v>
      </c>
      <c r="AB25" s="396">
        <f t="shared" si="0"/>
        <v>-3.4</v>
      </c>
      <c r="AC25" s="396">
        <f t="shared" si="1"/>
        <v>-1.7</v>
      </c>
      <c r="AD25" s="396">
        <f t="shared" si="2"/>
        <v>-2.1</v>
      </c>
      <c r="AE25" s="396">
        <f t="shared" si="3"/>
        <v>0.6</v>
      </c>
      <c r="AF25" s="396">
        <f t="shared" si="4"/>
        <v>1.1000000000000001</v>
      </c>
      <c r="AG25" s="396">
        <f t="shared" si="5"/>
        <v>3.9</v>
      </c>
      <c r="AH25" s="396">
        <f t="shared" si="19"/>
        <v>-7</v>
      </c>
      <c r="AI25" s="396">
        <f t="shared" si="20"/>
        <v>5.8</v>
      </c>
      <c r="AJ25" s="396">
        <f t="shared" si="21"/>
        <v>-2.9</v>
      </c>
      <c r="AK25" s="396">
        <f t="shared" si="22"/>
        <v>1.2</v>
      </c>
      <c r="AL25" s="396">
        <f t="shared" si="23"/>
        <v>4</v>
      </c>
      <c r="AM25" s="396">
        <f t="shared" si="24"/>
        <v>0.1</v>
      </c>
      <c r="AN25" s="51">
        <f t="shared" si="25"/>
        <v>3.6</v>
      </c>
      <c r="AO25" s="51">
        <f t="shared" si="26"/>
        <v>1.7</v>
      </c>
      <c r="AP25" s="51">
        <f t="shared" si="27"/>
        <v>2.5</v>
      </c>
      <c r="AQ25" s="51">
        <f t="shared" si="28"/>
        <v>0.9</v>
      </c>
      <c r="AR25" s="51">
        <f t="shared" si="16"/>
        <v>0.9</v>
      </c>
      <c r="AS25" s="51">
        <f t="shared" si="18"/>
        <v>-4.5</v>
      </c>
      <c r="AT25" s="51">
        <f t="shared" si="18"/>
        <v>3.3</v>
      </c>
      <c r="AU25" s="51">
        <f t="shared" si="18"/>
        <v>4.5999999999999996</v>
      </c>
      <c r="AV25" s="1118" t="s">
        <v>623</v>
      </c>
      <c r="AZ25" s="384"/>
      <c r="BA25" s="384"/>
      <c r="BB25" s="384"/>
      <c r="BC25" s="384"/>
    </row>
    <row r="26" spans="1:59" s="55" customFormat="1">
      <c r="A26" s="1575"/>
      <c r="B26" s="376"/>
      <c r="C26" s="377" t="s">
        <v>433</v>
      </c>
      <c r="D26" s="1491"/>
      <c r="E26" s="1508">
        <v>3063</v>
      </c>
      <c r="F26" s="1509">
        <v>2940</v>
      </c>
      <c r="G26" s="1509">
        <v>2827</v>
      </c>
      <c r="H26" s="1515">
        <v>2799</v>
      </c>
      <c r="I26" s="1515">
        <v>2791</v>
      </c>
      <c r="J26" s="1515">
        <v>2780</v>
      </c>
      <c r="K26" s="1515"/>
      <c r="L26" s="1515"/>
      <c r="M26" s="1486">
        <v>2816</v>
      </c>
      <c r="N26" s="1486">
        <v>2658</v>
      </c>
      <c r="O26" s="1486">
        <v>2834.8009196291105</v>
      </c>
      <c r="P26" s="1486">
        <v>2660.0722573032672</v>
      </c>
      <c r="Q26" s="1486">
        <v>2702.6943624756505</v>
      </c>
      <c r="R26" s="1486">
        <v>2795.0185229626809</v>
      </c>
      <c r="S26" s="1487">
        <v>2780.273812782169</v>
      </c>
      <c r="T26" s="1093">
        <v>2849.7415787942191</v>
      </c>
      <c r="U26" s="1093">
        <v>2864.3410476651175</v>
      </c>
      <c r="V26" s="1093">
        <v>2896.4942333432737</v>
      </c>
      <c r="W26" s="1093">
        <v>2935.6326340170972</v>
      </c>
      <c r="X26" s="1093">
        <v>2957.2174890043648</v>
      </c>
      <c r="Y26" s="1093">
        <v>2867.7230937303107</v>
      </c>
      <c r="Z26" s="1093">
        <v>2930.5171045516158</v>
      </c>
      <c r="AA26" s="1092">
        <v>3023.2497361837263</v>
      </c>
      <c r="AB26" s="396">
        <f t="shared" si="0"/>
        <v>-4</v>
      </c>
      <c r="AC26" s="396">
        <f t="shared" si="1"/>
        <v>-3.8</v>
      </c>
      <c r="AD26" s="396">
        <f t="shared" si="2"/>
        <v>-1</v>
      </c>
      <c r="AE26" s="396">
        <f t="shared" si="3"/>
        <v>-0.3</v>
      </c>
      <c r="AF26" s="396">
        <f t="shared" si="4"/>
        <v>-0.4</v>
      </c>
      <c r="AG26" s="396">
        <f t="shared" si="5"/>
        <v>1.3</v>
      </c>
      <c r="AH26" s="396">
        <f t="shared" si="19"/>
        <v>-5.6</v>
      </c>
      <c r="AI26" s="396">
        <f t="shared" si="20"/>
        <v>6.7</v>
      </c>
      <c r="AJ26" s="396">
        <f t="shared" si="21"/>
        <v>-6.2</v>
      </c>
      <c r="AK26" s="396">
        <f t="shared" si="22"/>
        <v>1.6</v>
      </c>
      <c r="AL26" s="396">
        <f t="shared" si="23"/>
        <v>3.4</v>
      </c>
      <c r="AM26" s="396">
        <f t="shared" si="24"/>
        <v>-0.5</v>
      </c>
      <c r="AN26" s="51">
        <f t="shared" si="25"/>
        <v>2.5</v>
      </c>
      <c r="AO26" s="51">
        <f t="shared" si="26"/>
        <v>0.5</v>
      </c>
      <c r="AP26" s="51">
        <f t="shared" si="27"/>
        <v>1.1000000000000001</v>
      </c>
      <c r="AQ26" s="51">
        <f t="shared" si="28"/>
        <v>1.4</v>
      </c>
      <c r="AR26" s="51">
        <f t="shared" si="16"/>
        <v>0.7</v>
      </c>
      <c r="AS26" s="51">
        <f t="shared" si="18"/>
        <v>-3</v>
      </c>
      <c r="AT26" s="51">
        <f t="shared" si="18"/>
        <v>2.2000000000000002</v>
      </c>
      <c r="AU26" s="51">
        <f t="shared" si="18"/>
        <v>3.2</v>
      </c>
      <c r="AV26" s="1123"/>
      <c r="AZ26" s="384"/>
      <c r="BA26" s="384"/>
      <c r="BB26" s="384"/>
      <c r="BC26" s="384"/>
    </row>
    <row r="27" spans="1:59" s="55" customFormat="1">
      <c r="A27" s="1575"/>
      <c r="B27" s="376"/>
      <c r="C27" s="377" t="s">
        <v>625</v>
      </c>
      <c r="D27" s="1491"/>
      <c r="E27" s="1508">
        <v>2851</v>
      </c>
      <c r="F27" s="1509">
        <v>2713</v>
      </c>
      <c r="G27" s="1509">
        <v>2681</v>
      </c>
      <c r="H27" s="1515">
        <v>2607</v>
      </c>
      <c r="I27" s="1515">
        <v>2650</v>
      </c>
      <c r="J27" s="1515">
        <v>2730</v>
      </c>
      <c r="K27" s="1515"/>
      <c r="L27" s="1515"/>
      <c r="M27" s="1486">
        <v>2761</v>
      </c>
      <c r="N27" s="1486">
        <v>2510</v>
      </c>
      <c r="O27" s="1486">
        <v>2620.265751962972</v>
      </c>
      <c r="P27" s="1486">
        <v>2605.9594107517587</v>
      </c>
      <c r="Q27" s="1486">
        <v>2628.2905050353038</v>
      </c>
      <c r="R27" s="1486">
        <v>2677.8194456638221</v>
      </c>
      <c r="S27" s="1487">
        <v>2716.3860828962215</v>
      </c>
      <c r="T27" s="1093">
        <v>2828.6626488035022</v>
      </c>
      <c r="U27" s="1093">
        <v>2841.5464049951411</v>
      </c>
      <c r="V27" s="1093">
        <v>2893.5253324107262</v>
      </c>
      <c r="W27" s="1093">
        <v>2898.6126097490928</v>
      </c>
      <c r="X27" s="1093">
        <v>2907.7037842661534</v>
      </c>
      <c r="Y27" s="1093">
        <v>2745.7019046940741</v>
      </c>
      <c r="Z27" s="1093">
        <v>2835.11301827753</v>
      </c>
      <c r="AA27" s="1092">
        <v>2984.9325954067722</v>
      </c>
      <c r="AB27" s="396">
        <f t="shared" si="0"/>
        <v>-4.8</v>
      </c>
      <c r="AC27" s="396">
        <f t="shared" si="1"/>
        <v>-1.2</v>
      </c>
      <c r="AD27" s="396">
        <f t="shared" si="2"/>
        <v>-2.8</v>
      </c>
      <c r="AE27" s="396">
        <f t="shared" si="3"/>
        <v>1.6</v>
      </c>
      <c r="AF27" s="396">
        <f t="shared" si="4"/>
        <v>3</v>
      </c>
      <c r="AG27" s="396">
        <f t="shared" si="5"/>
        <v>1.1000000000000001</v>
      </c>
      <c r="AH27" s="396">
        <f t="shared" si="19"/>
        <v>-9.1</v>
      </c>
      <c r="AI27" s="396">
        <f t="shared" si="20"/>
        <v>4.4000000000000004</v>
      </c>
      <c r="AJ27" s="396">
        <f t="shared" si="21"/>
        <v>-0.5</v>
      </c>
      <c r="AK27" s="396">
        <f t="shared" si="22"/>
        <v>0.9</v>
      </c>
      <c r="AL27" s="396">
        <f t="shared" si="23"/>
        <v>1.9</v>
      </c>
      <c r="AM27" s="396">
        <f t="shared" si="24"/>
        <v>1.4</v>
      </c>
      <c r="AN27" s="51">
        <f t="shared" si="25"/>
        <v>4.0999999999999996</v>
      </c>
      <c r="AO27" s="51">
        <f t="shared" si="26"/>
        <v>0.5</v>
      </c>
      <c r="AP27" s="51">
        <f t="shared" si="27"/>
        <v>1.8</v>
      </c>
      <c r="AQ27" s="51">
        <f t="shared" si="28"/>
        <v>0.2</v>
      </c>
      <c r="AR27" s="51">
        <f t="shared" si="16"/>
        <v>0.3</v>
      </c>
      <c r="AS27" s="51">
        <f t="shared" si="18"/>
        <v>-5.6</v>
      </c>
      <c r="AT27" s="51">
        <f t="shared" si="18"/>
        <v>3.3</v>
      </c>
      <c r="AU27" s="51">
        <f t="shared" si="18"/>
        <v>5.3</v>
      </c>
      <c r="AV27" s="1124"/>
      <c r="AZ27" s="384"/>
      <c r="BA27" s="384"/>
      <c r="BB27" s="384"/>
      <c r="BC27" s="384"/>
    </row>
    <row r="28" spans="1:59" s="55" customFormat="1">
      <c r="A28" s="1575"/>
      <c r="B28" s="376"/>
      <c r="C28" s="377" t="s">
        <v>434</v>
      </c>
      <c r="D28" s="1491"/>
      <c r="E28" s="1508">
        <v>2812</v>
      </c>
      <c r="F28" s="1509">
        <v>2663</v>
      </c>
      <c r="G28" s="1509">
        <v>2634</v>
      </c>
      <c r="H28" s="1515">
        <v>2610</v>
      </c>
      <c r="I28" s="1515">
        <v>2581</v>
      </c>
      <c r="J28" s="1515">
        <v>2604</v>
      </c>
      <c r="K28" s="1515"/>
      <c r="L28" s="1515"/>
      <c r="M28" s="1486">
        <v>2544</v>
      </c>
      <c r="N28" s="1486">
        <v>2339</v>
      </c>
      <c r="O28" s="1486">
        <v>2454.1821616819248</v>
      </c>
      <c r="P28" s="1486">
        <v>2411.6180106756656</v>
      </c>
      <c r="Q28" s="1486">
        <v>2427.3211771206529</v>
      </c>
      <c r="R28" s="1486">
        <v>2578.7891551734692</v>
      </c>
      <c r="S28" s="1487">
        <v>2553.4994836588949</v>
      </c>
      <c r="T28" s="1093">
        <v>2668.4712990049443</v>
      </c>
      <c r="U28" s="1093">
        <v>2686.4826401306641</v>
      </c>
      <c r="V28" s="1093">
        <v>2778.9235589669429</v>
      </c>
      <c r="W28" s="1093">
        <v>2805.753249997204</v>
      </c>
      <c r="X28" s="1093">
        <v>2777.7519216910882</v>
      </c>
      <c r="Y28" s="1093">
        <v>2664.4897495598839</v>
      </c>
      <c r="Z28" s="1093">
        <v>2795.5893915277966</v>
      </c>
      <c r="AA28" s="1092">
        <v>2874.9622283345602</v>
      </c>
      <c r="AB28" s="396">
        <f t="shared" si="0"/>
        <v>-5.3</v>
      </c>
      <c r="AC28" s="396">
        <f t="shared" si="1"/>
        <v>-1.1000000000000001</v>
      </c>
      <c r="AD28" s="396">
        <f t="shared" si="2"/>
        <v>-0.9</v>
      </c>
      <c r="AE28" s="396">
        <f t="shared" si="3"/>
        <v>-1.1000000000000001</v>
      </c>
      <c r="AF28" s="396">
        <f t="shared" si="4"/>
        <v>0.9</v>
      </c>
      <c r="AG28" s="396">
        <f t="shared" si="5"/>
        <v>-2.2999999999999998</v>
      </c>
      <c r="AH28" s="396">
        <f t="shared" si="19"/>
        <v>-8.1</v>
      </c>
      <c r="AI28" s="396">
        <f t="shared" si="20"/>
        <v>4.9000000000000004</v>
      </c>
      <c r="AJ28" s="396">
        <f t="shared" si="21"/>
        <v>-1.7</v>
      </c>
      <c r="AK28" s="396">
        <f t="shared" si="22"/>
        <v>0.7</v>
      </c>
      <c r="AL28" s="396">
        <f t="shared" si="23"/>
        <v>6.2</v>
      </c>
      <c r="AM28" s="396">
        <f t="shared" si="24"/>
        <v>-1</v>
      </c>
      <c r="AN28" s="51">
        <f t="shared" si="25"/>
        <v>4.5</v>
      </c>
      <c r="AO28" s="51">
        <f t="shared" si="26"/>
        <v>0.7</v>
      </c>
      <c r="AP28" s="51">
        <f t="shared" si="27"/>
        <v>3.4</v>
      </c>
      <c r="AQ28" s="51">
        <f t="shared" si="28"/>
        <v>1</v>
      </c>
      <c r="AR28" s="51">
        <f t="shared" si="16"/>
        <v>-1</v>
      </c>
      <c r="AS28" s="51">
        <f t="shared" si="18"/>
        <v>-4.0999999999999996</v>
      </c>
      <c r="AT28" s="51">
        <f t="shared" si="18"/>
        <v>4.9000000000000004</v>
      </c>
      <c r="AU28" s="51">
        <f t="shared" si="18"/>
        <v>2.8</v>
      </c>
      <c r="AV28" s="1124"/>
      <c r="AZ28" s="384"/>
      <c r="BA28" s="384"/>
      <c r="BB28" s="384"/>
      <c r="BC28" s="384"/>
    </row>
    <row r="29" spans="1:59" s="55" customFormat="1">
      <c r="A29" s="1575"/>
      <c r="B29" s="376"/>
      <c r="C29" s="377" t="s">
        <v>626</v>
      </c>
      <c r="D29" s="1491"/>
      <c r="E29" s="1508">
        <v>2920</v>
      </c>
      <c r="F29" s="1509">
        <v>2753</v>
      </c>
      <c r="G29" s="1509">
        <v>2692</v>
      </c>
      <c r="H29" s="1515">
        <v>2628</v>
      </c>
      <c r="I29" s="1515">
        <v>2721</v>
      </c>
      <c r="J29" s="1515">
        <v>2793</v>
      </c>
      <c r="K29" s="1515"/>
      <c r="L29" s="1515"/>
      <c r="M29" s="1486">
        <v>2724</v>
      </c>
      <c r="N29" s="1486">
        <v>2421</v>
      </c>
      <c r="O29" s="1486">
        <v>2721.7373215719376</v>
      </c>
      <c r="P29" s="1486">
        <v>2622.5489437969013</v>
      </c>
      <c r="Q29" s="1486">
        <v>2619.4941368755553</v>
      </c>
      <c r="R29" s="1486">
        <v>2745.346100215093</v>
      </c>
      <c r="S29" s="1487">
        <v>2772.7198359077515</v>
      </c>
      <c r="T29" s="1093">
        <v>2951.7520383179603</v>
      </c>
      <c r="U29" s="1093">
        <v>2986.0786013206907</v>
      </c>
      <c r="V29" s="1093">
        <v>3064.0922703948472</v>
      </c>
      <c r="W29" s="1093">
        <v>3083.7602258515094</v>
      </c>
      <c r="X29" s="1093">
        <v>3053.0897902507272</v>
      </c>
      <c r="Y29" s="1093">
        <v>2874.6149769379713</v>
      </c>
      <c r="Z29" s="1093">
        <v>2997.9876795991559</v>
      </c>
      <c r="AA29" s="1092">
        <v>3161.4459409698616</v>
      </c>
      <c r="AB29" s="396">
        <f t="shared" si="0"/>
        <v>-5.7</v>
      </c>
      <c r="AC29" s="396">
        <f t="shared" si="1"/>
        <v>-2.2000000000000002</v>
      </c>
      <c r="AD29" s="396">
        <f t="shared" si="2"/>
        <v>-2.4</v>
      </c>
      <c r="AE29" s="396">
        <f t="shared" si="3"/>
        <v>3.5</v>
      </c>
      <c r="AF29" s="396">
        <f t="shared" si="4"/>
        <v>2.6</v>
      </c>
      <c r="AG29" s="396">
        <f t="shared" si="5"/>
        <v>-2.5</v>
      </c>
      <c r="AH29" s="396">
        <f t="shared" si="19"/>
        <v>-11.1</v>
      </c>
      <c r="AI29" s="396">
        <f t="shared" si="20"/>
        <v>12.4</v>
      </c>
      <c r="AJ29" s="396">
        <f t="shared" si="21"/>
        <v>-3.6</v>
      </c>
      <c r="AK29" s="396">
        <f t="shared" si="22"/>
        <v>-0.1</v>
      </c>
      <c r="AL29" s="396">
        <f t="shared" si="23"/>
        <v>4.8</v>
      </c>
      <c r="AM29" s="396">
        <f t="shared" si="24"/>
        <v>1</v>
      </c>
      <c r="AN29" s="51">
        <f t="shared" si="25"/>
        <v>6.5</v>
      </c>
      <c r="AO29" s="51">
        <f t="shared" si="26"/>
        <v>1.2</v>
      </c>
      <c r="AP29" s="51">
        <f t="shared" si="27"/>
        <v>2.6</v>
      </c>
      <c r="AQ29" s="51">
        <f t="shared" si="28"/>
        <v>0.6</v>
      </c>
      <c r="AR29" s="51">
        <f t="shared" si="16"/>
        <v>-1</v>
      </c>
      <c r="AS29" s="51">
        <f t="shared" si="18"/>
        <v>-5.8</v>
      </c>
      <c r="AT29" s="51">
        <f t="shared" si="18"/>
        <v>4.3</v>
      </c>
      <c r="AU29" s="51">
        <f t="shared" si="18"/>
        <v>5.5</v>
      </c>
      <c r="AV29" s="1124"/>
      <c r="AZ29" s="384"/>
      <c r="BA29" s="384"/>
      <c r="BB29" s="384"/>
      <c r="BC29" s="384"/>
    </row>
    <row r="30" spans="1:59" s="55" customFormat="1">
      <c r="A30" s="1575"/>
      <c r="B30" s="376"/>
      <c r="C30" s="377" t="s">
        <v>436</v>
      </c>
      <c r="D30" s="1491"/>
      <c r="E30" s="1508">
        <v>2692</v>
      </c>
      <c r="F30" s="1509">
        <v>2565</v>
      </c>
      <c r="G30" s="1509">
        <v>2526</v>
      </c>
      <c r="H30" s="1515">
        <v>2501</v>
      </c>
      <c r="I30" s="1515">
        <v>2474</v>
      </c>
      <c r="J30" s="1515">
        <v>2497</v>
      </c>
      <c r="K30" s="1515"/>
      <c r="L30" s="1515"/>
      <c r="M30" s="1486">
        <v>2462</v>
      </c>
      <c r="N30" s="1486">
        <v>2266</v>
      </c>
      <c r="O30" s="1486">
        <v>2409.4489055916852</v>
      </c>
      <c r="P30" s="1486">
        <v>2356.0362013041049</v>
      </c>
      <c r="Q30" s="1486">
        <v>2350.8858946771729</v>
      </c>
      <c r="R30" s="1486">
        <v>2497.6210551674294</v>
      </c>
      <c r="S30" s="1487">
        <v>2483.897347731327</v>
      </c>
      <c r="T30" s="1093">
        <v>2579.1050739113066</v>
      </c>
      <c r="U30" s="1093">
        <v>2603.2901299981759</v>
      </c>
      <c r="V30" s="1093">
        <v>2639.9617680700712</v>
      </c>
      <c r="W30" s="1093">
        <v>2666.0814773717998</v>
      </c>
      <c r="X30" s="1093">
        <v>2656.6845476798085</v>
      </c>
      <c r="Y30" s="1093">
        <v>2552.5930551782026</v>
      </c>
      <c r="Z30" s="1093">
        <v>2629.5379809273263</v>
      </c>
      <c r="AA30" s="1092">
        <v>2706.2875610660158</v>
      </c>
      <c r="AB30" s="396">
        <f t="shared" si="0"/>
        <v>-4.7</v>
      </c>
      <c r="AC30" s="396">
        <f t="shared" si="1"/>
        <v>-1.5</v>
      </c>
      <c r="AD30" s="396">
        <f t="shared" si="2"/>
        <v>-1</v>
      </c>
      <c r="AE30" s="396">
        <f t="shared" si="3"/>
        <v>-1.1000000000000001</v>
      </c>
      <c r="AF30" s="396">
        <f t="shared" si="4"/>
        <v>0.9</v>
      </c>
      <c r="AG30" s="396">
        <f t="shared" si="5"/>
        <v>-1.4</v>
      </c>
      <c r="AH30" s="396">
        <f t="shared" si="19"/>
        <v>-8</v>
      </c>
      <c r="AI30" s="396">
        <f t="shared" si="20"/>
        <v>6.3</v>
      </c>
      <c r="AJ30" s="396">
        <f t="shared" si="21"/>
        <v>-2.2000000000000002</v>
      </c>
      <c r="AK30" s="396">
        <f t="shared" si="22"/>
        <v>-0.2</v>
      </c>
      <c r="AL30" s="396">
        <f t="shared" si="23"/>
        <v>6.2</v>
      </c>
      <c r="AM30" s="396">
        <f t="shared" si="24"/>
        <v>-0.5</v>
      </c>
      <c r="AN30" s="51">
        <f t="shared" si="25"/>
        <v>3.8</v>
      </c>
      <c r="AO30" s="51">
        <f t="shared" si="26"/>
        <v>0.9</v>
      </c>
      <c r="AP30" s="51">
        <f t="shared" si="27"/>
        <v>1.4</v>
      </c>
      <c r="AQ30" s="51">
        <f t="shared" si="28"/>
        <v>1</v>
      </c>
      <c r="AR30" s="51">
        <f t="shared" si="16"/>
        <v>-0.4</v>
      </c>
      <c r="AS30" s="51">
        <f t="shared" si="18"/>
        <v>-3.9</v>
      </c>
      <c r="AT30" s="51">
        <f t="shared" si="18"/>
        <v>3</v>
      </c>
      <c r="AU30" s="51">
        <f t="shared" si="18"/>
        <v>2.9</v>
      </c>
      <c r="AV30" s="1124"/>
      <c r="AZ30" s="384"/>
      <c r="BA30" s="384"/>
      <c r="BB30" s="384"/>
      <c r="BC30" s="384"/>
    </row>
    <row r="31" spans="1:59" s="55" customFormat="1">
      <c r="A31" s="1575"/>
      <c r="B31" s="1588"/>
      <c r="C31" s="377" t="s">
        <v>627</v>
      </c>
      <c r="D31" s="1491"/>
      <c r="E31" s="1508">
        <v>2647</v>
      </c>
      <c r="F31" s="1509">
        <v>2502</v>
      </c>
      <c r="G31" s="1509">
        <v>2456</v>
      </c>
      <c r="H31" s="1515">
        <v>2438</v>
      </c>
      <c r="I31" s="1515">
        <v>2306</v>
      </c>
      <c r="J31" s="1515">
        <v>2361</v>
      </c>
      <c r="K31" s="1515"/>
      <c r="L31" s="1515"/>
      <c r="M31" s="1486">
        <v>2261</v>
      </c>
      <c r="N31" s="1486">
        <v>2099</v>
      </c>
      <c r="O31" s="1486">
        <v>2134.0479604887964</v>
      </c>
      <c r="P31" s="1486">
        <v>2122.7807175540065</v>
      </c>
      <c r="Q31" s="1486">
        <v>2233.5317482770715</v>
      </c>
      <c r="R31" s="1486">
        <v>2328.3607730851827</v>
      </c>
      <c r="S31" s="1487">
        <v>2330.7893943260106</v>
      </c>
      <c r="T31" s="1093">
        <v>2435.9697354198975</v>
      </c>
      <c r="U31" s="1093">
        <v>2438.1431035508235</v>
      </c>
      <c r="V31" s="1093">
        <v>2479.0853890171911</v>
      </c>
      <c r="W31" s="1093">
        <v>2509.9560366891587</v>
      </c>
      <c r="X31" s="1093">
        <v>2533.4458365506762</v>
      </c>
      <c r="Y31" s="1093">
        <v>2458.0951838419128</v>
      </c>
      <c r="Z31" s="1093">
        <v>2560.860633303495</v>
      </c>
      <c r="AA31" s="1092">
        <v>2592.4487014858883</v>
      </c>
      <c r="AB31" s="396">
        <f t="shared" si="0"/>
        <v>-5.5</v>
      </c>
      <c r="AC31" s="396">
        <f t="shared" si="1"/>
        <v>-1.8</v>
      </c>
      <c r="AD31" s="396">
        <f t="shared" si="2"/>
        <v>-0.7</v>
      </c>
      <c r="AE31" s="396">
        <f t="shared" si="3"/>
        <v>-5.4</v>
      </c>
      <c r="AF31" s="396">
        <f t="shared" si="4"/>
        <v>2.4</v>
      </c>
      <c r="AG31" s="396">
        <f t="shared" si="5"/>
        <v>-4.2</v>
      </c>
      <c r="AH31" s="396">
        <f t="shared" si="19"/>
        <v>-7.2</v>
      </c>
      <c r="AI31" s="396">
        <f t="shared" si="20"/>
        <v>1.7</v>
      </c>
      <c r="AJ31" s="396">
        <f t="shared" si="21"/>
        <v>-0.5</v>
      </c>
      <c r="AK31" s="396">
        <f t="shared" si="22"/>
        <v>5.2</v>
      </c>
      <c r="AL31" s="396">
        <f t="shared" si="23"/>
        <v>4.2</v>
      </c>
      <c r="AM31" s="396">
        <f t="shared" si="24"/>
        <v>0.1</v>
      </c>
      <c r="AN31" s="51">
        <f t="shared" si="25"/>
        <v>4.5</v>
      </c>
      <c r="AO31" s="51">
        <f t="shared" si="26"/>
        <v>0.1</v>
      </c>
      <c r="AP31" s="51">
        <f t="shared" si="27"/>
        <v>1.7</v>
      </c>
      <c r="AQ31" s="51">
        <f t="shared" si="28"/>
        <v>1.2</v>
      </c>
      <c r="AR31" s="51">
        <f t="shared" si="16"/>
        <v>0.9</v>
      </c>
      <c r="AS31" s="51">
        <f t="shared" si="18"/>
        <v>-3</v>
      </c>
      <c r="AT31" s="51">
        <f t="shared" si="18"/>
        <v>4.2</v>
      </c>
      <c r="AU31" s="51">
        <f t="shared" si="18"/>
        <v>1.2</v>
      </c>
      <c r="AV31" s="1124"/>
      <c r="AZ31" s="384"/>
      <c r="BA31" s="384"/>
      <c r="BB31" s="384"/>
      <c r="BC31" s="384"/>
    </row>
    <row r="32" spans="1:59" s="55" customFormat="1">
      <c r="A32" s="1575"/>
      <c r="B32" s="1588"/>
      <c r="C32" s="377" t="s">
        <v>628</v>
      </c>
      <c r="D32" s="1491"/>
      <c r="E32" s="1508">
        <v>2717</v>
      </c>
      <c r="F32" s="1509">
        <v>2611</v>
      </c>
      <c r="G32" s="1509">
        <v>2594</v>
      </c>
      <c r="H32" s="1515">
        <v>2609</v>
      </c>
      <c r="I32" s="1515">
        <v>2587</v>
      </c>
      <c r="J32" s="1515">
        <v>2589</v>
      </c>
      <c r="K32" s="1515"/>
      <c r="L32" s="1515"/>
      <c r="M32" s="1486">
        <v>2416</v>
      </c>
      <c r="N32" s="1486">
        <v>2348</v>
      </c>
      <c r="O32" s="1486">
        <v>2816.4024500090077</v>
      </c>
      <c r="P32" s="1486">
        <v>2315.0034005894354</v>
      </c>
      <c r="Q32" s="1486">
        <v>2414.7050754458164</v>
      </c>
      <c r="R32" s="1486">
        <v>2687.4751894831106</v>
      </c>
      <c r="S32" s="1487">
        <v>2512.3585231354914</v>
      </c>
      <c r="T32" s="1093">
        <v>2652.0113047574187</v>
      </c>
      <c r="U32" s="1093">
        <v>2681.4869012438357</v>
      </c>
      <c r="V32" s="1093">
        <v>2666.7146296775927</v>
      </c>
      <c r="W32" s="1093">
        <v>2712.6153071792937</v>
      </c>
      <c r="X32" s="1093">
        <v>2713.7676555398075</v>
      </c>
      <c r="Y32" s="1093">
        <v>2611.0583486674182</v>
      </c>
      <c r="Z32" s="1093">
        <v>2701.4266951404138</v>
      </c>
      <c r="AA32" s="1092">
        <v>2734.7379301957922</v>
      </c>
      <c r="AB32" s="396">
        <f t="shared" si="0"/>
        <v>-3.9</v>
      </c>
      <c r="AC32" s="396">
        <f t="shared" si="1"/>
        <v>-0.7</v>
      </c>
      <c r="AD32" s="396">
        <f t="shared" si="2"/>
        <v>0.6</v>
      </c>
      <c r="AE32" s="396">
        <f t="shared" si="3"/>
        <v>-0.8</v>
      </c>
      <c r="AF32" s="396">
        <f t="shared" si="4"/>
        <v>0.1</v>
      </c>
      <c r="AG32" s="396">
        <f t="shared" si="5"/>
        <v>-6.7</v>
      </c>
      <c r="AH32" s="396">
        <f t="shared" si="19"/>
        <v>-2.8</v>
      </c>
      <c r="AI32" s="396">
        <f t="shared" si="20"/>
        <v>19.899999999999999</v>
      </c>
      <c r="AJ32" s="396">
        <f t="shared" si="21"/>
        <v>-17.8</v>
      </c>
      <c r="AK32" s="396">
        <f t="shared" si="22"/>
        <v>4.3</v>
      </c>
      <c r="AL32" s="396">
        <f t="shared" si="23"/>
        <v>11.3</v>
      </c>
      <c r="AM32" s="396">
        <f t="shared" si="24"/>
        <v>-6.5</v>
      </c>
      <c r="AN32" s="51">
        <f t="shared" si="25"/>
        <v>5.6</v>
      </c>
      <c r="AO32" s="51">
        <f t="shared" si="26"/>
        <v>1.1000000000000001</v>
      </c>
      <c r="AP32" s="51">
        <f t="shared" si="27"/>
        <v>-0.6</v>
      </c>
      <c r="AQ32" s="51">
        <f t="shared" si="28"/>
        <v>1.7</v>
      </c>
      <c r="AR32" s="51">
        <f t="shared" si="16"/>
        <v>0</v>
      </c>
      <c r="AS32" s="51">
        <f t="shared" si="18"/>
        <v>-3.8</v>
      </c>
      <c r="AT32" s="51">
        <f t="shared" si="18"/>
        <v>3.5</v>
      </c>
      <c r="AU32" s="51">
        <f t="shared" si="18"/>
        <v>1.2</v>
      </c>
      <c r="AV32" s="1124"/>
      <c r="AZ32" s="384"/>
      <c r="BA32" s="384"/>
      <c r="BB32" s="384"/>
      <c r="BC32" s="384"/>
    </row>
    <row r="33" spans="1:55" s="55" customFormat="1">
      <c r="A33" s="1576"/>
      <c r="B33" s="380"/>
      <c r="C33" s="381" t="s">
        <v>601</v>
      </c>
      <c r="D33" s="1499"/>
      <c r="E33" s="1508">
        <v>2635</v>
      </c>
      <c r="F33" s="1509">
        <v>2500</v>
      </c>
      <c r="G33" s="1509">
        <v>2486</v>
      </c>
      <c r="H33" s="1515">
        <v>2433</v>
      </c>
      <c r="I33" s="1515">
        <v>2335</v>
      </c>
      <c r="J33" s="1515">
        <v>2363</v>
      </c>
      <c r="K33" s="1515"/>
      <c r="L33" s="1515"/>
      <c r="M33" s="1486">
        <v>2242</v>
      </c>
      <c r="N33" s="1486">
        <v>2148</v>
      </c>
      <c r="O33" s="1486">
        <v>2216.4796199154284</v>
      </c>
      <c r="P33" s="1486">
        <v>2184.2114539929635</v>
      </c>
      <c r="Q33" s="1486">
        <v>2237.0462811096058</v>
      </c>
      <c r="R33" s="1486">
        <v>2345.6459233358855</v>
      </c>
      <c r="S33" s="1487">
        <v>2348.4243198831477</v>
      </c>
      <c r="T33" s="1094">
        <v>2489.9923786691529</v>
      </c>
      <c r="U33" s="1094">
        <v>2461.509699226754</v>
      </c>
      <c r="V33" s="1094">
        <v>2504.5369034217547</v>
      </c>
      <c r="W33" s="1094">
        <v>2569.0116238975688</v>
      </c>
      <c r="X33" s="1094">
        <v>2586.767820157781</v>
      </c>
      <c r="Y33" s="1094">
        <v>2526.0876393906078</v>
      </c>
      <c r="Z33" s="1094">
        <v>2628.6555275225719</v>
      </c>
      <c r="AA33" s="1095">
        <v>2705.3712670537129</v>
      </c>
      <c r="AB33" s="397">
        <f t="shared" si="0"/>
        <v>-5.0999999999999996</v>
      </c>
      <c r="AC33" s="397">
        <f t="shared" si="1"/>
        <v>-0.6</v>
      </c>
      <c r="AD33" s="397">
        <f t="shared" si="2"/>
        <v>-2.1</v>
      </c>
      <c r="AE33" s="397">
        <f t="shared" si="3"/>
        <v>-4</v>
      </c>
      <c r="AF33" s="397">
        <f t="shared" si="4"/>
        <v>1.2</v>
      </c>
      <c r="AG33" s="397">
        <f t="shared" si="5"/>
        <v>-5.0999999999999996</v>
      </c>
      <c r="AH33" s="397">
        <f t="shared" si="19"/>
        <v>-4.2</v>
      </c>
      <c r="AI33" s="397">
        <f t="shared" si="20"/>
        <v>3.2</v>
      </c>
      <c r="AJ33" s="397">
        <f t="shared" si="21"/>
        <v>-1.5</v>
      </c>
      <c r="AK33" s="397">
        <f t="shared" si="22"/>
        <v>2.4</v>
      </c>
      <c r="AL33" s="397">
        <f t="shared" si="23"/>
        <v>4.9000000000000004</v>
      </c>
      <c r="AM33" s="397">
        <f t="shared" si="24"/>
        <v>0.1</v>
      </c>
      <c r="AN33" s="399">
        <f t="shared" si="25"/>
        <v>6</v>
      </c>
      <c r="AO33" s="399">
        <f t="shared" si="26"/>
        <v>-1.1000000000000001</v>
      </c>
      <c r="AP33" s="399">
        <f t="shared" si="27"/>
        <v>1.7</v>
      </c>
      <c r="AQ33" s="399">
        <f t="shared" si="28"/>
        <v>2.6</v>
      </c>
      <c r="AR33" s="399">
        <f t="shared" si="16"/>
        <v>0.7</v>
      </c>
      <c r="AS33" s="399">
        <f t="shared" si="18"/>
        <v>-2.2999999999999998</v>
      </c>
      <c r="AT33" s="399">
        <f t="shared" si="18"/>
        <v>4.0999999999999996</v>
      </c>
      <c r="AU33" s="399">
        <f t="shared" si="18"/>
        <v>2.9</v>
      </c>
      <c r="AV33" s="1148"/>
      <c r="AZ33" s="384"/>
      <c r="BA33" s="384"/>
      <c r="BB33" s="384"/>
      <c r="BC33" s="384"/>
    </row>
    <row r="34" spans="1:55" s="55" customFormat="1" ht="13.5" customHeight="1">
      <c r="A34" s="1574" t="s">
        <v>637</v>
      </c>
      <c r="B34" s="382" t="s">
        <v>638</v>
      </c>
      <c r="C34" s="383" t="s">
        <v>618</v>
      </c>
      <c r="D34" s="1498" t="s">
        <v>639</v>
      </c>
      <c r="E34" s="1538">
        <v>1355</v>
      </c>
      <c r="F34" s="1505">
        <v>1320</v>
      </c>
      <c r="G34" s="1505">
        <v>1240</v>
      </c>
      <c r="H34" s="1505">
        <v>1279</v>
      </c>
      <c r="I34" s="1505">
        <v>1117</v>
      </c>
      <c r="J34" s="1530">
        <v>1143</v>
      </c>
      <c r="K34" s="1530"/>
      <c r="L34" s="1530"/>
      <c r="M34" s="1530">
        <v>11420</v>
      </c>
      <c r="N34" s="1531">
        <v>11106</v>
      </c>
      <c r="O34" s="1531">
        <v>11429</v>
      </c>
      <c r="P34" s="1531">
        <v>11531</v>
      </c>
      <c r="Q34" s="1531">
        <v>12119</v>
      </c>
      <c r="R34" s="1531">
        <v>12100</v>
      </c>
      <c r="S34" s="1532">
        <v>14290</v>
      </c>
      <c r="T34" s="1098">
        <v>15570</v>
      </c>
      <c r="U34" s="1098">
        <v>16120</v>
      </c>
      <c r="V34" s="1098">
        <v>15840</v>
      </c>
      <c r="W34" s="1098">
        <v>14680</v>
      </c>
      <c r="X34" s="1090">
        <v>12850</v>
      </c>
      <c r="Y34" s="1090">
        <v>12710</v>
      </c>
      <c r="Z34" s="1090">
        <v>12670</v>
      </c>
      <c r="AA34" s="1091">
        <v>13560</v>
      </c>
      <c r="AB34" s="400">
        <f t="shared" si="0"/>
        <v>-2.6</v>
      </c>
      <c r="AC34" s="400">
        <f t="shared" si="1"/>
        <v>-6.1</v>
      </c>
      <c r="AD34" s="400">
        <f t="shared" si="2"/>
        <v>3.1</v>
      </c>
      <c r="AE34" s="400">
        <f t="shared" si="3"/>
        <v>-12.7</v>
      </c>
      <c r="AF34" s="400">
        <f t="shared" si="4"/>
        <v>2.2999999999999998</v>
      </c>
      <c r="AG34" s="400">
        <f t="shared" si="5"/>
        <v>899.1</v>
      </c>
      <c r="AH34" s="400">
        <f t="shared" si="19"/>
        <v>-2.7</v>
      </c>
      <c r="AI34" s="400">
        <f t="shared" si="20"/>
        <v>2.9</v>
      </c>
      <c r="AJ34" s="400">
        <f t="shared" si="21"/>
        <v>0.9</v>
      </c>
      <c r="AK34" s="400">
        <f t="shared" si="22"/>
        <v>5.0999999999999996</v>
      </c>
      <c r="AL34" s="400">
        <f t="shared" si="23"/>
        <v>-0.2</v>
      </c>
      <c r="AM34" s="400">
        <f t="shared" si="24"/>
        <v>18.100000000000001</v>
      </c>
      <c r="AN34" s="401">
        <f t="shared" si="25"/>
        <v>9</v>
      </c>
      <c r="AO34" s="401">
        <f t="shared" si="26"/>
        <v>3.5</v>
      </c>
      <c r="AP34" s="401">
        <f t="shared" si="27"/>
        <v>-1.7</v>
      </c>
      <c r="AQ34" s="401">
        <f t="shared" si="28"/>
        <v>-7.3</v>
      </c>
      <c r="AR34" s="401">
        <f t="shared" si="16"/>
        <v>-12.5</v>
      </c>
      <c r="AS34" s="401">
        <f t="shared" si="18"/>
        <v>-1.1000000000000001</v>
      </c>
      <c r="AT34" s="401">
        <f t="shared" si="18"/>
        <v>-0.3</v>
      </c>
      <c r="AU34" s="401">
        <f t="shared" si="18"/>
        <v>7</v>
      </c>
      <c r="AV34" s="1125" t="s">
        <v>640</v>
      </c>
      <c r="AW34" s="386"/>
    </row>
    <row r="35" spans="1:55" s="55" customFormat="1">
      <c r="A35" s="1575"/>
      <c r="B35" s="376"/>
      <c r="C35" s="377" t="s">
        <v>432</v>
      </c>
      <c r="D35" s="1491" t="s">
        <v>622</v>
      </c>
      <c r="E35" s="1516">
        <v>176</v>
      </c>
      <c r="F35" s="1510">
        <v>181</v>
      </c>
      <c r="G35" s="1510">
        <v>183</v>
      </c>
      <c r="H35" s="1510">
        <v>231</v>
      </c>
      <c r="I35" s="1510">
        <v>222</v>
      </c>
      <c r="J35" s="1514">
        <v>196</v>
      </c>
      <c r="K35" s="1514"/>
      <c r="L35" s="1514"/>
      <c r="M35" s="1514">
        <v>1773</v>
      </c>
      <c r="N35" s="1488">
        <v>1712</v>
      </c>
      <c r="O35" s="1488">
        <v>1705</v>
      </c>
      <c r="P35" s="1488">
        <v>1768</v>
      </c>
      <c r="Q35" s="1488">
        <v>1785</v>
      </c>
      <c r="R35" s="1488">
        <v>1758</v>
      </c>
      <c r="S35" s="1489">
        <v>1040</v>
      </c>
      <c r="T35" s="1086">
        <v>1130</v>
      </c>
      <c r="U35" s="1086">
        <v>1090</v>
      </c>
      <c r="V35" s="1086">
        <v>1130</v>
      </c>
      <c r="W35" s="1086">
        <v>1000</v>
      </c>
      <c r="X35" s="1093">
        <v>1040</v>
      </c>
      <c r="Y35" s="1093">
        <v>1030</v>
      </c>
      <c r="Z35" s="1093">
        <v>1020</v>
      </c>
      <c r="AA35" s="1092">
        <v>1060</v>
      </c>
      <c r="AB35" s="396">
        <f t="shared" si="0"/>
        <v>2.8</v>
      </c>
      <c r="AC35" s="396">
        <f t="shared" si="1"/>
        <v>1.1000000000000001</v>
      </c>
      <c r="AD35" s="396">
        <f t="shared" si="2"/>
        <v>26.2</v>
      </c>
      <c r="AE35" s="396">
        <f t="shared" si="3"/>
        <v>-3.9</v>
      </c>
      <c r="AF35" s="396">
        <f t="shared" si="4"/>
        <v>-11.7</v>
      </c>
      <c r="AG35" s="396">
        <f t="shared" si="5"/>
        <v>804.6</v>
      </c>
      <c r="AH35" s="396">
        <f t="shared" si="19"/>
        <v>-3.4</v>
      </c>
      <c r="AI35" s="396">
        <f t="shared" si="20"/>
        <v>-0.4</v>
      </c>
      <c r="AJ35" s="396">
        <f t="shared" si="21"/>
        <v>3.7</v>
      </c>
      <c r="AK35" s="396">
        <f t="shared" si="22"/>
        <v>1</v>
      </c>
      <c r="AL35" s="396">
        <f t="shared" si="23"/>
        <v>-1.5</v>
      </c>
      <c r="AM35" s="396">
        <f t="shared" si="24"/>
        <v>-40.799999999999997</v>
      </c>
      <c r="AN35" s="1083">
        <f t="shared" si="25"/>
        <v>8.6999999999999993</v>
      </c>
      <c r="AO35" s="1083">
        <f t="shared" si="26"/>
        <v>-3.5</v>
      </c>
      <c r="AP35" s="1083">
        <f t="shared" si="27"/>
        <v>3.7</v>
      </c>
      <c r="AQ35" s="1083">
        <f t="shared" si="28"/>
        <v>-11.5</v>
      </c>
      <c r="AR35" s="1083">
        <f t="shared" si="16"/>
        <v>4</v>
      </c>
      <c r="AS35" s="1083">
        <f t="shared" si="18"/>
        <v>-1</v>
      </c>
      <c r="AT35" s="1083">
        <f t="shared" si="18"/>
        <v>-1</v>
      </c>
      <c r="AU35" s="1083">
        <f t="shared" si="18"/>
        <v>3.9</v>
      </c>
      <c r="AV35" s="1126" t="s">
        <v>641</v>
      </c>
    </row>
    <row r="36" spans="1:55" s="55" customFormat="1">
      <c r="A36" s="1575"/>
      <c r="B36" s="376"/>
      <c r="C36" s="377" t="s">
        <v>433</v>
      </c>
      <c r="D36" s="1491"/>
      <c r="E36" s="1516">
        <v>679</v>
      </c>
      <c r="F36" s="1510">
        <v>675</v>
      </c>
      <c r="G36" s="1510">
        <v>719</v>
      </c>
      <c r="H36" s="1510">
        <v>726</v>
      </c>
      <c r="I36" s="1510">
        <v>684</v>
      </c>
      <c r="J36" s="1514">
        <v>664</v>
      </c>
      <c r="K36" s="1514"/>
      <c r="L36" s="1514"/>
      <c r="M36" s="1514">
        <v>6794</v>
      </c>
      <c r="N36" s="1488">
        <v>6605</v>
      </c>
      <c r="O36" s="1488">
        <v>6598</v>
      </c>
      <c r="P36" s="1488">
        <v>6669</v>
      </c>
      <c r="Q36" s="1488">
        <v>6939</v>
      </c>
      <c r="R36" s="1488">
        <v>6729</v>
      </c>
      <c r="S36" s="1489">
        <v>7010</v>
      </c>
      <c r="T36" s="1086">
        <v>7500</v>
      </c>
      <c r="U36" s="1086">
        <v>7750</v>
      </c>
      <c r="V36" s="1086">
        <v>7670</v>
      </c>
      <c r="W36" s="1086">
        <v>7180</v>
      </c>
      <c r="X36" s="1093">
        <v>7300</v>
      </c>
      <c r="Y36" s="1093">
        <v>7070</v>
      </c>
      <c r="Z36" s="1093">
        <v>6930</v>
      </c>
      <c r="AA36" s="1092">
        <v>7250</v>
      </c>
      <c r="AB36" s="396">
        <f t="shared" si="0"/>
        <v>-0.6</v>
      </c>
      <c r="AC36" s="396">
        <f t="shared" si="1"/>
        <v>6.5</v>
      </c>
      <c r="AD36" s="396">
        <f t="shared" si="2"/>
        <v>1</v>
      </c>
      <c r="AE36" s="396">
        <f t="shared" si="3"/>
        <v>-5.8</v>
      </c>
      <c r="AF36" s="396">
        <f t="shared" si="4"/>
        <v>-2.9</v>
      </c>
      <c r="AG36" s="396">
        <f t="shared" si="5"/>
        <v>923.2</v>
      </c>
      <c r="AH36" s="396">
        <f t="shared" si="19"/>
        <v>-2.8</v>
      </c>
      <c r="AI36" s="396">
        <f t="shared" si="20"/>
        <v>-0.1</v>
      </c>
      <c r="AJ36" s="396">
        <f t="shared" si="21"/>
        <v>1.1000000000000001</v>
      </c>
      <c r="AK36" s="396">
        <f t="shared" si="22"/>
        <v>4</v>
      </c>
      <c r="AL36" s="396">
        <f t="shared" si="23"/>
        <v>-3</v>
      </c>
      <c r="AM36" s="396">
        <f t="shared" si="24"/>
        <v>4.2</v>
      </c>
      <c r="AN36" s="1083">
        <f t="shared" si="25"/>
        <v>7</v>
      </c>
      <c r="AO36" s="1083">
        <f t="shared" si="26"/>
        <v>3.3</v>
      </c>
      <c r="AP36" s="1083">
        <f t="shared" si="27"/>
        <v>-1</v>
      </c>
      <c r="AQ36" s="1083">
        <f t="shared" si="28"/>
        <v>-6.4</v>
      </c>
      <c r="AR36" s="1083">
        <f t="shared" si="16"/>
        <v>1.7</v>
      </c>
      <c r="AS36" s="1083">
        <f t="shared" ref="AS36:AS53" si="29">ROUND((Y36-X36)/X36*100,1)</f>
        <v>-3.2</v>
      </c>
      <c r="AT36" s="1083">
        <f t="shared" ref="AT36:AT53" si="30">ROUND((Z36-Y36)/Y36*100,1)</f>
        <v>-2</v>
      </c>
      <c r="AU36" s="1083">
        <f t="shared" ref="AU36:AU53" si="31">ROUND((AA36-Z36)/Z36*100,1)</f>
        <v>4.5999999999999996</v>
      </c>
      <c r="AV36" s="1127" t="s">
        <v>642</v>
      </c>
    </row>
    <row r="37" spans="1:55" s="55" customFormat="1">
      <c r="A37" s="1575"/>
      <c r="B37" s="376"/>
      <c r="C37" s="377" t="s">
        <v>625</v>
      </c>
      <c r="D37" s="1491"/>
      <c r="E37" s="1516">
        <v>989</v>
      </c>
      <c r="F37" s="1510">
        <v>948</v>
      </c>
      <c r="G37" s="1510">
        <v>1013</v>
      </c>
      <c r="H37" s="1510">
        <v>996</v>
      </c>
      <c r="I37" s="1510">
        <v>874</v>
      </c>
      <c r="J37" s="1514">
        <v>811</v>
      </c>
      <c r="K37" s="1514"/>
      <c r="L37" s="1514"/>
      <c r="M37" s="1514">
        <v>7840</v>
      </c>
      <c r="N37" s="1488">
        <v>7914</v>
      </c>
      <c r="O37" s="1488">
        <v>7339</v>
      </c>
      <c r="P37" s="1488">
        <v>7502</v>
      </c>
      <c r="Q37" s="1488">
        <v>7825</v>
      </c>
      <c r="R37" s="1488">
        <v>7644</v>
      </c>
      <c r="S37" s="1489">
        <v>5960</v>
      </c>
      <c r="T37" s="1086">
        <v>6310</v>
      </c>
      <c r="U37" s="1086">
        <v>6470</v>
      </c>
      <c r="V37" s="1086">
        <v>6640</v>
      </c>
      <c r="W37" s="1086">
        <v>6160</v>
      </c>
      <c r="X37" s="1093">
        <v>6230</v>
      </c>
      <c r="Y37" s="1093">
        <v>5870</v>
      </c>
      <c r="Z37" s="1093">
        <v>5800</v>
      </c>
      <c r="AA37" s="1092">
        <v>6230</v>
      </c>
      <c r="AB37" s="396">
        <f t="shared" si="0"/>
        <v>-4.0999999999999996</v>
      </c>
      <c r="AC37" s="396">
        <f t="shared" si="1"/>
        <v>6.9</v>
      </c>
      <c r="AD37" s="396">
        <f t="shared" si="2"/>
        <v>-1.7</v>
      </c>
      <c r="AE37" s="396">
        <f t="shared" si="3"/>
        <v>-12.2</v>
      </c>
      <c r="AF37" s="396">
        <f t="shared" si="4"/>
        <v>-7.2</v>
      </c>
      <c r="AG37" s="396">
        <f t="shared" si="5"/>
        <v>866.7</v>
      </c>
      <c r="AH37" s="396">
        <f t="shared" si="19"/>
        <v>0.9</v>
      </c>
      <c r="AI37" s="396">
        <f t="shared" si="20"/>
        <v>-7.3</v>
      </c>
      <c r="AJ37" s="396">
        <f t="shared" si="21"/>
        <v>2.2000000000000002</v>
      </c>
      <c r="AK37" s="396">
        <f t="shared" si="22"/>
        <v>4.3</v>
      </c>
      <c r="AL37" s="396">
        <f t="shared" si="23"/>
        <v>-2.2999999999999998</v>
      </c>
      <c r="AM37" s="396">
        <f t="shared" si="24"/>
        <v>-22</v>
      </c>
      <c r="AN37" s="1083">
        <f t="shared" si="25"/>
        <v>5.9</v>
      </c>
      <c r="AO37" s="1083">
        <f t="shared" si="26"/>
        <v>2.5</v>
      </c>
      <c r="AP37" s="1083">
        <f t="shared" si="27"/>
        <v>2.6</v>
      </c>
      <c r="AQ37" s="1083">
        <f t="shared" si="28"/>
        <v>-7.2</v>
      </c>
      <c r="AR37" s="1083">
        <f t="shared" si="16"/>
        <v>1.1000000000000001</v>
      </c>
      <c r="AS37" s="1083">
        <f t="shared" si="29"/>
        <v>-5.8</v>
      </c>
      <c r="AT37" s="1083">
        <f t="shared" si="30"/>
        <v>-1.2</v>
      </c>
      <c r="AU37" s="1083">
        <f t="shared" si="31"/>
        <v>7.4</v>
      </c>
      <c r="AV37" s="1128" t="s">
        <v>624</v>
      </c>
    </row>
    <row r="38" spans="1:55" s="55" customFormat="1">
      <c r="A38" s="1575"/>
      <c r="B38" s="376"/>
      <c r="C38" s="377" t="s">
        <v>434</v>
      </c>
      <c r="D38" s="1491"/>
      <c r="E38" s="1516">
        <v>2661</v>
      </c>
      <c r="F38" s="1510">
        <v>2580</v>
      </c>
      <c r="G38" s="1510">
        <v>2532</v>
      </c>
      <c r="H38" s="1510">
        <v>2394</v>
      </c>
      <c r="I38" s="1510">
        <v>2275</v>
      </c>
      <c r="J38" s="1514">
        <v>2232</v>
      </c>
      <c r="K38" s="1514"/>
      <c r="L38" s="1514"/>
      <c r="M38" s="1514">
        <v>22376</v>
      </c>
      <c r="N38" s="1488">
        <v>22757</v>
      </c>
      <c r="O38" s="1488">
        <v>21578</v>
      </c>
      <c r="P38" s="1488">
        <v>22234</v>
      </c>
      <c r="Q38" s="1488">
        <v>23476</v>
      </c>
      <c r="R38" s="1488">
        <v>23059</v>
      </c>
      <c r="S38" s="1489">
        <v>17890</v>
      </c>
      <c r="T38" s="1086">
        <v>19360</v>
      </c>
      <c r="U38" s="1086">
        <v>20410</v>
      </c>
      <c r="V38" s="1086">
        <v>20500</v>
      </c>
      <c r="W38" s="1086">
        <v>19760</v>
      </c>
      <c r="X38" s="1093">
        <v>21480</v>
      </c>
      <c r="Y38" s="1093">
        <v>20620</v>
      </c>
      <c r="Z38" s="1093">
        <v>20950</v>
      </c>
      <c r="AA38" s="1092">
        <v>21310</v>
      </c>
      <c r="AB38" s="396">
        <f t="shared" si="0"/>
        <v>-3</v>
      </c>
      <c r="AC38" s="396">
        <f t="shared" si="1"/>
        <v>-1.9</v>
      </c>
      <c r="AD38" s="396">
        <f t="shared" si="2"/>
        <v>-5.5</v>
      </c>
      <c r="AE38" s="396">
        <f t="shared" si="3"/>
        <v>-5</v>
      </c>
      <c r="AF38" s="396">
        <f t="shared" si="4"/>
        <v>-1.9</v>
      </c>
      <c r="AG38" s="396">
        <f t="shared" si="5"/>
        <v>902.5</v>
      </c>
      <c r="AH38" s="396">
        <f t="shared" si="19"/>
        <v>1.7</v>
      </c>
      <c r="AI38" s="396">
        <f t="shared" si="20"/>
        <v>-5.2</v>
      </c>
      <c r="AJ38" s="396">
        <f t="shared" si="21"/>
        <v>3</v>
      </c>
      <c r="AK38" s="396">
        <f t="shared" si="22"/>
        <v>5.6</v>
      </c>
      <c r="AL38" s="396">
        <f t="shared" si="23"/>
        <v>-1.8</v>
      </c>
      <c r="AM38" s="396">
        <f t="shared" si="24"/>
        <v>-22.4</v>
      </c>
      <c r="AN38" s="1083">
        <f t="shared" si="25"/>
        <v>8.1999999999999993</v>
      </c>
      <c r="AO38" s="1083">
        <f t="shared" si="26"/>
        <v>5.4</v>
      </c>
      <c r="AP38" s="1083">
        <f t="shared" si="27"/>
        <v>0.4</v>
      </c>
      <c r="AQ38" s="1083">
        <f t="shared" si="28"/>
        <v>-3.6</v>
      </c>
      <c r="AR38" s="1083">
        <f t="shared" si="16"/>
        <v>8.6999999999999993</v>
      </c>
      <c r="AS38" s="1083">
        <f t="shared" si="29"/>
        <v>-4</v>
      </c>
      <c r="AT38" s="1083">
        <f t="shared" si="30"/>
        <v>1.6</v>
      </c>
      <c r="AU38" s="1083">
        <f t="shared" si="31"/>
        <v>1.7</v>
      </c>
      <c r="AV38" s="1126"/>
    </row>
    <row r="39" spans="1:55" s="55" customFormat="1">
      <c r="A39" s="1575"/>
      <c r="B39" s="376"/>
      <c r="C39" s="377" t="s">
        <v>626</v>
      </c>
      <c r="D39" s="1491"/>
      <c r="E39" s="1516">
        <v>1334</v>
      </c>
      <c r="F39" s="1510">
        <v>1260</v>
      </c>
      <c r="G39" s="1510">
        <v>1257</v>
      </c>
      <c r="H39" s="1510">
        <v>1150</v>
      </c>
      <c r="I39" s="1510">
        <v>1197</v>
      </c>
      <c r="J39" s="1514">
        <v>1240</v>
      </c>
      <c r="K39" s="1514"/>
      <c r="L39" s="1514"/>
      <c r="M39" s="1514">
        <v>11536</v>
      </c>
      <c r="N39" s="1488">
        <v>11560</v>
      </c>
      <c r="O39" s="1488">
        <v>11100</v>
      </c>
      <c r="P39" s="1488">
        <v>11214</v>
      </c>
      <c r="Q39" s="1488">
        <v>11593</v>
      </c>
      <c r="R39" s="1488">
        <v>11226</v>
      </c>
      <c r="S39" s="1489">
        <v>8190</v>
      </c>
      <c r="T39" s="1086">
        <v>9050</v>
      </c>
      <c r="U39" s="1086">
        <v>9710</v>
      </c>
      <c r="V39" s="1086">
        <v>9350</v>
      </c>
      <c r="W39" s="1086">
        <v>8690</v>
      </c>
      <c r="X39" s="1093">
        <v>8270</v>
      </c>
      <c r="Y39" s="1093">
        <v>7990</v>
      </c>
      <c r="Z39" s="1093">
        <v>8350</v>
      </c>
      <c r="AA39" s="1092">
        <v>8760</v>
      </c>
      <c r="AB39" s="396">
        <f t="shared" si="0"/>
        <v>-5.5</v>
      </c>
      <c r="AC39" s="396">
        <f t="shared" si="1"/>
        <v>-0.2</v>
      </c>
      <c r="AD39" s="396">
        <f t="shared" si="2"/>
        <v>-8.5</v>
      </c>
      <c r="AE39" s="396">
        <f t="shared" si="3"/>
        <v>4.0999999999999996</v>
      </c>
      <c r="AF39" s="396">
        <f t="shared" si="4"/>
        <v>3.6</v>
      </c>
      <c r="AG39" s="396">
        <f t="shared" si="5"/>
        <v>830.3</v>
      </c>
      <c r="AH39" s="396">
        <f t="shared" si="19"/>
        <v>0.2</v>
      </c>
      <c r="AI39" s="396">
        <f t="shared" si="20"/>
        <v>-4</v>
      </c>
      <c r="AJ39" s="396">
        <f t="shared" si="21"/>
        <v>1</v>
      </c>
      <c r="AK39" s="396">
        <f t="shared" si="22"/>
        <v>3.4</v>
      </c>
      <c r="AL39" s="396">
        <f t="shared" si="23"/>
        <v>-3.2</v>
      </c>
      <c r="AM39" s="396">
        <f t="shared" si="24"/>
        <v>-27</v>
      </c>
      <c r="AN39" s="1083">
        <f t="shared" si="25"/>
        <v>10.5</v>
      </c>
      <c r="AO39" s="1083">
        <f t="shared" si="26"/>
        <v>7.3</v>
      </c>
      <c r="AP39" s="1083">
        <f t="shared" si="27"/>
        <v>-3.7</v>
      </c>
      <c r="AQ39" s="1083">
        <f t="shared" si="28"/>
        <v>-7.1</v>
      </c>
      <c r="AR39" s="1083">
        <f t="shared" si="16"/>
        <v>-4.8</v>
      </c>
      <c r="AS39" s="1083">
        <f t="shared" si="29"/>
        <v>-3.4</v>
      </c>
      <c r="AT39" s="1083">
        <f t="shared" si="30"/>
        <v>4.5</v>
      </c>
      <c r="AU39" s="1083">
        <f t="shared" si="31"/>
        <v>4.9000000000000004</v>
      </c>
      <c r="AV39" s="1118"/>
    </row>
    <row r="40" spans="1:55" s="55" customFormat="1">
      <c r="A40" s="1575"/>
      <c r="B40" s="376"/>
      <c r="C40" s="377" t="s">
        <v>436</v>
      </c>
      <c r="D40" s="1491"/>
      <c r="E40" s="1516">
        <v>1903</v>
      </c>
      <c r="F40" s="1510">
        <v>1847</v>
      </c>
      <c r="G40" s="1510">
        <v>1823</v>
      </c>
      <c r="H40" s="1510">
        <v>1714</v>
      </c>
      <c r="I40" s="1510">
        <v>1585</v>
      </c>
      <c r="J40" s="1514">
        <v>1621</v>
      </c>
      <c r="K40" s="1514"/>
      <c r="L40" s="1514"/>
      <c r="M40" s="1514">
        <v>14795</v>
      </c>
      <c r="N40" s="1488">
        <v>14657</v>
      </c>
      <c r="O40" s="1488">
        <v>14257</v>
      </c>
      <c r="P40" s="1488">
        <v>14407</v>
      </c>
      <c r="Q40" s="1488">
        <v>15260</v>
      </c>
      <c r="R40" s="1488">
        <v>14677</v>
      </c>
      <c r="S40" s="1489">
        <v>21020</v>
      </c>
      <c r="T40" s="1086">
        <v>23510</v>
      </c>
      <c r="U40" s="1086">
        <v>26350</v>
      </c>
      <c r="V40" s="1086">
        <v>24280</v>
      </c>
      <c r="W40" s="1086">
        <v>22490</v>
      </c>
      <c r="X40" s="1093">
        <v>19750</v>
      </c>
      <c r="Y40" s="1093">
        <v>20100</v>
      </c>
      <c r="Z40" s="1093">
        <v>22330</v>
      </c>
      <c r="AA40" s="1092">
        <v>22520</v>
      </c>
      <c r="AB40" s="396">
        <f t="shared" si="0"/>
        <v>-2.9</v>
      </c>
      <c r="AC40" s="396">
        <f t="shared" si="1"/>
        <v>-1.3</v>
      </c>
      <c r="AD40" s="396">
        <f t="shared" si="2"/>
        <v>-6</v>
      </c>
      <c r="AE40" s="396">
        <f t="shared" si="3"/>
        <v>-7.5</v>
      </c>
      <c r="AF40" s="396">
        <f t="shared" si="4"/>
        <v>2.2999999999999998</v>
      </c>
      <c r="AG40" s="396">
        <f t="shared" si="5"/>
        <v>812.7</v>
      </c>
      <c r="AH40" s="396">
        <f t="shared" si="19"/>
        <v>-0.9</v>
      </c>
      <c r="AI40" s="396">
        <f t="shared" si="20"/>
        <v>-2.7</v>
      </c>
      <c r="AJ40" s="396">
        <f t="shared" si="21"/>
        <v>1.1000000000000001</v>
      </c>
      <c r="AK40" s="396">
        <f t="shared" si="22"/>
        <v>5.9</v>
      </c>
      <c r="AL40" s="396">
        <f t="shared" si="23"/>
        <v>-3.8</v>
      </c>
      <c r="AM40" s="396">
        <f t="shared" si="24"/>
        <v>43.2</v>
      </c>
      <c r="AN40" s="1083">
        <f t="shared" si="25"/>
        <v>11.8</v>
      </c>
      <c r="AO40" s="1083">
        <f t="shared" si="26"/>
        <v>12.1</v>
      </c>
      <c r="AP40" s="1083">
        <f t="shared" si="27"/>
        <v>-7.9</v>
      </c>
      <c r="AQ40" s="1083">
        <f t="shared" si="28"/>
        <v>-7.4</v>
      </c>
      <c r="AR40" s="1083">
        <f t="shared" si="16"/>
        <v>-12.2</v>
      </c>
      <c r="AS40" s="1083">
        <f t="shared" si="29"/>
        <v>1.8</v>
      </c>
      <c r="AT40" s="1083">
        <f t="shared" si="30"/>
        <v>11.1</v>
      </c>
      <c r="AU40" s="1083">
        <f t="shared" si="31"/>
        <v>0.9</v>
      </c>
      <c r="AV40" s="1118"/>
    </row>
    <row r="41" spans="1:55" s="55" customFormat="1">
      <c r="A41" s="1575"/>
      <c r="B41" s="379"/>
      <c r="C41" s="377" t="s">
        <v>627</v>
      </c>
      <c r="D41" s="1491"/>
      <c r="E41" s="1516">
        <v>2321</v>
      </c>
      <c r="F41" s="1510">
        <v>2209</v>
      </c>
      <c r="G41" s="1510">
        <v>2367</v>
      </c>
      <c r="H41" s="1510">
        <v>2463</v>
      </c>
      <c r="I41" s="1510">
        <v>2138</v>
      </c>
      <c r="J41" s="1514">
        <v>2160</v>
      </c>
      <c r="K41" s="1514"/>
      <c r="L41" s="1514"/>
      <c r="M41" s="1514">
        <v>22087</v>
      </c>
      <c r="N41" s="1488">
        <v>21233</v>
      </c>
      <c r="O41" s="1488">
        <v>22380</v>
      </c>
      <c r="P41" s="1488">
        <v>22458</v>
      </c>
      <c r="Q41" s="1488">
        <v>23470</v>
      </c>
      <c r="R41" s="1488">
        <v>23345</v>
      </c>
      <c r="S41" s="1489">
        <v>21070</v>
      </c>
      <c r="T41" s="1086">
        <v>23270</v>
      </c>
      <c r="U41" s="1086">
        <v>23870</v>
      </c>
      <c r="V41" s="1086">
        <v>23430</v>
      </c>
      <c r="W41" s="1086">
        <v>22890</v>
      </c>
      <c r="X41" s="1093">
        <v>21840</v>
      </c>
      <c r="Y41" s="1093">
        <v>21450</v>
      </c>
      <c r="Z41" s="1093">
        <v>20530</v>
      </c>
      <c r="AA41" s="1092">
        <v>21120</v>
      </c>
      <c r="AB41" s="396">
        <f t="shared" si="0"/>
        <v>-4.8</v>
      </c>
      <c r="AC41" s="396">
        <f t="shared" si="1"/>
        <v>7.2</v>
      </c>
      <c r="AD41" s="396">
        <f t="shared" si="2"/>
        <v>4.0999999999999996</v>
      </c>
      <c r="AE41" s="396">
        <f t="shared" si="3"/>
        <v>-13.2</v>
      </c>
      <c r="AF41" s="396">
        <f t="shared" si="4"/>
        <v>1</v>
      </c>
      <c r="AG41" s="396">
        <f t="shared" si="5"/>
        <v>922.5</v>
      </c>
      <c r="AH41" s="396">
        <f t="shared" si="19"/>
        <v>-3.9</v>
      </c>
      <c r="AI41" s="396">
        <f t="shared" si="20"/>
        <v>5.4</v>
      </c>
      <c r="AJ41" s="396">
        <f t="shared" si="21"/>
        <v>0.3</v>
      </c>
      <c r="AK41" s="396">
        <f t="shared" si="22"/>
        <v>4.5</v>
      </c>
      <c r="AL41" s="396">
        <f t="shared" si="23"/>
        <v>-0.5</v>
      </c>
      <c r="AM41" s="396">
        <f t="shared" si="24"/>
        <v>-9.6999999999999993</v>
      </c>
      <c r="AN41" s="1083">
        <f t="shared" si="25"/>
        <v>10.4</v>
      </c>
      <c r="AO41" s="1083">
        <f t="shared" si="26"/>
        <v>2.6</v>
      </c>
      <c r="AP41" s="1083">
        <f t="shared" si="27"/>
        <v>-1.8</v>
      </c>
      <c r="AQ41" s="1083">
        <f t="shared" si="28"/>
        <v>-2.2999999999999998</v>
      </c>
      <c r="AR41" s="1083">
        <f t="shared" si="16"/>
        <v>-4.5999999999999996</v>
      </c>
      <c r="AS41" s="1083">
        <f t="shared" si="29"/>
        <v>-1.8</v>
      </c>
      <c r="AT41" s="1083">
        <f t="shared" si="30"/>
        <v>-4.3</v>
      </c>
      <c r="AU41" s="1083">
        <f t="shared" si="31"/>
        <v>2.9</v>
      </c>
      <c r="AV41" s="1118"/>
    </row>
    <row r="42" spans="1:55" s="55" customFormat="1">
      <c r="A42" s="1575"/>
      <c r="B42" s="376"/>
      <c r="C42" s="377" t="s">
        <v>628</v>
      </c>
      <c r="D42" s="1491"/>
      <c r="E42" s="1516">
        <v>1615</v>
      </c>
      <c r="F42" s="1510">
        <v>1580</v>
      </c>
      <c r="G42" s="1510">
        <v>1520</v>
      </c>
      <c r="H42" s="1510">
        <v>1529</v>
      </c>
      <c r="I42" s="1510">
        <v>1366</v>
      </c>
      <c r="J42" s="1514">
        <v>1401</v>
      </c>
      <c r="K42" s="1514"/>
      <c r="L42" s="1514"/>
      <c r="M42" s="1514">
        <v>13910</v>
      </c>
      <c r="N42" s="1488">
        <v>13589</v>
      </c>
      <c r="O42" s="1488">
        <v>13065</v>
      </c>
      <c r="P42" s="1488">
        <v>13342</v>
      </c>
      <c r="Q42" s="1488">
        <v>14172</v>
      </c>
      <c r="R42" s="1488">
        <v>13838</v>
      </c>
      <c r="S42" s="1489">
        <v>12700</v>
      </c>
      <c r="T42" s="1086">
        <v>13260</v>
      </c>
      <c r="U42" s="1086">
        <v>13600</v>
      </c>
      <c r="V42" s="1086">
        <v>13770</v>
      </c>
      <c r="W42" s="1086">
        <v>12940</v>
      </c>
      <c r="X42" s="1093">
        <v>16670</v>
      </c>
      <c r="Y42" s="1093">
        <v>16440</v>
      </c>
      <c r="Z42" s="1093">
        <v>16520</v>
      </c>
      <c r="AA42" s="1092">
        <v>17150</v>
      </c>
      <c r="AB42" s="396">
        <f t="shared" si="0"/>
        <v>-2.2000000000000002</v>
      </c>
      <c r="AC42" s="396">
        <f t="shared" si="1"/>
        <v>-3.8</v>
      </c>
      <c r="AD42" s="396">
        <f t="shared" si="2"/>
        <v>0.6</v>
      </c>
      <c r="AE42" s="396">
        <f t="shared" si="3"/>
        <v>-10.7</v>
      </c>
      <c r="AF42" s="396">
        <f t="shared" si="4"/>
        <v>2.6</v>
      </c>
      <c r="AG42" s="396">
        <f t="shared" si="5"/>
        <v>892.9</v>
      </c>
      <c r="AH42" s="396">
        <f t="shared" si="19"/>
        <v>-2.2999999999999998</v>
      </c>
      <c r="AI42" s="396">
        <f t="shared" si="20"/>
        <v>-3.9</v>
      </c>
      <c r="AJ42" s="396">
        <f t="shared" si="21"/>
        <v>2.1</v>
      </c>
      <c r="AK42" s="396">
        <f t="shared" si="22"/>
        <v>6.2</v>
      </c>
      <c r="AL42" s="396">
        <f t="shared" si="23"/>
        <v>-2.4</v>
      </c>
      <c r="AM42" s="396">
        <f t="shared" si="24"/>
        <v>-8.1999999999999993</v>
      </c>
      <c r="AN42" s="1083">
        <f t="shared" si="25"/>
        <v>4.4000000000000004</v>
      </c>
      <c r="AO42" s="1083">
        <f t="shared" si="26"/>
        <v>2.6</v>
      </c>
      <c r="AP42" s="1083">
        <f t="shared" si="27"/>
        <v>1.3</v>
      </c>
      <c r="AQ42" s="1083">
        <f t="shared" si="28"/>
        <v>-6</v>
      </c>
      <c r="AR42" s="1083">
        <f t="shared" si="16"/>
        <v>28.8</v>
      </c>
      <c r="AS42" s="1083">
        <f t="shared" si="29"/>
        <v>-1.4</v>
      </c>
      <c r="AT42" s="1083">
        <f t="shared" si="30"/>
        <v>0.5</v>
      </c>
      <c r="AU42" s="1083">
        <f t="shared" si="31"/>
        <v>3.8</v>
      </c>
      <c r="AV42" s="1118"/>
    </row>
    <row r="43" spans="1:55" s="55" customFormat="1">
      <c r="A43" s="1576"/>
      <c r="B43" s="380"/>
      <c r="C43" s="381" t="s">
        <v>601</v>
      </c>
      <c r="D43" s="1499"/>
      <c r="E43" s="1540">
        <v>3727</v>
      </c>
      <c r="F43" s="1541">
        <v>3756</v>
      </c>
      <c r="G43" s="1541">
        <v>3970</v>
      </c>
      <c r="H43" s="1541">
        <v>4003</v>
      </c>
      <c r="I43" s="1541">
        <v>3687</v>
      </c>
      <c r="J43" s="1535">
        <v>3542</v>
      </c>
      <c r="K43" s="1535"/>
      <c r="L43" s="1535"/>
      <c r="M43" s="1535">
        <v>35322</v>
      </c>
      <c r="N43" s="1536">
        <v>34806</v>
      </c>
      <c r="O43" s="1536">
        <v>34985</v>
      </c>
      <c r="P43" s="1536">
        <v>35005</v>
      </c>
      <c r="Q43" s="1536">
        <v>35488</v>
      </c>
      <c r="R43" s="1536">
        <v>33354</v>
      </c>
      <c r="S43" s="1537">
        <v>37760</v>
      </c>
      <c r="T43" s="1088">
        <v>39820</v>
      </c>
      <c r="U43" s="1088">
        <v>41140</v>
      </c>
      <c r="V43" s="1088">
        <v>38000</v>
      </c>
      <c r="W43" s="1088">
        <v>35350</v>
      </c>
      <c r="X43" s="1094">
        <v>32420</v>
      </c>
      <c r="Y43" s="1094">
        <v>31410</v>
      </c>
      <c r="Z43" s="1094">
        <v>31870</v>
      </c>
      <c r="AA43" s="1095">
        <v>36780</v>
      </c>
      <c r="AB43" s="397">
        <f t="shared" si="0"/>
        <v>0.8</v>
      </c>
      <c r="AC43" s="397">
        <f t="shared" si="1"/>
        <v>5.7</v>
      </c>
      <c r="AD43" s="397">
        <f t="shared" si="2"/>
        <v>0.8</v>
      </c>
      <c r="AE43" s="397">
        <f t="shared" si="3"/>
        <v>-7.9</v>
      </c>
      <c r="AF43" s="397">
        <f t="shared" si="4"/>
        <v>-3.9</v>
      </c>
      <c r="AG43" s="397">
        <f t="shared" si="5"/>
        <v>897.2</v>
      </c>
      <c r="AH43" s="397">
        <f t="shared" si="19"/>
        <v>-1.5</v>
      </c>
      <c r="AI43" s="397">
        <f t="shared" si="20"/>
        <v>0.5</v>
      </c>
      <c r="AJ43" s="397">
        <f t="shared" si="21"/>
        <v>0.1</v>
      </c>
      <c r="AK43" s="397">
        <f t="shared" si="22"/>
        <v>1.4</v>
      </c>
      <c r="AL43" s="397">
        <f t="shared" si="23"/>
        <v>-6</v>
      </c>
      <c r="AM43" s="397">
        <f t="shared" si="24"/>
        <v>13.2</v>
      </c>
      <c r="AN43" s="398">
        <f t="shared" si="25"/>
        <v>5.5</v>
      </c>
      <c r="AO43" s="398">
        <f t="shared" si="26"/>
        <v>3.3</v>
      </c>
      <c r="AP43" s="398">
        <f t="shared" si="27"/>
        <v>-7.6</v>
      </c>
      <c r="AQ43" s="398">
        <f t="shared" si="28"/>
        <v>-7</v>
      </c>
      <c r="AR43" s="398">
        <f t="shared" si="16"/>
        <v>-8.3000000000000007</v>
      </c>
      <c r="AS43" s="398">
        <f t="shared" si="29"/>
        <v>-3.1</v>
      </c>
      <c r="AT43" s="398">
        <f t="shared" si="30"/>
        <v>1.5</v>
      </c>
      <c r="AU43" s="398">
        <f t="shared" si="31"/>
        <v>15.4</v>
      </c>
      <c r="AV43" s="1122"/>
    </row>
    <row r="44" spans="1:55" s="55" customFormat="1" ht="13.5" customHeight="1">
      <c r="A44" s="1574" t="s">
        <v>643</v>
      </c>
      <c r="B44" s="1084" t="s">
        <v>644</v>
      </c>
      <c r="C44" s="377" t="s">
        <v>618</v>
      </c>
      <c r="D44" s="1491" t="s">
        <v>639</v>
      </c>
      <c r="E44" s="1516">
        <v>2647344</v>
      </c>
      <c r="F44" s="1510">
        <v>2634151</v>
      </c>
      <c r="G44" s="1510">
        <v>2478771</v>
      </c>
      <c r="H44" s="1514">
        <v>2382132</v>
      </c>
      <c r="I44" s="1514">
        <v>2508433</v>
      </c>
      <c r="J44" s="1514">
        <v>2552124</v>
      </c>
      <c r="K44" s="1514"/>
      <c r="L44" s="1514"/>
      <c r="M44" s="1514">
        <v>3096331</v>
      </c>
      <c r="N44" s="1488">
        <v>2858451</v>
      </c>
      <c r="O44" s="1488">
        <v>2983434</v>
      </c>
      <c r="P44" s="1488">
        <v>2972253</v>
      </c>
      <c r="Q44" s="1486">
        <v>2866785</v>
      </c>
      <c r="R44" s="1486">
        <v>2703968</v>
      </c>
      <c r="S44" s="1487">
        <v>2831802</v>
      </c>
      <c r="T44" s="1093">
        <v>3125826</v>
      </c>
      <c r="U44" s="1093">
        <v>3213485.34</v>
      </c>
      <c r="V44" s="1093">
        <v>3255637.03</v>
      </c>
      <c r="W44" s="1093">
        <v>3439841.87</v>
      </c>
      <c r="X44" s="1093">
        <v>3421055.2</v>
      </c>
      <c r="Y44" s="1093">
        <v>3409011</v>
      </c>
      <c r="Z44" s="1093">
        <v>3410436</v>
      </c>
      <c r="AA44" s="1092">
        <v>3839108</v>
      </c>
      <c r="AB44" s="402">
        <f t="shared" si="0"/>
        <v>-0.5</v>
      </c>
      <c r="AC44" s="402">
        <f t="shared" si="1"/>
        <v>-5.9</v>
      </c>
      <c r="AD44" s="402">
        <f t="shared" si="2"/>
        <v>-3.9</v>
      </c>
      <c r="AE44" s="402">
        <f t="shared" si="3"/>
        <v>5.3</v>
      </c>
      <c r="AF44" s="402">
        <f t="shared" si="4"/>
        <v>1.7</v>
      </c>
      <c r="AG44" s="402">
        <f t="shared" si="5"/>
        <v>21.3</v>
      </c>
      <c r="AH44" s="402">
        <f t="shared" si="19"/>
        <v>-7.7</v>
      </c>
      <c r="AI44" s="402">
        <f t="shared" si="20"/>
        <v>4.4000000000000004</v>
      </c>
      <c r="AJ44" s="402">
        <f t="shared" si="21"/>
        <v>-0.4</v>
      </c>
      <c r="AK44" s="402">
        <f t="shared" si="22"/>
        <v>-3.5</v>
      </c>
      <c r="AL44" s="402">
        <f t="shared" si="23"/>
        <v>-5.7</v>
      </c>
      <c r="AM44" s="396">
        <f t="shared" si="24"/>
        <v>4.7</v>
      </c>
      <c r="AN44" s="1083">
        <f t="shared" si="25"/>
        <v>10.4</v>
      </c>
      <c r="AO44" s="1083">
        <f t="shared" si="26"/>
        <v>2.8</v>
      </c>
      <c r="AP44" s="1083">
        <f t="shared" si="27"/>
        <v>1.3</v>
      </c>
      <c r="AQ44" s="1083">
        <f t="shared" si="28"/>
        <v>5.7</v>
      </c>
      <c r="AR44" s="1083">
        <f t="shared" si="16"/>
        <v>-0.5</v>
      </c>
      <c r="AS44" s="1083">
        <f t="shared" si="29"/>
        <v>-0.4</v>
      </c>
      <c r="AT44" s="1083">
        <f t="shared" si="30"/>
        <v>0</v>
      </c>
      <c r="AU44" s="1083">
        <f t="shared" si="31"/>
        <v>12.6</v>
      </c>
      <c r="AV44" s="377" t="s">
        <v>620</v>
      </c>
      <c r="AW44" s="388"/>
    </row>
    <row r="45" spans="1:55" s="55" customFormat="1">
      <c r="A45" s="1575"/>
      <c r="B45" s="385"/>
      <c r="C45" s="377" t="s">
        <v>432</v>
      </c>
      <c r="D45" s="1491" t="s">
        <v>645</v>
      </c>
      <c r="E45" s="1516">
        <v>2112769</v>
      </c>
      <c r="F45" s="1510">
        <v>1903194</v>
      </c>
      <c r="G45" s="1510">
        <v>1668789</v>
      </c>
      <c r="H45" s="1514">
        <v>1739369</v>
      </c>
      <c r="I45" s="1514">
        <v>1703879</v>
      </c>
      <c r="J45" s="1514">
        <v>1749537</v>
      </c>
      <c r="K45" s="1514"/>
      <c r="L45" s="1514"/>
      <c r="M45" s="1514">
        <v>2107545</v>
      </c>
      <c r="N45" s="1488">
        <v>1762852</v>
      </c>
      <c r="O45" s="1488">
        <v>1877722</v>
      </c>
      <c r="P45" s="1488">
        <v>1779231</v>
      </c>
      <c r="Q45" s="1488">
        <v>1614856</v>
      </c>
      <c r="R45" s="1486">
        <v>1616272</v>
      </c>
      <c r="S45" s="1487">
        <v>1627341</v>
      </c>
      <c r="T45" s="1093">
        <v>1688469</v>
      </c>
      <c r="U45" s="1093">
        <v>1675915.17</v>
      </c>
      <c r="V45" s="1093">
        <v>1660609.95</v>
      </c>
      <c r="W45" s="1093">
        <v>1744179.7</v>
      </c>
      <c r="X45" s="1093">
        <v>1732021.15</v>
      </c>
      <c r="Y45" s="1093">
        <v>1574011</v>
      </c>
      <c r="Z45" s="1093">
        <v>1736146</v>
      </c>
      <c r="AA45" s="1092">
        <v>1834057</v>
      </c>
      <c r="AB45" s="402">
        <f t="shared" si="0"/>
        <v>-9.9</v>
      </c>
      <c r="AC45" s="402">
        <f t="shared" si="1"/>
        <v>-12.3</v>
      </c>
      <c r="AD45" s="402">
        <f t="shared" si="2"/>
        <v>4.2</v>
      </c>
      <c r="AE45" s="402">
        <f t="shared" si="3"/>
        <v>-2</v>
      </c>
      <c r="AF45" s="402">
        <f t="shared" si="4"/>
        <v>2.7</v>
      </c>
      <c r="AG45" s="402">
        <f t="shared" si="5"/>
        <v>20.5</v>
      </c>
      <c r="AH45" s="402">
        <f t="shared" si="19"/>
        <v>-16.399999999999999</v>
      </c>
      <c r="AI45" s="402">
        <f t="shared" si="20"/>
        <v>6.5</v>
      </c>
      <c r="AJ45" s="402">
        <f t="shared" si="21"/>
        <v>-5.2</v>
      </c>
      <c r="AK45" s="402">
        <f t="shared" si="22"/>
        <v>-9.1999999999999993</v>
      </c>
      <c r="AL45" s="402">
        <f t="shared" si="23"/>
        <v>0.1</v>
      </c>
      <c r="AM45" s="396">
        <f t="shared" si="24"/>
        <v>0.7</v>
      </c>
      <c r="AN45" s="1083">
        <f t="shared" si="25"/>
        <v>3.8</v>
      </c>
      <c r="AO45" s="1083">
        <f t="shared" si="26"/>
        <v>-0.7</v>
      </c>
      <c r="AP45" s="1083">
        <f t="shared" si="27"/>
        <v>-0.9</v>
      </c>
      <c r="AQ45" s="1083">
        <f t="shared" si="28"/>
        <v>5</v>
      </c>
      <c r="AR45" s="1083">
        <f t="shared" si="16"/>
        <v>-0.7</v>
      </c>
      <c r="AS45" s="1083">
        <f t="shared" si="29"/>
        <v>-9.1</v>
      </c>
      <c r="AT45" s="1083">
        <f t="shared" si="30"/>
        <v>10.3</v>
      </c>
      <c r="AU45" s="1083">
        <f t="shared" si="31"/>
        <v>5.6</v>
      </c>
      <c r="AV45" s="1118" t="s">
        <v>646</v>
      </c>
      <c r="AW45" s="386"/>
    </row>
    <row r="46" spans="1:55" s="55" customFormat="1">
      <c r="A46" s="1575"/>
      <c r="B46" s="385"/>
      <c r="C46" s="377" t="s">
        <v>433</v>
      </c>
      <c r="D46" s="1491"/>
      <c r="E46" s="1516">
        <v>1201671</v>
      </c>
      <c r="F46" s="1510">
        <v>1095354</v>
      </c>
      <c r="G46" s="1510">
        <v>1063108</v>
      </c>
      <c r="H46" s="1514">
        <v>1025319</v>
      </c>
      <c r="I46" s="1514">
        <v>1114142</v>
      </c>
      <c r="J46" s="1514">
        <v>1099156</v>
      </c>
      <c r="K46" s="1514"/>
      <c r="L46" s="1514"/>
      <c r="M46" s="1514">
        <v>1281592</v>
      </c>
      <c r="N46" s="1488">
        <v>1021458</v>
      </c>
      <c r="O46" s="1488">
        <v>1159470</v>
      </c>
      <c r="P46" s="1488">
        <v>1252494</v>
      </c>
      <c r="Q46" s="1486">
        <v>1213878</v>
      </c>
      <c r="R46" s="1486">
        <v>1195158</v>
      </c>
      <c r="S46" s="1487">
        <v>1302885</v>
      </c>
      <c r="T46" s="1093">
        <v>1316557</v>
      </c>
      <c r="U46" s="1093">
        <v>1372964.64</v>
      </c>
      <c r="V46" s="1093">
        <v>1433540.61</v>
      </c>
      <c r="W46" s="1093">
        <v>1489668.4</v>
      </c>
      <c r="X46" s="1093">
        <v>1404784.69</v>
      </c>
      <c r="Y46" s="1093">
        <v>1296396</v>
      </c>
      <c r="Z46" s="1093">
        <v>1378895</v>
      </c>
      <c r="AA46" s="1092">
        <v>1434088</v>
      </c>
      <c r="AB46" s="402">
        <f t="shared" si="0"/>
        <v>-8.8000000000000007</v>
      </c>
      <c r="AC46" s="402">
        <f t="shared" si="1"/>
        <v>-2.9</v>
      </c>
      <c r="AD46" s="402">
        <f t="shared" si="2"/>
        <v>-3.6</v>
      </c>
      <c r="AE46" s="402">
        <f t="shared" si="3"/>
        <v>8.6999999999999993</v>
      </c>
      <c r="AF46" s="402">
        <f t="shared" si="4"/>
        <v>-1.3</v>
      </c>
      <c r="AG46" s="402">
        <f t="shared" si="5"/>
        <v>16.600000000000001</v>
      </c>
      <c r="AH46" s="402">
        <f t="shared" si="19"/>
        <v>-20.3</v>
      </c>
      <c r="AI46" s="402">
        <f t="shared" si="20"/>
        <v>13.5</v>
      </c>
      <c r="AJ46" s="402">
        <f t="shared" si="21"/>
        <v>8</v>
      </c>
      <c r="AK46" s="402">
        <f t="shared" si="22"/>
        <v>-3.1</v>
      </c>
      <c r="AL46" s="402">
        <f t="shared" si="23"/>
        <v>-1.5</v>
      </c>
      <c r="AM46" s="396">
        <f t="shared" si="24"/>
        <v>9</v>
      </c>
      <c r="AN46" s="1083">
        <f t="shared" si="25"/>
        <v>1</v>
      </c>
      <c r="AO46" s="1083">
        <f t="shared" si="26"/>
        <v>4.3</v>
      </c>
      <c r="AP46" s="1083">
        <f t="shared" si="27"/>
        <v>4.4000000000000004</v>
      </c>
      <c r="AQ46" s="1083">
        <f t="shared" si="28"/>
        <v>3.9</v>
      </c>
      <c r="AR46" s="1083">
        <f t="shared" si="16"/>
        <v>-5.7</v>
      </c>
      <c r="AS46" s="1083">
        <f t="shared" si="29"/>
        <v>-7.7</v>
      </c>
      <c r="AT46" s="1083">
        <f t="shared" si="30"/>
        <v>6.4</v>
      </c>
      <c r="AU46" s="1083">
        <f t="shared" si="31"/>
        <v>4</v>
      </c>
      <c r="AV46" s="1129" t="s">
        <v>647</v>
      </c>
    </row>
    <row r="47" spans="1:55" s="55" customFormat="1">
      <c r="A47" s="1575"/>
      <c r="B47" s="385"/>
      <c r="C47" s="377" t="s">
        <v>625</v>
      </c>
      <c r="D47" s="1491"/>
      <c r="E47" s="1516">
        <v>2755412</v>
      </c>
      <c r="F47" s="1510">
        <v>2524970</v>
      </c>
      <c r="G47" s="1510">
        <v>2446643</v>
      </c>
      <c r="H47" s="1514">
        <v>2476008</v>
      </c>
      <c r="I47" s="1514">
        <v>2643508</v>
      </c>
      <c r="J47" s="1514">
        <v>2904468</v>
      </c>
      <c r="K47" s="1514"/>
      <c r="L47" s="1514"/>
      <c r="M47" s="1514">
        <v>3797442</v>
      </c>
      <c r="N47" s="1488">
        <v>3060514</v>
      </c>
      <c r="O47" s="1488">
        <v>3104138</v>
      </c>
      <c r="P47" s="1488">
        <v>3169866</v>
      </c>
      <c r="Q47" s="1486">
        <v>3358115</v>
      </c>
      <c r="R47" s="1486">
        <v>3234788</v>
      </c>
      <c r="S47" s="1487">
        <v>3354487</v>
      </c>
      <c r="T47" s="1093">
        <v>3255437</v>
      </c>
      <c r="U47" s="1093">
        <v>3130354.67</v>
      </c>
      <c r="V47" s="1093">
        <v>3342348.86</v>
      </c>
      <c r="W47" s="1093">
        <v>3620310.02</v>
      </c>
      <c r="X47" s="1093">
        <v>3680792.75</v>
      </c>
      <c r="Y47" s="1093">
        <v>3317470</v>
      </c>
      <c r="Z47" s="1093">
        <v>3674642</v>
      </c>
      <c r="AA47" s="1092">
        <v>4342297</v>
      </c>
      <c r="AB47" s="402">
        <f t="shared" si="0"/>
        <v>-8.4</v>
      </c>
      <c r="AC47" s="402">
        <f t="shared" si="1"/>
        <v>-3.1</v>
      </c>
      <c r="AD47" s="402">
        <f t="shared" si="2"/>
        <v>1.2</v>
      </c>
      <c r="AE47" s="402">
        <f t="shared" si="3"/>
        <v>6.8</v>
      </c>
      <c r="AF47" s="402">
        <f t="shared" si="4"/>
        <v>9.9</v>
      </c>
      <c r="AG47" s="402">
        <f t="shared" si="5"/>
        <v>30.7</v>
      </c>
      <c r="AH47" s="402">
        <f t="shared" si="19"/>
        <v>-19.399999999999999</v>
      </c>
      <c r="AI47" s="402">
        <f t="shared" si="20"/>
        <v>1.4</v>
      </c>
      <c r="AJ47" s="402">
        <f t="shared" si="21"/>
        <v>2.1</v>
      </c>
      <c r="AK47" s="402">
        <f t="shared" si="22"/>
        <v>5.9</v>
      </c>
      <c r="AL47" s="402">
        <f t="shared" si="23"/>
        <v>-3.7</v>
      </c>
      <c r="AM47" s="396">
        <f t="shared" si="24"/>
        <v>3.7</v>
      </c>
      <c r="AN47" s="1083">
        <f t="shared" si="25"/>
        <v>-3</v>
      </c>
      <c r="AO47" s="1083">
        <f t="shared" si="26"/>
        <v>-3.8</v>
      </c>
      <c r="AP47" s="1083">
        <f t="shared" si="27"/>
        <v>6.8</v>
      </c>
      <c r="AQ47" s="1083">
        <f t="shared" si="28"/>
        <v>8.3000000000000007</v>
      </c>
      <c r="AR47" s="1083">
        <f t="shared" si="16"/>
        <v>1.7</v>
      </c>
      <c r="AS47" s="1083">
        <f t="shared" si="29"/>
        <v>-9.9</v>
      </c>
      <c r="AT47" s="1083">
        <f t="shared" si="30"/>
        <v>10.8</v>
      </c>
      <c r="AU47" s="1083">
        <f t="shared" si="31"/>
        <v>18.2</v>
      </c>
      <c r="AV47" s="1130" t="s">
        <v>648</v>
      </c>
    </row>
    <row r="48" spans="1:55" s="55" customFormat="1">
      <c r="A48" s="1575"/>
      <c r="B48" s="385"/>
      <c r="C48" s="377" t="s">
        <v>434</v>
      </c>
      <c r="D48" s="1491"/>
      <c r="E48" s="1516">
        <v>1042498</v>
      </c>
      <c r="F48" s="1510">
        <v>1001427</v>
      </c>
      <c r="G48" s="1510">
        <v>938532</v>
      </c>
      <c r="H48" s="1514">
        <v>930110</v>
      </c>
      <c r="I48" s="1514">
        <v>969668</v>
      </c>
      <c r="J48" s="1514">
        <v>1009832</v>
      </c>
      <c r="K48" s="1514"/>
      <c r="L48" s="1514"/>
      <c r="M48" s="1514">
        <v>1210150</v>
      </c>
      <c r="N48" s="1488">
        <v>1059386</v>
      </c>
      <c r="O48" s="1488">
        <v>1077216</v>
      </c>
      <c r="P48" s="1488">
        <v>1060706</v>
      </c>
      <c r="Q48" s="1486">
        <v>1047950</v>
      </c>
      <c r="R48" s="1486">
        <v>1074757</v>
      </c>
      <c r="S48" s="1487">
        <v>1185677</v>
      </c>
      <c r="T48" s="1093">
        <v>1161973</v>
      </c>
      <c r="U48" s="1093">
        <v>1187776.01</v>
      </c>
      <c r="V48" s="1093">
        <v>1261391.98</v>
      </c>
      <c r="W48" s="1093">
        <v>1257024.17</v>
      </c>
      <c r="X48" s="1093">
        <v>1312986.99</v>
      </c>
      <c r="Y48" s="1093">
        <v>1286609</v>
      </c>
      <c r="Z48" s="1093">
        <v>1398196</v>
      </c>
      <c r="AA48" s="1092">
        <v>1401945</v>
      </c>
      <c r="AB48" s="402">
        <f t="shared" si="0"/>
        <v>-3.9</v>
      </c>
      <c r="AC48" s="402">
        <f t="shared" si="1"/>
        <v>-6.3</v>
      </c>
      <c r="AD48" s="402">
        <f t="shared" si="2"/>
        <v>-0.9</v>
      </c>
      <c r="AE48" s="402">
        <f t="shared" si="3"/>
        <v>4.3</v>
      </c>
      <c r="AF48" s="402">
        <f t="shared" si="4"/>
        <v>4.0999999999999996</v>
      </c>
      <c r="AG48" s="402">
        <f t="shared" si="5"/>
        <v>19.8</v>
      </c>
      <c r="AH48" s="402">
        <f t="shared" si="19"/>
        <v>-12.5</v>
      </c>
      <c r="AI48" s="402">
        <f t="shared" si="20"/>
        <v>1.7</v>
      </c>
      <c r="AJ48" s="402">
        <f t="shared" si="21"/>
        <v>-1.5</v>
      </c>
      <c r="AK48" s="402">
        <f t="shared" si="22"/>
        <v>-1.2</v>
      </c>
      <c r="AL48" s="402">
        <f t="shared" si="23"/>
        <v>2.6</v>
      </c>
      <c r="AM48" s="396">
        <f t="shared" si="24"/>
        <v>10.3</v>
      </c>
      <c r="AN48" s="1083">
        <f t="shared" si="25"/>
        <v>-2</v>
      </c>
      <c r="AO48" s="1083">
        <f t="shared" si="26"/>
        <v>2.2000000000000002</v>
      </c>
      <c r="AP48" s="1083">
        <f t="shared" si="27"/>
        <v>6.2</v>
      </c>
      <c r="AQ48" s="1083">
        <f t="shared" si="28"/>
        <v>-0.3</v>
      </c>
      <c r="AR48" s="1083">
        <f t="shared" si="16"/>
        <v>4.5</v>
      </c>
      <c r="AS48" s="1083">
        <f t="shared" si="29"/>
        <v>-2</v>
      </c>
      <c r="AT48" s="1083">
        <f t="shared" si="30"/>
        <v>8.6999999999999993</v>
      </c>
      <c r="AU48" s="1083">
        <f t="shared" si="31"/>
        <v>0.3</v>
      </c>
      <c r="AV48" s="377"/>
    </row>
    <row r="49" spans="1:49" s="55" customFormat="1">
      <c r="A49" s="1575"/>
      <c r="B49" s="385"/>
      <c r="C49" s="377" t="s">
        <v>626</v>
      </c>
      <c r="D49" s="1491"/>
      <c r="E49" s="1516">
        <v>2097774</v>
      </c>
      <c r="F49" s="1510">
        <v>1950412</v>
      </c>
      <c r="G49" s="1510">
        <v>1926358</v>
      </c>
      <c r="H49" s="1514">
        <v>1959643</v>
      </c>
      <c r="I49" s="1514">
        <v>2158103</v>
      </c>
      <c r="J49" s="1514">
        <v>2320975</v>
      </c>
      <c r="K49" s="1514"/>
      <c r="L49" s="1514"/>
      <c r="M49" s="1514">
        <v>2914861</v>
      </c>
      <c r="N49" s="1488">
        <v>1836378</v>
      </c>
      <c r="O49" s="1488">
        <v>2148717</v>
      </c>
      <c r="P49" s="1488">
        <v>2311875</v>
      </c>
      <c r="Q49" s="1488">
        <v>2238893</v>
      </c>
      <c r="R49" s="1486">
        <v>2369723</v>
      </c>
      <c r="S49" s="1487">
        <v>2651311</v>
      </c>
      <c r="T49" s="1093">
        <v>2608371</v>
      </c>
      <c r="U49" s="1093">
        <v>2502250.71</v>
      </c>
      <c r="V49" s="1093">
        <v>2634664.89</v>
      </c>
      <c r="W49" s="1093">
        <v>2775358.07</v>
      </c>
      <c r="X49" s="1093">
        <v>2603083.83</v>
      </c>
      <c r="Y49" s="1093">
        <v>2249358</v>
      </c>
      <c r="Z49" s="1093">
        <v>2708610</v>
      </c>
      <c r="AA49" s="1092">
        <v>3181159</v>
      </c>
      <c r="AB49" s="402">
        <f t="shared" si="0"/>
        <v>-7</v>
      </c>
      <c r="AC49" s="402">
        <f t="shared" si="1"/>
        <v>-1.2</v>
      </c>
      <c r="AD49" s="402">
        <f t="shared" si="2"/>
        <v>1.7</v>
      </c>
      <c r="AE49" s="402">
        <f t="shared" si="3"/>
        <v>10.1</v>
      </c>
      <c r="AF49" s="402">
        <f t="shared" si="4"/>
        <v>7.5</v>
      </c>
      <c r="AG49" s="402">
        <f t="shared" si="5"/>
        <v>25.6</v>
      </c>
      <c r="AH49" s="402">
        <f t="shared" si="19"/>
        <v>-37</v>
      </c>
      <c r="AI49" s="402">
        <f t="shared" si="20"/>
        <v>17</v>
      </c>
      <c r="AJ49" s="402">
        <f t="shared" si="21"/>
        <v>7.6</v>
      </c>
      <c r="AK49" s="402">
        <f t="shared" si="22"/>
        <v>-3.2</v>
      </c>
      <c r="AL49" s="402">
        <f t="shared" si="23"/>
        <v>5.8</v>
      </c>
      <c r="AM49" s="396">
        <f t="shared" si="24"/>
        <v>11.9</v>
      </c>
      <c r="AN49" s="1083">
        <f t="shared" si="25"/>
        <v>-1.6</v>
      </c>
      <c r="AO49" s="1083">
        <f t="shared" si="26"/>
        <v>-4.0999999999999996</v>
      </c>
      <c r="AP49" s="1083">
        <f t="shared" si="27"/>
        <v>5.3</v>
      </c>
      <c r="AQ49" s="1083">
        <f t="shared" si="28"/>
        <v>5.3</v>
      </c>
      <c r="AR49" s="1083">
        <f t="shared" si="16"/>
        <v>-6.2</v>
      </c>
      <c r="AS49" s="1083">
        <f t="shared" si="29"/>
        <v>-13.6</v>
      </c>
      <c r="AT49" s="1083">
        <f t="shared" si="30"/>
        <v>20.399999999999999</v>
      </c>
      <c r="AU49" s="1083">
        <f t="shared" si="31"/>
        <v>17.399999999999999</v>
      </c>
      <c r="AV49" s="1131"/>
    </row>
    <row r="50" spans="1:49" s="55" customFormat="1">
      <c r="A50" s="1575"/>
      <c r="B50" s="385"/>
      <c r="C50" s="377" t="s">
        <v>436</v>
      </c>
      <c r="D50" s="1491"/>
      <c r="E50" s="1516">
        <v>1066163</v>
      </c>
      <c r="F50" s="1510">
        <v>923778</v>
      </c>
      <c r="G50" s="1510">
        <v>941798</v>
      </c>
      <c r="H50" s="1514">
        <v>922351</v>
      </c>
      <c r="I50" s="1514">
        <v>919875</v>
      </c>
      <c r="J50" s="1514">
        <v>906996</v>
      </c>
      <c r="K50" s="1514"/>
      <c r="L50" s="1514"/>
      <c r="M50" s="1514">
        <v>1068004</v>
      </c>
      <c r="N50" s="1488">
        <v>916414</v>
      </c>
      <c r="O50" s="1488">
        <v>928949</v>
      </c>
      <c r="P50" s="1488">
        <v>899378</v>
      </c>
      <c r="Q50" s="1486">
        <v>940077</v>
      </c>
      <c r="R50" s="1486">
        <v>948216</v>
      </c>
      <c r="S50" s="1487">
        <v>1021499</v>
      </c>
      <c r="T50" s="1093">
        <v>1131586</v>
      </c>
      <c r="U50" s="1093">
        <v>1078056.32</v>
      </c>
      <c r="V50" s="1093">
        <v>1115516.25</v>
      </c>
      <c r="W50" s="1093">
        <v>1183506.29</v>
      </c>
      <c r="X50" s="1093">
        <v>1099756.1399999999</v>
      </c>
      <c r="Y50" s="1093">
        <v>1136449</v>
      </c>
      <c r="Z50" s="1093">
        <v>1134732</v>
      </c>
      <c r="AA50" s="1092">
        <v>1244634</v>
      </c>
      <c r="AB50" s="402">
        <f t="shared" si="0"/>
        <v>-13.4</v>
      </c>
      <c r="AC50" s="402">
        <f t="shared" si="1"/>
        <v>2</v>
      </c>
      <c r="AD50" s="402">
        <f t="shared" si="2"/>
        <v>-2.1</v>
      </c>
      <c r="AE50" s="402">
        <f t="shared" si="3"/>
        <v>-0.3</v>
      </c>
      <c r="AF50" s="402">
        <f t="shared" si="4"/>
        <v>-1.4</v>
      </c>
      <c r="AG50" s="402">
        <f t="shared" si="5"/>
        <v>17.8</v>
      </c>
      <c r="AH50" s="402">
        <f t="shared" si="19"/>
        <v>-14.2</v>
      </c>
      <c r="AI50" s="402">
        <f t="shared" si="20"/>
        <v>1.4</v>
      </c>
      <c r="AJ50" s="402">
        <f t="shared" si="21"/>
        <v>-3.2</v>
      </c>
      <c r="AK50" s="402">
        <f t="shared" si="22"/>
        <v>4.5</v>
      </c>
      <c r="AL50" s="402">
        <f t="shared" si="23"/>
        <v>0.9</v>
      </c>
      <c r="AM50" s="396">
        <f t="shared" si="24"/>
        <v>7.7</v>
      </c>
      <c r="AN50" s="1083">
        <f t="shared" si="25"/>
        <v>10.8</v>
      </c>
      <c r="AO50" s="1083">
        <f t="shared" si="26"/>
        <v>-4.7</v>
      </c>
      <c r="AP50" s="1083">
        <f t="shared" si="27"/>
        <v>3.5</v>
      </c>
      <c r="AQ50" s="1083">
        <f t="shared" si="28"/>
        <v>6.1</v>
      </c>
      <c r="AR50" s="1083">
        <f t="shared" si="16"/>
        <v>-7.1</v>
      </c>
      <c r="AS50" s="1083">
        <f t="shared" si="29"/>
        <v>3.3</v>
      </c>
      <c r="AT50" s="1083">
        <f t="shared" si="30"/>
        <v>-0.2</v>
      </c>
      <c r="AU50" s="1083">
        <f t="shared" si="31"/>
        <v>9.6999999999999993</v>
      </c>
      <c r="AV50" s="377"/>
    </row>
    <row r="51" spans="1:49" s="55" customFormat="1">
      <c r="A51" s="1575"/>
      <c r="B51" s="385"/>
      <c r="C51" s="377" t="s">
        <v>627</v>
      </c>
      <c r="D51" s="1491"/>
      <c r="E51" s="1516">
        <v>320446</v>
      </c>
      <c r="F51" s="1510">
        <v>293312</v>
      </c>
      <c r="G51" s="1510">
        <v>269188</v>
      </c>
      <c r="H51" s="1514">
        <v>261522</v>
      </c>
      <c r="I51" s="1514">
        <v>268612</v>
      </c>
      <c r="J51" s="1514">
        <v>263806</v>
      </c>
      <c r="K51" s="1514"/>
      <c r="L51" s="1514"/>
      <c r="M51" s="1514">
        <v>298741</v>
      </c>
      <c r="N51" s="1488">
        <v>235341</v>
      </c>
      <c r="O51" s="1488">
        <v>247451</v>
      </c>
      <c r="P51" s="1488">
        <v>255354</v>
      </c>
      <c r="Q51" s="1486">
        <v>298991</v>
      </c>
      <c r="R51" s="1486">
        <v>265537</v>
      </c>
      <c r="S51" s="1487">
        <v>279477</v>
      </c>
      <c r="T51" s="1093">
        <v>298026</v>
      </c>
      <c r="U51" s="1093">
        <v>285135.86</v>
      </c>
      <c r="V51" s="1093">
        <v>307158.01</v>
      </c>
      <c r="W51" s="1093">
        <v>313651.02</v>
      </c>
      <c r="X51" s="1093">
        <v>298811.83</v>
      </c>
      <c r="Y51" s="1093">
        <v>319006</v>
      </c>
      <c r="Z51" s="1093">
        <v>285690</v>
      </c>
      <c r="AA51" s="1092">
        <v>295580</v>
      </c>
      <c r="AB51" s="402">
        <f t="shared" si="0"/>
        <v>-8.5</v>
      </c>
      <c r="AC51" s="402">
        <f t="shared" si="1"/>
        <v>-8.1999999999999993</v>
      </c>
      <c r="AD51" s="402">
        <f t="shared" si="2"/>
        <v>-2.8</v>
      </c>
      <c r="AE51" s="402">
        <f t="shared" si="3"/>
        <v>2.7</v>
      </c>
      <c r="AF51" s="402">
        <f t="shared" si="4"/>
        <v>-1.8</v>
      </c>
      <c r="AG51" s="402">
        <f t="shared" si="5"/>
        <v>13.2</v>
      </c>
      <c r="AH51" s="402">
        <f t="shared" si="19"/>
        <v>-21.2</v>
      </c>
      <c r="AI51" s="402">
        <f t="shared" si="20"/>
        <v>5.0999999999999996</v>
      </c>
      <c r="AJ51" s="402">
        <f t="shared" si="21"/>
        <v>3.2</v>
      </c>
      <c r="AK51" s="402">
        <f t="shared" si="22"/>
        <v>17.100000000000001</v>
      </c>
      <c r="AL51" s="402">
        <f t="shared" si="23"/>
        <v>-11.2</v>
      </c>
      <c r="AM51" s="396">
        <f t="shared" si="24"/>
        <v>5.2</v>
      </c>
      <c r="AN51" s="1083">
        <f t="shared" si="25"/>
        <v>6.6</v>
      </c>
      <c r="AO51" s="1083">
        <f t="shared" si="26"/>
        <v>-4.3</v>
      </c>
      <c r="AP51" s="1083">
        <f t="shared" si="27"/>
        <v>7.7</v>
      </c>
      <c r="AQ51" s="1083">
        <f t="shared" si="28"/>
        <v>2.1</v>
      </c>
      <c r="AR51" s="1083">
        <f t="shared" si="16"/>
        <v>-4.7</v>
      </c>
      <c r="AS51" s="1083">
        <f t="shared" si="29"/>
        <v>6.8</v>
      </c>
      <c r="AT51" s="1083">
        <f t="shared" si="30"/>
        <v>-10.4</v>
      </c>
      <c r="AU51" s="1083">
        <f t="shared" si="31"/>
        <v>3.5</v>
      </c>
      <c r="AV51" s="1131"/>
    </row>
    <row r="52" spans="1:49" s="55" customFormat="1">
      <c r="A52" s="1575"/>
      <c r="B52" s="385"/>
      <c r="C52" s="377" t="s">
        <v>628</v>
      </c>
      <c r="D52" s="1491"/>
      <c r="E52" s="1516">
        <v>348270</v>
      </c>
      <c r="F52" s="1510">
        <v>357604</v>
      </c>
      <c r="G52" s="1510">
        <v>348753</v>
      </c>
      <c r="H52" s="1514">
        <v>375304</v>
      </c>
      <c r="I52" s="1514">
        <v>392847</v>
      </c>
      <c r="J52" s="1514">
        <v>413841</v>
      </c>
      <c r="K52" s="1514"/>
      <c r="L52" s="1514"/>
      <c r="M52" s="1514">
        <v>460897</v>
      </c>
      <c r="N52" s="1488">
        <v>444986</v>
      </c>
      <c r="O52" s="1488">
        <v>437329</v>
      </c>
      <c r="P52" s="1488">
        <v>468481</v>
      </c>
      <c r="Q52" s="1486">
        <v>585759</v>
      </c>
      <c r="R52" s="1486">
        <v>446167</v>
      </c>
      <c r="S52" s="1487">
        <v>466614</v>
      </c>
      <c r="T52" s="1093">
        <v>465286</v>
      </c>
      <c r="U52" s="1093">
        <v>490744.08</v>
      </c>
      <c r="V52" s="1093">
        <v>494089.81</v>
      </c>
      <c r="W52" s="1093">
        <v>523357.95</v>
      </c>
      <c r="X52" s="1093">
        <v>546399.82999999996</v>
      </c>
      <c r="Y52" s="1093">
        <v>512185</v>
      </c>
      <c r="Z52" s="1093">
        <v>530145</v>
      </c>
      <c r="AA52" s="1092">
        <v>541376</v>
      </c>
      <c r="AB52" s="402">
        <f t="shared" si="0"/>
        <v>2.7</v>
      </c>
      <c r="AC52" s="402">
        <f t="shared" si="1"/>
        <v>-2.5</v>
      </c>
      <c r="AD52" s="402">
        <f t="shared" si="2"/>
        <v>7.6</v>
      </c>
      <c r="AE52" s="402">
        <f t="shared" si="3"/>
        <v>4.7</v>
      </c>
      <c r="AF52" s="402">
        <f t="shared" si="4"/>
        <v>5.3</v>
      </c>
      <c r="AG52" s="402">
        <f t="shared" si="5"/>
        <v>11.4</v>
      </c>
      <c r="AH52" s="402">
        <f t="shared" si="19"/>
        <v>-3.5</v>
      </c>
      <c r="AI52" s="402">
        <f t="shared" si="20"/>
        <v>-1.7</v>
      </c>
      <c r="AJ52" s="402">
        <f t="shared" si="21"/>
        <v>7.1</v>
      </c>
      <c r="AK52" s="402">
        <f t="shared" si="22"/>
        <v>25</v>
      </c>
      <c r="AL52" s="402">
        <f t="shared" si="23"/>
        <v>-23.8</v>
      </c>
      <c r="AM52" s="396">
        <f t="shared" si="24"/>
        <v>4.5999999999999996</v>
      </c>
      <c r="AN52" s="1083">
        <f t="shared" si="25"/>
        <v>-0.3</v>
      </c>
      <c r="AO52" s="1083">
        <f t="shared" si="26"/>
        <v>5.5</v>
      </c>
      <c r="AP52" s="1083">
        <f t="shared" si="27"/>
        <v>0.7</v>
      </c>
      <c r="AQ52" s="1083">
        <f t="shared" si="28"/>
        <v>5.9</v>
      </c>
      <c r="AR52" s="1083">
        <f t="shared" si="16"/>
        <v>4.4000000000000004</v>
      </c>
      <c r="AS52" s="1083">
        <f t="shared" si="29"/>
        <v>-6.3</v>
      </c>
      <c r="AT52" s="1083">
        <f t="shared" si="30"/>
        <v>3.5</v>
      </c>
      <c r="AU52" s="1083">
        <f t="shared" si="31"/>
        <v>2.1</v>
      </c>
      <c r="AV52" s="1131"/>
    </row>
    <row r="53" spans="1:49" s="55" customFormat="1">
      <c r="A53" s="1576"/>
      <c r="B53" s="385"/>
      <c r="C53" s="377" t="s">
        <v>601</v>
      </c>
      <c r="D53" s="1491"/>
      <c r="E53" s="1516">
        <v>477641</v>
      </c>
      <c r="F53" s="1510">
        <v>437088</v>
      </c>
      <c r="G53" s="1510">
        <v>376865</v>
      </c>
      <c r="H53" s="1514">
        <v>273607</v>
      </c>
      <c r="I53" s="1514">
        <v>266136</v>
      </c>
      <c r="J53" s="1514">
        <v>257092</v>
      </c>
      <c r="K53" s="1514"/>
      <c r="L53" s="1514"/>
      <c r="M53" s="1514">
        <v>277229</v>
      </c>
      <c r="N53" s="1488">
        <v>227247</v>
      </c>
      <c r="O53" s="1488">
        <v>219357</v>
      </c>
      <c r="P53" s="1488">
        <v>187805</v>
      </c>
      <c r="Q53" s="1488">
        <v>181719</v>
      </c>
      <c r="R53" s="1486">
        <v>172280</v>
      </c>
      <c r="S53" s="1487">
        <v>167265</v>
      </c>
      <c r="T53" s="1093">
        <v>394140</v>
      </c>
      <c r="U53" s="1093">
        <v>168667.56</v>
      </c>
      <c r="V53" s="1093">
        <v>160923.75</v>
      </c>
      <c r="W53" s="1093">
        <v>159838.85999999999</v>
      </c>
      <c r="X53" s="1093">
        <v>163620.26999999999</v>
      </c>
      <c r="Y53" s="1093">
        <v>149403</v>
      </c>
      <c r="Z53" s="1093">
        <v>157016</v>
      </c>
      <c r="AA53" s="1092">
        <v>226019</v>
      </c>
      <c r="AB53" s="402">
        <f t="shared" si="0"/>
        <v>-8.5</v>
      </c>
      <c r="AC53" s="402">
        <f t="shared" si="1"/>
        <v>-13.8</v>
      </c>
      <c r="AD53" s="402">
        <f t="shared" si="2"/>
        <v>-27.4</v>
      </c>
      <c r="AE53" s="402">
        <f t="shared" si="3"/>
        <v>-2.7</v>
      </c>
      <c r="AF53" s="402">
        <f t="shared" si="4"/>
        <v>-3.4</v>
      </c>
      <c r="AG53" s="402">
        <f t="shared" si="5"/>
        <v>7.8</v>
      </c>
      <c r="AH53" s="402">
        <f t="shared" si="19"/>
        <v>-18</v>
      </c>
      <c r="AI53" s="402">
        <f t="shared" si="20"/>
        <v>-3.5</v>
      </c>
      <c r="AJ53" s="402">
        <f t="shared" si="21"/>
        <v>-14.4</v>
      </c>
      <c r="AK53" s="402">
        <f t="shared" si="22"/>
        <v>-3.2</v>
      </c>
      <c r="AL53" s="402">
        <f t="shared" si="23"/>
        <v>-5.2</v>
      </c>
      <c r="AM53" s="396">
        <f t="shared" si="24"/>
        <v>-2.9</v>
      </c>
      <c r="AN53" s="1083">
        <f t="shared" si="25"/>
        <v>135.6</v>
      </c>
      <c r="AO53" s="1083">
        <f t="shared" si="26"/>
        <v>-57.2</v>
      </c>
      <c r="AP53" s="1083">
        <f t="shared" si="27"/>
        <v>-4.5999999999999996</v>
      </c>
      <c r="AQ53" s="1083">
        <f t="shared" si="28"/>
        <v>-0.7</v>
      </c>
      <c r="AR53" s="1083">
        <f t="shared" si="16"/>
        <v>2.4</v>
      </c>
      <c r="AS53" s="1083">
        <f t="shared" si="29"/>
        <v>-8.6999999999999993</v>
      </c>
      <c r="AT53" s="1083">
        <f t="shared" si="30"/>
        <v>5.0999999999999996</v>
      </c>
      <c r="AU53" s="1083">
        <f t="shared" si="31"/>
        <v>43.9</v>
      </c>
      <c r="AV53" s="1131"/>
    </row>
    <row r="54" spans="1:49" s="55" customFormat="1" ht="13.5" customHeight="1">
      <c r="A54" s="1574" t="s">
        <v>649</v>
      </c>
      <c r="B54" s="993" t="s">
        <v>650</v>
      </c>
      <c r="C54" s="383" t="s">
        <v>618</v>
      </c>
      <c r="D54" s="1498" t="s">
        <v>639</v>
      </c>
      <c r="E54" s="1538" t="s">
        <v>635</v>
      </c>
      <c r="F54" s="1505">
        <v>5718282</v>
      </c>
      <c r="G54" s="1505" t="s">
        <v>635</v>
      </c>
      <c r="H54" s="1505">
        <v>5712718</v>
      </c>
      <c r="I54" s="1505" t="s">
        <v>635</v>
      </c>
      <c r="J54" s="1504" t="s">
        <v>635</v>
      </c>
      <c r="K54" s="1504"/>
      <c r="L54" s="1504"/>
      <c r="M54" s="1505" t="s">
        <v>651</v>
      </c>
      <c r="N54" s="1506" t="s">
        <v>651</v>
      </c>
      <c r="O54" s="1506" t="s">
        <v>635</v>
      </c>
      <c r="P54" s="1539">
        <v>5548829</v>
      </c>
      <c r="Q54" s="1506" t="s">
        <v>635</v>
      </c>
      <c r="R54" s="1506">
        <v>4850278.9000000004</v>
      </c>
      <c r="S54" s="1507" t="s">
        <v>635</v>
      </c>
      <c r="T54" s="1090">
        <v>5648315.6500000004</v>
      </c>
      <c r="U54" s="1096" t="s">
        <v>635</v>
      </c>
      <c r="V54" s="1090"/>
      <c r="W54" s="1090"/>
      <c r="X54" s="1090"/>
      <c r="Y54" s="1090"/>
      <c r="Z54" s="1090"/>
      <c r="AA54" s="1091"/>
      <c r="AB54" s="405" t="s">
        <v>651</v>
      </c>
      <c r="AC54" s="405" t="s">
        <v>651</v>
      </c>
      <c r="AD54" s="405" t="s">
        <v>651</v>
      </c>
      <c r="AE54" s="405" t="s">
        <v>651</v>
      </c>
      <c r="AF54" s="405" t="s">
        <v>651</v>
      </c>
      <c r="AG54" s="405" t="s">
        <v>651</v>
      </c>
      <c r="AH54" s="405" t="s">
        <v>651</v>
      </c>
      <c r="AI54" s="405" t="s">
        <v>651</v>
      </c>
      <c r="AJ54" s="405" t="s">
        <v>651</v>
      </c>
      <c r="AK54" s="405" t="s">
        <v>651</v>
      </c>
      <c r="AL54" s="403">
        <f t="shared" ref="AL54:AL63" si="32">ROUND((R54-P54)/P54*100,1)</f>
        <v>-12.6</v>
      </c>
      <c r="AM54" s="405" t="s">
        <v>635</v>
      </c>
      <c r="AN54" s="406" t="s">
        <v>635</v>
      </c>
      <c r="AO54" s="406" t="s">
        <v>635</v>
      </c>
      <c r="AP54" s="406" t="s">
        <v>635</v>
      </c>
      <c r="AQ54" s="406" t="s">
        <v>635</v>
      </c>
      <c r="AR54" s="406" t="s">
        <v>635</v>
      </c>
      <c r="AS54" s="406" t="s">
        <v>635</v>
      </c>
      <c r="AT54" s="406" t="s">
        <v>635</v>
      </c>
      <c r="AU54" s="1146" t="s">
        <v>635</v>
      </c>
      <c r="AV54" s="1121" t="s">
        <v>620</v>
      </c>
      <c r="AW54" s="386"/>
    </row>
    <row r="55" spans="1:49" s="55" customFormat="1">
      <c r="A55" s="1575"/>
      <c r="B55" s="376"/>
      <c r="C55" s="377" t="s">
        <v>432</v>
      </c>
      <c r="D55" s="1491" t="s">
        <v>645</v>
      </c>
      <c r="E55" s="1516" t="s">
        <v>635</v>
      </c>
      <c r="F55" s="1510">
        <v>1680161</v>
      </c>
      <c r="G55" s="1510" t="s">
        <v>635</v>
      </c>
      <c r="H55" s="1510">
        <v>1626956</v>
      </c>
      <c r="I55" s="1510" t="s">
        <v>635</v>
      </c>
      <c r="J55" s="1509" t="s">
        <v>635</v>
      </c>
      <c r="K55" s="1509"/>
      <c r="L55" s="1509"/>
      <c r="M55" s="1510" t="s">
        <v>651</v>
      </c>
      <c r="N55" s="1511" t="s">
        <v>651</v>
      </c>
      <c r="O55" s="1511" t="s">
        <v>635</v>
      </c>
      <c r="P55" s="1517">
        <v>1872374</v>
      </c>
      <c r="Q55" s="1511" t="s">
        <v>635</v>
      </c>
      <c r="R55" s="1511">
        <v>2020566.7</v>
      </c>
      <c r="S55" s="1512" t="s">
        <v>635</v>
      </c>
      <c r="T55" s="1093">
        <v>2673747.23</v>
      </c>
      <c r="U55" s="1110" t="s">
        <v>635</v>
      </c>
      <c r="V55" s="1093"/>
      <c r="W55" s="1093"/>
      <c r="X55" s="1093"/>
      <c r="Y55" s="1093"/>
      <c r="Z55" s="1093"/>
      <c r="AA55" s="1092"/>
      <c r="AB55" s="407" t="s">
        <v>651</v>
      </c>
      <c r="AC55" s="407" t="s">
        <v>651</v>
      </c>
      <c r="AD55" s="407" t="s">
        <v>651</v>
      </c>
      <c r="AE55" s="407" t="s">
        <v>651</v>
      </c>
      <c r="AF55" s="407" t="s">
        <v>651</v>
      </c>
      <c r="AG55" s="407" t="s">
        <v>651</v>
      </c>
      <c r="AH55" s="407" t="s">
        <v>651</v>
      </c>
      <c r="AI55" s="407" t="s">
        <v>651</v>
      </c>
      <c r="AJ55" s="407" t="s">
        <v>651</v>
      </c>
      <c r="AK55" s="407" t="s">
        <v>651</v>
      </c>
      <c r="AL55" s="402">
        <f t="shared" si="32"/>
        <v>7.9</v>
      </c>
      <c r="AM55" s="407" t="s">
        <v>635</v>
      </c>
      <c r="AN55" s="1109" t="s">
        <v>635</v>
      </c>
      <c r="AO55" s="1109" t="s">
        <v>635</v>
      </c>
      <c r="AP55" s="1109" t="s">
        <v>635</v>
      </c>
      <c r="AQ55" s="1109" t="s">
        <v>635</v>
      </c>
      <c r="AR55" s="1109" t="s">
        <v>635</v>
      </c>
      <c r="AS55" s="1109" t="s">
        <v>635</v>
      </c>
      <c r="AT55" s="1109" t="s">
        <v>635</v>
      </c>
      <c r="AU55" s="1113" t="s">
        <v>635</v>
      </c>
      <c r="AV55" s="1118" t="s">
        <v>652</v>
      </c>
    </row>
    <row r="56" spans="1:49" s="55" customFormat="1">
      <c r="A56" s="1575"/>
      <c r="B56" s="376"/>
      <c r="C56" s="377" t="s">
        <v>433</v>
      </c>
      <c r="D56" s="1491"/>
      <c r="E56" s="1516" t="s">
        <v>635</v>
      </c>
      <c r="F56" s="1510">
        <v>846847</v>
      </c>
      <c r="G56" s="1510" t="s">
        <v>635</v>
      </c>
      <c r="H56" s="1510">
        <v>888695</v>
      </c>
      <c r="I56" s="1510" t="s">
        <v>635</v>
      </c>
      <c r="J56" s="1509" t="s">
        <v>635</v>
      </c>
      <c r="K56" s="1509"/>
      <c r="L56" s="1509"/>
      <c r="M56" s="1510" t="s">
        <v>651</v>
      </c>
      <c r="N56" s="1511" t="s">
        <v>651</v>
      </c>
      <c r="O56" s="1511" t="s">
        <v>635</v>
      </c>
      <c r="P56" s="1488">
        <v>873882</v>
      </c>
      <c r="Q56" s="1511" t="s">
        <v>635</v>
      </c>
      <c r="R56" s="1511">
        <v>913396.33</v>
      </c>
      <c r="S56" s="1512" t="s">
        <v>635</v>
      </c>
      <c r="T56" s="1093">
        <v>1041126.15</v>
      </c>
      <c r="U56" s="1110" t="s">
        <v>635</v>
      </c>
      <c r="V56" s="1093"/>
      <c r="W56" s="1093"/>
      <c r="X56" s="1093"/>
      <c r="Y56" s="1093"/>
      <c r="Z56" s="1093"/>
      <c r="AA56" s="1092"/>
      <c r="AB56" s="407" t="s">
        <v>651</v>
      </c>
      <c r="AC56" s="407" t="s">
        <v>651</v>
      </c>
      <c r="AD56" s="407" t="s">
        <v>651</v>
      </c>
      <c r="AE56" s="407" t="s">
        <v>651</v>
      </c>
      <c r="AF56" s="407" t="s">
        <v>651</v>
      </c>
      <c r="AG56" s="407" t="s">
        <v>651</v>
      </c>
      <c r="AH56" s="407" t="s">
        <v>651</v>
      </c>
      <c r="AI56" s="407" t="s">
        <v>651</v>
      </c>
      <c r="AJ56" s="407" t="s">
        <v>651</v>
      </c>
      <c r="AK56" s="407" t="s">
        <v>651</v>
      </c>
      <c r="AL56" s="402">
        <f t="shared" si="32"/>
        <v>4.5</v>
      </c>
      <c r="AM56" s="407" t="s">
        <v>635</v>
      </c>
      <c r="AN56" s="1109" t="s">
        <v>635</v>
      </c>
      <c r="AO56" s="1109" t="s">
        <v>635</v>
      </c>
      <c r="AP56" s="1109" t="s">
        <v>635</v>
      </c>
      <c r="AQ56" s="1109" t="s">
        <v>635</v>
      </c>
      <c r="AR56" s="1109" t="s">
        <v>635</v>
      </c>
      <c r="AS56" s="1109" t="s">
        <v>635</v>
      </c>
      <c r="AT56" s="1109" t="s">
        <v>635</v>
      </c>
      <c r="AU56" s="1113" t="s">
        <v>635</v>
      </c>
      <c r="AV56" s="1118" t="s">
        <v>653</v>
      </c>
    </row>
    <row r="57" spans="1:49" s="55" customFormat="1">
      <c r="A57" s="1575"/>
      <c r="B57" s="376"/>
      <c r="C57" s="377" t="s">
        <v>625</v>
      </c>
      <c r="D57" s="1491"/>
      <c r="E57" s="1516" t="s">
        <v>635</v>
      </c>
      <c r="F57" s="1510">
        <v>1164414</v>
      </c>
      <c r="G57" s="1510" t="s">
        <v>635</v>
      </c>
      <c r="H57" s="1510">
        <v>1120624</v>
      </c>
      <c r="I57" s="1510" t="s">
        <v>635</v>
      </c>
      <c r="J57" s="1509" t="s">
        <v>635</v>
      </c>
      <c r="K57" s="1509"/>
      <c r="L57" s="1509"/>
      <c r="M57" s="1510" t="s">
        <v>651</v>
      </c>
      <c r="N57" s="1511" t="s">
        <v>651</v>
      </c>
      <c r="O57" s="1511" t="s">
        <v>635</v>
      </c>
      <c r="P57" s="1488">
        <v>1301942</v>
      </c>
      <c r="Q57" s="1511" t="s">
        <v>635</v>
      </c>
      <c r="R57" s="1511">
        <v>1138953.47</v>
      </c>
      <c r="S57" s="1512" t="s">
        <v>635</v>
      </c>
      <c r="T57" s="1093">
        <v>1576462.71</v>
      </c>
      <c r="U57" s="1110" t="s">
        <v>635</v>
      </c>
      <c r="V57" s="1093"/>
      <c r="W57" s="1093"/>
      <c r="X57" s="1093"/>
      <c r="Y57" s="1093"/>
      <c r="Z57" s="1093"/>
      <c r="AA57" s="1092"/>
      <c r="AB57" s="407" t="s">
        <v>651</v>
      </c>
      <c r="AC57" s="407" t="s">
        <v>651</v>
      </c>
      <c r="AD57" s="407" t="s">
        <v>651</v>
      </c>
      <c r="AE57" s="407" t="s">
        <v>651</v>
      </c>
      <c r="AF57" s="407" t="s">
        <v>651</v>
      </c>
      <c r="AG57" s="407" t="s">
        <v>651</v>
      </c>
      <c r="AH57" s="407" t="s">
        <v>651</v>
      </c>
      <c r="AI57" s="407" t="s">
        <v>651</v>
      </c>
      <c r="AJ57" s="407" t="s">
        <v>651</v>
      </c>
      <c r="AK57" s="407" t="s">
        <v>651</v>
      </c>
      <c r="AL57" s="402">
        <f t="shared" si="32"/>
        <v>-12.5</v>
      </c>
      <c r="AM57" s="407" t="s">
        <v>635</v>
      </c>
      <c r="AN57" s="1109" t="s">
        <v>635</v>
      </c>
      <c r="AO57" s="1109" t="s">
        <v>635</v>
      </c>
      <c r="AP57" s="1109" t="s">
        <v>635</v>
      </c>
      <c r="AQ57" s="1109" t="s">
        <v>635</v>
      </c>
      <c r="AR57" s="1109" t="s">
        <v>635</v>
      </c>
      <c r="AS57" s="1109" t="s">
        <v>635</v>
      </c>
      <c r="AT57" s="1109" t="s">
        <v>635</v>
      </c>
      <c r="AU57" s="1113" t="s">
        <v>635</v>
      </c>
      <c r="AV57" s="1132"/>
    </row>
    <row r="58" spans="1:49" s="55" customFormat="1">
      <c r="A58" s="1575"/>
      <c r="B58" s="376"/>
      <c r="C58" s="377" t="s">
        <v>434</v>
      </c>
      <c r="D58" s="1491"/>
      <c r="E58" s="1516" t="s">
        <v>635</v>
      </c>
      <c r="F58" s="1510">
        <v>609550</v>
      </c>
      <c r="G58" s="1510" t="s">
        <v>635</v>
      </c>
      <c r="H58" s="1510">
        <v>576339</v>
      </c>
      <c r="I58" s="1510" t="s">
        <v>635</v>
      </c>
      <c r="J58" s="1509" t="s">
        <v>635</v>
      </c>
      <c r="K58" s="1509"/>
      <c r="L58" s="1509"/>
      <c r="M58" s="1510" t="s">
        <v>651</v>
      </c>
      <c r="N58" s="1511" t="s">
        <v>651</v>
      </c>
      <c r="O58" s="1511" t="s">
        <v>635</v>
      </c>
      <c r="P58" s="1488">
        <v>459933</v>
      </c>
      <c r="Q58" s="1511" t="s">
        <v>635</v>
      </c>
      <c r="R58" s="1511">
        <v>486060.26</v>
      </c>
      <c r="S58" s="1512" t="s">
        <v>635</v>
      </c>
      <c r="T58" s="1093">
        <v>513977.92</v>
      </c>
      <c r="U58" s="1110" t="s">
        <v>635</v>
      </c>
      <c r="V58" s="1093"/>
      <c r="W58" s="1093"/>
      <c r="X58" s="1093"/>
      <c r="Y58" s="1093"/>
      <c r="Z58" s="1093"/>
      <c r="AA58" s="1092"/>
      <c r="AB58" s="407" t="s">
        <v>651</v>
      </c>
      <c r="AC58" s="407" t="s">
        <v>651</v>
      </c>
      <c r="AD58" s="407" t="s">
        <v>651</v>
      </c>
      <c r="AE58" s="407" t="s">
        <v>651</v>
      </c>
      <c r="AF58" s="407" t="s">
        <v>651</v>
      </c>
      <c r="AG58" s="407" t="s">
        <v>651</v>
      </c>
      <c r="AH58" s="407" t="s">
        <v>651</v>
      </c>
      <c r="AI58" s="407" t="s">
        <v>651</v>
      </c>
      <c r="AJ58" s="407" t="s">
        <v>651</v>
      </c>
      <c r="AK58" s="407" t="s">
        <v>651</v>
      </c>
      <c r="AL58" s="402">
        <f t="shared" si="32"/>
        <v>5.7</v>
      </c>
      <c r="AM58" s="407" t="s">
        <v>635</v>
      </c>
      <c r="AN58" s="1109" t="s">
        <v>635</v>
      </c>
      <c r="AO58" s="1109" t="s">
        <v>635</v>
      </c>
      <c r="AP58" s="1109" t="s">
        <v>635</v>
      </c>
      <c r="AQ58" s="1109" t="s">
        <v>635</v>
      </c>
      <c r="AR58" s="1109" t="s">
        <v>635</v>
      </c>
      <c r="AS58" s="1109" t="s">
        <v>635</v>
      </c>
      <c r="AT58" s="1109" t="s">
        <v>635</v>
      </c>
      <c r="AU58" s="1113" t="s">
        <v>635</v>
      </c>
      <c r="AV58" s="1120"/>
    </row>
    <row r="59" spans="1:49" s="55" customFormat="1">
      <c r="A59" s="1575"/>
      <c r="B59" s="376"/>
      <c r="C59" s="377" t="s">
        <v>626</v>
      </c>
      <c r="D59" s="1491"/>
      <c r="E59" s="1516" t="s">
        <v>635</v>
      </c>
      <c r="F59" s="1510">
        <v>1880143</v>
      </c>
      <c r="G59" s="1510" t="s">
        <v>635</v>
      </c>
      <c r="H59" s="1510">
        <v>1798930</v>
      </c>
      <c r="I59" s="1510" t="s">
        <v>635</v>
      </c>
      <c r="J59" s="1509" t="s">
        <v>635</v>
      </c>
      <c r="K59" s="1509"/>
      <c r="L59" s="1509"/>
      <c r="M59" s="1510" t="s">
        <v>651</v>
      </c>
      <c r="N59" s="1511" t="s">
        <v>651</v>
      </c>
      <c r="O59" s="1511" t="s">
        <v>635</v>
      </c>
      <c r="P59" s="1488">
        <v>1530018</v>
      </c>
      <c r="Q59" s="1511" t="s">
        <v>635</v>
      </c>
      <c r="R59" s="1511">
        <v>1608285.45</v>
      </c>
      <c r="S59" s="1512" t="s">
        <v>635</v>
      </c>
      <c r="T59" s="1093">
        <v>1758950.53</v>
      </c>
      <c r="U59" s="1110" t="s">
        <v>635</v>
      </c>
      <c r="V59" s="1093"/>
      <c r="W59" s="1093"/>
      <c r="X59" s="1093"/>
      <c r="Y59" s="1093"/>
      <c r="Z59" s="1093"/>
      <c r="AA59" s="1092"/>
      <c r="AB59" s="407" t="s">
        <v>651</v>
      </c>
      <c r="AC59" s="407" t="s">
        <v>651</v>
      </c>
      <c r="AD59" s="407" t="s">
        <v>651</v>
      </c>
      <c r="AE59" s="407" t="s">
        <v>651</v>
      </c>
      <c r="AF59" s="407" t="s">
        <v>651</v>
      </c>
      <c r="AG59" s="407" t="s">
        <v>651</v>
      </c>
      <c r="AH59" s="407" t="s">
        <v>651</v>
      </c>
      <c r="AI59" s="407" t="s">
        <v>651</v>
      </c>
      <c r="AJ59" s="407" t="s">
        <v>651</v>
      </c>
      <c r="AK59" s="407" t="s">
        <v>651</v>
      </c>
      <c r="AL59" s="402">
        <f t="shared" si="32"/>
        <v>5.0999999999999996</v>
      </c>
      <c r="AM59" s="407" t="s">
        <v>635</v>
      </c>
      <c r="AN59" s="1109" t="s">
        <v>635</v>
      </c>
      <c r="AO59" s="1109" t="s">
        <v>635</v>
      </c>
      <c r="AP59" s="1109" t="s">
        <v>635</v>
      </c>
      <c r="AQ59" s="1109" t="s">
        <v>635</v>
      </c>
      <c r="AR59" s="1109" t="s">
        <v>635</v>
      </c>
      <c r="AS59" s="1109" t="s">
        <v>635</v>
      </c>
      <c r="AT59" s="1109" t="s">
        <v>635</v>
      </c>
      <c r="AU59" s="1113" t="s">
        <v>635</v>
      </c>
      <c r="AV59" s="1118"/>
    </row>
    <row r="60" spans="1:49" s="55" customFormat="1">
      <c r="A60" s="1575"/>
      <c r="B60" s="376"/>
      <c r="C60" s="377" t="s">
        <v>436</v>
      </c>
      <c r="D60" s="1491"/>
      <c r="E60" s="1516" t="s">
        <v>635</v>
      </c>
      <c r="F60" s="1510">
        <v>413330</v>
      </c>
      <c r="G60" s="1510" t="s">
        <v>635</v>
      </c>
      <c r="H60" s="1510">
        <v>384458</v>
      </c>
      <c r="I60" s="1510" t="s">
        <v>635</v>
      </c>
      <c r="J60" s="1509" t="s">
        <v>635</v>
      </c>
      <c r="K60" s="1509"/>
      <c r="L60" s="1509"/>
      <c r="M60" s="1510" t="s">
        <v>651</v>
      </c>
      <c r="N60" s="1511" t="s">
        <v>651</v>
      </c>
      <c r="O60" s="1511" t="s">
        <v>635</v>
      </c>
      <c r="P60" s="1488">
        <v>345245</v>
      </c>
      <c r="Q60" s="1511" t="s">
        <v>635</v>
      </c>
      <c r="R60" s="1511">
        <v>397034.96</v>
      </c>
      <c r="S60" s="1512" t="s">
        <v>635</v>
      </c>
      <c r="T60" s="1093">
        <v>434693.95</v>
      </c>
      <c r="U60" s="1110" t="s">
        <v>635</v>
      </c>
      <c r="V60" s="1093"/>
      <c r="W60" s="1093"/>
      <c r="X60" s="1093"/>
      <c r="Y60" s="1093"/>
      <c r="Z60" s="1093"/>
      <c r="AA60" s="1092"/>
      <c r="AB60" s="407" t="s">
        <v>651</v>
      </c>
      <c r="AC60" s="407" t="s">
        <v>651</v>
      </c>
      <c r="AD60" s="407" t="s">
        <v>651</v>
      </c>
      <c r="AE60" s="407" t="s">
        <v>651</v>
      </c>
      <c r="AF60" s="407" t="s">
        <v>651</v>
      </c>
      <c r="AG60" s="407" t="s">
        <v>651</v>
      </c>
      <c r="AH60" s="407" t="s">
        <v>651</v>
      </c>
      <c r="AI60" s="407" t="s">
        <v>651</v>
      </c>
      <c r="AJ60" s="407" t="s">
        <v>651</v>
      </c>
      <c r="AK60" s="407" t="s">
        <v>651</v>
      </c>
      <c r="AL60" s="402">
        <f t="shared" si="32"/>
        <v>15</v>
      </c>
      <c r="AM60" s="407" t="s">
        <v>635</v>
      </c>
      <c r="AN60" s="1109" t="s">
        <v>635</v>
      </c>
      <c r="AO60" s="1109" t="s">
        <v>635</v>
      </c>
      <c r="AP60" s="1109" t="s">
        <v>635</v>
      </c>
      <c r="AQ60" s="1109" t="s">
        <v>635</v>
      </c>
      <c r="AR60" s="1109" t="s">
        <v>635</v>
      </c>
      <c r="AS60" s="1109" t="s">
        <v>635</v>
      </c>
      <c r="AT60" s="1109" t="s">
        <v>635</v>
      </c>
      <c r="AU60" s="1113" t="s">
        <v>635</v>
      </c>
      <c r="AV60" s="1118"/>
    </row>
    <row r="61" spans="1:49" s="55" customFormat="1">
      <c r="A61" s="1575"/>
      <c r="B61" s="376"/>
      <c r="C61" s="377" t="s">
        <v>627</v>
      </c>
      <c r="D61" s="1491"/>
      <c r="E61" s="1516" t="s">
        <v>635</v>
      </c>
      <c r="F61" s="1510">
        <v>388798</v>
      </c>
      <c r="G61" s="1510" t="s">
        <v>635</v>
      </c>
      <c r="H61" s="1510">
        <v>359468</v>
      </c>
      <c r="I61" s="1510" t="s">
        <v>635</v>
      </c>
      <c r="J61" s="1509" t="s">
        <v>635</v>
      </c>
      <c r="K61" s="1509"/>
      <c r="L61" s="1509"/>
      <c r="M61" s="1510" t="s">
        <v>651</v>
      </c>
      <c r="N61" s="1511" t="s">
        <v>651</v>
      </c>
      <c r="O61" s="1511" t="s">
        <v>635</v>
      </c>
      <c r="P61" s="1488">
        <v>300112</v>
      </c>
      <c r="Q61" s="1511" t="s">
        <v>635</v>
      </c>
      <c r="R61" s="1511">
        <v>317549.61</v>
      </c>
      <c r="S61" s="1512" t="s">
        <v>635</v>
      </c>
      <c r="T61" s="1093">
        <v>319793.95</v>
      </c>
      <c r="U61" s="1110" t="s">
        <v>635</v>
      </c>
      <c r="V61" s="1093"/>
      <c r="W61" s="1093"/>
      <c r="X61" s="1093"/>
      <c r="Y61" s="1093"/>
      <c r="Z61" s="1093"/>
      <c r="AA61" s="1092"/>
      <c r="AB61" s="407" t="s">
        <v>651</v>
      </c>
      <c r="AC61" s="407" t="s">
        <v>651</v>
      </c>
      <c r="AD61" s="407" t="s">
        <v>651</v>
      </c>
      <c r="AE61" s="407" t="s">
        <v>651</v>
      </c>
      <c r="AF61" s="407" t="s">
        <v>651</v>
      </c>
      <c r="AG61" s="407" t="s">
        <v>651</v>
      </c>
      <c r="AH61" s="407" t="s">
        <v>651</v>
      </c>
      <c r="AI61" s="407" t="s">
        <v>651</v>
      </c>
      <c r="AJ61" s="407" t="s">
        <v>651</v>
      </c>
      <c r="AK61" s="407" t="s">
        <v>651</v>
      </c>
      <c r="AL61" s="402">
        <f t="shared" si="32"/>
        <v>5.8</v>
      </c>
      <c r="AM61" s="407" t="s">
        <v>635</v>
      </c>
      <c r="AN61" s="1109" t="s">
        <v>635</v>
      </c>
      <c r="AO61" s="1109" t="s">
        <v>635</v>
      </c>
      <c r="AP61" s="1109" t="s">
        <v>635</v>
      </c>
      <c r="AQ61" s="1109" t="s">
        <v>635</v>
      </c>
      <c r="AR61" s="1109" t="s">
        <v>635</v>
      </c>
      <c r="AS61" s="1109" t="s">
        <v>635</v>
      </c>
      <c r="AT61" s="1109" t="s">
        <v>635</v>
      </c>
      <c r="AU61" s="1113" t="s">
        <v>635</v>
      </c>
      <c r="AV61" s="1118"/>
    </row>
    <row r="62" spans="1:49" s="55" customFormat="1">
      <c r="A62" s="1575"/>
      <c r="B62" s="376"/>
      <c r="C62" s="377" t="s">
        <v>628</v>
      </c>
      <c r="D62" s="1491"/>
      <c r="E62" s="1516" t="s">
        <v>635</v>
      </c>
      <c r="F62" s="1510">
        <v>167130</v>
      </c>
      <c r="G62" s="1510" t="s">
        <v>635</v>
      </c>
      <c r="H62" s="1510">
        <v>153491</v>
      </c>
      <c r="I62" s="1510" t="s">
        <v>635</v>
      </c>
      <c r="J62" s="1509" t="s">
        <v>635</v>
      </c>
      <c r="K62" s="1509"/>
      <c r="L62" s="1509"/>
      <c r="M62" s="1510" t="s">
        <v>651</v>
      </c>
      <c r="N62" s="1511" t="s">
        <v>651</v>
      </c>
      <c r="O62" s="1511" t="s">
        <v>635</v>
      </c>
      <c r="P62" s="1488">
        <v>125815</v>
      </c>
      <c r="Q62" s="1511" t="s">
        <v>635</v>
      </c>
      <c r="R62" s="1511">
        <v>153405.62</v>
      </c>
      <c r="S62" s="1512" t="s">
        <v>635</v>
      </c>
      <c r="T62" s="1093">
        <v>172664.66</v>
      </c>
      <c r="U62" s="1110" t="s">
        <v>635</v>
      </c>
      <c r="V62" s="1093"/>
      <c r="W62" s="1093"/>
      <c r="X62" s="1093"/>
      <c r="Y62" s="1093"/>
      <c r="Z62" s="1093"/>
      <c r="AA62" s="1092"/>
      <c r="AB62" s="407" t="s">
        <v>651</v>
      </c>
      <c r="AC62" s="407" t="s">
        <v>651</v>
      </c>
      <c r="AD62" s="407" t="s">
        <v>651</v>
      </c>
      <c r="AE62" s="407" t="s">
        <v>651</v>
      </c>
      <c r="AF62" s="407" t="s">
        <v>651</v>
      </c>
      <c r="AG62" s="407" t="s">
        <v>651</v>
      </c>
      <c r="AH62" s="407" t="s">
        <v>651</v>
      </c>
      <c r="AI62" s="407" t="s">
        <v>651</v>
      </c>
      <c r="AJ62" s="407" t="s">
        <v>651</v>
      </c>
      <c r="AK62" s="407" t="s">
        <v>651</v>
      </c>
      <c r="AL62" s="402">
        <f t="shared" si="32"/>
        <v>21.9</v>
      </c>
      <c r="AM62" s="407" t="s">
        <v>635</v>
      </c>
      <c r="AN62" s="1109" t="s">
        <v>635</v>
      </c>
      <c r="AO62" s="1109" t="s">
        <v>635</v>
      </c>
      <c r="AP62" s="1109" t="s">
        <v>635</v>
      </c>
      <c r="AQ62" s="1109" t="s">
        <v>635</v>
      </c>
      <c r="AR62" s="1109" t="s">
        <v>635</v>
      </c>
      <c r="AS62" s="1109" t="s">
        <v>635</v>
      </c>
      <c r="AT62" s="1109" t="s">
        <v>635</v>
      </c>
      <c r="AU62" s="1113" t="s">
        <v>635</v>
      </c>
      <c r="AV62" s="1118"/>
    </row>
    <row r="63" spans="1:49" s="55" customFormat="1">
      <c r="A63" s="1576"/>
      <c r="B63" s="380"/>
      <c r="C63" s="381" t="s">
        <v>601</v>
      </c>
      <c r="D63" s="1499"/>
      <c r="E63" s="1540" t="s">
        <v>635</v>
      </c>
      <c r="F63" s="1541">
        <v>308910</v>
      </c>
      <c r="G63" s="1541" t="s">
        <v>635</v>
      </c>
      <c r="H63" s="1541">
        <v>293018</v>
      </c>
      <c r="I63" s="1541" t="s">
        <v>635</v>
      </c>
      <c r="J63" s="1534" t="s">
        <v>635</v>
      </c>
      <c r="K63" s="1534"/>
      <c r="L63" s="1534"/>
      <c r="M63" s="1541" t="s">
        <v>651</v>
      </c>
      <c r="N63" s="1542" t="s">
        <v>651</v>
      </c>
      <c r="O63" s="1542" t="s">
        <v>635</v>
      </c>
      <c r="P63" s="1536">
        <v>202383</v>
      </c>
      <c r="Q63" s="1542" t="s">
        <v>635</v>
      </c>
      <c r="R63" s="1542">
        <v>222405.06</v>
      </c>
      <c r="S63" s="1543" t="s">
        <v>635</v>
      </c>
      <c r="T63" s="1094">
        <v>239650.43</v>
      </c>
      <c r="U63" s="1097" t="s">
        <v>635</v>
      </c>
      <c r="V63" s="1094"/>
      <c r="W63" s="1094"/>
      <c r="X63" s="1094"/>
      <c r="Y63" s="1094"/>
      <c r="Z63" s="1094"/>
      <c r="AA63" s="1095"/>
      <c r="AB63" s="408" t="s">
        <v>651</v>
      </c>
      <c r="AC63" s="408" t="s">
        <v>651</v>
      </c>
      <c r="AD63" s="408" t="s">
        <v>651</v>
      </c>
      <c r="AE63" s="408" t="s">
        <v>651</v>
      </c>
      <c r="AF63" s="408" t="s">
        <v>651</v>
      </c>
      <c r="AG63" s="408" t="s">
        <v>651</v>
      </c>
      <c r="AH63" s="408" t="s">
        <v>651</v>
      </c>
      <c r="AI63" s="408" t="s">
        <v>651</v>
      </c>
      <c r="AJ63" s="408" t="s">
        <v>651</v>
      </c>
      <c r="AK63" s="408" t="s">
        <v>651</v>
      </c>
      <c r="AL63" s="404">
        <f t="shared" si="32"/>
        <v>9.9</v>
      </c>
      <c r="AM63" s="408" t="s">
        <v>635</v>
      </c>
      <c r="AN63" s="409" t="s">
        <v>635</v>
      </c>
      <c r="AO63" s="409" t="s">
        <v>635</v>
      </c>
      <c r="AP63" s="409" t="s">
        <v>635</v>
      </c>
      <c r="AQ63" s="409" t="s">
        <v>635</v>
      </c>
      <c r="AR63" s="409" t="s">
        <v>635</v>
      </c>
      <c r="AS63" s="409" t="s">
        <v>635</v>
      </c>
      <c r="AT63" s="409" t="s">
        <v>635</v>
      </c>
      <c r="AU63" s="1147" t="s">
        <v>635</v>
      </c>
      <c r="AV63" s="1122"/>
    </row>
    <row r="64" spans="1:49" s="55" customFormat="1" ht="13.5" customHeight="1">
      <c r="A64" s="1574" t="s">
        <v>654</v>
      </c>
      <c r="B64" s="385" t="s">
        <v>655</v>
      </c>
      <c r="C64" s="377" t="s">
        <v>618</v>
      </c>
      <c r="D64" s="1491" t="s">
        <v>656</v>
      </c>
      <c r="E64" s="1516">
        <v>25250</v>
      </c>
      <c r="F64" s="1510">
        <v>27670</v>
      </c>
      <c r="G64" s="1510">
        <v>27128</v>
      </c>
      <c r="H64" s="1510">
        <v>28226</v>
      </c>
      <c r="I64" s="1511">
        <v>29566</v>
      </c>
      <c r="J64" s="1511">
        <v>28808</v>
      </c>
      <c r="K64" s="1511"/>
      <c r="L64" s="1511"/>
      <c r="M64" s="1488">
        <v>30860</v>
      </c>
      <c r="N64" s="1488">
        <v>31930</v>
      </c>
      <c r="O64" s="1488">
        <v>31790</v>
      </c>
      <c r="P64" s="1511">
        <v>30956</v>
      </c>
      <c r="Q64" s="1511">
        <v>32820</v>
      </c>
      <c r="R64" s="1511">
        <v>35730</v>
      </c>
      <c r="S64" s="1512">
        <v>35430</v>
      </c>
      <c r="T64" s="1086">
        <v>35980</v>
      </c>
      <c r="U64" s="1086">
        <v>35000</v>
      </c>
      <c r="V64" s="1086">
        <v>39330</v>
      </c>
      <c r="W64" s="1086">
        <v>35380</v>
      </c>
      <c r="X64" s="1086">
        <v>35420</v>
      </c>
      <c r="Y64" s="1086">
        <v>12543</v>
      </c>
      <c r="Z64" s="1086">
        <v>14180</v>
      </c>
      <c r="AA64" s="1087">
        <v>24257</v>
      </c>
      <c r="AB64" s="402">
        <f t="shared" ref="AB64:AB94" si="33">ROUND((F64-E64)/E64*100,1)</f>
        <v>9.6</v>
      </c>
      <c r="AC64" s="402">
        <f t="shared" ref="AC64:AC94" si="34">ROUND((G64-F64)/F64*100,1)</f>
        <v>-2</v>
      </c>
      <c r="AD64" s="402">
        <f t="shared" ref="AD64:AD94" si="35">ROUND((H64-G64)/G64*100,1)</f>
        <v>4</v>
      </c>
      <c r="AE64" s="402">
        <f t="shared" ref="AE64:AE94" si="36">ROUND((I64-H64)/H64*100,1)</f>
        <v>4.7</v>
      </c>
      <c r="AF64" s="402">
        <f t="shared" ref="AF64:AF94" si="37">ROUND((J64-I64)/I64*100,1)</f>
        <v>-2.6</v>
      </c>
      <c r="AG64" s="402">
        <f t="shared" ref="AG64:AG94" si="38">ROUND((M64-J64)/J64*100,1)</f>
        <v>7.1</v>
      </c>
      <c r="AH64" s="402">
        <f t="shared" ref="AH64:AH94" si="39">ROUND((N64-M64)/M64*100,1)</f>
        <v>3.5</v>
      </c>
      <c r="AI64" s="402">
        <f t="shared" ref="AI64:AI94" si="40">ROUND((O64-N64)/N64*100,1)</f>
        <v>-0.4</v>
      </c>
      <c r="AJ64" s="402">
        <f t="shared" ref="AJ64:AJ94" si="41">ROUND((P64-O64)/O64*100,1)</f>
        <v>-2.6</v>
      </c>
      <c r="AK64" s="402">
        <f t="shared" ref="AK64:AK94" si="42">ROUND((Q64-P64)/P64*100,1)</f>
        <v>6</v>
      </c>
      <c r="AL64" s="402">
        <f t="shared" ref="AL64:AL94" si="43">ROUND((R64-Q64)/Q64*100,1)</f>
        <v>8.9</v>
      </c>
      <c r="AM64" s="396">
        <f t="shared" ref="AM64:AM94" si="44">ROUND((S64-R64)/R64*100,1)</f>
        <v>-0.8</v>
      </c>
      <c r="AN64" s="1083">
        <f t="shared" ref="AN64:AN94" si="45">ROUND((T64-S64)/S64*100,1)</f>
        <v>1.6</v>
      </c>
      <c r="AO64" s="1083">
        <f t="shared" ref="AO64:AO94" si="46">ROUND((U64-T64)/T64*100,1)</f>
        <v>-2.7</v>
      </c>
      <c r="AP64" s="1083">
        <f t="shared" ref="AP64:AP94" si="47">ROUND((V64-U64)/U64*100,1)</f>
        <v>12.4</v>
      </c>
      <c r="AQ64" s="1083">
        <f t="shared" ref="AQ64:AQ94" si="48">ROUND((W64-V64)/V64*100,1)</f>
        <v>-10</v>
      </c>
      <c r="AR64" s="1083">
        <f t="shared" ref="AR64:AR94" si="49">ROUND((X64-W64)/W64*100,1)</f>
        <v>0.1</v>
      </c>
      <c r="AS64" s="1083">
        <f t="shared" ref="AS64:AU79" si="50">ROUND((Y64-X64)/X64*100,1)</f>
        <v>-64.599999999999994</v>
      </c>
      <c r="AT64" s="1083">
        <f t="shared" si="50"/>
        <v>13.1</v>
      </c>
      <c r="AU64" s="1112">
        <f t="shared" si="50"/>
        <v>71.099999999999994</v>
      </c>
      <c r="AV64" s="1118" t="s">
        <v>657</v>
      </c>
      <c r="AW64" s="386"/>
    </row>
    <row r="65" spans="1:49" s="55" customFormat="1">
      <c r="A65" s="1575"/>
      <c r="B65" s="385" t="s">
        <v>658</v>
      </c>
      <c r="C65" s="377" t="s">
        <v>432</v>
      </c>
      <c r="D65" s="1491" t="s">
        <v>622</v>
      </c>
      <c r="E65" s="1516">
        <v>14449</v>
      </c>
      <c r="F65" s="1510">
        <v>13892</v>
      </c>
      <c r="G65" s="1510">
        <v>14846</v>
      </c>
      <c r="H65" s="1510">
        <v>14690</v>
      </c>
      <c r="I65" s="1511">
        <v>14001</v>
      </c>
      <c r="J65" s="1511">
        <v>14636</v>
      </c>
      <c r="K65" s="1511"/>
      <c r="L65" s="1511"/>
      <c r="M65" s="1488">
        <v>15224</v>
      </c>
      <c r="N65" s="1488">
        <v>13983</v>
      </c>
      <c r="O65" s="1488">
        <v>13926</v>
      </c>
      <c r="P65" s="1511">
        <v>13250</v>
      </c>
      <c r="Q65" s="1511">
        <v>13445</v>
      </c>
      <c r="R65" s="1511">
        <v>13799</v>
      </c>
      <c r="S65" s="1512">
        <v>14195</v>
      </c>
      <c r="T65" s="1086">
        <v>14461</v>
      </c>
      <c r="U65" s="1086">
        <v>14538</v>
      </c>
      <c r="V65" s="1086">
        <v>14295</v>
      </c>
      <c r="W65" s="1086">
        <v>14478</v>
      </c>
      <c r="X65" s="1086">
        <v>14727</v>
      </c>
      <c r="Y65" s="1086">
        <v>7895</v>
      </c>
      <c r="Z65" s="1086">
        <v>9493</v>
      </c>
      <c r="AA65" s="1087">
        <v>13291</v>
      </c>
      <c r="AB65" s="402">
        <f t="shared" si="33"/>
        <v>-3.9</v>
      </c>
      <c r="AC65" s="402">
        <f t="shared" si="34"/>
        <v>6.9</v>
      </c>
      <c r="AD65" s="402">
        <f t="shared" si="35"/>
        <v>-1.1000000000000001</v>
      </c>
      <c r="AE65" s="402">
        <f t="shared" si="36"/>
        <v>-4.7</v>
      </c>
      <c r="AF65" s="402">
        <f t="shared" si="37"/>
        <v>4.5</v>
      </c>
      <c r="AG65" s="402">
        <f t="shared" si="38"/>
        <v>4</v>
      </c>
      <c r="AH65" s="402">
        <f t="shared" si="39"/>
        <v>-8.1999999999999993</v>
      </c>
      <c r="AI65" s="402">
        <f t="shared" si="40"/>
        <v>-0.4</v>
      </c>
      <c r="AJ65" s="402">
        <f t="shared" si="41"/>
        <v>-4.9000000000000004</v>
      </c>
      <c r="AK65" s="402">
        <f t="shared" si="42"/>
        <v>1.5</v>
      </c>
      <c r="AL65" s="402">
        <f t="shared" si="43"/>
        <v>2.6</v>
      </c>
      <c r="AM65" s="396">
        <f t="shared" si="44"/>
        <v>2.9</v>
      </c>
      <c r="AN65" s="1083">
        <f t="shared" si="45"/>
        <v>1.9</v>
      </c>
      <c r="AO65" s="1083">
        <f t="shared" si="46"/>
        <v>0.5</v>
      </c>
      <c r="AP65" s="1083">
        <f t="shared" si="47"/>
        <v>-1.7</v>
      </c>
      <c r="AQ65" s="1083">
        <f t="shared" si="48"/>
        <v>1.3</v>
      </c>
      <c r="AR65" s="1083">
        <f t="shared" si="49"/>
        <v>1.7</v>
      </c>
      <c r="AS65" s="1083">
        <f t="shared" si="50"/>
        <v>-46.4</v>
      </c>
      <c r="AT65" s="1083">
        <f t="shared" si="50"/>
        <v>20.2</v>
      </c>
      <c r="AU65" s="1112">
        <f t="shared" si="50"/>
        <v>40</v>
      </c>
      <c r="AV65" s="1129" t="s">
        <v>659</v>
      </c>
    </row>
    <row r="66" spans="1:49" s="55" customFormat="1">
      <c r="A66" s="1575"/>
      <c r="B66" s="385"/>
      <c r="C66" s="377" t="s">
        <v>433</v>
      </c>
      <c r="D66" s="1491"/>
      <c r="E66" s="1516">
        <v>16721</v>
      </c>
      <c r="F66" s="1510">
        <v>17409</v>
      </c>
      <c r="G66" s="1510">
        <v>18181</v>
      </c>
      <c r="H66" s="1510">
        <v>16205</v>
      </c>
      <c r="I66" s="1511">
        <v>16558</v>
      </c>
      <c r="J66" s="1511">
        <v>17159</v>
      </c>
      <c r="K66" s="1511"/>
      <c r="L66" s="1511"/>
      <c r="M66" s="1488">
        <v>18435</v>
      </c>
      <c r="N66" s="1488">
        <v>16323</v>
      </c>
      <c r="O66" s="1488">
        <v>16991</v>
      </c>
      <c r="P66" s="1511">
        <v>16242</v>
      </c>
      <c r="Q66" s="1511">
        <v>16724</v>
      </c>
      <c r="R66" s="1511">
        <v>16479</v>
      </c>
      <c r="S66" s="1512">
        <v>16620</v>
      </c>
      <c r="T66" s="1086">
        <v>17134</v>
      </c>
      <c r="U66" s="1086">
        <v>16477</v>
      </c>
      <c r="V66" s="1086">
        <v>16831</v>
      </c>
      <c r="W66" s="1086">
        <v>19944</v>
      </c>
      <c r="X66" s="1086">
        <v>18935</v>
      </c>
      <c r="Y66" s="1086">
        <v>12401</v>
      </c>
      <c r="Z66" s="1086">
        <v>14961</v>
      </c>
      <c r="AA66" s="1087">
        <v>17401</v>
      </c>
      <c r="AB66" s="402">
        <f t="shared" si="33"/>
        <v>4.0999999999999996</v>
      </c>
      <c r="AC66" s="402">
        <f t="shared" si="34"/>
        <v>4.4000000000000004</v>
      </c>
      <c r="AD66" s="402">
        <f t="shared" si="35"/>
        <v>-10.9</v>
      </c>
      <c r="AE66" s="402">
        <f t="shared" si="36"/>
        <v>2.2000000000000002</v>
      </c>
      <c r="AF66" s="402">
        <f t="shared" si="37"/>
        <v>3.6</v>
      </c>
      <c r="AG66" s="402">
        <f t="shared" si="38"/>
        <v>7.4</v>
      </c>
      <c r="AH66" s="402">
        <f t="shared" si="39"/>
        <v>-11.5</v>
      </c>
      <c r="AI66" s="402">
        <f t="shared" si="40"/>
        <v>4.0999999999999996</v>
      </c>
      <c r="AJ66" s="402">
        <f t="shared" si="41"/>
        <v>-4.4000000000000004</v>
      </c>
      <c r="AK66" s="402">
        <f t="shared" si="42"/>
        <v>3</v>
      </c>
      <c r="AL66" s="402">
        <f t="shared" si="43"/>
        <v>-1.5</v>
      </c>
      <c r="AM66" s="396">
        <f t="shared" si="44"/>
        <v>0.9</v>
      </c>
      <c r="AN66" s="1083">
        <f t="shared" si="45"/>
        <v>3.1</v>
      </c>
      <c r="AO66" s="1083">
        <f t="shared" si="46"/>
        <v>-3.8</v>
      </c>
      <c r="AP66" s="1083">
        <f t="shared" si="47"/>
        <v>2.1</v>
      </c>
      <c r="AQ66" s="1083">
        <f t="shared" si="48"/>
        <v>18.5</v>
      </c>
      <c r="AR66" s="1083">
        <f t="shared" si="49"/>
        <v>-5.0999999999999996</v>
      </c>
      <c r="AS66" s="1083">
        <f t="shared" si="50"/>
        <v>-34.5</v>
      </c>
      <c r="AT66" s="1083">
        <f t="shared" si="50"/>
        <v>20.6</v>
      </c>
      <c r="AU66" s="1112">
        <f t="shared" si="50"/>
        <v>16.3</v>
      </c>
      <c r="AV66" s="1133"/>
    </row>
    <row r="67" spans="1:49" s="55" customFormat="1">
      <c r="A67" s="1575"/>
      <c r="B67" s="385"/>
      <c r="C67" s="377" t="s">
        <v>625</v>
      </c>
      <c r="D67" s="1491"/>
      <c r="E67" s="1516">
        <v>11379</v>
      </c>
      <c r="F67" s="1510">
        <v>10616</v>
      </c>
      <c r="G67" s="1510">
        <v>9580</v>
      </c>
      <c r="H67" s="1510">
        <v>9128</v>
      </c>
      <c r="I67" s="1511">
        <v>9326</v>
      </c>
      <c r="J67" s="1511">
        <v>10438</v>
      </c>
      <c r="K67" s="1511"/>
      <c r="L67" s="1511"/>
      <c r="M67" s="1488">
        <v>11241</v>
      </c>
      <c r="N67" s="1488">
        <v>8635</v>
      </c>
      <c r="O67" s="1488">
        <v>9063</v>
      </c>
      <c r="P67" s="1511">
        <v>8769</v>
      </c>
      <c r="Q67" s="1511">
        <v>8733</v>
      </c>
      <c r="R67" s="1511">
        <v>8777</v>
      </c>
      <c r="S67" s="1512">
        <v>8707</v>
      </c>
      <c r="T67" s="1086">
        <v>8858</v>
      </c>
      <c r="U67" s="1086">
        <v>8823</v>
      </c>
      <c r="V67" s="1086">
        <v>9305</v>
      </c>
      <c r="W67" s="1086">
        <v>9403</v>
      </c>
      <c r="X67" s="1086">
        <v>9848</v>
      </c>
      <c r="Y67" s="1086">
        <v>6151</v>
      </c>
      <c r="Z67" s="1086">
        <v>6232</v>
      </c>
      <c r="AA67" s="1087">
        <v>7366</v>
      </c>
      <c r="AB67" s="402">
        <f t="shared" si="33"/>
        <v>-6.7</v>
      </c>
      <c r="AC67" s="402">
        <f t="shared" si="34"/>
        <v>-9.8000000000000007</v>
      </c>
      <c r="AD67" s="402">
        <f t="shared" si="35"/>
        <v>-4.7</v>
      </c>
      <c r="AE67" s="402">
        <f t="shared" si="36"/>
        <v>2.2000000000000002</v>
      </c>
      <c r="AF67" s="402">
        <f t="shared" si="37"/>
        <v>11.9</v>
      </c>
      <c r="AG67" s="402">
        <f t="shared" si="38"/>
        <v>7.7</v>
      </c>
      <c r="AH67" s="402">
        <f t="shared" si="39"/>
        <v>-23.2</v>
      </c>
      <c r="AI67" s="402">
        <f t="shared" si="40"/>
        <v>5</v>
      </c>
      <c r="AJ67" s="402">
        <f t="shared" si="41"/>
        <v>-3.2</v>
      </c>
      <c r="AK67" s="402">
        <f t="shared" si="42"/>
        <v>-0.4</v>
      </c>
      <c r="AL67" s="402">
        <f t="shared" si="43"/>
        <v>0.5</v>
      </c>
      <c r="AM67" s="396">
        <f t="shared" si="44"/>
        <v>-0.8</v>
      </c>
      <c r="AN67" s="1083">
        <f t="shared" si="45"/>
        <v>1.7</v>
      </c>
      <c r="AO67" s="1083">
        <f t="shared" si="46"/>
        <v>-0.4</v>
      </c>
      <c r="AP67" s="1083">
        <f t="shared" si="47"/>
        <v>5.5</v>
      </c>
      <c r="AQ67" s="1083">
        <f t="shared" si="48"/>
        <v>1.1000000000000001</v>
      </c>
      <c r="AR67" s="1083">
        <f t="shared" si="49"/>
        <v>4.7</v>
      </c>
      <c r="AS67" s="1083">
        <f t="shared" si="50"/>
        <v>-37.5</v>
      </c>
      <c r="AT67" s="1083">
        <f t="shared" si="50"/>
        <v>1.3</v>
      </c>
      <c r="AU67" s="1112">
        <f t="shared" si="50"/>
        <v>18.2</v>
      </c>
      <c r="AV67" s="1118"/>
    </row>
    <row r="68" spans="1:49" s="55" customFormat="1">
      <c r="A68" s="1575"/>
      <c r="B68" s="385"/>
      <c r="C68" s="377" t="s">
        <v>434</v>
      </c>
      <c r="D68" s="1491"/>
      <c r="E68" s="1516">
        <v>8546</v>
      </c>
      <c r="F68" s="1510">
        <v>9470</v>
      </c>
      <c r="G68" s="1510">
        <v>11504</v>
      </c>
      <c r="H68" s="1510">
        <v>11777</v>
      </c>
      <c r="I68" s="1511">
        <v>12537</v>
      </c>
      <c r="J68" s="1511">
        <v>12663</v>
      </c>
      <c r="K68" s="1511"/>
      <c r="L68" s="1511"/>
      <c r="M68" s="1488">
        <v>13877</v>
      </c>
      <c r="N68" s="1488">
        <v>11883</v>
      </c>
      <c r="O68" s="1488">
        <v>14174</v>
      </c>
      <c r="P68" s="1511">
        <v>13866</v>
      </c>
      <c r="Q68" s="1511">
        <v>14221</v>
      </c>
      <c r="R68" s="1511">
        <v>14169</v>
      </c>
      <c r="S68" s="1512">
        <v>13868</v>
      </c>
      <c r="T68" s="1086">
        <v>14176</v>
      </c>
      <c r="U68" s="1086">
        <v>14110</v>
      </c>
      <c r="V68" s="1086">
        <v>13957</v>
      </c>
      <c r="W68" s="1086">
        <v>14045</v>
      </c>
      <c r="X68" s="1086">
        <v>13941</v>
      </c>
      <c r="Y68" s="1086">
        <v>10795</v>
      </c>
      <c r="Z68" s="1086">
        <v>11380</v>
      </c>
      <c r="AA68" s="1087">
        <v>13502</v>
      </c>
      <c r="AB68" s="402">
        <f t="shared" si="33"/>
        <v>10.8</v>
      </c>
      <c r="AC68" s="402">
        <f t="shared" si="34"/>
        <v>21.5</v>
      </c>
      <c r="AD68" s="402">
        <f t="shared" si="35"/>
        <v>2.4</v>
      </c>
      <c r="AE68" s="402">
        <f t="shared" si="36"/>
        <v>6.5</v>
      </c>
      <c r="AF68" s="402">
        <f t="shared" si="37"/>
        <v>1</v>
      </c>
      <c r="AG68" s="402">
        <f t="shared" si="38"/>
        <v>9.6</v>
      </c>
      <c r="AH68" s="402">
        <f t="shared" si="39"/>
        <v>-14.4</v>
      </c>
      <c r="AI68" s="402">
        <f t="shared" si="40"/>
        <v>19.3</v>
      </c>
      <c r="AJ68" s="402">
        <f t="shared" si="41"/>
        <v>-2.2000000000000002</v>
      </c>
      <c r="AK68" s="402">
        <f t="shared" si="42"/>
        <v>2.6</v>
      </c>
      <c r="AL68" s="402">
        <f t="shared" si="43"/>
        <v>-0.4</v>
      </c>
      <c r="AM68" s="396">
        <f t="shared" si="44"/>
        <v>-2.1</v>
      </c>
      <c r="AN68" s="1083">
        <f t="shared" si="45"/>
        <v>2.2000000000000002</v>
      </c>
      <c r="AO68" s="1083">
        <f t="shared" si="46"/>
        <v>-0.5</v>
      </c>
      <c r="AP68" s="1083">
        <f t="shared" si="47"/>
        <v>-1.1000000000000001</v>
      </c>
      <c r="AQ68" s="1083">
        <f t="shared" si="48"/>
        <v>0.6</v>
      </c>
      <c r="AR68" s="1083">
        <f t="shared" si="49"/>
        <v>-0.7</v>
      </c>
      <c r="AS68" s="1083">
        <f t="shared" si="50"/>
        <v>-22.6</v>
      </c>
      <c r="AT68" s="1083">
        <f t="shared" si="50"/>
        <v>5.4</v>
      </c>
      <c r="AU68" s="1112">
        <f t="shared" si="50"/>
        <v>18.600000000000001</v>
      </c>
      <c r="AV68" s="1118"/>
    </row>
    <row r="69" spans="1:49" s="55" customFormat="1">
      <c r="A69" s="1575"/>
      <c r="B69" s="385"/>
      <c r="C69" s="377" t="s">
        <v>626</v>
      </c>
      <c r="D69" s="1491"/>
      <c r="E69" s="1516">
        <v>9372</v>
      </c>
      <c r="F69" s="1510">
        <v>9192</v>
      </c>
      <c r="G69" s="1510">
        <v>9561</v>
      </c>
      <c r="H69" s="1510">
        <v>9321</v>
      </c>
      <c r="I69" s="1511">
        <v>9402</v>
      </c>
      <c r="J69" s="1511">
        <v>9561</v>
      </c>
      <c r="K69" s="1511"/>
      <c r="L69" s="1511"/>
      <c r="M69" s="1488">
        <v>11631</v>
      </c>
      <c r="N69" s="1488">
        <v>10476</v>
      </c>
      <c r="O69" s="1488">
        <v>8662</v>
      </c>
      <c r="P69" s="1511">
        <v>9768</v>
      </c>
      <c r="Q69" s="1511">
        <v>9010</v>
      </c>
      <c r="R69" s="1511">
        <v>9852</v>
      </c>
      <c r="S69" s="1512">
        <v>10022</v>
      </c>
      <c r="T69" s="1086">
        <v>12879</v>
      </c>
      <c r="U69" s="1086">
        <v>11303</v>
      </c>
      <c r="V69" s="1086">
        <v>10963</v>
      </c>
      <c r="W69" s="1086">
        <v>10328</v>
      </c>
      <c r="X69" s="1086">
        <v>10366</v>
      </c>
      <c r="Y69" s="1086">
        <v>4300</v>
      </c>
      <c r="Z69" s="1086">
        <v>5412</v>
      </c>
      <c r="AA69" s="1087">
        <v>8356</v>
      </c>
      <c r="AB69" s="402">
        <f t="shared" si="33"/>
        <v>-1.9</v>
      </c>
      <c r="AC69" s="402">
        <f t="shared" si="34"/>
        <v>4</v>
      </c>
      <c r="AD69" s="402">
        <f t="shared" si="35"/>
        <v>-2.5</v>
      </c>
      <c r="AE69" s="402">
        <f t="shared" si="36"/>
        <v>0.9</v>
      </c>
      <c r="AF69" s="402">
        <f t="shared" si="37"/>
        <v>1.7</v>
      </c>
      <c r="AG69" s="402">
        <f t="shared" si="38"/>
        <v>21.7</v>
      </c>
      <c r="AH69" s="402">
        <f t="shared" si="39"/>
        <v>-9.9</v>
      </c>
      <c r="AI69" s="402">
        <f t="shared" si="40"/>
        <v>-17.3</v>
      </c>
      <c r="AJ69" s="402">
        <f t="shared" si="41"/>
        <v>12.8</v>
      </c>
      <c r="AK69" s="402">
        <f t="shared" si="42"/>
        <v>-7.8</v>
      </c>
      <c r="AL69" s="402">
        <f t="shared" si="43"/>
        <v>9.3000000000000007</v>
      </c>
      <c r="AM69" s="396">
        <f t="shared" si="44"/>
        <v>1.7</v>
      </c>
      <c r="AN69" s="1083">
        <f t="shared" si="45"/>
        <v>28.5</v>
      </c>
      <c r="AO69" s="1083">
        <f t="shared" si="46"/>
        <v>-12.2</v>
      </c>
      <c r="AP69" s="1083">
        <f t="shared" si="47"/>
        <v>-3</v>
      </c>
      <c r="AQ69" s="1083">
        <f t="shared" si="48"/>
        <v>-5.8</v>
      </c>
      <c r="AR69" s="1083">
        <f t="shared" si="49"/>
        <v>0.4</v>
      </c>
      <c r="AS69" s="1083">
        <f t="shared" si="50"/>
        <v>-58.5</v>
      </c>
      <c r="AT69" s="1083">
        <f t="shared" si="50"/>
        <v>25.9</v>
      </c>
      <c r="AU69" s="1112">
        <f t="shared" si="50"/>
        <v>54.4</v>
      </c>
      <c r="AV69" s="1118"/>
    </row>
    <row r="70" spans="1:49" s="55" customFormat="1">
      <c r="A70" s="1575"/>
      <c r="B70" s="385"/>
      <c r="C70" s="377" t="s">
        <v>436</v>
      </c>
      <c r="D70" s="1491"/>
      <c r="E70" s="1516">
        <v>5958</v>
      </c>
      <c r="F70" s="1510">
        <v>6115</v>
      </c>
      <c r="G70" s="1510">
        <v>6694</v>
      </c>
      <c r="H70" s="1510">
        <v>6750</v>
      </c>
      <c r="I70" s="1511">
        <v>7302</v>
      </c>
      <c r="J70" s="1511">
        <v>7482</v>
      </c>
      <c r="K70" s="1511"/>
      <c r="L70" s="1511"/>
      <c r="M70" s="1488">
        <v>7360</v>
      </c>
      <c r="N70" s="1488">
        <v>6146</v>
      </c>
      <c r="O70" s="1488">
        <v>6541</v>
      </c>
      <c r="P70" s="1511">
        <v>6444</v>
      </c>
      <c r="Q70" s="1511">
        <v>6647</v>
      </c>
      <c r="R70" s="1511">
        <v>6657</v>
      </c>
      <c r="S70" s="1512">
        <v>6635</v>
      </c>
      <c r="T70" s="1086">
        <v>6759</v>
      </c>
      <c r="U70" s="1086">
        <v>6539</v>
      </c>
      <c r="V70" s="1086">
        <v>6605</v>
      </c>
      <c r="W70" s="1086">
        <v>6248</v>
      </c>
      <c r="X70" s="1086">
        <v>6187</v>
      </c>
      <c r="Y70" s="1086">
        <v>3697</v>
      </c>
      <c r="Z70" s="1086">
        <v>4277</v>
      </c>
      <c r="AA70" s="1087">
        <v>4919</v>
      </c>
      <c r="AB70" s="402">
        <f t="shared" si="33"/>
        <v>2.6</v>
      </c>
      <c r="AC70" s="402">
        <f t="shared" si="34"/>
        <v>9.5</v>
      </c>
      <c r="AD70" s="402">
        <f t="shared" si="35"/>
        <v>0.8</v>
      </c>
      <c r="AE70" s="402">
        <f t="shared" si="36"/>
        <v>8.1999999999999993</v>
      </c>
      <c r="AF70" s="402">
        <f t="shared" si="37"/>
        <v>2.5</v>
      </c>
      <c r="AG70" s="402">
        <f t="shared" si="38"/>
        <v>-1.6</v>
      </c>
      <c r="AH70" s="402">
        <f t="shared" si="39"/>
        <v>-16.5</v>
      </c>
      <c r="AI70" s="402">
        <f t="shared" si="40"/>
        <v>6.4</v>
      </c>
      <c r="AJ70" s="402">
        <f t="shared" si="41"/>
        <v>-1.5</v>
      </c>
      <c r="AK70" s="402">
        <f t="shared" si="42"/>
        <v>3.2</v>
      </c>
      <c r="AL70" s="402">
        <f t="shared" si="43"/>
        <v>0.2</v>
      </c>
      <c r="AM70" s="396">
        <f t="shared" si="44"/>
        <v>-0.3</v>
      </c>
      <c r="AN70" s="1083">
        <f t="shared" si="45"/>
        <v>1.9</v>
      </c>
      <c r="AO70" s="1083">
        <f t="shared" si="46"/>
        <v>-3.3</v>
      </c>
      <c r="AP70" s="1083">
        <f t="shared" si="47"/>
        <v>1</v>
      </c>
      <c r="AQ70" s="1083">
        <f t="shared" si="48"/>
        <v>-5.4</v>
      </c>
      <c r="AR70" s="1083">
        <f t="shared" si="49"/>
        <v>-1</v>
      </c>
      <c r="AS70" s="1083">
        <f t="shared" si="50"/>
        <v>-40.200000000000003</v>
      </c>
      <c r="AT70" s="1083">
        <f t="shared" si="50"/>
        <v>15.7</v>
      </c>
      <c r="AU70" s="1112">
        <f t="shared" si="50"/>
        <v>15</v>
      </c>
      <c r="AV70" s="1118"/>
    </row>
    <row r="71" spans="1:49" s="55" customFormat="1">
      <c r="A71" s="1575"/>
      <c r="B71" s="385"/>
      <c r="C71" s="377" t="s">
        <v>627</v>
      </c>
      <c r="D71" s="1491"/>
      <c r="E71" s="1516">
        <v>10446</v>
      </c>
      <c r="F71" s="1510">
        <v>10037</v>
      </c>
      <c r="G71" s="1510">
        <v>9986</v>
      </c>
      <c r="H71" s="1510">
        <v>9932</v>
      </c>
      <c r="I71" s="1511">
        <v>9593</v>
      </c>
      <c r="J71" s="1511">
        <v>9960</v>
      </c>
      <c r="K71" s="1511"/>
      <c r="L71" s="1511"/>
      <c r="M71" s="1488">
        <v>9544</v>
      </c>
      <c r="N71" s="1488">
        <v>8645</v>
      </c>
      <c r="O71" s="1488">
        <v>8339</v>
      </c>
      <c r="P71" s="1511">
        <v>8362</v>
      </c>
      <c r="Q71" s="1511">
        <v>9993</v>
      </c>
      <c r="R71" s="1511">
        <v>10621</v>
      </c>
      <c r="S71" s="1512">
        <v>10762</v>
      </c>
      <c r="T71" s="1086">
        <v>10331</v>
      </c>
      <c r="U71" s="1086">
        <v>10118</v>
      </c>
      <c r="V71" s="1086">
        <v>10094</v>
      </c>
      <c r="W71" s="1086">
        <v>9888</v>
      </c>
      <c r="X71" s="1086">
        <v>9409</v>
      </c>
      <c r="Y71" s="1086">
        <v>5779</v>
      </c>
      <c r="Z71" s="1086">
        <v>6056</v>
      </c>
      <c r="AA71" s="1087">
        <v>8005</v>
      </c>
      <c r="AB71" s="402">
        <f t="shared" si="33"/>
        <v>-3.9</v>
      </c>
      <c r="AC71" s="402">
        <f t="shared" si="34"/>
        <v>-0.5</v>
      </c>
      <c r="AD71" s="402">
        <f t="shared" si="35"/>
        <v>-0.5</v>
      </c>
      <c r="AE71" s="402">
        <f t="shared" si="36"/>
        <v>-3.4</v>
      </c>
      <c r="AF71" s="402">
        <f t="shared" si="37"/>
        <v>3.8</v>
      </c>
      <c r="AG71" s="402">
        <f t="shared" si="38"/>
        <v>-4.2</v>
      </c>
      <c r="AH71" s="402">
        <f t="shared" si="39"/>
        <v>-9.4</v>
      </c>
      <c r="AI71" s="402">
        <f t="shared" si="40"/>
        <v>-3.5</v>
      </c>
      <c r="AJ71" s="402">
        <f t="shared" si="41"/>
        <v>0.3</v>
      </c>
      <c r="AK71" s="402">
        <f t="shared" si="42"/>
        <v>19.5</v>
      </c>
      <c r="AL71" s="402">
        <f t="shared" si="43"/>
        <v>6.3</v>
      </c>
      <c r="AM71" s="396">
        <f t="shared" si="44"/>
        <v>1.3</v>
      </c>
      <c r="AN71" s="1083">
        <f t="shared" si="45"/>
        <v>-4</v>
      </c>
      <c r="AO71" s="1083">
        <f t="shared" si="46"/>
        <v>-2.1</v>
      </c>
      <c r="AP71" s="1083">
        <f t="shared" si="47"/>
        <v>-0.2</v>
      </c>
      <c r="AQ71" s="1083">
        <f t="shared" si="48"/>
        <v>-2</v>
      </c>
      <c r="AR71" s="1083">
        <f t="shared" si="49"/>
        <v>-4.8</v>
      </c>
      <c r="AS71" s="1083">
        <f t="shared" si="50"/>
        <v>-38.6</v>
      </c>
      <c r="AT71" s="1083">
        <f t="shared" si="50"/>
        <v>4.8</v>
      </c>
      <c r="AU71" s="1112">
        <f t="shared" si="50"/>
        <v>32.200000000000003</v>
      </c>
      <c r="AV71" s="1118"/>
    </row>
    <row r="72" spans="1:49" s="55" customFormat="1">
      <c r="A72" s="1575"/>
      <c r="B72" s="385"/>
      <c r="C72" s="377" t="s">
        <v>628</v>
      </c>
      <c r="D72" s="1491"/>
      <c r="E72" s="1516">
        <v>4347</v>
      </c>
      <c r="F72" s="1510">
        <v>4430</v>
      </c>
      <c r="G72" s="1510">
        <v>5077</v>
      </c>
      <c r="H72" s="1510">
        <v>4993</v>
      </c>
      <c r="I72" s="1511">
        <v>5135</v>
      </c>
      <c r="J72" s="1511">
        <v>5280</v>
      </c>
      <c r="K72" s="1511"/>
      <c r="L72" s="1511"/>
      <c r="M72" s="1488">
        <v>5138</v>
      </c>
      <c r="N72" s="1488">
        <v>3629</v>
      </c>
      <c r="O72" s="1488">
        <v>4417</v>
      </c>
      <c r="P72" s="1511">
        <v>4467</v>
      </c>
      <c r="Q72" s="1511">
        <v>4638</v>
      </c>
      <c r="R72" s="1511">
        <v>4419</v>
      </c>
      <c r="S72" s="1512">
        <v>4304</v>
      </c>
      <c r="T72" s="1086">
        <v>4455</v>
      </c>
      <c r="U72" s="1086">
        <v>4482</v>
      </c>
      <c r="V72" s="1086">
        <v>4655</v>
      </c>
      <c r="W72" s="1086">
        <v>4683</v>
      </c>
      <c r="X72" s="1086">
        <v>5072</v>
      </c>
      <c r="Y72" s="1086">
        <v>3634</v>
      </c>
      <c r="Z72" s="1086">
        <v>4069</v>
      </c>
      <c r="AA72" s="1087">
        <v>4590</v>
      </c>
      <c r="AB72" s="402">
        <f t="shared" si="33"/>
        <v>1.9</v>
      </c>
      <c r="AC72" s="402">
        <f t="shared" si="34"/>
        <v>14.6</v>
      </c>
      <c r="AD72" s="402">
        <f t="shared" si="35"/>
        <v>-1.7</v>
      </c>
      <c r="AE72" s="402">
        <f t="shared" si="36"/>
        <v>2.8</v>
      </c>
      <c r="AF72" s="402">
        <f t="shared" si="37"/>
        <v>2.8</v>
      </c>
      <c r="AG72" s="402">
        <f t="shared" si="38"/>
        <v>-2.7</v>
      </c>
      <c r="AH72" s="402">
        <f t="shared" si="39"/>
        <v>-29.4</v>
      </c>
      <c r="AI72" s="402">
        <f t="shared" si="40"/>
        <v>21.7</v>
      </c>
      <c r="AJ72" s="402">
        <f t="shared" si="41"/>
        <v>1.1000000000000001</v>
      </c>
      <c r="AK72" s="402">
        <f t="shared" si="42"/>
        <v>3.8</v>
      </c>
      <c r="AL72" s="402">
        <f t="shared" si="43"/>
        <v>-4.7</v>
      </c>
      <c r="AM72" s="396">
        <f t="shared" si="44"/>
        <v>-2.6</v>
      </c>
      <c r="AN72" s="1083">
        <f t="shared" si="45"/>
        <v>3.5</v>
      </c>
      <c r="AO72" s="1083">
        <f t="shared" si="46"/>
        <v>0.6</v>
      </c>
      <c r="AP72" s="1083">
        <f t="shared" si="47"/>
        <v>3.9</v>
      </c>
      <c r="AQ72" s="1083">
        <f t="shared" si="48"/>
        <v>0.6</v>
      </c>
      <c r="AR72" s="1083">
        <f t="shared" si="49"/>
        <v>8.3000000000000007</v>
      </c>
      <c r="AS72" s="1083">
        <f t="shared" si="50"/>
        <v>-28.4</v>
      </c>
      <c r="AT72" s="1083">
        <f t="shared" si="50"/>
        <v>12</v>
      </c>
      <c r="AU72" s="1112">
        <f t="shared" si="50"/>
        <v>12.8</v>
      </c>
      <c r="AV72" s="1118"/>
    </row>
    <row r="73" spans="1:49" s="55" customFormat="1">
      <c r="A73" s="1576"/>
      <c r="B73" s="385"/>
      <c r="C73" s="377" t="s">
        <v>601</v>
      </c>
      <c r="D73" s="1491"/>
      <c r="E73" s="1516">
        <v>17310</v>
      </c>
      <c r="F73" s="1510">
        <v>10347</v>
      </c>
      <c r="G73" s="1510">
        <v>10800</v>
      </c>
      <c r="H73" s="1510">
        <v>10653</v>
      </c>
      <c r="I73" s="1511">
        <v>10615</v>
      </c>
      <c r="J73" s="1511">
        <v>10694</v>
      </c>
      <c r="K73" s="1511"/>
      <c r="L73" s="1511"/>
      <c r="M73" s="1488">
        <v>11295</v>
      </c>
      <c r="N73" s="1488">
        <v>9632</v>
      </c>
      <c r="O73" s="1488">
        <v>9779</v>
      </c>
      <c r="P73" s="1511">
        <v>9141</v>
      </c>
      <c r="Q73" s="1511">
        <v>9880</v>
      </c>
      <c r="R73" s="1511">
        <v>9769</v>
      </c>
      <c r="S73" s="1512">
        <v>12713</v>
      </c>
      <c r="T73" s="1086">
        <v>13723</v>
      </c>
      <c r="U73" s="1086">
        <v>12777</v>
      </c>
      <c r="V73" s="1086">
        <v>13012</v>
      </c>
      <c r="W73" s="1086">
        <v>12567</v>
      </c>
      <c r="X73" s="1086">
        <v>12603</v>
      </c>
      <c r="Y73" s="1086">
        <v>8043</v>
      </c>
      <c r="Z73" s="1086">
        <v>9588</v>
      </c>
      <c r="AA73" s="1087">
        <v>12816</v>
      </c>
      <c r="AB73" s="402">
        <f t="shared" si="33"/>
        <v>-40.200000000000003</v>
      </c>
      <c r="AC73" s="402">
        <f t="shared" si="34"/>
        <v>4.4000000000000004</v>
      </c>
      <c r="AD73" s="402">
        <f t="shared" si="35"/>
        <v>-1.4</v>
      </c>
      <c r="AE73" s="402">
        <f t="shared" si="36"/>
        <v>-0.4</v>
      </c>
      <c r="AF73" s="402">
        <f t="shared" si="37"/>
        <v>0.7</v>
      </c>
      <c r="AG73" s="402">
        <f t="shared" si="38"/>
        <v>5.6</v>
      </c>
      <c r="AH73" s="402">
        <f t="shared" si="39"/>
        <v>-14.7</v>
      </c>
      <c r="AI73" s="402">
        <f t="shared" si="40"/>
        <v>1.5</v>
      </c>
      <c r="AJ73" s="402">
        <f t="shared" si="41"/>
        <v>-6.5</v>
      </c>
      <c r="AK73" s="402">
        <f t="shared" si="42"/>
        <v>8.1</v>
      </c>
      <c r="AL73" s="402">
        <f t="shared" si="43"/>
        <v>-1.1000000000000001</v>
      </c>
      <c r="AM73" s="396">
        <f t="shared" si="44"/>
        <v>30.1</v>
      </c>
      <c r="AN73" s="1083">
        <f t="shared" si="45"/>
        <v>7.9</v>
      </c>
      <c r="AO73" s="1083">
        <f t="shared" si="46"/>
        <v>-6.9</v>
      </c>
      <c r="AP73" s="1083">
        <f t="shared" si="47"/>
        <v>1.8</v>
      </c>
      <c r="AQ73" s="1083">
        <f t="shared" si="48"/>
        <v>-3.4</v>
      </c>
      <c r="AR73" s="1083">
        <f t="shared" si="49"/>
        <v>0.3</v>
      </c>
      <c r="AS73" s="1083">
        <f t="shared" si="50"/>
        <v>-36.200000000000003</v>
      </c>
      <c r="AT73" s="1083">
        <f t="shared" si="50"/>
        <v>19.2</v>
      </c>
      <c r="AU73" s="1112">
        <f t="shared" si="50"/>
        <v>33.700000000000003</v>
      </c>
      <c r="AV73" s="1118"/>
    </row>
    <row r="74" spans="1:49" s="55" customFormat="1" ht="13.5" customHeight="1">
      <c r="A74" s="1574" t="s">
        <v>660</v>
      </c>
      <c r="B74" s="382" t="s">
        <v>661</v>
      </c>
      <c r="C74" s="383" t="s">
        <v>618</v>
      </c>
      <c r="D74" s="1498" t="s">
        <v>662</v>
      </c>
      <c r="E74" s="1503">
        <v>1493398</v>
      </c>
      <c r="F74" s="1504">
        <v>1503384</v>
      </c>
      <c r="G74" s="1504">
        <v>1510468</v>
      </c>
      <c r="H74" s="1530">
        <v>1515864</v>
      </c>
      <c r="I74" s="1531">
        <v>1519878</v>
      </c>
      <c r="J74" s="1531">
        <v>1525393</v>
      </c>
      <c r="K74" s="1531"/>
      <c r="L74" s="1531"/>
      <c r="M74" s="1531">
        <v>1533034</v>
      </c>
      <c r="N74" s="1531">
        <v>1536685</v>
      </c>
      <c r="O74" s="1531">
        <v>1544200</v>
      </c>
      <c r="P74" s="1531">
        <v>1544966</v>
      </c>
      <c r="Q74" s="1531">
        <v>1543071</v>
      </c>
      <c r="R74" s="1531">
        <v>1541168</v>
      </c>
      <c r="S74" s="1532">
        <v>1539755</v>
      </c>
      <c r="T74" s="1098">
        <v>1537272</v>
      </c>
      <c r="U74" s="1098">
        <v>1537471</v>
      </c>
      <c r="V74" s="1098">
        <v>1535561</v>
      </c>
      <c r="W74" s="1090">
        <v>1532517</v>
      </c>
      <c r="X74" s="1090">
        <v>1529756</v>
      </c>
      <c r="Y74" s="1090">
        <v>1525152</v>
      </c>
      <c r="Z74" s="1090">
        <v>1517073</v>
      </c>
      <c r="AA74" s="1091">
        <v>1510171</v>
      </c>
      <c r="AB74" s="400">
        <f t="shared" si="33"/>
        <v>0.7</v>
      </c>
      <c r="AC74" s="400">
        <f t="shared" si="34"/>
        <v>0.5</v>
      </c>
      <c r="AD74" s="400">
        <f t="shared" si="35"/>
        <v>0.4</v>
      </c>
      <c r="AE74" s="400">
        <f t="shared" si="36"/>
        <v>0.3</v>
      </c>
      <c r="AF74" s="400">
        <f t="shared" si="37"/>
        <v>0.4</v>
      </c>
      <c r="AG74" s="400">
        <f t="shared" si="38"/>
        <v>0.5</v>
      </c>
      <c r="AH74" s="400">
        <f t="shared" si="39"/>
        <v>0.2</v>
      </c>
      <c r="AI74" s="400">
        <f t="shared" si="40"/>
        <v>0.5</v>
      </c>
      <c r="AJ74" s="400">
        <f t="shared" si="41"/>
        <v>0</v>
      </c>
      <c r="AK74" s="400">
        <f t="shared" si="42"/>
        <v>-0.1</v>
      </c>
      <c r="AL74" s="400">
        <f t="shared" si="43"/>
        <v>-0.1</v>
      </c>
      <c r="AM74" s="400">
        <f t="shared" si="44"/>
        <v>-0.1</v>
      </c>
      <c r="AN74" s="401">
        <f t="shared" si="45"/>
        <v>-0.2</v>
      </c>
      <c r="AO74" s="401">
        <f t="shared" si="46"/>
        <v>0</v>
      </c>
      <c r="AP74" s="401">
        <f t="shared" si="47"/>
        <v>-0.1</v>
      </c>
      <c r="AQ74" s="401">
        <f t="shared" si="48"/>
        <v>-0.2</v>
      </c>
      <c r="AR74" s="401">
        <f t="shared" si="49"/>
        <v>-0.2</v>
      </c>
      <c r="AS74" s="401">
        <f t="shared" si="50"/>
        <v>-0.3</v>
      </c>
      <c r="AT74" s="401">
        <f t="shared" si="50"/>
        <v>-0.5</v>
      </c>
      <c r="AU74" s="1111">
        <f t="shared" si="50"/>
        <v>-0.5</v>
      </c>
      <c r="AV74" s="1134" t="s">
        <v>663</v>
      </c>
      <c r="AW74" s="386"/>
    </row>
    <row r="75" spans="1:49" s="55" customFormat="1">
      <c r="A75" s="1575"/>
      <c r="B75" s="376"/>
      <c r="C75" s="377" t="s">
        <v>432</v>
      </c>
      <c r="D75" s="1491"/>
      <c r="E75" s="1508">
        <v>988126</v>
      </c>
      <c r="F75" s="1509">
        <v>995452</v>
      </c>
      <c r="G75" s="1509">
        <v>1002483</v>
      </c>
      <c r="H75" s="1514">
        <v>1008299</v>
      </c>
      <c r="I75" s="1488">
        <v>1011308</v>
      </c>
      <c r="J75" s="1488">
        <v>1018574</v>
      </c>
      <c r="K75" s="1488"/>
      <c r="L75" s="1488"/>
      <c r="M75" s="1488">
        <v>1033812</v>
      </c>
      <c r="N75" s="1488">
        <v>1036846</v>
      </c>
      <c r="O75" s="1488">
        <v>1029626</v>
      </c>
      <c r="P75" s="1488">
        <v>1030753</v>
      </c>
      <c r="Q75" s="1488">
        <v>1032074</v>
      </c>
      <c r="R75" s="1488">
        <v>1033860</v>
      </c>
      <c r="S75" s="1489">
        <v>1035021</v>
      </c>
      <c r="T75" s="1086">
        <v>1035763</v>
      </c>
      <c r="U75" s="1086">
        <v>1036771</v>
      </c>
      <c r="V75" s="1086">
        <v>1036857</v>
      </c>
      <c r="W75" s="1093">
        <v>1037742</v>
      </c>
      <c r="X75" s="1093">
        <v>1038274</v>
      </c>
      <c r="Y75" s="1093">
        <v>1039102</v>
      </c>
      <c r="Z75" s="1093">
        <v>1036127</v>
      </c>
      <c r="AA75" s="1092">
        <v>1033854</v>
      </c>
      <c r="AB75" s="396">
        <f t="shared" si="33"/>
        <v>0.7</v>
      </c>
      <c r="AC75" s="396">
        <f t="shared" si="34"/>
        <v>0.7</v>
      </c>
      <c r="AD75" s="396">
        <f t="shared" si="35"/>
        <v>0.6</v>
      </c>
      <c r="AE75" s="396">
        <f t="shared" si="36"/>
        <v>0.3</v>
      </c>
      <c r="AF75" s="396">
        <f t="shared" si="37"/>
        <v>0.7</v>
      </c>
      <c r="AG75" s="396">
        <f t="shared" si="38"/>
        <v>1.5</v>
      </c>
      <c r="AH75" s="396">
        <f t="shared" si="39"/>
        <v>0.3</v>
      </c>
      <c r="AI75" s="396">
        <f t="shared" si="40"/>
        <v>-0.7</v>
      </c>
      <c r="AJ75" s="396">
        <f t="shared" si="41"/>
        <v>0.1</v>
      </c>
      <c r="AK75" s="396">
        <f t="shared" si="42"/>
        <v>0.1</v>
      </c>
      <c r="AL75" s="396">
        <f t="shared" si="43"/>
        <v>0.2</v>
      </c>
      <c r="AM75" s="396">
        <f t="shared" si="44"/>
        <v>0.1</v>
      </c>
      <c r="AN75" s="1083">
        <f t="shared" si="45"/>
        <v>0.1</v>
      </c>
      <c r="AO75" s="1083">
        <f t="shared" si="46"/>
        <v>0.1</v>
      </c>
      <c r="AP75" s="1083">
        <f t="shared" si="47"/>
        <v>0</v>
      </c>
      <c r="AQ75" s="1083">
        <f t="shared" si="48"/>
        <v>0.1</v>
      </c>
      <c r="AR75" s="1083">
        <f t="shared" si="49"/>
        <v>0.1</v>
      </c>
      <c r="AS75" s="1083">
        <f t="shared" si="50"/>
        <v>0.1</v>
      </c>
      <c r="AT75" s="1083">
        <f t="shared" si="50"/>
        <v>-0.3</v>
      </c>
      <c r="AU75" s="1112">
        <f t="shared" si="50"/>
        <v>-0.2</v>
      </c>
      <c r="AV75" s="1124" t="s">
        <v>664</v>
      </c>
    </row>
    <row r="76" spans="1:49" s="55" customFormat="1">
      <c r="A76" s="1575"/>
      <c r="B76" s="376"/>
      <c r="C76" s="377" t="s">
        <v>433</v>
      </c>
      <c r="D76" s="1491"/>
      <c r="E76" s="1508">
        <v>699789</v>
      </c>
      <c r="F76" s="1509">
        <v>703496</v>
      </c>
      <c r="G76" s="1509">
        <v>707216</v>
      </c>
      <c r="H76" s="1514">
        <v>710751</v>
      </c>
      <c r="I76" s="1488">
        <v>713607</v>
      </c>
      <c r="J76" s="1488">
        <v>713373</v>
      </c>
      <c r="K76" s="1488"/>
      <c r="L76" s="1488"/>
      <c r="M76" s="1488">
        <v>721123</v>
      </c>
      <c r="N76" s="1488">
        <v>724559</v>
      </c>
      <c r="O76" s="1488">
        <v>724205</v>
      </c>
      <c r="P76" s="1488">
        <v>725467</v>
      </c>
      <c r="Q76" s="1488">
        <v>725909</v>
      </c>
      <c r="R76" s="1488">
        <v>724921</v>
      </c>
      <c r="S76" s="1489">
        <v>723392</v>
      </c>
      <c r="T76" s="1086">
        <v>721690</v>
      </c>
      <c r="U76" s="1086">
        <v>721448</v>
      </c>
      <c r="V76" s="1086">
        <v>720764</v>
      </c>
      <c r="W76" s="1093">
        <v>719841</v>
      </c>
      <c r="X76" s="1093">
        <v>718732</v>
      </c>
      <c r="Y76" s="1093">
        <v>715809</v>
      </c>
      <c r="Z76" s="1093">
        <v>711966</v>
      </c>
      <c r="AA76" s="1092">
        <v>708052</v>
      </c>
      <c r="AB76" s="396">
        <f t="shared" si="33"/>
        <v>0.5</v>
      </c>
      <c r="AC76" s="396">
        <f t="shared" si="34"/>
        <v>0.5</v>
      </c>
      <c r="AD76" s="396">
        <f t="shared" si="35"/>
        <v>0.5</v>
      </c>
      <c r="AE76" s="396">
        <f t="shared" si="36"/>
        <v>0.4</v>
      </c>
      <c r="AF76" s="396">
        <f t="shared" si="37"/>
        <v>0</v>
      </c>
      <c r="AG76" s="396">
        <f t="shared" si="38"/>
        <v>1.1000000000000001</v>
      </c>
      <c r="AH76" s="396">
        <f t="shared" si="39"/>
        <v>0.5</v>
      </c>
      <c r="AI76" s="396">
        <f t="shared" si="40"/>
        <v>0</v>
      </c>
      <c r="AJ76" s="396">
        <f t="shared" si="41"/>
        <v>0.2</v>
      </c>
      <c r="AK76" s="396">
        <f t="shared" si="42"/>
        <v>0.1</v>
      </c>
      <c r="AL76" s="396">
        <f t="shared" si="43"/>
        <v>-0.1</v>
      </c>
      <c r="AM76" s="396">
        <f t="shared" si="44"/>
        <v>-0.2</v>
      </c>
      <c r="AN76" s="1083">
        <f t="shared" si="45"/>
        <v>-0.2</v>
      </c>
      <c r="AO76" s="1083">
        <f t="shared" si="46"/>
        <v>0</v>
      </c>
      <c r="AP76" s="1083">
        <f t="shared" si="47"/>
        <v>-0.1</v>
      </c>
      <c r="AQ76" s="1083">
        <f t="shared" si="48"/>
        <v>-0.1</v>
      </c>
      <c r="AR76" s="1083">
        <f t="shared" si="49"/>
        <v>-0.2</v>
      </c>
      <c r="AS76" s="1083">
        <f t="shared" si="50"/>
        <v>-0.4</v>
      </c>
      <c r="AT76" s="1083">
        <f t="shared" si="50"/>
        <v>-0.5</v>
      </c>
      <c r="AU76" s="1112">
        <f t="shared" si="50"/>
        <v>-0.5</v>
      </c>
      <c r="AV76" s="1135" t="s">
        <v>665</v>
      </c>
    </row>
    <row r="77" spans="1:49" s="55" customFormat="1">
      <c r="A77" s="1575"/>
      <c r="B77" s="376"/>
      <c r="C77" s="377" t="s">
        <v>625</v>
      </c>
      <c r="D77" s="1491"/>
      <c r="E77" s="1508">
        <v>721127</v>
      </c>
      <c r="F77" s="1509">
        <v>721097</v>
      </c>
      <c r="G77" s="1509">
        <v>720595</v>
      </c>
      <c r="H77" s="1514">
        <v>719432</v>
      </c>
      <c r="I77" s="1488">
        <v>719636</v>
      </c>
      <c r="J77" s="1488">
        <v>718429</v>
      </c>
      <c r="K77" s="1488"/>
      <c r="L77" s="1488"/>
      <c r="M77" s="1488">
        <v>719149</v>
      </c>
      <c r="N77" s="1488">
        <v>720486</v>
      </c>
      <c r="O77" s="1488">
        <v>716006</v>
      </c>
      <c r="P77" s="1488">
        <v>717190</v>
      </c>
      <c r="Q77" s="1488">
        <v>717657</v>
      </c>
      <c r="R77" s="1488">
        <v>717454</v>
      </c>
      <c r="S77" s="1489">
        <v>716995</v>
      </c>
      <c r="T77" s="1086">
        <v>716633</v>
      </c>
      <c r="U77" s="1086">
        <v>716193</v>
      </c>
      <c r="V77" s="1086">
        <v>716619</v>
      </c>
      <c r="W77" s="1093">
        <v>717027</v>
      </c>
      <c r="X77" s="1093">
        <v>716763</v>
      </c>
      <c r="Y77" s="1093">
        <v>716073</v>
      </c>
      <c r="Z77" s="1093">
        <v>714287</v>
      </c>
      <c r="AA77" s="1092">
        <v>712440</v>
      </c>
      <c r="AB77" s="396">
        <f t="shared" si="33"/>
        <v>0</v>
      </c>
      <c r="AC77" s="396">
        <f t="shared" si="34"/>
        <v>-0.1</v>
      </c>
      <c r="AD77" s="396">
        <f t="shared" si="35"/>
        <v>-0.2</v>
      </c>
      <c r="AE77" s="396">
        <f t="shared" si="36"/>
        <v>0</v>
      </c>
      <c r="AF77" s="396">
        <f t="shared" si="37"/>
        <v>-0.2</v>
      </c>
      <c r="AG77" s="396">
        <f t="shared" si="38"/>
        <v>0.1</v>
      </c>
      <c r="AH77" s="396">
        <f t="shared" si="39"/>
        <v>0.2</v>
      </c>
      <c r="AI77" s="396">
        <f t="shared" si="40"/>
        <v>-0.6</v>
      </c>
      <c r="AJ77" s="396">
        <f t="shared" si="41"/>
        <v>0.2</v>
      </c>
      <c r="AK77" s="396">
        <f t="shared" si="42"/>
        <v>0.1</v>
      </c>
      <c r="AL77" s="396">
        <f t="shared" si="43"/>
        <v>0</v>
      </c>
      <c r="AM77" s="396">
        <f t="shared" si="44"/>
        <v>-0.1</v>
      </c>
      <c r="AN77" s="1083">
        <f t="shared" si="45"/>
        <v>-0.1</v>
      </c>
      <c r="AO77" s="1083">
        <f t="shared" si="46"/>
        <v>-0.1</v>
      </c>
      <c r="AP77" s="1083">
        <f t="shared" si="47"/>
        <v>0.1</v>
      </c>
      <c r="AQ77" s="1083">
        <f t="shared" si="48"/>
        <v>0.1</v>
      </c>
      <c r="AR77" s="1083">
        <f t="shared" si="49"/>
        <v>0</v>
      </c>
      <c r="AS77" s="1083">
        <f t="shared" si="50"/>
        <v>-0.1</v>
      </c>
      <c r="AT77" s="1083">
        <f t="shared" si="50"/>
        <v>-0.2</v>
      </c>
      <c r="AU77" s="1112">
        <f t="shared" si="50"/>
        <v>-0.3</v>
      </c>
      <c r="AV77" s="1118"/>
    </row>
    <row r="78" spans="1:49" s="55" customFormat="1">
      <c r="A78" s="1575"/>
      <c r="B78" s="376"/>
      <c r="C78" s="377" t="s">
        <v>434</v>
      </c>
      <c r="D78" s="1491"/>
      <c r="E78" s="1508">
        <v>298390</v>
      </c>
      <c r="F78" s="1509">
        <v>297632</v>
      </c>
      <c r="G78" s="1509">
        <v>296748</v>
      </c>
      <c r="H78" s="1514">
        <v>295568</v>
      </c>
      <c r="I78" s="1488">
        <v>294491</v>
      </c>
      <c r="J78" s="1488">
        <v>291745</v>
      </c>
      <c r="K78" s="1488"/>
      <c r="L78" s="1488"/>
      <c r="M78" s="1488">
        <v>286913</v>
      </c>
      <c r="N78" s="1488">
        <v>285299</v>
      </c>
      <c r="O78" s="1488">
        <v>284769</v>
      </c>
      <c r="P78" s="1488">
        <v>282699</v>
      </c>
      <c r="Q78" s="1488">
        <v>280525</v>
      </c>
      <c r="R78" s="1488">
        <v>277724</v>
      </c>
      <c r="S78" s="1489">
        <v>275005</v>
      </c>
      <c r="T78" s="1086">
        <v>272447</v>
      </c>
      <c r="U78" s="1086">
        <v>271221</v>
      </c>
      <c r="V78" s="1086">
        <v>269613</v>
      </c>
      <c r="W78" s="1093">
        <v>268123</v>
      </c>
      <c r="X78" s="1093">
        <v>266277</v>
      </c>
      <c r="Y78" s="1093">
        <v>264135</v>
      </c>
      <c r="Z78" s="1093">
        <v>260742</v>
      </c>
      <c r="AA78" s="1092">
        <v>258193</v>
      </c>
      <c r="AB78" s="396">
        <f t="shared" si="33"/>
        <v>-0.3</v>
      </c>
      <c r="AC78" s="396">
        <f t="shared" si="34"/>
        <v>-0.3</v>
      </c>
      <c r="AD78" s="396">
        <f t="shared" si="35"/>
        <v>-0.4</v>
      </c>
      <c r="AE78" s="396">
        <f t="shared" si="36"/>
        <v>-0.4</v>
      </c>
      <c r="AF78" s="396">
        <f t="shared" si="37"/>
        <v>-0.9</v>
      </c>
      <c r="AG78" s="396">
        <f t="shared" si="38"/>
        <v>-1.7</v>
      </c>
      <c r="AH78" s="396">
        <f t="shared" si="39"/>
        <v>-0.6</v>
      </c>
      <c r="AI78" s="396">
        <f t="shared" si="40"/>
        <v>-0.2</v>
      </c>
      <c r="AJ78" s="396">
        <f t="shared" si="41"/>
        <v>-0.7</v>
      </c>
      <c r="AK78" s="396">
        <f t="shared" si="42"/>
        <v>-0.8</v>
      </c>
      <c r="AL78" s="396">
        <f t="shared" si="43"/>
        <v>-1</v>
      </c>
      <c r="AM78" s="396">
        <f t="shared" si="44"/>
        <v>-1</v>
      </c>
      <c r="AN78" s="1083">
        <f t="shared" si="45"/>
        <v>-0.9</v>
      </c>
      <c r="AO78" s="1083">
        <f t="shared" si="46"/>
        <v>-0.4</v>
      </c>
      <c r="AP78" s="1083">
        <f t="shared" si="47"/>
        <v>-0.6</v>
      </c>
      <c r="AQ78" s="1083">
        <f t="shared" si="48"/>
        <v>-0.6</v>
      </c>
      <c r="AR78" s="1083">
        <f t="shared" si="49"/>
        <v>-0.7</v>
      </c>
      <c r="AS78" s="1083">
        <f t="shared" si="50"/>
        <v>-0.8</v>
      </c>
      <c r="AT78" s="1083">
        <f t="shared" si="50"/>
        <v>-1.3</v>
      </c>
      <c r="AU78" s="1112">
        <f t="shared" si="50"/>
        <v>-1</v>
      </c>
      <c r="AV78" s="1118"/>
    </row>
    <row r="79" spans="1:49" s="55" customFormat="1">
      <c r="A79" s="1575"/>
      <c r="B79" s="376"/>
      <c r="C79" s="377" t="s">
        <v>626</v>
      </c>
      <c r="D79" s="1491"/>
      <c r="E79" s="1508">
        <v>582863</v>
      </c>
      <c r="F79" s="1509">
        <v>583878</v>
      </c>
      <c r="G79" s="1509">
        <v>584116</v>
      </c>
      <c r="H79" s="1514">
        <v>584318</v>
      </c>
      <c r="I79" s="1488">
        <v>583974</v>
      </c>
      <c r="J79" s="1488">
        <v>584128</v>
      </c>
      <c r="K79" s="1488"/>
      <c r="L79" s="1488"/>
      <c r="M79" s="1488">
        <v>583270</v>
      </c>
      <c r="N79" s="1488">
        <v>582764</v>
      </c>
      <c r="O79" s="1488">
        <v>581677</v>
      </c>
      <c r="P79" s="1488">
        <v>581946</v>
      </c>
      <c r="Q79" s="1488">
        <v>581876</v>
      </c>
      <c r="R79" s="1488">
        <v>581509</v>
      </c>
      <c r="S79" s="1489">
        <v>580632</v>
      </c>
      <c r="T79" s="1086">
        <v>579154</v>
      </c>
      <c r="U79" s="1086">
        <v>578013</v>
      </c>
      <c r="V79" s="1086">
        <v>576501</v>
      </c>
      <c r="W79" s="1093">
        <v>574658</v>
      </c>
      <c r="X79" s="1093">
        <v>573638</v>
      </c>
      <c r="Y79" s="1093">
        <v>571719</v>
      </c>
      <c r="Z79" s="1093">
        <v>568018</v>
      </c>
      <c r="AA79" s="1092">
        <v>565003</v>
      </c>
      <c r="AB79" s="396">
        <f t="shared" si="33"/>
        <v>0.2</v>
      </c>
      <c r="AC79" s="396">
        <f t="shared" si="34"/>
        <v>0</v>
      </c>
      <c r="AD79" s="396">
        <f t="shared" si="35"/>
        <v>0</v>
      </c>
      <c r="AE79" s="396">
        <f t="shared" si="36"/>
        <v>-0.1</v>
      </c>
      <c r="AF79" s="396">
        <f t="shared" si="37"/>
        <v>0</v>
      </c>
      <c r="AG79" s="396">
        <f t="shared" si="38"/>
        <v>-0.1</v>
      </c>
      <c r="AH79" s="396">
        <f t="shared" si="39"/>
        <v>-0.1</v>
      </c>
      <c r="AI79" s="396">
        <f t="shared" si="40"/>
        <v>-0.2</v>
      </c>
      <c r="AJ79" s="396">
        <f t="shared" si="41"/>
        <v>0</v>
      </c>
      <c r="AK79" s="396">
        <f t="shared" si="42"/>
        <v>0</v>
      </c>
      <c r="AL79" s="396">
        <f t="shared" si="43"/>
        <v>-0.1</v>
      </c>
      <c r="AM79" s="396">
        <f t="shared" si="44"/>
        <v>-0.2</v>
      </c>
      <c r="AN79" s="1083">
        <f t="shared" si="45"/>
        <v>-0.3</v>
      </c>
      <c r="AO79" s="1083">
        <f t="shared" si="46"/>
        <v>-0.2</v>
      </c>
      <c r="AP79" s="1083">
        <f t="shared" si="47"/>
        <v>-0.3</v>
      </c>
      <c r="AQ79" s="1083">
        <f t="shared" si="48"/>
        <v>-0.3</v>
      </c>
      <c r="AR79" s="1083">
        <f t="shared" si="49"/>
        <v>-0.2</v>
      </c>
      <c r="AS79" s="1083">
        <f t="shared" si="50"/>
        <v>-0.3</v>
      </c>
      <c r="AT79" s="1083">
        <f t="shared" si="50"/>
        <v>-0.6</v>
      </c>
      <c r="AU79" s="1112">
        <f t="shared" si="50"/>
        <v>-0.5</v>
      </c>
      <c r="AV79" s="1136"/>
    </row>
    <row r="80" spans="1:49" s="55" customFormat="1">
      <c r="A80" s="1575"/>
      <c r="B80" s="376"/>
      <c r="C80" s="377" t="s">
        <v>436</v>
      </c>
      <c r="D80" s="1491"/>
      <c r="E80" s="1508">
        <v>287780</v>
      </c>
      <c r="F80" s="1509">
        <v>286434</v>
      </c>
      <c r="G80" s="1509">
        <v>285289</v>
      </c>
      <c r="H80" s="1514">
        <v>283987</v>
      </c>
      <c r="I80" s="1488">
        <v>282505</v>
      </c>
      <c r="J80" s="1488">
        <v>280302</v>
      </c>
      <c r="K80" s="1488"/>
      <c r="L80" s="1488"/>
      <c r="M80" s="1488">
        <v>275577</v>
      </c>
      <c r="N80" s="1488">
        <v>273766</v>
      </c>
      <c r="O80" s="1488">
        <v>272476</v>
      </c>
      <c r="P80" s="1488">
        <v>270377</v>
      </c>
      <c r="Q80" s="1488">
        <v>268157</v>
      </c>
      <c r="R80" s="1488">
        <v>265617</v>
      </c>
      <c r="S80" s="1489">
        <v>262900</v>
      </c>
      <c r="T80" s="1086">
        <v>260312</v>
      </c>
      <c r="U80" s="1086">
        <v>257611</v>
      </c>
      <c r="V80" s="1086">
        <v>255216</v>
      </c>
      <c r="W80" s="1093">
        <v>252236</v>
      </c>
      <c r="X80" s="1093">
        <v>249467</v>
      </c>
      <c r="Y80" s="1093">
        <v>246601</v>
      </c>
      <c r="Z80" s="1093">
        <v>243286</v>
      </c>
      <c r="AA80" s="1092">
        <v>240168</v>
      </c>
      <c r="AB80" s="396">
        <f t="shared" si="33"/>
        <v>-0.5</v>
      </c>
      <c r="AC80" s="396">
        <f t="shared" si="34"/>
        <v>-0.4</v>
      </c>
      <c r="AD80" s="396">
        <f t="shared" si="35"/>
        <v>-0.5</v>
      </c>
      <c r="AE80" s="396">
        <f t="shared" si="36"/>
        <v>-0.5</v>
      </c>
      <c r="AF80" s="396">
        <f t="shared" si="37"/>
        <v>-0.8</v>
      </c>
      <c r="AG80" s="396">
        <f t="shared" si="38"/>
        <v>-1.7</v>
      </c>
      <c r="AH80" s="396">
        <f t="shared" si="39"/>
        <v>-0.7</v>
      </c>
      <c r="AI80" s="396">
        <f t="shared" si="40"/>
        <v>-0.5</v>
      </c>
      <c r="AJ80" s="396">
        <f t="shared" si="41"/>
        <v>-0.8</v>
      </c>
      <c r="AK80" s="396">
        <f t="shared" si="42"/>
        <v>-0.8</v>
      </c>
      <c r="AL80" s="396">
        <f t="shared" si="43"/>
        <v>-0.9</v>
      </c>
      <c r="AM80" s="396">
        <f t="shared" si="44"/>
        <v>-1</v>
      </c>
      <c r="AN80" s="1083">
        <f t="shared" si="45"/>
        <v>-1</v>
      </c>
      <c r="AO80" s="1083">
        <f t="shared" si="46"/>
        <v>-1</v>
      </c>
      <c r="AP80" s="1083">
        <f t="shared" si="47"/>
        <v>-0.9</v>
      </c>
      <c r="AQ80" s="1083">
        <f t="shared" si="48"/>
        <v>-1.2</v>
      </c>
      <c r="AR80" s="1083">
        <f t="shared" si="49"/>
        <v>-1.1000000000000001</v>
      </c>
      <c r="AS80" s="1083">
        <f t="shared" ref="AS80:AU94" si="51">ROUND((Y80-X80)/X80*100,1)</f>
        <v>-1.1000000000000001</v>
      </c>
      <c r="AT80" s="1083">
        <f t="shared" si="51"/>
        <v>-1.3</v>
      </c>
      <c r="AU80" s="1112">
        <f t="shared" si="51"/>
        <v>-1.3</v>
      </c>
      <c r="AV80" s="1137"/>
    </row>
    <row r="81" spans="1:64" s="55" customFormat="1">
      <c r="A81" s="1575"/>
      <c r="B81" s="376"/>
      <c r="C81" s="377" t="s">
        <v>627</v>
      </c>
      <c r="D81" s="1491"/>
      <c r="E81" s="1508">
        <v>200803</v>
      </c>
      <c r="F81" s="1509">
        <v>199745</v>
      </c>
      <c r="G81" s="1509">
        <v>198509</v>
      </c>
      <c r="H81" s="1514">
        <v>196576</v>
      </c>
      <c r="I81" s="1488">
        <v>194944</v>
      </c>
      <c r="J81" s="1488">
        <v>191211</v>
      </c>
      <c r="K81" s="1488"/>
      <c r="L81" s="1488"/>
      <c r="M81" s="1488">
        <v>184723</v>
      </c>
      <c r="N81" s="1488">
        <v>182699</v>
      </c>
      <c r="O81" s="1488">
        <v>180607</v>
      </c>
      <c r="P81" s="1488">
        <v>178775</v>
      </c>
      <c r="Q81" s="1488">
        <v>176741</v>
      </c>
      <c r="R81" s="1488">
        <v>174594</v>
      </c>
      <c r="S81" s="1489">
        <v>172431</v>
      </c>
      <c r="T81" s="1086">
        <v>170232</v>
      </c>
      <c r="U81" s="1086">
        <v>168124</v>
      </c>
      <c r="V81" s="1086">
        <v>165797</v>
      </c>
      <c r="W81" s="1093">
        <v>163252</v>
      </c>
      <c r="X81" s="1093">
        <v>160494</v>
      </c>
      <c r="Y81" s="1093">
        <v>157989</v>
      </c>
      <c r="Z81" s="1093">
        <v>155285</v>
      </c>
      <c r="AA81" s="1092">
        <v>152674</v>
      </c>
      <c r="AB81" s="396">
        <f t="shared" si="33"/>
        <v>-0.5</v>
      </c>
      <c r="AC81" s="396">
        <f t="shared" si="34"/>
        <v>-0.6</v>
      </c>
      <c r="AD81" s="396">
        <f t="shared" si="35"/>
        <v>-1</v>
      </c>
      <c r="AE81" s="396">
        <f t="shared" si="36"/>
        <v>-0.8</v>
      </c>
      <c r="AF81" s="396">
        <f t="shared" si="37"/>
        <v>-1.9</v>
      </c>
      <c r="AG81" s="396">
        <f t="shared" si="38"/>
        <v>-3.4</v>
      </c>
      <c r="AH81" s="396">
        <f t="shared" si="39"/>
        <v>-1.1000000000000001</v>
      </c>
      <c r="AI81" s="396">
        <f t="shared" si="40"/>
        <v>-1.1000000000000001</v>
      </c>
      <c r="AJ81" s="396">
        <f t="shared" si="41"/>
        <v>-1</v>
      </c>
      <c r="AK81" s="396">
        <f t="shared" si="42"/>
        <v>-1.1000000000000001</v>
      </c>
      <c r="AL81" s="396">
        <f t="shared" si="43"/>
        <v>-1.2</v>
      </c>
      <c r="AM81" s="396">
        <f t="shared" si="44"/>
        <v>-1.2</v>
      </c>
      <c r="AN81" s="1083">
        <f t="shared" si="45"/>
        <v>-1.3</v>
      </c>
      <c r="AO81" s="1083">
        <f t="shared" si="46"/>
        <v>-1.2</v>
      </c>
      <c r="AP81" s="1083">
        <f t="shared" si="47"/>
        <v>-1.4</v>
      </c>
      <c r="AQ81" s="1083">
        <f t="shared" si="48"/>
        <v>-1.5</v>
      </c>
      <c r="AR81" s="1083">
        <f t="shared" si="49"/>
        <v>-1.7</v>
      </c>
      <c r="AS81" s="1083">
        <f t="shared" si="51"/>
        <v>-1.6</v>
      </c>
      <c r="AT81" s="1083">
        <f t="shared" si="51"/>
        <v>-1.7</v>
      </c>
      <c r="AU81" s="1112">
        <f t="shared" si="51"/>
        <v>-1.7</v>
      </c>
      <c r="AV81" s="1138"/>
    </row>
    <row r="82" spans="1:64" s="55" customFormat="1">
      <c r="A82" s="1575"/>
      <c r="B82" s="376"/>
      <c r="C82" s="377" t="s">
        <v>628</v>
      </c>
      <c r="D82" s="1491"/>
      <c r="E82" s="1508">
        <v>119187</v>
      </c>
      <c r="F82" s="1509">
        <v>119146</v>
      </c>
      <c r="G82" s="1509">
        <v>118593</v>
      </c>
      <c r="H82" s="1514">
        <v>117977</v>
      </c>
      <c r="I82" s="1488">
        <v>117437</v>
      </c>
      <c r="J82" s="1488">
        <v>116055</v>
      </c>
      <c r="K82" s="1488"/>
      <c r="L82" s="1488"/>
      <c r="M82" s="1488">
        <v>112687</v>
      </c>
      <c r="N82" s="1488">
        <v>111493</v>
      </c>
      <c r="O82" s="1488">
        <v>111020</v>
      </c>
      <c r="P82" s="1488">
        <v>110275</v>
      </c>
      <c r="Q82" s="1488">
        <v>109353</v>
      </c>
      <c r="R82" s="1488">
        <v>108303</v>
      </c>
      <c r="S82" s="1489">
        <v>107170</v>
      </c>
      <c r="T82" s="1086">
        <v>106150</v>
      </c>
      <c r="U82" s="1086">
        <v>105236</v>
      </c>
      <c r="V82" s="1086">
        <v>104219</v>
      </c>
      <c r="W82" s="1093">
        <v>103270</v>
      </c>
      <c r="X82" s="1093">
        <v>102246</v>
      </c>
      <c r="Y82" s="1093">
        <v>101082</v>
      </c>
      <c r="Z82" s="1093">
        <v>99744</v>
      </c>
      <c r="AA82" s="1092">
        <v>98700</v>
      </c>
      <c r="AB82" s="396">
        <f t="shared" si="33"/>
        <v>0</v>
      </c>
      <c r="AC82" s="396">
        <f t="shared" si="34"/>
        <v>-0.5</v>
      </c>
      <c r="AD82" s="396">
        <f t="shared" si="35"/>
        <v>-0.5</v>
      </c>
      <c r="AE82" s="396">
        <f t="shared" si="36"/>
        <v>-0.5</v>
      </c>
      <c r="AF82" s="396">
        <f t="shared" si="37"/>
        <v>-1.2</v>
      </c>
      <c r="AG82" s="396">
        <f t="shared" si="38"/>
        <v>-2.9</v>
      </c>
      <c r="AH82" s="396">
        <f t="shared" si="39"/>
        <v>-1.1000000000000001</v>
      </c>
      <c r="AI82" s="396">
        <f t="shared" si="40"/>
        <v>-0.4</v>
      </c>
      <c r="AJ82" s="396">
        <f t="shared" si="41"/>
        <v>-0.7</v>
      </c>
      <c r="AK82" s="396">
        <f t="shared" si="42"/>
        <v>-0.8</v>
      </c>
      <c r="AL82" s="396">
        <f t="shared" si="43"/>
        <v>-1</v>
      </c>
      <c r="AM82" s="396">
        <f t="shared" si="44"/>
        <v>-1</v>
      </c>
      <c r="AN82" s="1083">
        <f t="shared" si="45"/>
        <v>-1</v>
      </c>
      <c r="AO82" s="1083">
        <f t="shared" si="46"/>
        <v>-0.9</v>
      </c>
      <c r="AP82" s="1083">
        <f t="shared" si="47"/>
        <v>-1</v>
      </c>
      <c r="AQ82" s="1083">
        <f t="shared" si="48"/>
        <v>-0.9</v>
      </c>
      <c r="AR82" s="1083">
        <f t="shared" si="49"/>
        <v>-1</v>
      </c>
      <c r="AS82" s="1083">
        <f t="shared" si="51"/>
        <v>-1.1000000000000001</v>
      </c>
      <c r="AT82" s="1083">
        <f t="shared" si="51"/>
        <v>-1.3</v>
      </c>
      <c r="AU82" s="1112">
        <f t="shared" si="51"/>
        <v>-1</v>
      </c>
      <c r="AV82" s="1138"/>
    </row>
    <row r="83" spans="1:64" s="55" customFormat="1">
      <c r="A83" s="1576"/>
      <c r="B83" s="380"/>
      <c r="C83" s="381" t="s">
        <v>601</v>
      </c>
      <c r="D83" s="1499"/>
      <c r="E83" s="1533">
        <v>159111</v>
      </c>
      <c r="F83" s="1534">
        <v>158041</v>
      </c>
      <c r="G83" s="1534">
        <v>156841</v>
      </c>
      <c r="H83" s="1535">
        <v>155496</v>
      </c>
      <c r="I83" s="1536">
        <v>154101</v>
      </c>
      <c r="J83" s="1536">
        <v>151391</v>
      </c>
      <c r="K83" s="1536"/>
      <c r="L83" s="1536"/>
      <c r="M83" s="1536">
        <v>146161</v>
      </c>
      <c r="N83" s="1536">
        <v>144762</v>
      </c>
      <c r="O83" s="1536">
        <v>143547</v>
      </c>
      <c r="P83" s="1536">
        <v>141837</v>
      </c>
      <c r="Q83" s="1536">
        <v>140235</v>
      </c>
      <c r="R83" s="1536">
        <v>138398</v>
      </c>
      <c r="S83" s="1537">
        <v>136922</v>
      </c>
      <c r="T83" s="1088">
        <v>135147</v>
      </c>
      <c r="U83" s="1088">
        <v>133719</v>
      </c>
      <c r="V83" s="1088">
        <v>132325</v>
      </c>
      <c r="W83" s="1094">
        <v>130455</v>
      </c>
      <c r="X83" s="1094">
        <v>128838</v>
      </c>
      <c r="Y83" s="1094">
        <v>127340</v>
      </c>
      <c r="Z83" s="1094">
        <v>126045</v>
      </c>
      <c r="AA83" s="1095">
        <v>124564</v>
      </c>
      <c r="AB83" s="397">
        <f t="shared" si="33"/>
        <v>-0.7</v>
      </c>
      <c r="AC83" s="397">
        <f t="shared" si="34"/>
        <v>-0.8</v>
      </c>
      <c r="AD83" s="397">
        <f t="shared" si="35"/>
        <v>-0.9</v>
      </c>
      <c r="AE83" s="397">
        <f t="shared" si="36"/>
        <v>-0.9</v>
      </c>
      <c r="AF83" s="397">
        <f t="shared" si="37"/>
        <v>-1.8</v>
      </c>
      <c r="AG83" s="397">
        <f t="shared" si="38"/>
        <v>-3.5</v>
      </c>
      <c r="AH83" s="397">
        <f t="shared" si="39"/>
        <v>-1</v>
      </c>
      <c r="AI83" s="397">
        <f t="shared" si="40"/>
        <v>-0.8</v>
      </c>
      <c r="AJ83" s="397">
        <f t="shared" si="41"/>
        <v>-1.2</v>
      </c>
      <c r="AK83" s="397">
        <f t="shared" si="42"/>
        <v>-1.1000000000000001</v>
      </c>
      <c r="AL83" s="397">
        <f t="shared" si="43"/>
        <v>-1.3</v>
      </c>
      <c r="AM83" s="397">
        <f t="shared" si="44"/>
        <v>-1.1000000000000001</v>
      </c>
      <c r="AN83" s="398">
        <f t="shared" si="45"/>
        <v>-1.3</v>
      </c>
      <c r="AO83" s="398">
        <f t="shared" si="46"/>
        <v>-1.1000000000000001</v>
      </c>
      <c r="AP83" s="398">
        <f t="shared" si="47"/>
        <v>-1</v>
      </c>
      <c r="AQ83" s="398">
        <f t="shared" si="48"/>
        <v>-1.4</v>
      </c>
      <c r="AR83" s="398">
        <f t="shared" si="49"/>
        <v>-1.2</v>
      </c>
      <c r="AS83" s="398">
        <f t="shared" si="51"/>
        <v>-1.2</v>
      </c>
      <c r="AT83" s="398">
        <f t="shared" si="51"/>
        <v>-1</v>
      </c>
      <c r="AU83" s="1117">
        <f t="shared" si="51"/>
        <v>-1.2</v>
      </c>
      <c r="AV83" s="1139"/>
    </row>
    <row r="84" spans="1:64" s="55" customFormat="1" ht="13.5" customHeight="1">
      <c r="A84" s="1574" t="s">
        <v>666</v>
      </c>
      <c r="B84" s="385" t="s">
        <v>667</v>
      </c>
      <c r="C84" s="377" t="s">
        <v>618</v>
      </c>
      <c r="D84" s="1491" t="s">
        <v>662</v>
      </c>
      <c r="E84" s="1508">
        <v>714714</v>
      </c>
      <c r="F84" s="1509">
        <v>712569</v>
      </c>
      <c r="G84" s="1509">
        <v>712499</v>
      </c>
      <c r="H84" s="1510">
        <v>710693</v>
      </c>
      <c r="I84" s="1511">
        <v>708260</v>
      </c>
      <c r="J84" s="1511">
        <v>701782</v>
      </c>
      <c r="K84" s="1511"/>
      <c r="L84" s="1511"/>
      <c r="M84" s="1488">
        <v>760504</v>
      </c>
      <c r="N84" s="1488">
        <v>770771</v>
      </c>
      <c r="O84" s="1488">
        <v>752485</v>
      </c>
      <c r="P84" s="1488">
        <v>756913</v>
      </c>
      <c r="Q84" s="1488">
        <v>755146</v>
      </c>
      <c r="R84" s="1488">
        <v>760489</v>
      </c>
      <c r="S84" s="1489">
        <v>763305</v>
      </c>
      <c r="T84" s="1086">
        <v>747704</v>
      </c>
      <c r="U84" s="1086">
        <v>748031</v>
      </c>
      <c r="V84" s="1086">
        <v>740397</v>
      </c>
      <c r="W84" s="1086">
        <v>739306</v>
      </c>
      <c r="X84" s="1086">
        <v>743454</v>
      </c>
      <c r="Y84" s="1086">
        <v>764604</v>
      </c>
      <c r="Z84" s="1086">
        <v>748674</v>
      </c>
      <c r="AA84" s="1087">
        <v>752679</v>
      </c>
      <c r="AB84" s="396">
        <f t="shared" si="33"/>
        <v>-0.3</v>
      </c>
      <c r="AC84" s="396">
        <f t="shared" si="34"/>
        <v>0</v>
      </c>
      <c r="AD84" s="396">
        <f t="shared" si="35"/>
        <v>-0.3</v>
      </c>
      <c r="AE84" s="396">
        <f t="shared" si="36"/>
        <v>-0.3</v>
      </c>
      <c r="AF84" s="396">
        <f t="shared" si="37"/>
        <v>-0.9</v>
      </c>
      <c r="AG84" s="396">
        <f t="shared" si="38"/>
        <v>8.4</v>
      </c>
      <c r="AH84" s="396">
        <f t="shared" si="39"/>
        <v>1.4</v>
      </c>
      <c r="AI84" s="396">
        <f t="shared" si="40"/>
        <v>-2.4</v>
      </c>
      <c r="AJ84" s="396">
        <f t="shared" si="41"/>
        <v>0.6</v>
      </c>
      <c r="AK84" s="396">
        <f t="shared" si="42"/>
        <v>-0.2</v>
      </c>
      <c r="AL84" s="396">
        <f t="shared" si="43"/>
        <v>0.7</v>
      </c>
      <c r="AM84" s="396">
        <f t="shared" si="44"/>
        <v>0.4</v>
      </c>
      <c r="AN84" s="1083">
        <f t="shared" si="45"/>
        <v>-2</v>
      </c>
      <c r="AO84" s="1083">
        <f t="shared" si="46"/>
        <v>0</v>
      </c>
      <c r="AP84" s="1083">
        <f t="shared" si="47"/>
        <v>-1</v>
      </c>
      <c r="AQ84" s="1083">
        <f t="shared" si="48"/>
        <v>-0.1</v>
      </c>
      <c r="AR84" s="1083">
        <f t="shared" si="49"/>
        <v>0.6</v>
      </c>
      <c r="AS84" s="1083">
        <f t="shared" si="51"/>
        <v>2.8</v>
      </c>
      <c r="AT84" s="1083">
        <f t="shared" si="51"/>
        <v>-2.1</v>
      </c>
      <c r="AU84" s="1112">
        <f t="shared" si="51"/>
        <v>0.5</v>
      </c>
      <c r="AV84" s="377" t="s">
        <v>620</v>
      </c>
      <c r="AW84" s="386"/>
      <c r="BE84" s="389"/>
      <c r="BF84" s="389"/>
      <c r="BG84" s="389"/>
      <c r="BH84" s="389"/>
      <c r="BI84" s="389"/>
      <c r="BJ84" s="384"/>
      <c r="BK84" s="384"/>
      <c r="BL84" s="384"/>
    </row>
    <row r="85" spans="1:64" s="55" customFormat="1">
      <c r="A85" s="1575"/>
      <c r="B85" s="385" t="s">
        <v>668</v>
      </c>
      <c r="C85" s="377" t="s">
        <v>432</v>
      </c>
      <c r="D85" s="1491"/>
      <c r="E85" s="1508">
        <v>384418</v>
      </c>
      <c r="F85" s="1509">
        <v>380889</v>
      </c>
      <c r="G85" s="1509">
        <v>376173</v>
      </c>
      <c r="H85" s="1510">
        <v>369120</v>
      </c>
      <c r="I85" s="1511">
        <v>364873</v>
      </c>
      <c r="J85" s="1511">
        <v>379725</v>
      </c>
      <c r="K85" s="1511"/>
      <c r="L85" s="1511"/>
      <c r="M85" s="1488">
        <v>405988</v>
      </c>
      <c r="N85" s="1488">
        <v>410521</v>
      </c>
      <c r="O85" s="1488">
        <v>400222</v>
      </c>
      <c r="P85" s="1488">
        <v>399949</v>
      </c>
      <c r="Q85" s="1488">
        <v>396315</v>
      </c>
      <c r="R85" s="1488">
        <v>395939</v>
      </c>
      <c r="S85" s="1489">
        <v>394633</v>
      </c>
      <c r="T85" s="1086">
        <v>382986</v>
      </c>
      <c r="U85" s="1086">
        <v>385248</v>
      </c>
      <c r="V85" s="1086">
        <v>383106</v>
      </c>
      <c r="W85" s="1086">
        <v>384508</v>
      </c>
      <c r="X85" s="1086">
        <v>389337</v>
      </c>
      <c r="Y85" s="1086">
        <v>403187</v>
      </c>
      <c r="Z85" s="1086">
        <v>406141</v>
      </c>
      <c r="AA85" s="1087">
        <v>403940</v>
      </c>
      <c r="AB85" s="396">
        <f t="shared" si="33"/>
        <v>-0.9</v>
      </c>
      <c r="AC85" s="396">
        <f t="shared" si="34"/>
        <v>-1.2</v>
      </c>
      <c r="AD85" s="396">
        <f t="shared" si="35"/>
        <v>-1.9</v>
      </c>
      <c r="AE85" s="396">
        <f t="shared" si="36"/>
        <v>-1.2</v>
      </c>
      <c r="AF85" s="396">
        <f t="shared" si="37"/>
        <v>4.0999999999999996</v>
      </c>
      <c r="AG85" s="396">
        <f t="shared" si="38"/>
        <v>6.9</v>
      </c>
      <c r="AH85" s="396">
        <f t="shared" si="39"/>
        <v>1.1000000000000001</v>
      </c>
      <c r="AI85" s="396">
        <f t="shared" si="40"/>
        <v>-2.5</v>
      </c>
      <c r="AJ85" s="396">
        <f t="shared" si="41"/>
        <v>-0.1</v>
      </c>
      <c r="AK85" s="396">
        <f t="shared" si="42"/>
        <v>-0.9</v>
      </c>
      <c r="AL85" s="396">
        <f t="shared" si="43"/>
        <v>-0.1</v>
      </c>
      <c r="AM85" s="396">
        <f t="shared" si="44"/>
        <v>-0.3</v>
      </c>
      <c r="AN85" s="1083">
        <f t="shared" si="45"/>
        <v>-3</v>
      </c>
      <c r="AO85" s="1083">
        <f t="shared" si="46"/>
        <v>0.6</v>
      </c>
      <c r="AP85" s="1083">
        <f t="shared" si="47"/>
        <v>-0.6</v>
      </c>
      <c r="AQ85" s="1083">
        <f t="shared" si="48"/>
        <v>0.4</v>
      </c>
      <c r="AR85" s="1083">
        <f t="shared" si="49"/>
        <v>1.3</v>
      </c>
      <c r="AS85" s="1083">
        <f t="shared" si="51"/>
        <v>3.6</v>
      </c>
      <c r="AT85" s="1083">
        <f t="shared" si="51"/>
        <v>0.7</v>
      </c>
      <c r="AU85" s="1112">
        <f t="shared" si="51"/>
        <v>-0.5</v>
      </c>
      <c r="AV85" s="1140" t="s">
        <v>669</v>
      </c>
      <c r="BE85" s="389"/>
      <c r="BF85" s="389"/>
      <c r="BG85" s="389"/>
      <c r="BH85" s="389"/>
      <c r="BI85" s="389"/>
      <c r="BJ85" s="384"/>
      <c r="BK85" s="384"/>
      <c r="BL85" s="384"/>
    </row>
    <row r="86" spans="1:64" s="55" customFormat="1">
      <c r="A86" s="1575"/>
      <c r="B86" s="385"/>
      <c r="C86" s="377" t="s">
        <v>433</v>
      </c>
      <c r="D86" s="1491"/>
      <c r="E86" s="1508">
        <v>221788</v>
      </c>
      <c r="F86" s="1509">
        <v>220540</v>
      </c>
      <c r="G86" s="1509">
        <v>221951</v>
      </c>
      <c r="H86" s="1510">
        <v>220667</v>
      </c>
      <c r="I86" s="1511">
        <v>223832</v>
      </c>
      <c r="J86" s="1511">
        <v>228196</v>
      </c>
      <c r="K86" s="1511"/>
      <c r="L86" s="1511"/>
      <c r="M86" s="1488">
        <v>237010</v>
      </c>
      <c r="N86" s="1488">
        <v>238520</v>
      </c>
      <c r="O86" s="1488">
        <v>232985</v>
      </c>
      <c r="P86" s="1488">
        <v>234435</v>
      </c>
      <c r="Q86" s="1488">
        <v>234605</v>
      </c>
      <c r="R86" s="1488">
        <v>236438</v>
      </c>
      <c r="S86" s="1489">
        <v>237479</v>
      </c>
      <c r="T86" s="1086">
        <v>231525</v>
      </c>
      <c r="U86" s="1086">
        <v>233340</v>
      </c>
      <c r="V86" s="1086">
        <v>232843</v>
      </c>
      <c r="W86" s="1086">
        <v>233825</v>
      </c>
      <c r="X86" s="1086">
        <v>237137</v>
      </c>
      <c r="Y86" s="1086">
        <v>245416</v>
      </c>
      <c r="Z86" s="1086">
        <v>247735</v>
      </c>
      <c r="AA86" s="1087">
        <v>247566</v>
      </c>
      <c r="AB86" s="396">
        <f t="shared" si="33"/>
        <v>-0.6</v>
      </c>
      <c r="AC86" s="396">
        <f t="shared" si="34"/>
        <v>0.6</v>
      </c>
      <c r="AD86" s="396">
        <f t="shared" si="35"/>
        <v>-0.6</v>
      </c>
      <c r="AE86" s="396">
        <f t="shared" si="36"/>
        <v>1.4</v>
      </c>
      <c r="AF86" s="396">
        <f t="shared" si="37"/>
        <v>1.9</v>
      </c>
      <c r="AG86" s="396">
        <f t="shared" si="38"/>
        <v>3.9</v>
      </c>
      <c r="AH86" s="396">
        <f t="shared" si="39"/>
        <v>0.6</v>
      </c>
      <c r="AI86" s="396">
        <f t="shared" si="40"/>
        <v>-2.2999999999999998</v>
      </c>
      <c r="AJ86" s="396">
        <f t="shared" si="41"/>
        <v>0.6</v>
      </c>
      <c r="AK86" s="396">
        <f t="shared" si="42"/>
        <v>0.1</v>
      </c>
      <c r="AL86" s="396">
        <f t="shared" si="43"/>
        <v>0.8</v>
      </c>
      <c r="AM86" s="396">
        <f t="shared" si="44"/>
        <v>0.4</v>
      </c>
      <c r="AN86" s="1083">
        <f t="shared" si="45"/>
        <v>-2.5</v>
      </c>
      <c r="AO86" s="1083">
        <f t="shared" si="46"/>
        <v>0.8</v>
      </c>
      <c r="AP86" s="1083">
        <f t="shared" si="47"/>
        <v>-0.2</v>
      </c>
      <c r="AQ86" s="1083">
        <f t="shared" si="48"/>
        <v>0.4</v>
      </c>
      <c r="AR86" s="1083">
        <f t="shared" si="49"/>
        <v>1.4</v>
      </c>
      <c r="AS86" s="1083">
        <f t="shared" si="51"/>
        <v>3.5</v>
      </c>
      <c r="AT86" s="1083">
        <f t="shared" si="51"/>
        <v>0.9</v>
      </c>
      <c r="AU86" s="1112">
        <f t="shared" si="51"/>
        <v>-0.1</v>
      </c>
      <c r="AV86" s="1141"/>
      <c r="BE86" s="389"/>
      <c r="BF86" s="389"/>
      <c r="BG86" s="389"/>
      <c r="BH86" s="389"/>
      <c r="BI86" s="389"/>
      <c r="BJ86" s="384"/>
      <c r="BK86" s="384"/>
      <c r="BL86" s="384"/>
    </row>
    <row r="87" spans="1:64" s="55" customFormat="1">
      <c r="A87" s="1575"/>
      <c r="B87" s="385"/>
      <c r="C87" s="377" t="s">
        <v>625</v>
      </c>
      <c r="D87" s="1491"/>
      <c r="E87" s="1508">
        <v>275426</v>
      </c>
      <c r="F87" s="1509">
        <v>271853</v>
      </c>
      <c r="G87" s="1509">
        <v>269097</v>
      </c>
      <c r="H87" s="1510">
        <v>268919</v>
      </c>
      <c r="I87" s="1511">
        <v>271993</v>
      </c>
      <c r="J87" s="1511">
        <v>269074</v>
      </c>
      <c r="K87" s="1511"/>
      <c r="L87" s="1511"/>
      <c r="M87" s="1488">
        <v>291876</v>
      </c>
      <c r="N87" s="1488">
        <v>296927</v>
      </c>
      <c r="O87" s="1488">
        <v>292660</v>
      </c>
      <c r="P87" s="1488">
        <v>295673</v>
      </c>
      <c r="Q87" s="1488">
        <v>296620</v>
      </c>
      <c r="R87" s="1488">
        <v>298897</v>
      </c>
      <c r="S87" s="1489">
        <v>301655</v>
      </c>
      <c r="T87" s="1086">
        <v>296627</v>
      </c>
      <c r="U87" s="1086">
        <v>297318</v>
      </c>
      <c r="V87" s="1086">
        <v>294701</v>
      </c>
      <c r="W87" s="1086">
        <v>294672</v>
      </c>
      <c r="X87" s="1086">
        <v>297544</v>
      </c>
      <c r="Y87" s="1086">
        <v>305977</v>
      </c>
      <c r="Z87" s="1086">
        <v>307159</v>
      </c>
      <c r="AA87" s="1087">
        <v>305308</v>
      </c>
      <c r="AB87" s="396">
        <f t="shared" si="33"/>
        <v>-1.3</v>
      </c>
      <c r="AC87" s="396">
        <f t="shared" si="34"/>
        <v>-1</v>
      </c>
      <c r="AD87" s="396">
        <f t="shared" si="35"/>
        <v>-0.1</v>
      </c>
      <c r="AE87" s="396">
        <f t="shared" si="36"/>
        <v>1.1000000000000001</v>
      </c>
      <c r="AF87" s="396">
        <f t="shared" si="37"/>
        <v>-1.1000000000000001</v>
      </c>
      <c r="AG87" s="396">
        <f t="shared" si="38"/>
        <v>8.5</v>
      </c>
      <c r="AH87" s="396">
        <f t="shared" si="39"/>
        <v>1.7</v>
      </c>
      <c r="AI87" s="396">
        <f t="shared" si="40"/>
        <v>-1.4</v>
      </c>
      <c r="AJ87" s="396">
        <f t="shared" si="41"/>
        <v>1</v>
      </c>
      <c r="AK87" s="396">
        <f t="shared" si="42"/>
        <v>0.3</v>
      </c>
      <c r="AL87" s="396">
        <f t="shared" si="43"/>
        <v>0.8</v>
      </c>
      <c r="AM87" s="396">
        <f t="shared" si="44"/>
        <v>0.9</v>
      </c>
      <c r="AN87" s="1083">
        <f t="shared" si="45"/>
        <v>-1.7</v>
      </c>
      <c r="AO87" s="1083">
        <f t="shared" si="46"/>
        <v>0.2</v>
      </c>
      <c r="AP87" s="1083">
        <f t="shared" si="47"/>
        <v>-0.9</v>
      </c>
      <c r="AQ87" s="1083">
        <f t="shared" si="48"/>
        <v>0</v>
      </c>
      <c r="AR87" s="1083">
        <f t="shared" si="49"/>
        <v>1</v>
      </c>
      <c r="AS87" s="1083">
        <f t="shared" si="51"/>
        <v>2.8</v>
      </c>
      <c r="AT87" s="1083">
        <f t="shared" si="51"/>
        <v>0.4</v>
      </c>
      <c r="AU87" s="1112">
        <f t="shared" si="51"/>
        <v>-0.6</v>
      </c>
      <c r="AV87" s="1142"/>
      <c r="BE87" s="389"/>
      <c r="BF87" s="389"/>
      <c r="BG87" s="389"/>
      <c r="BH87" s="389"/>
      <c r="BI87" s="389"/>
      <c r="BJ87" s="384"/>
      <c r="BK87" s="384"/>
      <c r="BL87" s="384"/>
    </row>
    <row r="88" spans="1:64" s="55" customFormat="1">
      <c r="A88" s="1575"/>
      <c r="B88" s="385"/>
      <c r="C88" s="377" t="s">
        <v>434</v>
      </c>
      <c r="D88" s="1491"/>
      <c r="E88" s="1508">
        <v>148326</v>
      </c>
      <c r="F88" s="1509">
        <v>150111</v>
      </c>
      <c r="G88" s="1509">
        <v>148968</v>
      </c>
      <c r="H88" s="1510">
        <v>149820</v>
      </c>
      <c r="I88" s="1511">
        <v>151257</v>
      </c>
      <c r="J88" s="1511">
        <v>144085</v>
      </c>
      <c r="K88" s="1511"/>
      <c r="L88" s="1511"/>
      <c r="M88" s="1488">
        <v>145862</v>
      </c>
      <c r="N88" s="1488">
        <v>148242</v>
      </c>
      <c r="O88" s="1488">
        <v>148120</v>
      </c>
      <c r="P88" s="1488">
        <v>149173</v>
      </c>
      <c r="Q88" s="1488">
        <v>149179</v>
      </c>
      <c r="R88" s="1488">
        <v>149701</v>
      </c>
      <c r="S88" s="1489">
        <v>150409</v>
      </c>
      <c r="T88" s="1086">
        <v>147393</v>
      </c>
      <c r="U88" s="1086">
        <v>148637</v>
      </c>
      <c r="V88" s="1086">
        <v>148150</v>
      </c>
      <c r="W88" s="1086">
        <v>148933</v>
      </c>
      <c r="X88" s="1086">
        <v>151315</v>
      </c>
      <c r="Y88" s="1086">
        <v>155297</v>
      </c>
      <c r="Z88" s="1086">
        <v>157020</v>
      </c>
      <c r="AA88" s="1087">
        <v>157646</v>
      </c>
      <c r="AB88" s="396">
        <f t="shared" si="33"/>
        <v>1.2</v>
      </c>
      <c r="AC88" s="396">
        <f t="shared" si="34"/>
        <v>-0.8</v>
      </c>
      <c r="AD88" s="396">
        <f t="shared" si="35"/>
        <v>0.6</v>
      </c>
      <c r="AE88" s="396">
        <f t="shared" si="36"/>
        <v>1</v>
      </c>
      <c r="AF88" s="396">
        <f t="shared" si="37"/>
        <v>-4.7</v>
      </c>
      <c r="AG88" s="396">
        <f t="shared" si="38"/>
        <v>1.2</v>
      </c>
      <c r="AH88" s="396">
        <f t="shared" si="39"/>
        <v>1.6</v>
      </c>
      <c r="AI88" s="396">
        <f t="shared" si="40"/>
        <v>-0.1</v>
      </c>
      <c r="AJ88" s="396">
        <f t="shared" si="41"/>
        <v>0.7</v>
      </c>
      <c r="AK88" s="396">
        <f t="shared" si="42"/>
        <v>0</v>
      </c>
      <c r="AL88" s="396">
        <f t="shared" si="43"/>
        <v>0.3</v>
      </c>
      <c r="AM88" s="396">
        <f t="shared" si="44"/>
        <v>0.5</v>
      </c>
      <c r="AN88" s="1083">
        <f t="shared" si="45"/>
        <v>-2</v>
      </c>
      <c r="AO88" s="1083">
        <f t="shared" si="46"/>
        <v>0.8</v>
      </c>
      <c r="AP88" s="1083">
        <f t="shared" si="47"/>
        <v>-0.3</v>
      </c>
      <c r="AQ88" s="1083">
        <f t="shared" si="48"/>
        <v>0.5</v>
      </c>
      <c r="AR88" s="1083">
        <f t="shared" si="49"/>
        <v>1.6</v>
      </c>
      <c r="AS88" s="1083">
        <f t="shared" si="51"/>
        <v>2.6</v>
      </c>
      <c r="AT88" s="1083">
        <f t="shared" si="51"/>
        <v>1.1000000000000001</v>
      </c>
      <c r="AU88" s="1112">
        <f t="shared" si="51"/>
        <v>0.4</v>
      </c>
      <c r="AV88" s="1143"/>
      <c r="BE88" s="389"/>
      <c r="BF88" s="389"/>
      <c r="BG88" s="389"/>
      <c r="BH88" s="389"/>
      <c r="BI88" s="389"/>
      <c r="BJ88" s="384"/>
      <c r="BK88" s="384"/>
      <c r="BL88" s="384"/>
    </row>
    <row r="89" spans="1:64" s="55" customFormat="1">
      <c r="A89" s="1575"/>
      <c r="B89" s="385"/>
      <c r="C89" s="377" t="s">
        <v>626</v>
      </c>
      <c r="D89" s="1491"/>
      <c r="E89" s="1508">
        <v>289392</v>
      </c>
      <c r="F89" s="1509">
        <v>286464</v>
      </c>
      <c r="G89" s="1509">
        <v>284562</v>
      </c>
      <c r="H89" s="1510">
        <v>282440</v>
      </c>
      <c r="I89" s="1511">
        <v>282361</v>
      </c>
      <c r="J89" s="1511">
        <v>283227</v>
      </c>
      <c r="K89" s="1511"/>
      <c r="L89" s="1511"/>
      <c r="M89" s="1488">
        <v>297700</v>
      </c>
      <c r="N89" s="1488">
        <v>301514</v>
      </c>
      <c r="O89" s="1488">
        <v>297471</v>
      </c>
      <c r="P89" s="1488">
        <v>300870</v>
      </c>
      <c r="Q89" s="1488">
        <v>301546</v>
      </c>
      <c r="R89" s="1488">
        <v>302921</v>
      </c>
      <c r="S89" s="1489">
        <v>305890</v>
      </c>
      <c r="T89" s="1086">
        <v>301355</v>
      </c>
      <c r="U89" s="1086">
        <v>302575</v>
      </c>
      <c r="V89" s="1086">
        <v>299685</v>
      </c>
      <c r="W89" s="1086">
        <v>301342</v>
      </c>
      <c r="X89" s="1086">
        <v>305380</v>
      </c>
      <c r="Y89" s="1086">
        <v>314453</v>
      </c>
      <c r="Z89" s="1086">
        <v>316949</v>
      </c>
      <c r="AA89" s="1087">
        <v>315823</v>
      </c>
      <c r="AB89" s="396">
        <f t="shared" si="33"/>
        <v>-1</v>
      </c>
      <c r="AC89" s="396">
        <f t="shared" si="34"/>
        <v>-0.7</v>
      </c>
      <c r="AD89" s="396">
        <f t="shared" si="35"/>
        <v>-0.7</v>
      </c>
      <c r="AE89" s="396">
        <f t="shared" si="36"/>
        <v>0</v>
      </c>
      <c r="AF89" s="396">
        <f t="shared" si="37"/>
        <v>0.3</v>
      </c>
      <c r="AG89" s="396">
        <f t="shared" si="38"/>
        <v>5.0999999999999996</v>
      </c>
      <c r="AH89" s="396">
        <f t="shared" si="39"/>
        <v>1.3</v>
      </c>
      <c r="AI89" s="396">
        <f t="shared" si="40"/>
        <v>-1.3</v>
      </c>
      <c r="AJ89" s="396">
        <f t="shared" si="41"/>
        <v>1.1000000000000001</v>
      </c>
      <c r="AK89" s="396">
        <f t="shared" si="42"/>
        <v>0.2</v>
      </c>
      <c r="AL89" s="396">
        <f t="shared" si="43"/>
        <v>0.5</v>
      </c>
      <c r="AM89" s="396">
        <f t="shared" si="44"/>
        <v>1</v>
      </c>
      <c r="AN89" s="1083">
        <f t="shared" si="45"/>
        <v>-1.5</v>
      </c>
      <c r="AO89" s="1083">
        <f t="shared" si="46"/>
        <v>0.4</v>
      </c>
      <c r="AP89" s="1083">
        <f t="shared" si="47"/>
        <v>-1</v>
      </c>
      <c r="AQ89" s="1083">
        <f t="shared" si="48"/>
        <v>0.6</v>
      </c>
      <c r="AR89" s="1083">
        <f t="shared" si="49"/>
        <v>1.3</v>
      </c>
      <c r="AS89" s="1083">
        <f t="shared" si="51"/>
        <v>3</v>
      </c>
      <c r="AT89" s="1083">
        <f t="shared" si="51"/>
        <v>0.8</v>
      </c>
      <c r="AU89" s="1112">
        <f t="shared" si="51"/>
        <v>-0.4</v>
      </c>
      <c r="AV89" s="1143"/>
      <c r="BE89" s="389"/>
      <c r="BF89" s="389"/>
      <c r="BG89" s="389"/>
      <c r="BH89" s="389"/>
      <c r="BI89" s="389"/>
      <c r="BJ89" s="384"/>
      <c r="BK89" s="384"/>
      <c r="BL89" s="384"/>
    </row>
    <row r="90" spans="1:64" s="55" customFormat="1">
      <c r="A90" s="1575"/>
      <c r="B90" s="385"/>
      <c r="C90" s="377" t="s">
        <v>436</v>
      </c>
      <c r="D90" s="1491"/>
      <c r="E90" s="1508">
        <v>125263</v>
      </c>
      <c r="F90" s="1509">
        <v>124462</v>
      </c>
      <c r="G90" s="1509">
        <v>123705</v>
      </c>
      <c r="H90" s="1510">
        <v>123586</v>
      </c>
      <c r="I90" s="1511">
        <v>123219</v>
      </c>
      <c r="J90" s="1511">
        <v>117233</v>
      </c>
      <c r="K90" s="1511"/>
      <c r="L90" s="1511"/>
      <c r="M90" s="1488">
        <v>121657</v>
      </c>
      <c r="N90" s="1488">
        <v>123259</v>
      </c>
      <c r="O90" s="1488">
        <v>122251</v>
      </c>
      <c r="P90" s="1488">
        <v>122520</v>
      </c>
      <c r="Q90" s="1488">
        <v>121916</v>
      </c>
      <c r="R90" s="1488">
        <v>121463</v>
      </c>
      <c r="S90" s="1489">
        <v>121692</v>
      </c>
      <c r="T90" s="1086">
        <v>118817</v>
      </c>
      <c r="U90" s="1086">
        <v>118774</v>
      </c>
      <c r="V90" s="1086">
        <v>117145</v>
      </c>
      <c r="W90" s="1086">
        <v>117090</v>
      </c>
      <c r="X90" s="1086">
        <v>118029</v>
      </c>
      <c r="Y90" s="1086">
        <v>120730</v>
      </c>
      <c r="Z90" s="1086">
        <v>121083</v>
      </c>
      <c r="AA90" s="1087">
        <v>120356</v>
      </c>
      <c r="AB90" s="396">
        <f t="shared" si="33"/>
        <v>-0.6</v>
      </c>
      <c r="AC90" s="396">
        <f t="shared" si="34"/>
        <v>-0.6</v>
      </c>
      <c r="AD90" s="396">
        <f t="shared" si="35"/>
        <v>-0.1</v>
      </c>
      <c r="AE90" s="396">
        <f t="shared" si="36"/>
        <v>-0.3</v>
      </c>
      <c r="AF90" s="396">
        <f t="shared" si="37"/>
        <v>-4.9000000000000004</v>
      </c>
      <c r="AG90" s="396">
        <f t="shared" si="38"/>
        <v>3.8</v>
      </c>
      <c r="AH90" s="396">
        <f t="shared" si="39"/>
        <v>1.3</v>
      </c>
      <c r="AI90" s="396">
        <f t="shared" si="40"/>
        <v>-0.8</v>
      </c>
      <c r="AJ90" s="396">
        <f t="shared" si="41"/>
        <v>0.2</v>
      </c>
      <c r="AK90" s="396">
        <f t="shared" si="42"/>
        <v>-0.5</v>
      </c>
      <c r="AL90" s="396">
        <f t="shared" si="43"/>
        <v>-0.4</v>
      </c>
      <c r="AM90" s="396">
        <f t="shared" si="44"/>
        <v>0.2</v>
      </c>
      <c r="AN90" s="1083">
        <f t="shared" si="45"/>
        <v>-2.4</v>
      </c>
      <c r="AO90" s="1083">
        <f t="shared" si="46"/>
        <v>0</v>
      </c>
      <c r="AP90" s="1083">
        <f t="shared" si="47"/>
        <v>-1.4</v>
      </c>
      <c r="AQ90" s="1083">
        <f t="shared" si="48"/>
        <v>0</v>
      </c>
      <c r="AR90" s="1083">
        <f t="shared" si="49"/>
        <v>0.8</v>
      </c>
      <c r="AS90" s="1083">
        <f t="shared" si="51"/>
        <v>2.2999999999999998</v>
      </c>
      <c r="AT90" s="1083">
        <f t="shared" si="51"/>
        <v>0.3</v>
      </c>
      <c r="AU90" s="1112">
        <f t="shared" si="51"/>
        <v>-0.6</v>
      </c>
      <c r="AV90" s="1144"/>
      <c r="BE90" s="389"/>
      <c r="BF90" s="389"/>
      <c r="BG90" s="389"/>
      <c r="BH90" s="389"/>
      <c r="BI90" s="389"/>
      <c r="BJ90" s="384"/>
      <c r="BK90" s="384"/>
      <c r="BL90" s="384"/>
    </row>
    <row r="91" spans="1:64" s="55" customFormat="1">
      <c r="A91" s="1575"/>
      <c r="B91" s="379"/>
      <c r="C91" s="377" t="s">
        <v>627</v>
      </c>
      <c r="D91" s="1491"/>
      <c r="E91" s="1508">
        <v>105642</v>
      </c>
      <c r="F91" s="1509">
        <v>104974</v>
      </c>
      <c r="G91" s="1509">
        <v>103234</v>
      </c>
      <c r="H91" s="1510">
        <v>101937</v>
      </c>
      <c r="I91" s="1511">
        <v>100669</v>
      </c>
      <c r="J91" s="1511">
        <v>97978</v>
      </c>
      <c r="K91" s="1511"/>
      <c r="L91" s="1511"/>
      <c r="M91" s="1488">
        <v>97234</v>
      </c>
      <c r="N91" s="1488">
        <v>96824</v>
      </c>
      <c r="O91" s="1488">
        <v>95138</v>
      </c>
      <c r="P91" s="1488">
        <v>95197</v>
      </c>
      <c r="Q91" s="1488">
        <v>94860</v>
      </c>
      <c r="R91" s="1488">
        <v>94520</v>
      </c>
      <c r="S91" s="1489">
        <v>94506</v>
      </c>
      <c r="T91" s="1086">
        <v>92027</v>
      </c>
      <c r="U91" s="1086">
        <v>91747</v>
      </c>
      <c r="V91" s="1086">
        <v>90240</v>
      </c>
      <c r="W91" s="1086">
        <v>89676</v>
      </c>
      <c r="X91" s="1086">
        <v>89804</v>
      </c>
      <c r="Y91" s="1086">
        <v>90988</v>
      </c>
      <c r="Z91" s="1086">
        <v>90802</v>
      </c>
      <c r="AA91" s="1087">
        <v>89887</v>
      </c>
      <c r="AB91" s="396">
        <f t="shared" si="33"/>
        <v>-0.6</v>
      </c>
      <c r="AC91" s="396">
        <f t="shared" si="34"/>
        <v>-1.7</v>
      </c>
      <c r="AD91" s="396">
        <f t="shared" si="35"/>
        <v>-1.3</v>
      </c>
      <c r="AE91" s="396">
        <f t="shared" si="36"/>
        <v>-1.2</v>
      </c>
      <c r="AF91" s="396">
        <f t="shared" si="37"/>
        <v>-2.7</v>
      </c>
      <c r="AG91" s="396">
        <f t="shared" si="38"/>
        <v>-0.8</v>
      </c>
      <c r="AH91" s="396">
        <f t="shared" si="39"/>
        <v>-0.4</v>
      </c>
      <c r="AI91" s="396">
        <f t="shared" si="40"/>
        <v>-1.7</v>
      </c>
      <c r="AJ91" s="396">
        <f t="shared" si="41"/>
        <v>0.1</v>
      </c>
      <c r="AK91" s="396">
        <f t="shared" si="42"/>
        <v>-0.4</v>
      </c>
      <c r="AL91" s="396">
        <f t="shared" si="43"/>
        <v>-0.4</v>
      </c>
      <c r="AM91" s="396">
        <f t="shared" si="44"/>
        <v>0</v>
      </c>
      <c r="AN91" s="1083">
        <f t="shared" si="45"/>
        <v>-2.6</v>
      </c>
      <c r="AO91" s="1083">
        <f t="shared" si="46"/>
        <v>-0.3</v>
      </c>
      <c r="AP91" s="1083">
        <f t="shared" si="47"/>
        <v>-1.6</v>
      </c>
      <c r="AQ91" s="1083">
        <f t="shared" si="48"/>
        <v>-0.6</v>
      </c>
      <c r="AR91" s="1083">
        <f t="shared" si="49"/>
        <v>0.1</v>
      </c>
      <c r="AS91" s="1083">
        <f t="shared" si="51"/>
        <v>1.3</v>
      </c>
      <c r="AT91" s="1083">
        <f t="shared" si="51"/>
        <v>-0.2</v>
      </c>
      <c r="AU91" s="1112">
        <f t="shared" si="51"/>
        <v>-1</v>
      </c>
      <c r="AV91" s="1144"/>
      <c r="BE91" s="389"/>
      <c r="BF91" s="389"/>
      <c r="BG91" s="389"/>
      <c r="BH91" s="389"/>
      <c r="BI91" s="389"/>
      <c r="BJ91" s="384"/>
      <c r="BK91" s="384"/>
      <c r="BL91" s="384"/>
    </row>
    <row r="92" spans="1:64" s="55" customFormat="1">
      <c r="A92" s="1575"/>
      <c r="B92" s="385"/>
      <c r="C92" s="377" t="s">
        <v>628</v>
      </c>
      <c r="D92" s="1491"/>
      <c r="E92" s="1508">
        <v>57815</v>
      </c>
      <c r="F92" s="1509">
        <v>58141</v>
      </c>
      <c r="G92" s="1509">
        <v>57939</v>
      </c>
      <c r="H92" s="1510">
        <v>58136</v>
      </c>
      <c r="I92" s="1511">
        <v>58980</v>
      </c>
      <c r="J92" s="1511">
        <v>56177</v>
      </c>
      <c r="K92" s="1511"/>
      <c r="L92" s="1511"/>
      <c r="M92" s="1488">
        <v>55268</v>
      </c>
      <c r="N92" s="1488">
        <v>55233</v>
      </c>
      <c r="O92" s="1488">
        <v>54521</v>
      </c>
      <c r="P92" s="1488">
        <v>55077</v>
      </c>
      <c r="Q92" s="1488">
        <v>55281</v>
      </c>
      <c r="R92" s="1488">
        <v>55642</v>
      </c>
      <c r="S92" s="1489">
        <v>56110</v>
      </c>
      <c r="T92" s="1086">
        <v>55239</v>
      </c>
      <c r="U92" s="1086">
        <v>55222</v>
      </c>
      <c r="V92" s="1086">
        <v>54589</v>
      </c>
      <c r="W92" s="1086">
        <v>54408</v>
      </c>
      <c r="X92" s="1086">
        <v>54750</v>
      </c>
      <c r="Y92" s="1086">
        <v>55772</v>
      </c>
      <c r="Z92" s="1086">
        <v>55879</v>
      </c>
      <c r="AA92" s="1087">
        <v>55591</v>
      </c>
      <c r="AB92" s="396">
        <f t="shared" si="33"/>
        <v>0.6</v>
      </c>
      <c r="AC92" s="396">
        <f t="shared" si="34"/>
        <v>-0.3</v>
      </c>
      <c r="AD92" s="396">
        <f t="shared" si="35"/>
        <v>0.3</v>
      </c>
      <c r="AE92" s="396">
        <f t="shared" si="36"/>
        <v>1.5</v>
      </c>
      <c r="AF92" s="396">
        <f t="shared" si="37"/>
        <v>-4.8</v>
      </c>
      <c r="AG92" s="396">
        <f t="shared" si="38"/>
        <v>-1.6</v>
      </c>
      <c r="AH92" s="396">
        <f t="shared" si="39"/>
        <v>-0.1</v>
      </c>
      <c r="AI92" s="396">
        <f t="shared" si="40"/>
        <v>-1.3</v>
      </c>
      <c r="AJ92" s="396">
        <f t="shared" si="41"/>
        <v>1</v>
      </c>
      <c r="AK92" s="396">
        <f t="shared" si="42"/>
        <v>0.4</v>
      </c>
      <c r="AL92" s="396">
        <f t="shared" si="43"/>
        <v>0.7</v>
      </c>
      <c r="AM92" s="396">
        <f t="shared" si="44"/>
        <v>0.8</v>
      </c>
      <c r="AN92" s="1083">
        <f t="shared" si="45"/>
        <v>-1.6</v>
      </c>
      <c r="AO92" s="1083">
        <f t="shared" si="46"/>
        <v>0</v>
      </c>
      <c r="AP92" s="1083">
        <f t="shared" si="47"/>
        <v>-1.1000000000000001</v>
      </c>
      <c r="AQ92" s="1083">
        <f t="shared" si="48"/>
        <v>-0.3</v>
      </c>
      <c r="AR92" s="1083">
        <f t="shared" si="49"/>
        <v>0.6</v>
      </c>
      <c r="AS92" s="1083">
        <f t="shared" si="51"/>
        <v>1.9</v>
      </c>
      <c r="AT92" s="1083">
        <f t="shared" si="51"/>
        <v>0.2</v>
      </c>
      <c r="AU92" s="1112">
        <f t="shared" si="51"/>
        <v>-0.5</v>
      </c>
      <c r="AV92" s="1144"/>
      <c r="BE92" s="389"/>
      <c r="BF92" s="389"/>
      <c r="BG92" s="389"/>
      <c r="BH92" s="389"/>
      <c r="BI92" s="389"/>
      <c r="BJ92" s="384"/>
      <c r="BK92" s="384"/>
      <c r="BL92" s="384"/>
    </row>
    <row r="93" spans="1:64" s="55" customFormat="1">
      <c r="A93" s="1575"/>
      <c r="B93" s="385"/>
      <c r="C93" s="377" t="s">
        <v>601</v>
      </c>
      <c r="D93" s="1496"/>
      <c r="E93" s="1508">
        <v>87177</v>
      </c>
      <c r="F93" s="1509">
        <v>86486</v>
      </c>
      <c r="G93" s="1509">
        <v>85340</v>
      </c>
      <c r="H93" s="1510">
        <v>83746</v>
      </c>
      <c r="I93" s="1511">
        <v>82844</v>
      </c>
      <c r="J93" s="1511">
        <v>80048</v>
      </c>
      <c r="K93" s="1511"/>
      <c r="L93" s="1511"/>
      <c r="M93" s="1488">
        <v>78797</v>
      </c>
      <c r="N93" s="1488">
        <v>78464</v>
      </c>
      <c r="O93" s="1488">
        <v>77468</v>
      </c>
      <c r="P93" s="1488">
        <v>77175</v>
      </c>
      <c r="Q93" s="1488">
        <v>76668</v>
      </c>
      <c r="R93" s="1488">
        <v>76203</v>
      </c>
      <c r="S93" s="1489">
        <v>75832</v>
      </c>
      <c r="T93" s="1086">
        <v>73518</v>
      </c>
      <c r="U93" s="1086">
        <v>73102</v>
      </c>
      <c r="V93" s="1086">
        <v>71860</v>
      </c>
      <c r="W93" s="1086">
        <v>71178</v>
      </c>
      <c r="X93" s="1086">
        <v>70964</v>
      </c>
      <c r="Y93" s="1086">
        <v>71360</v>
      </c>
      <c r="Z93" s="1086">
        <v>71007</v>
      </c>
      <c r="AA93" s="1087">
        <v>70234</v>
      </c>
      <c r="AB93" s="396">
        <f t="shared" si="33"/>
        <v>-0.8</v>
      </c>
      <c r="AC93" s="396">
        <f t="shared" si="34"/>
        <v>-1.3</v>
      </c>
      <c r="AD93" s="396">
        <f t="shared" si="35"/>
        <v>-1.9</v>
      </c>
      <c r="AE93" s="396">
        <f t="shared" si="36"/>
        <v>-1.1000000000000001</v>
      </c>
      <c r="AF93" s="396">
        <f t="shared" si="37"/>
        <v>-3.4</v>
      </c>
      <c r="AG93" s="396">
        <f t="shared" si="38"/>
        <v>-1.6</v>
      </c>
      <c r="AH93" s="396">
        <f t="shared" si="39"/>
        <v>-0.4</v>
      </c>
      <c r="AI93" s="396">
        <f t="shared" si="40"/>
        <v>-1.3</v>
      </c>
      <c r="AJ93" s="396">
        <f t="shared" si="41"/>
        <v>-0.4</v>
      </c>
      <c r="AK93" s="396">
        <f t="shared" si="42"/>
        <v>-0.7</v>
      </c>
      <c r="AL93" s="396">
        <f t="shared" si="43"/>
        <v>-0.6</v>
      </c>
      <c r="AM93" s="396">
        <f t="shared" si="44"/>
        <v>-0.5</v>
      </c>
      <c r="AN93" s="1083">
        <f t="shared" si="45"/>
        <v>-3.1</v>
      </c>
      <c r="AO93" s="1083">
        <f t="shared" si="46"/>
        <v>-0.6</v>
      </c>
      <c r="AP93" s="1083">
        <f t="shared" si="47"/>
        <v>-1.7</v>
      </c>
      <c r="AQ93" s="1083">
        <f t="shared" si="48"/>
        <v>-0.9</v>
      </c>
      <c r="AR93" s="1083">
        <f t="shared" si="49"/>
        <v>-0.3</v>
      </c>
      <c r="AS93" s="1083">
        <f t="shared" si="51"/>
        <v>0.6</v>
      </c>
      <c r="AT93" s="1083">
        <f t="shared" si="51"/>
        <v>-0.5</v>
      </c>
      <c r="AU93" s="1112">
        <f t="shared" si="51"/>
        <v>-1.1000000000000001</v>
      </c>
      <c r="AV93" s="1144"/>
      <c r="BE93" s="389"/>
      <c r="BF93" s="389"/>
      <c r="BG93" s="389"/>
      <c r="BH93" s="389"/>
      <c r="BI93" s="389"/>
      <c r="BJ93" s="384"/>
      <c r="BK93" s="384"/>
      <c r="BL93" s="384"/>
    </row>
    <row r="94" spans="1:64" s="55" customFormat="1" ht="13.5" customHeight="1">
      <c r="A94" s="1574" t="s">
        <v>670</v>
      </c>
      <c r="B94" s="382" t="s">
        <v>671</v>
      </c>
      <c r="C94" s="383" t="s">
        <v>618</v>
      </c>
      <c r="D94" s="1498" t="s">
        <v>672</v>
      </c>
      <c r="E94" s="1524">
        <v>104.1</v>
      </c>
      <c r="F94" s="1525">
        <v>101.7</v>
      </c>
      <c r="G94" s="1525">
        <v>100</v>
      </c>
      <c r="H94" s="1526">
        <v>99.9</v>
      </c>
      <c r="I94" s="1527">
        <v>100.3</v>
      </c>
      <c r="J94" s="1527">
        <v>99.9</v>
      </c>
      <c r="K94" s="1527"/>
      <c r="L94" s="1527"/>
      <c r="M94" s="1527">
        <v>101.5</v>
      </c>
      <c r="N94" s="1116">
        <v>100.4</v>
      </c>
      <c r="O94" s="1116" t="s">
        <v>1157</v>
      </c>
      <c r="P94" s="1116" t="s">
        <v>1157</v>
      </c>
      <c r="Q94" s="1528" t="s">
        <v>1158</v>
      </c>
      <c r="R94" s="1528" t="s">
        <v>1159</v>
      </c>
      <c r="S94" s="1529" t="s">
        <v>1160</v>
      </c>
      <c r="T94" s="1098" t="s">
        <v>1161</v>
      </c>
      <c r="U94" s="1098" t="s">
        <v>1162</v>
      </c>
      <c r="V94" s="1098" t="s">
        <v>1163</v>
      </c>
      <c r="W94" s="1098" t="s">
        <v>1164</v>
      </c>
      <c r="X94" s="1098" t="s">
        <v>1165</v>
      </c>
      <c r="Y94" s="1098" t="s">
        <v>1166</v>
      </c>
      <c r="Z94" s="1098" t="s">
        <v>1167</v>
      </c>
      <c r="AA94" s="1099" t="s">
        <v>1168</v>
      </c>
      <c r="AB94" s="403">
        <f t="shared" si="33"/>
        <v>-2.2999999999999998</v>
      </c>
      <c r="AC94" s="403">
        <f t="shared" si="34"/>
        <v>-1.7</v>
      </c>
      <c r="AD94" s="403">
        <f t="shared" si="35"/>
        <v>-0.1</v>
      </c>
      <c r="AE94" s="403">
        <f t="shared" si="36"/>
        <v>0.4</v>
      </c>
      <c r="AF94" s="403">
        <f t="shared" si="37"/>
        <v>-0.4</v>
      </c>
      <c r="AG94" s="403">
        <f t="shared" si="38"/>
        <v>1.6</v>
      </c>
      <c r="AH94" s="403">
        <f t="shared" si="39"/>
        <v>-1.1000000000000001</v>
      </c>
      <c r="AI94" s="403">
        <f t="shared" si="40"/>
        <v>-6</v>
      </c>
      <c r="AJ94" s="403">
        <f t="shared" si="41"/>
        <v>0</v>
      </c>
      <c r="AK94" s="403">
        <f t="shared" si="42"/>
        <v>-0.5</v>
      </c>
      <c r="AL94" s="403">
        <f t="shared" si="43"/>
        <v>1</v>
      </c>
      <c r="AM94" s="400">
        <f t="shared" si="44"/>
        <v>2.4</v>
      </c>
      <c r="AN94" s="401">
        <f t="shared" si="45"/>
        <v>0.6</v>
      </c>
      <c r="AO94" s="401">
        <f t="shared" si="46"/>
        <v>0.1</v>
      </c>
      <c r="AP94" s="401">
        <f t="shared" si="47"/>
        <v>0.5</v>
      </c>
      <c r="AQ94" s="401">
        <f t="shared" si="48"/>
        <v>0.4</v>
      </c>
      <c r="AR94" s="401">
        <f t="shared" si="49"/>
        <v>0.9</v>
      </c>
      <c r="AS94" s="401">
        <f t="shared" si="51"/>
        <v>0.2</v>
      </c>
      <c r="AT94" s="401">
        <f t="shared" si="51"/>
        <v>-0.3</v>
      </c>
      <c r="AU94" s="1111">
        <f t="shared" si="51"/>
        <v>2.6</v>
      </c>
      <c r="AV94" s="1121" t="s">
        <v>1050</v>
      </c>
      <c r="AW94" s="386"/>
    </row>
    <row r="95" spans="1:64" s="55" customFormat="1" ht="14.25" customHeight="1" thickBot="1">
      <c r="A95" s="1589"/>
      <c r="B95" s="380"/>
      <c r="C95" s="381"/>
      <c r="D95" s="1499"/>
      <c r="E95" s="1518"/>
      <c r="F95" s="1519"/>
      <c r="G95" s="1519"/>
      <c r="H95" s="1520"/>
      <c r="I95" s="1521"/>
      <c r="J95" s="1521"/>
      <c r="K95" s="1521"/>
      <c r="L95" s="1521"/>
      <c r="M95" s="1521"/>
      <c r="N95" s="1521"/>
      <c r="O95" s="1522"/>
      <c r="P95" s="1519"/>
      <c r="Q95" s="1519"/>
      <c r="R95" s="1519"/>
      <c r="S95" s="1523"/>
      <c r="T95" s="1082"/>
      <c r="U95" s="1082"/>
      <c r="V95" s="1082"/>
      <c r="W95" s="1082"/>
      <c r="X95" s="1082"/>
      <c r="Y95" s="1082"/>
      <c r="Z95" s="1082"/>
      <c r="AA95" s="1081"/>
      <c r="AB95" s="1114"/>
      <c r="AC95" s="1114"/>
      <c r="AD95" s="1114"/>
      <c r="AE95" s="1114"/>
      <c r="AF95" s="1114"/>
      <c r="AG95" s="1114"/>
      <c r="AH95" s="1114"/>
      <c r="AI95" s="1115"/>
      <c r="AJ95" s="1115"/>
      <c r="AK95" s="1115"/>
      <c r="AL95" s="1115"/>
      <c r="AM95" s="1115"/>
      <c r="AN95" s="1082"/>
      <c r="AO95" s="1082"/>
      <c r="AP95" s="1082"/>
      <c r="AQ95" s="1082"/>
      <c r="AR95" s="1082"/>
      <c r="AS95" s="1082"/>
      <c r="AT95" s="1082"/>
      <c r="AU95" s="1081"/>
      <c r="AV95" s="1145" t="s">
        <v>673</v>
      </c>
    </row>
    <row r="96" spans="1:64" s="55" customFormat="1" ht="12">
      <c r="A96" s="385" t="s">
        <v>674</v>
      </c>
      <c r="B96" s="385"/>
      <c r="C96" s="385"/>
      <c r="D96" s="370"/>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70"/>
    </row>
    <row r="97" spans="1:48" s="55" customFormat="1" ht="12">
      <c r="D97" s="390"/>
      <c r="AV97" s="390"/>
    </row>
    <row r="98" spans="1:48" s="55" customFormat="1" ht="12">
      <c r="D98" s="390"/>
      <c r="AV98" s="390"/>
    </row>
    <row r="99" spans="1:48" s="55" customFormat="1" ht="12">
      <c r="D99" s="390"/>
    </row>
    <row r="100" spans="1:48" s="55" customFormat="1" ht="12">
      <c r="D100" s="390"/>
      <c r="E100" s="391"/>
      <c r="F100" s="392"/>
      <c r="G100" s="388"/>
      <c r="H100" s="388"/>
      <c r="I100" s="388"/>
      <c r="J100" s="388"/>
      <c r="K100" s="388"/>
      <c r="L100" s="388"/>
      <c r="M100" s="388"/>
      <c r="N100" s="388"/>
      <c r="O100" s="388"/>
      <c r="P100" s="388"/>
      <c r="Q100" s="388"/>
      <c r="R100" s="388"/>
      <c r="S100" s="388"/>
      <c r="T100" s="388"/>
      <c r="U100" s="388"/>
      <c r="V100" s="388"/>
      <c r="W100" s="388"/>
      <c r="X100" s="388"/>
      <c r="Y100" s="388"/>
      <c r="Z100" s="388"/>
      <c r="AA100" s="388"/>
    </row>
    <row r="101" spans="1:48" s="55" customFormat="1" ht="12">
      <c r="A101" s="1590"/>
      <c r="D101" s="390"/>
      <c r="G101" s="393"/>
      <c r="H101" s="393"/>
      <c r="I101" s="393"/>
      <c r="J101" s="393"/>
      <c r="K101" s="393"/>
      <c r="L101" s="393"/>
      <c r="M101" s="393"/>
      <c r="N101" s="393"/>
      <c r="O101" s="393"/>
      <c r="P101" s="393"/>
      <c r="Q101" s="393"/>
      <c r="R101" s="393"/>
      <c r="S101" s="393"/>
      <c r="T101" s="393"/>
      <c r="U101" s="393"/>
      <c r="V101" s="393"/>
      <c r="W101" s="393"/>
      <c r="X101" s="393"/>
      <c r="Y101" s="393"/>
      <c r="Z101" s="393"/>
      <c r="AA101" s="393"/>
    </row>
    <row r="102" spans="1:48" s="55" customFormat="1" ht="12">
      <c r="A102" s="1590"/>
      <c r="D102" s="390"/>
      <c r="G102" s="393"/>
      <c r="H102" s="393"/>
      <c r="I102" s="393"/>
      <c r="J102" s="393"/>
      <c r="K102" s="393"/>
      <c r="L102" s="393"/>
      <c r="M102" s="393"/>
      <c r="N102" s="393"/>
      <c r="O102" s="393"/>
      <c r="P102" s="393"/>
      <c r="Q102" s="393"/>
      <c r="R102" s="393"/>
      <c r="S102" s="393"/>
      <c r="T102" s="393"/>
      <c r="U102" s="393"/>
      <c r="V102" s="393"/>
      <c r="W102" s="393"/>
      <c r="X102" s="393"/>
      <c r="Y102" s="393"/>
      <c r="Z102" s="393"/>
      <c r="AA102" s="393"/>
    </row>
    <row r="103" spans="1:48" s="55" customFormat="1" ht="12">
      <c r="A103" s="1590"/>
      <c r="D103" s="390"/>
      <c r="G103" s="393"/>
      <c r="H103" s="393"/>
      <c r="I103" s="393"/>
      <c r="J103" s="393"/>
      <c r="K103" s="393"/>
      <c r="L103" s="393"/>
      <c r="M103" s="393"/>
      <c r="N103" s="393"/>
      <c r="O103" s="393"/>
      <c r="P103" s="393"/>
      <c r="Q103" s="393"/>
      <c r="R103" s="393"/>
      <c r="S103" s="393"/>
      <c r="T103" s="393"/>
      <c r="U103" s="393"/>
      <c r="V103" s="393"/>
      <c r="W103" s="393"/>
      <c r="X103" s="393"/>
      <c r="Y103" s="393"/>
      <c r="Z103" s="393"/>
      <c r="AA103" s="393"/>
    </row>
    <row r="104" spans="1:48" s="55" customFormat="1" ht="12">
      <c r="A104" s="1590"/>
      <c r="D104" s="390"/>
      <c r="G104" s="393"/>
      <c r="H104" s="393"/>
      <c r="I104" s="393"/>
      <c r="J104" s="393"/>
      <c r="K104" s="393"/>
      <c r="L104" s="393"/>
      <c r="M104" s="393"/>
      <c r="N104" s="393"/>
      <c r="O104" s="393"/>
      <c r="P104" s="393"/>
      <c r="Q104" s="393"/>
      <c r="R104" s="393"/>
      <c r="S104" s="393"/>
      <c r="T104" s="393"/>
      <c r="U104" s="393"/>
      <c r="V104" s="393"/>
      <c r="W104" s="393"/>
      <c r="X104" s="393"/>
      <c r="Y104" s="393"/>
      <c r="Z104" s="393"/>
      <c r="AA104" s="393"/>
    </row>
    <row r="105" spans="1:48" s="55" customFormat="1" ht="12">
      <c r="A105" s="1590"/>
      <c r="D105" s="390"/>
      <c r="G105" s="393"/>
      <c r="H105" s="393"/>
      <c r="I105" s="393"/>
      <c r="J105" s="393"/>
      <c r="K105" s="393"/>
      <c r="L105" s="393"/>
      <c r="M105" s="393"/>
      <c r="N105" s="393"/>
      <c r="O105" s="393"/>
      <c r="P105" s="393"/>
      <c r="Q105" s="393"/>
      <c r="R105" s="393"/>
      <c r="S105" s="393"/>
      <c r="T105" s="393"/>
      <c r="U105" s="393"/>
      <c r="V105" s="393"/>
      <c r="W105" s="393"/>
      <c r="X105" s="393"/>
      <c r="Y105" s="393"/>
      <c r="Z105" s="393"/>
      <c r="AA105" s="393"/>
    </row>
    <row r="106" spans="1:48" s="55" customFormat="1" ht="12">
      <c r="A106" s="1590"/>
      <c r="D106" s="390"/>
      <c r="G106" s="393"/>
      <c r="H106" s="393"/>
      <c r="I106" s="393"/>
      <c r="J106" s="393"/>
      <c r="K106" s="393"/>
      <c r="L106" s="393"/>
      <c r="M106" s="393"/>
      <c r="N106" s="393"/>
      <c r="O106" s="393"/>
      <c r="P106" s="393"/>
      <c r="Q106" s="393"/>
      <c r="R106" s="393"/>
      <c r="S106" s="393"/>
      <c r="T106" s="393"/>
      <c r="U106" s="393"/>
      <c r="V106" s="393"/>
      <c r="W106" s="393"/>
      <c r="X106" s="393"/>
      <c r="Y106" s="393"/>
      <c r="Z106" s="393"/>
      <c r="AA106" s="393"/>
      <c r="AV106" s="390"/>
    </row>
    <row r="107" spans="1:48" s="55" customFormat="1" ht="12">
      <c r="A107" s="1590"/>
      <c r="D107" s="390"/>
      <c r="G107" s="393"/>
      <c r="H107" s="393"/>
      <c r="I107" s="393"/>
      <c r="J107" s="393"/>
      <c r="K107" s="393"/>
      <c r="L107" s="393"/>
      <c r="M107" s="393"/>
      <c r="N107" s="393"/>
      <c r="O107" s="393"/>
      <c r="P107" s="393"/>
      <c r="Q107" s="393"/>
      <c r="R107" s="393"/>
      <c r="S107" s="393"/>
      <c r="T107" s="393"/>
      <c r="U107" s="393"/>
      <c r="V107" s="393"/>
      <c r="W107" s="393"/>
      <c r="X107" s="393"/>
      <c r="Y107" s="393"/>
      <c r="Z107" s="393"/>
      <c r="AA107" s="393"/>
      <c r="AV107" s="390"/>
    </row>
    <row r="108" spans="1:48" s="55" customFormat="1" ht="12">
      <c r="A108" s="1590"/>
      <c r="D108" s="390"/>
      <c r="G108" s="393"/>
      <c r="H108" s="393"/>
      <c r="I108" s="393"/>
      <c r="J108" s="393"/>
      <c r="K108" s="393"/>
      <c r="L108" s="393"/>
      <c r="M108" s="393"/>
      <c r="N108" s="393"/>
      <c r="O108" s="393"/>
      <c r="P108" s="393"/>
      <c r="Q108" s="393"/>
      <c r="R108" s="393"/>
      <c r="S108" s="393"/>
      <c r="T108" s="393"/>
      <c r="U108" s="393"/>
      <c r="V108" s="393"/>
      <c r="W108" s="393"/>
      <c r="X108" s="393"/>
      <c r="Y108" s="393"/>
      <c r="Z108" s="393"/>
      <c r="AA108" s="393"/>
      <c r="AV108" s="390"/>
    </row>
    <row r="109" spans="1:48" s="55" customFormat="1" ht="12">
      <c r="A109" s="1590"/>
      <c r="D109" s="390"/>
      <c r="G109" s="393"/>
      <c r="H109" s="393"/>
      <c r="I109" s="393"/>
      <c r="J109" s="393"/>
      <c r="K109" s="393"/>
      <c r="L109" s="393"/>
      <c r="M109" s="393"/>
      <c r="N109" s="393"/>
      <c r="O109" s="393"/>
      <c r="P109" s="393"/>
      <c r="Q109" s="393"/>
      <c r="R109" s="393"/>
      <c r="S109" s="393"/>
      <c r="T109" s="393"/>
      <c r="U109" s="393"/>
      <c r="V109" s="393"/>
      <c r="W109" s="393"/>
      <c r="X109" s="393"/>
      <c r="Y109" s="393"/>
      <c r="Z109" s="393"/>
      <c r="AA109" s="393"/>
      <c r="AV109" s="390"/>
    </row>
    <row r="110" spans="1:48" s="55" customFormat="1" ht="12">
      <c r="A110" s="1590"/>
      <c r="D110" s="390"/>
      <c r="G110" s="393"/>
      <c r="H110" s="393"/>
      <c r="I110" s="393"/>
      <c r="J110" s="393"/>
      <c r="K110" s="393"/>
      <c r="L110" s="393"/>
      <c r="M110" s="393"/>
      <c r="N110" s="393"/>
      <c r="O110" s="393"/>
      <c r="P110" s="393"/>
      <c r="Q110" s="393"/>
      <c r="R110" s="393"/>
      <c r="S110" s="393"/>
      <c r="T110" s="393"/>
      <c r="U110" s="393"/>
      <c r="V110" s="393"/>
      <c r="W110" s="393"/>
      <c r="X110" s="393"/>
      <c r="Y110" s="393"/>
      <c r="Z110" s="393"/>
      <c r="AA110" s="393"/>
      <c r="AV110" s="390"/>
    </row>
    <row r="111" spans="1:48" s="55" customFormat="1" ht="12">
      <c r="D111" s="390"/>
      <c r="AV111" s="390"/>
    </row>
    <row r="112" spans="1:48" s="55" customFormat="1" ht="12">
      <c r="D112" s="390"/>
      <c r="AV112" s="390"/>
    </row>
    <row r="113" spans="4:48" s="55" customFormat="1" ht="12">
      <c r="D113" s="390"/>
      <c r="AV113" s="390"/>
    </row>
    <row r="114" spans="4:48" s="55" customFormat="1" ht="12">
      <c r="D114" s="390"/>
      <c r="AV114" s="390"/>
    </row>
    <row r="115" spans="4:48" s="55" customFormat="1" ht="12">
      <c r="D115" s="390"/>
      <c r="AV115" s="390"/>
    </row>
    <row r="116" spans="4:48" s="55" customFormat="1" ht="12">
      <c r="D116" s="390"/>
      <c r="AV116" s="390"/>
    </row>
    <row r="117" spans="4:48" s="55" customFormat="1" ht="12">
      <c r="D117" s="390"/>
      <c r="AV117" s="390"/>
    </row>
    <row r="118" spans="4:48" s="55" customFormat="1" ht="12">
      <c r="D118" s="390"/>
      <c r="AV118" s="390"/>
    </row>
    <row r="119" spans="4:48" s="55" customFormat="1" ht="12">
      <c r="D119" s="390"/>
      <c r="AV119" s="390"/>
    </row>
    <row r="120" spans="4:48" s="55" customFormat="1" ht="12">
      <c r="D120" s="390"/>
      <c r="AV120" s="390"/>
    </row>
    <row r="121" spans="4:48" s="55" customFormat="1" ht="12">
      <c r="D121" s="390"/>
      <c r="AV121" s="390"/>
    </row>
    <row r="122" spans="4:48" s="55" customFormat="1" ht="12">
      <c r="D122" s="390"/>
      <c r="AV122" s="390"/>
    </row>
    <row r="123" spans="4:48" s="55" customFormat="1" ht="12">
      <c r="D123" s="390"/>
      <c r="AV123" s="390"/>
    </row>
    <row r="124" spans="4:48" s="55" customFormat="1" ht="12">
      <c r="D124" s="390"/>
      <c r="AV124" s="390"/>
    </row>
    <row r="125" spans="4:48" s="55" customFormat="1" ht="12">
      <c r="D125" s="390"/>
      <c r="AV125" s="390"/>
    </row>
    <row r="126" spans="4:48" s="55" customFormat="1" ht="12">
      <c r="D126" s="390"/>
      <c r="AV126" s="390"/>
    </row>
    <row r="127" spans="4:48" s="55" customFormat="1" ht="12">
      <c r="D127" s="390"/>
      <c r="AV127" s="390"/>
    </row>
    <row r="128" spans="4:48" s="55" customFormat="1" ht="12">
      <c r="D128" s="390"/>
      <c r="AV128" s="390"/>
    </row>
    <row r="129" spans="4:48" s="55" customFormat="1" ht="12">
      <c r="D129" s="390"/>
      <c r="AV129" s="390"/>
    </row>
    <row r="130" spans="4:48" s="55" customFormat="1" ht="12">
      <c r="D130" s="390"/>
      <c r="AV130" s="390"/>
    </row>
    <row r="131" spans="4:48" s="55" customFormat="1" ht="12">
      <c r="D131" s="390"/>
      <c r="AV131" s="390"/>
    </row>
    <row r="132" spans="4:48" s="55" customFormat="1" ht="12">
      <c r="D132" s="390"/>
      <c r="AV132" s="390"/>
    </row>
    <row r="133" spans="4:48" s="55" customFormat="1" ht="12">
      <c r="D133" s="390"/>
      <c r="AV133" s="390"/>
    </row>
    <row r="134" spans="4:48" s="55" customFormat="1" ht="12">
      <c r="D134" s="390"/>
      <c r="AV134" s="390"/>
    </row>
    <row r="135" spans="4:48" s="55" customFormat="1" ht="12">
      <c r="D135" s="390"/>
      <c r="AV135" s="390"/>
    </row>
    <row r="136" spans="4:48" s="55" customFormat="1" ht="12">
      <c r="D136" s="390"/>
      <c r="AV136" s="390"/>
    </row>
  </sheetData>
  <mergeCells count="16">
    <mergeCell ref="A74:A83"/>
    <mergeCell ref="A84:A93"/>
    <mergeCell ref="A94:A95"/>
    <mergeCell ref="A101:A110"/>
    <mergeCell ref="A24:A33"/>
    <mergeCell ref="B31:B32"/>
    <mergeCell ref="A34:A43"/>
    <mergeCell ref="A44:A53"/>
    <mergeCell ref="A54:A63"/>
    <mergeCell ref="A64:A73"/>
    <mergeCell ref="A14:A23"/>
    <mergeCell ref="A2:A3"/>
    <mergeCell ref="AM2:AQ2"/>
    <mergeCell ref="AV2:AV3"/>
    <mergeCell ref="A4:A13"/>
    <mergeCell ref="T2:AA2"/>
  </mergeCells>
  <phoneticPr fontId="1"/>
  <conditionalFormatting sqref="AV4:AV43 AV45:AV47 AV49 AV51:AV80 AV85 AV87 AV90:AV95">
    <cfRule type="cellIs" dxfId="0" priority="1"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2E53-8FD9-403A-81A7-4DF06A101003}">
  <dimension ref="A1:AK111"/>
  <sheetViews>
    <sheetView workbookViewId="0">
      <pane xSplit="3" ySplit="3" topLeftCell="AG57" activePane="bottomRight" state="frozen"/>
      <selection pane="topRight" activeCell="D1" sqref="D1"/>
      <selection pane="bottomLeft" activeCell="A4" sqref="A4"/>
      <selection pane="bottomRight" activeCell="AQ66" sqref="AQ66"/>
    </sheetView>
  </sheetViews>
  <sheetFormatPr defaultColWidth="8.25" defaultRowHeight="13"/>
  <cols>
    <col min="1" max="1" width="2.5" style="231" customWidth="1"/>
    <col min="2" max="2" width="5.1640625" style="190" customWidth="1"/>
    <col min="3" max="3" width="12" style="231" customWidth="1"/>
    <col min="4" max="34" width="9.83203125" style="231" customWidth="1"/>
    <col min="35" max="36" width="9.83203125" style="1247" customWidth="1"/>
    <col min="37" max="37" width="9.75" style="231" customWidth="1"/>
    <col min="38" max="16384" width="8.25" style="231"/>
  </cols>
  <sheetData>
    <row r="1" spans="1:37">
      <c r="A1" s="1243" t="s">
        <v>1210</v>
      </c>
      <c r="O1" s="261"/>
      <c r="P1" s="1459"/>
      <c r="Q1" s="1459"/>
      <c r="R1" s="1459"/>
      <c r="S1" s="1459"/>
      <c r="T1" s="1459"/>
      <c r="U1" s="1459"/>
      <c r="V1" s="1459"/>
      <c r="W1" s="261"/>
      <c r="X1" s="1459"/>
      <c r="Z1" s="261"/>
      <c r="AA1" s="1460"/>
      <c r="AC1" s="1461"/>
      <c r="AD1" s="1460"/>
      <c r="AE1" s="1460"/>
      <c r="AF1" s="1460"/>
      <c r="AG1" s="1460"/>
      <c r="AH1" s="1460"/>
      <c r="AI1" s="1460" t="s">
        <v>1211</v>
      </c>
      <c r="AJ1" s="1460"/>
    </row>
    <row r="2" spans="1:37">
      <c r="A2" s="259"/>
      <c r="B2" s="1410"/>
      <c r="C2" s="259" t="s">
        <v>1147</v>
      </c>
      <c r="D2" s="1440" t="s">
        <v>1212</v>
      </c>
      <c r="E2" s="1440" t="s">
        <v>1213</v>
      </c>
      <c r="F2" s="1440" t="s">
        <v>1214</v>
      </c>
      <c r="G2" s="1440" t="s">
        <v>1215</v>
      </c>
      <c r="H2" s="1440" t="s">
        <v>1216</v>
      </c>
      <c r="I2" s="1440" t="s">
        <v>1183</v>
      </c>
      <c r="J2" s="1440" t="s">
        <v>1184</v>
      </c>
      <c r="K2" s="1440" t="s">
        <v>1185</v>
      </c>
      <c r="L2" s="1440" t="s">
        <v>1186</v>
      </c>
      <c r="M2" s="1440" t="s">
        <v>1187</v>
      </c>
      <c r="N2" s="1440" t="s">
        <v>1188</v>
      </c>
      <c r="O2" s="6" t="s">
        <v>1189</v>
      </c>
      <c r="P2" s="6" t="s">
        <v>1190</v>
      </c>
      <c r="Q2" s="6" t="s">
        <v>1191</v>
      </c>
      <c r="R2" s="6" t="s">
        <v>1192</v>
      </c>
      <c r="S2" s="6" t="s">
        <v>1193</v>
      </c>
      <c r="T2" s="6" t="s">
        <v>1194</v>
      </c>
      <c r="U2" s="6" t="s">
        <v>1195</v>
      </c>
      <c r="V2" s="6" t="s">
        <v>1196</v>
      </c>
      <c r="W2" s="6" t="s">
        <v>1197</v>
      </c>
      <c r="X2" s="6" t="s">
        <v>1198</v>
      </c>
      <c r="Y2" s="6" t="s">
        <v>1199</v>
      </c>
      <c r="Z2" s="6" t="s">
        <v>1200</v>
      </c>
      <c r="AA2" s="6" t="s">
        <v>1201</v>
      </c>
      <c r="AB2" s="6" t="s">
        <v>1202</v>
      </c>
      <c r="AC2" s="6" t="s">
        <v>1217</v>
      </c>
      <c r="AD2" s="6" t="s">
        <v>1203</v>
      </c>
      <c r="AE2" s="6" t="s">
        <v>1204</v>
      </c>
      <c r="AF2" s="6" t="s">
        <v>1205</v>
      </c>
      <c r="AG2" s="6" t="s">
        <v>1218</v>
      </c>
      <c r="AH2" s="1377" t="s">
        <v>1219</v>
      </c>
      <c r="AI2" s="1377" t="s">
        <v>1220</v>
      </c>
      <c r="AJ2" s="6" t="s">
        <v>1221</v>
      </c>
      <c r="AK2" s="6" t="s">
        <v>1445</v>
      </c>
    </row>
    <row r="3" spans="1:37">
      <c r="A3" s="261"/>
      <c r="B3" s="1413"/>
      <c r="C3" s="261"/>
      <c r="D3" s="261">
        <v>1990</v>
      </c>
      <c r="E3" s="261">
        <v>1991</v>
      </c>
      <c r="F3" s="261">
        <v>1992</v>
      </c>
      <c r="G3" s="261">
        <v>1993</v>
      </c>
      <c r="H3" s="261">
        <v>1994</v>
      </c>
      <c r="I3" s="261">
        <v>1995</v>
      </c>
      <c r="J3" s="261">
        <v>1996</v>
      </c>
      <c r="K3" s="261">
        <v>1997</v>
      </c>
      <c r="L3" s="261">
        <v>1998</v>
      </c>
      <c r="M3" s="261">
        <v>1999</v>
      </c>
      <c r="N3" s="261">
        <v>2000</v>
      </c>
      <c r="O3" s="261">
        <v>2001</v>
      </c>
      <c r="P3" s="261">
        <v>2002</v>
      </c>
      <c r="Q3" s="261">
        <v>2003</v>
      </c>
      <c r="R3" s="261">
        <v>2004</v>
      </c>
      <c r="S3" s="261">
        <v>2005</v>
      </c>
      <c r="T3" s="261">
        <v>2006</v>
      </c>
      <c r="U3" s="261">
        <v>2007</v>
      </c>
      <c r="V3" s="261">
        <v>2008</v>
      </c>
      <c r="W3" s="261">
        <v>2009</v>
      </c>
      <c r="X3" s="261">
        <v>2010</v>
      </c>
      <c r="Y3" s="261">
        <v>2011</v>
      </c>
      <c r="Z3" s="261">
        <v>2012</v>
      </c>
      <c r="AA3" s="261">
        <v>2013</v>
      </c>
      <c r="AB3" s="261">
        <v>2014</v>
      </c>
      <c r="AC3" s="261">
        <v>2015</v>
      </c>
      <c r="AD3" s="261">
        <v>2016</v>
      </c>
      <c r="AE3" s="261">
        <v>2017</v>
      </c>
      <c r="AF3" s="261">
        <v>2018</v>
      </c>
      <c r="AG3" s="261">
        <v>2019</v>
      </c>
      <c r="AH3" s="261">
        <v>2020</v>
      </c>
      <c r="AI3" s="261">
        <v>2021</v>
      </c>
      <c r="AJ3" s="261">
        <v>2022</v>
      </c>
      <c r="AK3" s="261">
        <v>2023</v>
      </c>
    </row>
    <row r="4" spans="1:37">
      <c r="A4" s="231" t="s">
        <v>431</v>
      </c>
      <c r="C4" s="231" t="s">
        <v>391</v>
      </c>
      <c r="D4" s="1420">
        <v>217895</v>
      </c>
      <c r="E4" s="1420">
        <v>217726</v>
      </c>
      <c r="F4" s="1420">
        <v>201790</v>
      </c>
      <c r="G4" s="1420">
        <v>207213</v>
      </c>
      <c r="H4" s="1420">
        <v>217640</v>
      </c>
      <c r="I4" s="1420">
        <v>217640</v>
      </c>
      <c r="J4" s="1420">
        <v>203100</v>
      </c>
      <c r="K4" s="1420">
        <v>196051</v>
      </c>
      <c r="L4" s="1420">
        <v>185629</v>
      </c>
      <c r="M4" s="1420">
        <v>178292</v>
      </c>
      <c r="N4" s="1420">
        <v>173553</v>
      </c>
      <c r="O4" s="1415">
        <v>167603</v>
      </c>
      <c r="P4" s="1415">
        <v>163554</v>
      </c>
      <c r="Q4" s="1415">
        <v>166231</v>
      </c>
      <c r="R4" s="1415">
        <v>164859</v>
      </c>
      <c r="S4" s="1415">
        <v>151477</v>
      </c>
      <c r="T4" s="1415">
        <v>150081</v>
      </c>
      <c r="U4" s="1444">
        <f t="shared" ref="U4:AI4" si="0">SUM(U5:U14)</f>
        <v>143193</v>
      </c>
      <c r="V4" s="1444">
        <f t="shared" si="0"/>
        <v>147853</v>
      </c>
      <c r="W4" s="1444">
        <f t="shared" si="0"/>
        <v>145939</v>
      </c>
      <c r="X4" s="1444">
        <f t="shared" si="0"/>
        <v>144436</v>
      </c>
      <c r="Y4" s="1444">
        <f t="shared" si="0"/>
        <v>146130</v>
      </c>
      <c r="Z4" s="1444">
        <f t="shared" si="0"/>
        <v>152127</v>
      </c>
      <c r="AA4" s="1444">
        <f t="shared" si="0"/>
        <v>147730</v>
      </c>
      <c r="AB4" s="1444">
        <f t="shared" si="0"/>
        <v>146930</v>
      </c>
      <c r="AC4" s="1444">
        <f t="shared" si="0"/>
        <v>158780</v>
      </c>
      <c r="AD4" s="1444">
        <f t="shared" si="0"/>
        <v>166510</v>
      </c>
      <c r="AE4" s="1444">
        <f t="shared" si="0"/>
        <v>160610</v>
      </c>
      <c r="AF4" s="1444">
        <f t="shared" si="0"/>
        <v>151140</v>
      </c>
      <c r="AG4" s="1444">
        <f t="shared" si="0"/>
        <v>147850</v>
      </c>
      <c r="AH4" s="1444">
        <f t="shared" si="0"/>
        <v>144690</v>
      </c>
      <c r="AI4" s="1444">
        <f t="shared" si="0"/>
        <v>146970</v>
      </c>
      <c r="AJ4" s="1444">
        <f t="shared" ref="AJ4:AK4" si="1">SUM(AJ5:AJ14)</f>
        <v>155740</v>
      </c>
      <c r="AK4" s="1444">
        <f t="shared" si="1"/>
        <v>165180</v>
      </c>
    </row>
    <row r="5" spans="1:37">
      <c r="C5" s="231" t="s">
        <v>85</v>
      </c>
      <c r="D5" s="1420">
        <v>15573</v>
      </c>
      <c r="E5" s="1420">
        <v>14730</v>
      </c>
      <c r="F5" s="1420">
        <v>13560</v>
      </c>
      <c r="G5" s="1420">
        <v>13920</v>
      </c>
      <c r="H5" s="1420">
        <v>14700</v>
      </c>
      <c r="I5" s="1420">
        <v>14700</v>
      </c>
      <c r="J5" s="1420">
        <v>14330</v>
      </c>
      <c r="K5" s="1420">
        <v>13296</v>
      </c>
      <c r="L5" s="1420">
        <v>13040</v>
      </c>
      <c r="M5" s="1420">
        <v>12808</v>
      </c>
      <c r="N5" s="1420">
        <v>13588</v>
      </c>
      <c r="O5" s="1415">
        <v>13547</v>
      </c>
      <c r="P5" s="1415">
        <v>13196</v>
      </c>
      <c r="Q5" s="1415">
        <v>12399</v>
      </c>
      <c r="R5" s="1415">
        <v>12792</v>
      </c>
      <c r="S5" s="1415">
        <v>11172</v>
      </c>
      <c r="T5" s="1415">
        <v>11425</v>
      </c>
      <c r="U5" s="1444">
        <f t="shared" ref="U5:AJ6" si="2">U16</f>
        <v>10932</v>
      </c>
      <c r="V5" s="1444">
        <f t="shared" si="2"/>
        <v>11420</v>
      </c>
      <c r="W5" s="1444">
        <f t="shared" si="2"/>
        <v>11106</v>
      </c>
      <c r="X5" s="1444">
        <f t="shared" si="2"/>
        <v>11429</v>
      </c>
      <c r="Y5" s="1444">
        <f t="shared" si="2"/>
        <v>11531</v>
      </c>
      <c r="Z5" s="1444">
        <f t="shared" si="2"/>
        <v>12119</v>
      </c>
      <c r="AA5" s="1444">
        <f t="shared" si="2"/>
        <v>12100</v>
      </c>
      <c r="AB5" s="1444">
        <f t="shared" si="2"/>
        <v>14290</v>
      </c>
      <c r="AC5" s="1444">
        <f t="shared" si="2"/>
        <v>15570</v>
      </c>
      <c r="AD5" s="1444">
        <f t="shared" si="2"/>
        <v>16120</v>
      </c>
      <c r="AE5" s="1444">
        <f t="shared" si="2"/>
        <v>15840</v>
      </c>
      <c r="AF5" s="1444">
        <f t="shared" si="2"/>
        <v>14680</v>
      </c>
      <c r="AG5" s="1444">
        <f t="shared" si="2"/>
        <v>12850</v>
      </c>
      <c r="AH5" s="1444">
        <f t="shared" si="2"/>
        <v>12710</v>
      </c>
      <c r="AI5" s="1444">
        <f t="shared" si="2"/>
        <v>12670</v>
      </c>
      <c r="AJ5" s="1444">
        <f t="shared" si="2"/>
        <v>13560</v>
      </c>
      <c r="AK5" s="1444">
        <f t="shared" ref="AK5" si="3">AK16</f>
        <v>14180</v>
      </c>
    </row>
    <row r="6" spans="1:37">
      <c r="C6" s="231" t="s">
        <v>432</v>
      </c>
      <c r="D6" s="1420">
        <v>3525</v>
      </c>
      <c r="E6" s="1420">
        <v>3380</v>
      </c>
      <c r="F6" s="1420">
        <v>2638</v>
      </c>
      <c r="G6" s="1420">
        <v>3073</v>
      </c>
      <c r="H6" s="1420">
        <v>3230</v>
      </c>
      <c r="I6" s="1420">
        <v>3230</v>
      </c>
      <c r="J6" s="1420">
        <v>2620</v>
      </c>
      <c r="K6" s="1420">
        <v>2467</v>
      </c>
      <c r="L6" s="1420">
        <v>2256</v>
      </c>
      <c r="M6" s="1420">
        <v>2678</v>
      </c>
      <c r="N6" s="1420">
        <v>1983</v>
      </c>
      <c r="O6" s="1415">
        <v>1761</v>
      </c>
      <c r="P6" s="1415">
        <v>1807</v>
      </c>
      <c r="Q6" s="1415">
        <v>1825</v>
      </c>
      <c r="R6" s="1415">
        <v>2306</v>
      </c>
      <c r="S6" s="1415">
        <v>2222</v>
      </c>
      <c r="T6" s="1415">
        <v>1956</v>
      </c>
      <c r="U6" s="1444">
        <f t="shared" si="2"/>
        <v>1726</v>
      </c>
      <c r="V6" s="1444">
        <f t="shared" si="2"/>
        <v>1773</v>
      </c>
      <c r="W6" s="1444">
        <f t="shared" si="2"/>
        <v>1712</v>
      </c>
      <c r="X6" s="1444">
        <f t="shared" si="2"/>
        <v>1705</v>
      </c>
      <c r="Y6" s="1444">
        <f t="shared" si="2"/>
        <v>1768</v>
      </c>
      <c r="Z6" s="1444">
        <f t="shared" si="2"/>
        <v>1785</v>
      </c>
      <c r="AA6" s="1444">
        <f t="shared" si="2"/>
        <v>1758</v>
      </c>
      <c r="AB6" s="1444">
        <f t="shared" si="2"/>
        <v>1040</v>
      </c>
      <c r="AC6" s="1444">
        <f t="shared" si="2"/>
        <v>1130</v>
      </c>
      <c r="AD6" s="1444">
        <f t="shared" si="2"/>
        <v>1090</v>
      </c>
      <c r="AE6" s="1444">
        <f t="shared" si="2"/>
        <v>1130</v>
      </c>
      <c r="AF6" s="1444">
        <f t="shared" si="2"/>
        <v>1000</v>
      </c>
      <c r="AG6" s="1444">
        <f t="shared" si="2"/>
        <v>1040</v>
      </c>
      <c r="AH6" s="1444">
        <f t="shared" si="2"/>
        <v>1030</v>
      </c>
      <c r="AI6" s="1444">
        <f t="shared" si="2"/>
        <v>1020</v>
      </c>
      <c r="AJ6" s="1444">
        <f t="shared" si="2"/>
        <v>1060</v>
      </c>
      <c r="AK6" s="1444">
        <f t="shared" ref="AK6" si="4">AK17</f>
        <v>1060</v>
      </c>
    </row>
    <row r="7" spans="1:37">
      <c r="C7" s="231" t="s">
        <v>433</v>
      </c>
      <c r="D7" s="1420">
        <v>8592</v>
      </c>
      <c r="E7" s="1420">
        <v>8463</v>
      </c>
      <c r="F7" s="1420">
        <v>7953</v>
      </c>
      <c r="G7" s="1420">
        <v>8211</v>
      </c>
      <c r="H7" s="1420">
        <v>8720</v>
      </c>
      <c r="I7" s="1420">
        <v>8720</v>
      </c>
      <c r="J7" s="1420">
        <v>8040</v>
      </c>
      <c r="K7" s="1420">
        <v>7873</v>
      </c>
      <c r="L7" s="1420">
        <v>7484</v>
      </c>
      <c r="M7" s="1420">
        <v>7093</v>
      </c>
      <c r="N7" s="1420">
        <v>7027</v>
      </c>
      <c r="O7" s="1415">
        <v>6787</v>
      </c>
      <c r="P7" s="1415">
        <v>6748</v>
      </c>
      <c r="Q7" s="1415">
        <v>7192</v>
      </c>
      <c r="R7" s="1415">
        <v>7264</v>
      </c>
      <c r="S7" s="1415">
        <v>6843</v>
      </c>
      <c r="T7" s="1415">
        <v>6635</v>
      </c>
      <c r="U7" s="1444">
        <f t="shared" ref="U7:AJ7" si="5">U21</f>
        <v>6551</v>
      </c>
      <c r="V7" s="1444">
        <f t="shared" si="5"/>
        <v>6794</v>
      </c>
      <c r="W7" s="1444">
        <f t="shared" si="5"/>
        <v>6605</v>
      </c>
      <c r="X7" s="1444">
        <f t="shared" si="5"/>
        <v>6598</v>
      </c>
      <c r="Y7" s="1444">
        <f t="shared" si="5"/>
        <v>6669</v>
      </c>
      <c r="Z7" s="1444">
        <f t="shared" si="5"/>
        <v>6939</v>
      </c>
      <c r="AA7" s="1444">
        <f t="shared" si="5"/>
        <v>6729</v>
      </c>
      <c r="AB7" s="1444">
        <f t="shared" si="5"/>
        <v>7010</v>
      </c>
      <c r="AC7" s="1444">
        <f t="shared" si="5"/>
        <v>7500</v>
      </c>
      <c r="AD7" s="1444">
        <f t="shared" si="5"/>
        <v>7750</v>
      </c>
      <c r="AE7" s="1444">
        <f t="shared" si="5"/>
        <v>7670</v>
      </c>
      <c r="AF7" s="1444">
        <f t="shared" si="5"/>
        <v>7180</v>
      </c>
      <c r="AG7" s="1444">
        <f t="shared" si="5"/>
        <v>7300</v>
      </c>
      <c r="AH7" s="1444">
        <f t="shared" si="5"/>
        <v>7070</v>
      </c>
      <c r="AI7" s="1444">
        <f t="shared" si="5"/>
        <v>6930</v>
      </c>
      <c r="AJ7" s="1444">
        <f t="shared" si="5"/>
        <v>7250</v>
      </c>
      <c r="AK7" s="1444">
        <f t="shared" ref="AK7" si="6">AK21</f>
        <v>7710</v>
      </c>
    </row>
    <row r="8" spans="1:37">
      <c r="C8" s="231" t="s">
        <v>123</v>
      </c>
      <c r="D8" s="1420">
        <v>12163</v>
      </c>
      <c r="E8" s="1420">
        <v>11927</v>
      </c>
      <c r="F8" s="1420">
        <v>11312</v>
      </c>
      <c r="G8" s="1420">
        <v>11753</v>
      </c>
      <c r="H8" s="1420">
        <v>12500</v>
      </c>
      <c r="I8" s="1420">
        <v>12500</v>
      </c>
      <c r="J8" s="1420">
        <v>11840</v>
      </c>
      <c r="K8" s="1420">
        <v>10997</v>
      </c>
      <c r="L8" s="1420">
        <v>9905</v>
      </c>
      <c r="M8" s="1420">
        <v>9334</v>
      </c>
      <c r="N8" s="1420">
        <v>10104</v>
      </c>
      <c r="O8" s="1415">
        <v>9891</v>
      </c>
      <c r="P8" s="1415">
        <v>9476</v>
      </c>
      <c r="Q8" s="1415">
        <v>10128</v>
      </c>
      <c r="R8" s="1415">
        <v>9956</v>
      </c>
      <c r="S8" s="1415">
        <v>8744</v>
      </c>
      <c r="T8" s="1415">
        <v>8114</v>
      </c>
      <c r="U8" s="1444">
        <f t="shared" ref="U8:AJ8" si="7">U27</f>
        <v>7516</v>
      </c>
      <c r="V8" s="1444">
        <f t="shared" si="7"/>
        <v>7840</v>
      </c>
      <c r="W8" s="1444">
        <f t="shared" si="7"/>
        <v>7914</v>
      </c>
      <c r="X8" s="1444">
        <f t="shared" si="7"/>
        <v>7339</v>
      </c>
      <c r="Y8" s="1444">
        <f t="shared" si="7"/>
        <v>7502</v>
      </c>
      <c r="Z8" s="1444">
        <f t="shared" si="7"/>
        <v>7825</v>
      </c>
      <c r="AA8" s="1444">
        <f t="shared" si="7"/>
        <v>7644</v>
      </c>
      <c r="AB8" s="1444">
        <f t="shared" si="7"/>
        <v>5960</v>
      </c>
      <c r="AC8" s="1444">
        <f t="shared" si="7"/>
        <v>6310</v>
      </c>
      <c r="AD8" s="1444">
        <f t="shared" si="7"/>
        <v>6470</v>
      </c>
      <c r="AE8" s="1444">
        <f t="shared" si="7"/>
        <v>6640</v>
      </c>
      <c r="AF8" s="1444">
        <f t="shared" si="7"/>
        <v>6160</v>
      </c>
      <c r="AG8" s="1444">
        <f t="shared" si="7"/>
        <v>6230</v>
      </c>
      <c r="AH8" s="1444">
        <f t="shared" si="7"/>
        <v>5870</v>
      </c>
      <c r="AI8" s="1444">
        <f t="shared" si="7"/>
        <v>5800</v>
      </c>
      <c r="AJ8" s="1444">
        <f t="shared" si="7"/>
        <v>6230</v>
      </c>
      <c r="AK8" s="1444">
        <f t="shared" ref="AK8" si="8">AK27</f>
        <v>6620</v>
      </c>
    </row>
    <row r="9" spans="1:37">
      <c r="C9" s="231" t="s">
        <v>434</v>
      </c>
      <c r="D9" s="1420">
        <v>33435</v>
      </c>
      <c r="E9" s="1420">
        <v>33629</v>
      </c>
      <c r="F9" s="1420">
        <v>33177</v>
      </c>
      <c r="G9" s="1420">
        <v>33641</v>
      </c>
      <c r="H9" s="1420">
        <v>36090</v>
      </c>
      <c r="I9" s="1420">
        <v>36090</v>
      </c>
      <c r="J9" s="1420">
        <v>32930</v>
      </c>
      <c r="K9" s="1420">
        <v>31485</v>
      </c>
      <c r="L9" s="1420">
        <v>29424</v>
      </c>
      <c r="M9" s="1420">
        <v>27505</v>
      </c>
      <c r="N9" s="1420">
        <v>27853</v>
      </c>
      <c r="O9" s="1415">
        <v>26614</v>
      </c>
      <c r="P9" s="1415">
        <v>25797</v>
      </c>
      <c r="Q9" s="1415">
        <v>25317</v>
      </c>
      <c r="R9" s="1415">
        <v>23940</v>
      </c>
      <c r="S9" s="1415">
        <v>22750</v>
      </c>
      <c r="T9" s="1415">
        <v>22317</v>
      </c>
      <c r="U9" s="1444">
        <f t="shared" ref="U9:AJ9" si="9">U33</f>
        <v>21367</v>
      </c>
      <c r="V9" s="1444">
        <f t="shared" si="9"/>
        <v>22376</v>
      </c>
      <c r="W9" s="1444">
        <f t="shared" si="9"/>
        <v>22757</v>
      </c>
      <c r="X9" s="1444">
        <f t="shared" si="9"/>
        <v>21578</v>
      </c>
      <c r="Y9" s="1444">
        <f t="shared" si="9"/>
        <v>22234</v>
      </c>
      <c r="Z9" s="1444">
        <f t="shared" si="9"/>
        <v>23476</v>
      </c>
      <c r="AA9" s="1444">
        <f t="shared" si="9"/>
        <v>23059</v>
      </c>
      <c r="AB9" s="1444">
        <f t="shared" si="9"/>
        <v>17890</v>
      </c>
      <c r="AC9" s="1444">
        <f t="shared" si="9"/>
        <v>19360</v>
      </c>
      <c r="AD9" s="1444">
        <f t="shared" si="9"/>
        <v>20410</v>
      </c>
      <c r="AE9" s="1444">
        <f t="shared" si="9"/>
        <v>20500</v>
      </c>
      <c r="AF9" s="1444">
        <f t="shared" si="9"/>
        <v>19760</v>
      </c>
      <c r="AG9" s="1444">
        <f t="shared" si="9"/>
        <v>21480</v>
      </c>
      <c r="AH9" s="1444">
        <f t="shared" si="9"/>
        <v>20620</v>
      </c>
      <c r="AI9" s="1444">
        <f t="shared" si="9"/>
        <v>20950</v>
      </c>
      <c r="AJ9" s="1444">
        <f t="shared" si="9"/>
        <v>21310</v>
      </c>
      <c r="AK9" s="1444">
        <f t="shared" ref="AK9" si="10">AK33</f>
        <v>24130</v>
      </c>
    </row>
    <row r="10" spans="1:37">
      <c r="C10" s="231" t="s">
        <v>435</v>
      </c>
      <c r="D10" s="1420">
        <v>16956</v>
      </c>
      <c r="E10" s="1420">
        <v>16674</v>
      </c>
      <c r="F10" s="1420">
        <v>15218</v>
      </c>
      <c r="G10" s="1420">
        <v>15267</v>
      </c>
      <c r="H10" s="1420">
        <v>16320</v>
      </c>
      <c r="I10" s="1420">
        <v>16320</v>
      </c>
      <c r="J10" s="1420">
        <v>15750</v>
      </c>
      <c r="K10" s="1420">
        <v>14929</v>
      </c>
      <c r="L10" s="1420">
        <v>13932</v>
      </c>
      <c r="M10" s="1420">
        <v>13363</v>
      </c>
      <c r="N10" s="1420">
        <v>14061</v>
      </c>
      <c r="O10" s="1415">
        <v>13338</v>
      </c>
      <c r="P10" s="1415">
        <v>12605</v>
      </c>
      <c r="Q10" s="1415">
        <v>12573</v>
      </c>
      <c r="R10" s="1415">
        <v>11503</v>
      </c>
      <c r="S10" s="1415">
        <v>11974</v>
      </c>
      <c r="T10" s="1415">
        <v>12400</v>
      </c>
      <c r="U10" s="1444">
        <f t="shared" ref="U10:AJ10" si="11">U40</f>
        <v>11240</v>
      </c>
      <c r="V10" s="1444">
        <f t="shared" si="11"/>
        <v>11536</v>
      </c>
      <c r="W10" s="1444">
        <f t="shared" si="11"/>
        <v>11560</v>
      </c>
      <c r="X10" s="1444">
        <f t="shared" si="11"/>
        <v>11100</v>
      </c>
      <c r="Y10" s="1444">
        <f t="shared" si="11"/>
        <v>11214</v>
      </c>
      <c r="Z10" s="1444">
        <f t="shared" si="11"/>
        <v>11593</v>
      </c>
      <c r="AA10" s="1444">
        <f t="shared" si="11"/>
        <v>11226</v>
      </c>
      <c r="AB10" s="1444">
        <f t="shared" si="11"/>
        <v>8190</v>
      </c>
      <c r="AC10" s="1444">
        <f t="shared" si="11"/>
        <v>9050</v>
      </c>
      <c r="AD10" s="1444">
        <f t="shared" si="11"/>
        <v>9710</v>
      </c>
      <c r="AE10" s="1444">
        <f t="shared" si="11"/>
        <v>9350</v>
      </c>
      <c r="AF10" s="1444">
        <f t="shared" si="11"/>
        <v>8690</v>
      </c>
      <c r="AG10" s="1444">
        <f t="shared" si="11"/>
        <v>8270</v>
      </c>
      <c r="AH10" s="1444">
        <f t="shared" si="11"/>
        <v>7990</v>
      </c>
      <c r="AI10" s="1444">
        <f t="shared" si="11"/>
        <v>8350</v>
      </c>
      <c r="AJ10" s="1444">
        <f t="shared" si="11"/>
        <v>8760</v>
      </c>
      <c r="AK10" s="1444">
        <f t="shared" ref="AK10" si="12">AK40</f>
        <v>9850</v>
      </c>
    </row>
    <row r="11" spans="1:37">
      <c r="C11" s="231" t="s">
        <v>436</v>
      </c>
      <c r="D11" s="1420">
        <v>22804</v>
      </c>
      <c r="E11" s="1420">
        <v>23384</v>
      </c>
      <c r="F11" s="1420">
        <v>21445</v>
      </c>
      <c r="G11" s="1420">
        <v>20538</v>
      </c>
      <c r="H11" s="1420">
        <v>22660</v>
      </c>
      <c r="I11" s="1420">
        <v>22660</v>
      </c>
      <c r="J11" s="1420">
        <v>21200</v>
      </c>
      <c r="K11" s="1420">
        <v>21661</v>
      </c>
      <c r="L11" s="1420">
        <v>20244</v>
      </c>
      <c r="M11" s="1420">
        <v>19344</v>
      </c>
      <c r="N11" s="1420">
        <v>19930</v>
      </c>
      <c r="O11" s="1415">
        <v>19034</v>
      </c>
      <c r="P11" s="1415">
        <v>18474</v>
      </c>
      <c r="Q11" s="1415">
        <v>18233</v>
      </c>
      <c r="R11" s="1415">
        <v>17143</v>
      </c>
      <c r="S11" s="1415">
        <v>15852</v>
      </c>
      <c r="T11" s="1415">
        <v>16206</v>
      </c>
      <c r="U11" s="1444">
        <f t="shared" ref="U11:AJ11" si="13">U45</f>
        <v>14629</v>
      </c>
      <c r="V11" s="1444">
        <f t="shared" si="13"/>
        <v>14795</v>
      </c>
      <c r="W11" s="1444">
        <f t="shared" si="13"/>
        <v>14657</v>
      </c>
      <c r="X11" s="1444">
        <f t="shared" si="13"/>
        <v>14257</v>
      </c>
      <c r="Y11" s="1444">
        <f t="shared" si="13"/>
        <v>14407</v>
      </c>
      <c r="Z11" s="1444">
        <f t="shared" si="13"/>
        <v>15260</v>
      </c>
      <c r="AA11" s="1444">
        <f t="shared" si="13"/>
        <v>14677</v>
      </c>
      <c r="AB11" s="1444">
        <f t="shared" si="13"/>
        <v>21020</v>
      </c>
      <c r="AC11" s="1444">
        <f t="shared" si="13"/>
        <v>23510</v>
      </c>
      <c r="AD11" s="1444">
        <f t="shared" si="13"/>
        <v>26350</v>
      </c>
      <c r="AE11" s="1444">
        <f t="shared" si="13"/>
        <v>24280</v>
      </c>
      <c r="AF11" s="1444">
        <f t="shared" si="13"/>
        <v>22490</v>
      </c>
      <c r="AG11" s="1444">
        <f t="shared" si="13"/>
        <v>19750</v>
      </c>
      <c r="AH11" s="1444">
        <f t="shared" si="13"/>
        <v>20100</v>
      </c>
      <c r="AI11" s="1444">
        <f t="shared" si="13"/>
        <v>22330</v>
      </c>
      <c r="AJ11" s="1444">
        <f t="shared" si="13"/>
        <v>22520</v>
      </c>
      <c r="AK11" s="1444">
        <f t="shared" ref="AK11" si="14">AK45</f>
        <v>27890</v>
      </c>
    </row>
    <row r="12" spans="1:37">
      <c r="C12" s="231" t="s">
        <v>224</v>
      </c>
      <c r="D12" s="1420">
        <v>32941</v>
      </c>
      <c r="E12" s="1420">
        <v>32169</v>
      </c>
      <c r="F12" s="1420">
        <v>31317</v>
      </c>
      <c r="G12" s="1420">
        <v>29260</v>
      </c>
      <c r="H12" s="1420">
        <v>29850</v>
      </c>
      <c r="I12" s="1420">
        <v>29850</v>
      </c>
      <c r="J12" s="1420">
        <v>26880</v>
      </c>
      <c r="K12" s="1420">
        <v>26478</v>
      </c>
      <c r="L12" s="1420">
        <v>26412</v>
      </c>
      <c r="M12" s="1420">
        <v>24357</v>
      </c>
      <c r="N12" s="1420">
        <v>24407</v>
      </c>
      <c r="O12" s="1415">
        <v>23208</v>
      </c>
      <c r="P12" s="1415">
        <v>22090</v>
      </c>
      <c r="Q12" s="1415">
        <v>23668</v>
      </c>
      <c r="R12" s="1415">
        <v>24627</v>
      </c>
      <c r="S12" s="1415">
        <v>21382</v>
      </c>
      <c r="T12" s="1415">
        <v>21601</v>
      </c>
      <c r="U12" s="1444">
        <f t="shared" ref="U12:AJ12" si="15">U53</f>
        <v>21251</v>
      </c>
      <c r="V12" s="1444">
        <f t="shared" si="15"/>
        <v>22087</v>
      </c>
      <c r="W12" s="1444">
        <f t="shared" si="15"/>
        <v>21233</v>
      </c>
      <c r="X12" s="1444">
        <f t="shared" si="15"/>
        <v>22380</v>
      </c>
      <c r="Y12" s="1444">
        <f t="shared" si="15"/>
        <v>22458</v>
      </c>
      <c r="Z12" s="1444">
        <f t="shared" si="15"/>
        <v>23470</v>
      </c>
      <c r="AA12" s="1444">
        <f t="shared" si="15"/>
        <v>23345</v>
      </c>
      <c r="AB12" s="1444">
        <f t="shared" si="15"/>
        <v>21070</v>
      </c>
      <c r="AC12" s="1444">
        <f t="shared" si="15"/>
        <v>23270</v>
      </c>
      <c r="AD12" s="1444">
        <f t="shared" si="15"/>
        <v>23870</v>
      </c>
      <c r="AE12" s="1444">
        <f t="shared" si="15"/>
        <v>23430</v>
      </c>
      <c r="AF12" s="1444">
        <f t="shared" si="15"/>
        <v>22890</v>
      </c>
      <c r="AG12" s="1444">
        <f t="shared" si="15"/>
        <v>21840</v>
      </c>
      <c r="AH12" s="1444">
        <f t="shared" si="15"/>
        <v>21450</v>
      </c>
      <c r="AI12" s="1444">
        <f t="shared" si="15"/>
        <v>20530</v>
      </c>
      <c r="AJ12" s="1444">
        <f t="shared" si="15"/>
        <v>21120</v>
      </c>
      <c r="AK12" s="1444">
        <f t="shared" ref="AK12" si="16">AK53</f>
        <v>22830</v>
      </c>
    </row>
    <row r="13" spans="1:37">
      <c r="C13" s="231" t="s">
        <v>269</v>
      </c>
      <c r="D13" s="1420">
        <v>16444</v>
      </c>
      <c r="E13" s="1420">
        <v>15650</v>
      </c>
      <c r="F13" s="1420">
        <v>14803</v>
      </c>
      <c r="G13" s="1420">
        <v>14800</v>
      </c>
      <c r="H13" s="1420">
        <v>20290</v>
      </c>
      <c r="I13" s="1420">
        <v>20290</v>
      </c>
      <c r="J13" s="1420">
        <v>18870</v>
      </c>
      <c r="K13" s="1420">
        <v>18382</v>
      </c>
      <c r="L13" s="1420">
        <v>16708</v>
      </c>
      <c r="M13" s="1420">
        <v>16135</v>
      </c>
      <c r="N13" s="1420">
        <v>15918</v>
      </c>
      <c r="O13" s="1415">
        <v>16152</v>
      </c>
      <c r="P13" s="1415">
        <v>15800</v>
      </c>
      <c r="Q13" s="1415">
        <v>15201</v>
      </c>
      <c r="R13" s="1415">
        <v>15294</v>
      </c>
      <c r="S13" s="1415">
        <v>13664</v>
      </c>
      <c r="T13" s="1415">
        <v>14011</v>
      </c>
      <c r="U13" s="1444">
        <f t="shared" ref="U13:AJ13" si="17">U59</f>
        <v>13078</v>
      </c>
      <c r="V13" s="1444">
        <f t="shared" si="17"/>
        <v>13910</v>
      </c>
      <c r="W13" s="1444">
        <f t="shared" si="17"/>
        <v>13589</v>
      </c>
      <c r="X13" s="1444">
        <f t="shared" si="17"/>
        <v>13065</v>
      </c>
      <c r="Y13" s="1444">
        <f t="shared" si="17"/>
        <v>13342</v>
      </c>
      <c r="Z13" s="1444">
        <f t="shared" si="17"/>
        <v>14172</v>
      </c>
      <c r="AA13" s="1444">
        <f t="shared" si="17"/>
        <v>13838</v>
      </c>
      <c r="AB13" s="1444">
        <f t="shared" si="17"/>
        <v>12700</v>
      </c>
      <c r="AC13" s="1444">
        <f t="shared" si="17"/>
        <v>13260</v>
      </c>
      <c r="AD13" s="1444">
        <f t="shared" si="17"/>
        <v>13600</v>
      </c>
      <c r="AE13" s="1444">
        <f t="shared" si="17"/>
        <v>13770</v>
      </c>
      <c r="AF13" s="1444">
        <f t="shared" si="17"/>
        <v>12940</v>
      </c>
      <c r="AG13" s="1444">
        <f t="shared" si="17"/>
        <v>16670</v>
      </c>
      <c r="AH13" s="1444">
        <f t="shared" si="17"/>
        <v>16440</v>
      </c>
      <c r="AI13" s="1444">
        <f t="shared" si="17"/>
        <v>16520</v>
      </c>
      <c r="AJ13" s="1444">
        <f t="shared" si="17"/>
        <v>17150</v>
      </c>
      <c r="AK13" s="1444">
        <f t="shared" ref="AK13" si="18">AK59</f>
        <v>18150</v>
      </c>
    </row>
    <row r="14" spans="1:37">
      <c r="A14" s="261"/>
      <c r="B14" s="1413"/>
      <c r="C14" s="261" t="s">
        <v>284</v>
      </c>
      <c r="D14" s="1446">
        <v>55462</v>
      </c>
      <c r="E14" s="1446">
        <v>57720</v>
      </c>
      <c r="F14" s="1446">
        <v>50367</v>
      </c>
      <c r="G14" s="1446">
        <v>56750</v>
      </c>
      <c r="H14" s="1446">
        <v>53280</v>
      </c>
      <c r="I14" s="1446">
        <v>53280</v>
      </c>
      <c r="J14" s="1446">
        <v>50640</v>
      </c>
      <c r="K14" s="1446">
        <v>48483</v>
      </c>
      <c r="L14" s="1446">
        <v>46224</v>
      </c>
      <c r="M14" s="1446">
        <v>45675</v>
      </c>
      <c r="N14" s="1446">
        <v>38682</v>
      </c>
      <c r="O14" s="1417">
        <v>37271</v>
      </c>
      <c r="P14" s="1417">
        <v>37561</v>
      </c>
      <c r="Q14" s="1417">
        <v>39695</v>
      </c>
      <c r="R14" s="1417">
        <v>40034</v>
      </c>
      <c r="S14" s="1417">
        <v>36874</v>
      </c>
      <c r="T14" s="1417">
        <v>35416</v>
      </c>
      <c r="U14" s="1447">
        <f t="shared" ref="U14:AJ14" si="19">U62</f>
        <v>34903</v>
      </c>
      <c r="V14" s="1447">
        <f t="shared" si="19"/>
        <v>35322</v>
      </c>
      <c r="W14" s="1447">
        <f t="shared" si="19"/>
        <v>34806</v>
      </c>
      <c r="X14" s="1447">
        <f t="shared" si="19"/>
        <v>34985</v>
      </c>
      <c r="Y14" s="1447">
        <f t="shared" si="19"/>
        <v>35005</v>
      </c>
      <c r="Z14" s="1447">
        <f t="shared" si="19"/>
        <v>35488</v>
      </c>
      <c r="AA14" s="1447">
        <f t="shared" si="19"/>
        <v>33354</v>
      </c>
      <c r="AB14" s="1447">
        <f t="shared" si="19"/>
        <v>37760</v>
      </c>
      <c r="AC14" s="1447">
        <f t="shared" si="19"/>
        <v>39820</v>
      </c>
      <c r="AD14" s="1447">
        <f t="shared" si="19"/>
        <v>41140</v>
      </c>
      <c r="AE14" s="1447">
        <f t="shared" si="19"/>
        <v>38000</v>
      </c>
      <c r="AF14" s="1447">
        <f t="shared" si="19"/>
        <v>35350</v>
      </c>
      <c r="AG14" s="1447">
        <f t="shared" si="19"/>
        <v>32420</v>
      </c>
      <c r="AH14" s="1447">
        <f t="shared" si="19"/>
        <v>31410</v>
      </c>
      <c r="AI14" s="1447">
        <f t="shared" si="19"/>
        <v>31870</v>
      </c>
      <c r="AJ14" s="1447">
        <f t="shared" si="19"/>
        <v>36780</v>
      </c>
      <c r="AK14" s="1447">
        <f t="shared" ref="AK14" si="20">AK62</f>
        <v>32760</v>
      </c>
    </row>
    <row r="15" spans="1:37">
      <c r="B15" s="1409"/>
      <c r="D15" s="1420"/>
      <c r="E15" s="1420"/>
      <c r="F15" s="1420"/>
      <c r="G15" s="1420"/>
      <c r="H15" s="1420"/>
      <c r="I15" s="1420"/>
      <c r="J15" s="1420"/>
      <c r="K15" s="1420"/>
      <c r="L15" s="1420"/>
      <c r="M15" s="1420"/>
      <c r="N15" s="1420"/>
      <c r="O15" s="1415"/>
      <c r="P15" s="1415"/>
      <c r="Q15" s="1415"/>
      <c r="R15" s="1415"/>
      <c r="S15" s="1415"/>
      <c r="T15" s="1462"/>
      <c r="U15" s="1444"/>
      <c r="V15" s="1444"/>
      <c r="W15" s="1444"/>
      <c r="X15" s="1444"/>
      <c r="Z15" s="263"/>
      <c r="AA15" s="1463"/>
      <c r="AB15" s="263"/>
      <c r="AC15" s="263"/>
      <c r="AD15" s="263"/>
      <c r="AE15" s="263"/>
      <c r="AF15" s="263"/>
      <c r="AG15" s="263"/>
      <c r="AH15" s="263"/>
      <c r="AI15" s="1244"/>
      <c r="AJ15" s="1244"/>
    </row>
    <row r="16" spans="1:37">
      <c r="A16" s="259" t="s">
        <v>431</v>
      </c>
      <c r="B16" s="1416">
        <v>100</v>
      </c>
      <c r="C16" s="259" t="s">
        <v>85</v>
      </c>
      <c r="D16" s="1464">
        <v>15573</v>
      </c>
      <c r="E16" s="1464">
        <v>14730</v>
      </c>
      <c r="F16" s="1464">
        <v>13560</v>
      </c>
      <c r="G16" s="1464">
        <v>13920</v>
      </c>
      <c r="H16" s="1464">
        <v>14700</v>
      </c>
      <c r="I16" s="1464">
        <v>14700</v>
      </c>
      <c r="J16" s="1464">
        <v>14330</v>
      </c>
      <c r="K16" s="1464">
        <v>13296</v>
      </c>
      <c r="L16" s="1464">
        <v>13040</v>
      </c>
      <c r="M16" s="1464">
        <v>12808</v>
      </c>
      <c r="N16" s="1464">
        <v>13588</v>
      </c>
      <c r="O16" s="1412">
        <v>13547</v>
      </c>
      <c r="P16" s="1412">
        <v>13196</v>
      </c>
      <c r="Q16" s="1412">
        <v>12399</v>
      </c>
      <c r="R16" s="1412">
        <v>12792</v>
      </c>
      <c r="S16" s="1412">
        <v>11172</v>
      </c>
      <c r="T16" s="1415">
        <v>11425</v>
      </c>
      <c r="U16" s="1465">
        <v>10932</v>
      </c>
      <c r="V16" s="1465">
        <v>11420</v>
      </c>
      <c r="W16" s="1465">
        <v>11106</v>
      </c>
      <c r="X16" s="1465">
        <v>11429</v>
      </c>
      <c r="Y16" s="1465">
        <v>11531</v>
      </c>
      <c r="Z16" s="1466">
        <v>12119</v>
      </c>
      <c r="AA16" s="1466">
        <v>12100</v>
      </c>
      <c r="AB16" s="1466">
        <v>14290</v>
      </c>
      <c r="AC16" s="1466">
        <v>15570</v>
      </c>
      <c r="AD16" s="1466">
        <v>16120</v>
      </c>
      <c r="AE16" s="1466">
        <v>15840</v>
      </c>
      <c r="AF16" s="1466">
        <v>14680</v>
      </c>
      <c r="AG16" s="1466">
        <v>12850</v>
      </c>
      <c r="AH16" s="1466">
        <v>12710</v>
      </c>
      <c r="AI16" s="1466">
        <v>12670</v>
      </c>
      <c r="AJ16" s="1466">
        <f>AJ71</f>
        <v>13560</v>
      </c>
      <c r="AK16" s="1466">
        <f>AK71</f>
        <v>14180</v>
      </c>
    </row>
    <row r="17" spans="1:37">
      <c r="A17" s="231" t="s">
        <v>431</v>
      </c>
      <c r="B17" s="1416"/>
      <c r="C17" s="231" t="s">
        <v>438</v>
      </c>
      <c r="D17" s="1420">
        <v>3525</v>
      </c>
      <c r="E17" s="1420">
        <v>3380</v>
      </c>
      <c r="F17" s="1420">
        <v>2638</v>
      </c>
      <c r="G17" s="1420">
        <v>3073</v>
      </c>
      <c r="H17" s="1420">
        <v>3230</v>
      </c>
      <c r="I17" s="1420">
        <v>3230</v>
      </c>
      <c r="J17" s="1420">
        <v>2620</v>
      </c>
      <c r="K17" s="1420">
        <v>2467</v>
      </c>
      <c r="L17" s="1420">
        <v>2256</v>
      </c>
      <c r="M17" s="1420">
        <v>2678</v>
      </c>
      <c r="N17" s="1420">
        <v>1983</v>
      </c>
      <c r="O17" s="1415">
        <v>1761</v>
      </c>
      <c r="P17" s="1415">
        <v>1807</v>
      </c>
      <c r="Q17" s="1415">
        <v>1825</v>
      </c>
      <c r="R17" s="1415">
        <v>2306</v>
      </c>
      <c r="S17" s="1415">
        <v>2222</v>
      </c>
      <c r="T17" s="1415">
        <v>1956</v>
      </c>
      <c r="U17" s="1467">
        <v>1726</v>
      </c>
      <c r="V17" s="1467">
        <v>1773</v>
      </c>
      <c r="W17" s="1467">
        <v>1712</v>
      </c>
      <c r="X17" s="1467">
        <v>1705</v>
      </c>
      <c r="Y17" s="1467">
        <v>1768</v>
      </c>
      <c r="Z17" s="1467">
        <v>1785</v>
      </c>
      <c r="AA17" s="1467">
        <v>1758</v>
      </c>
      <c r="AB17" s="1467">
        <v>1040</v>
      </c>
      <c r="AC17" s="1467">
        <v>1130</v>
      </c>
      <c r="AD17" s="1467">
        <v>1090</v>
      </c>
      <c r="AE17" s="1467">
        <v>1130</v>
      </c>
      <c r="AF17" s="1467">
        <v>1000</v>
      </c>
      <c r="AG17" s="1467">
        <v>1040</v>
      </c>
      <c r="AH17" s="1467">
        <v>1030</v>
      </c>
      <c r="AI17" s="1467">
        <v>1020</v>
      </c>
      <c r="AJ17" s="1467">
        <f>SUM(AJ18:AJ20)</f>
        <v>1060</v>
      </c>
      <c r="AK17" s="1467">
        <f>SUM(AK18:AK20)</f>
        <v>1060</v>
      </c>
    </row>
    <row r="18" spans="1:37">
      <c r="B18" s="1416">
        <v>202</v>
      </c>
      <c r="C18" s="231" t="s">
        <v>107</v>
      </c>
      <c r="D18" s="1420">
        <v>1586</v>
      </c>
      <c r="E18" s="1420">
        <v>1349</v>
      </c>
      <c r="F18" s="1420">
        <v>968</v>
      </c>
      <c r="G18" s="1420">
        <v>1073</v>
      </c>
      <c r="H18" s="1420">
        <v>1140</v>
      </c>
      <c r="I18" s="1420">
        <v>1140</v>
      </c>
      <c r="J18" s="1420">
        <v>900</v>
      </c>
      <c r="K18" s="1420">
        <v>879</v>
      </c>
      <c r="L18" s="1420">
        <v>801</v>
      </c>
      <c r="M18" s="1420">
        <v>895</v>
      </c>
      <c r="N18" s="1420">
        <v>678</v>
      </c>
      <c r="O18" s="1415">
        <v>607</v>
      </c>
      <c r="P18" s="1415">
        <v>619</v>
      </c>
      <c r="Q18" s="1415">
        <v>632</v>
      </c>
      <c r="R18" s="1415">
        <v>771</v>
      </c>
      <c r="S18" s="1415">
        <v>775</v>
      </c>
      <c r="T18" s="1415">
        <v>691</v>
      </c>
      <c r="U18" s="1466">
        <v>607</v>
      </c>
      <c r="V18" s="1466">
        <v>621</v>
      </c>
      <c r="W18" s="1466">
        <v>590</v>
      </c>
      <c r="X18" s="1466">
        <v>559</v>
      </c>
      <c r="Y18" s="1466">
        <v>562</v>
      </c>
      <c r="Z18" s="1466">
        <v>565</v>
      </c>
      <c r="AA18" s="1466">
        <v>553</v>
      </c>
      <c r="AB18" s="1466">
        <v>460</v>
      </c>
      <c r="AC18" s="1466">
        <v>490</v>
      </c>
      <c r="AD18" s="1466">
        <v>470</v>
      </c>
      <c r="AE18" s="1466">
        <v>490</v>
      </c>
      <c r="AF18" s="1466">
        <v>430</v>
      </c>
      <c r="AG18" s="1466">
        <v>350</v>
      </c>
      <c r="AH18" s="1466">
        <v>350</v>
      </c>
      <c r="AI18" s="1466">
        <v>340</v>
      </c>
      <c r="AJ18" s="1466">
        <f>AJ73</f>
        <v>350</v>
      </c>
      <c r="AK18" s="1466">
        <f>AK73</f>
        <v>350</v>
      </c>
    </row>
    <row r="19" spans="1:37">
      <c r="B19" s="1416">
        <v>204</v>
      </c>
      <c r="C19" s="231" t="s">
        <v>109</v>
      </c>
      <c r="D19" s="1420">
        <v>1910</v>
      </c>
      <c r="E19" s="1420">
        <v>2000</v>
      </c>
      <c r="F19" s="1420">
        <v>1644</v>
      </c>
      <c r="G19" s="1420">
        <v>1970</v>
      </c>
      <c r="H19" s="1420">
        <v>2060</v>
      </c>
      <c r="I19" s="1420">
        <v>2060</v>
      </c>
      <c r="J19" s="1420">
        <v>1710</v>
      </c>
      <c r="K19" s="1420">
        <v>1575</v>
      </c>
      <c r="L19" s="1420">
        <v>1444</v>
      </c>
      <c r="M19" s="1420">
        <v>1768</v>
      </c>
      <c r="N19" s="1420">
        <v>1294</v>
      </c>
      <c r="O19" s="1415">
        <v>1143</v>
      </c>
      <c r="P19" s="1415">
        <v>1177</v>
      </c>
      <c r="Q19" s="1415">
        <v>1183</v>
      </c>
      <c r="R19" s="1415">
        <v>1523</v>
      </c>
      <c r="S19" s="1415">
        <v>1433</v>
      </c>
      <c r="T19" s="1415">
        <v>1251</v>
      </c>
      <c r="U19" s="1466">
        <v>1114</v>
      </c>
      <c r="V19" s="1466">
        <v>1147</v>
      </c>
      <c r="W19" s="1466">
        <v>1117</v>
      </c>
      <c r="X19" s="1466">
        <v>1141</v>
      </c>
      <c r="Y19" s="1466">
        <v>1201</v>
      </c>
      <c r="Z19" s="1466">
        <v>1215</v>
      </c>
      <c r="AA19" s="1466">
        <v>1200</v>
      </c>
      <c r="AB19" s="1466">
        <v>580</v>
      </c>
      <c r="AC19" s="1466">
        <v>640</v>
      </c>
      <c r="AD19" s="1466">
        <v>620</v>
      </c>
      <c r="AE19" s="1466">
        <v>640</v>
      </c>
      <c r="AF19" s="1466">
        <v>570</v>
      </c>
      <c r="AG19" s="1466">
        <v>690</v>
      </c>
      <c r="AH19" s="1466">
        <v>680</v>
      </c>
      <c r="AI19" s="1466">
        <v>680</v>
      </c>
      <c r="AJ19" s="1466">
        <f>AJ75</f>
        <v>710</v>
      </c>
      <c r="AK19" s="1466">
        <f>AK75</f>
        <v>710</v>
      </c>
    </row>
    <row r="20" spans="1:37">
      <c r="B20" s="1416">
        <v>206</v>
      </c>
      <c r="C20" s="231" t="s">
        <v>111</v>
      </c>
      <c r="D20" s="1420">
        <v>29</v>
      </c>
      <c r="E20" s="1420">
        <v>31</v>
      </c>
      <c r="F20" s="1420">
        <v>26</v>
      </c>
      <c r="G20" s="1420">
        <v>30</v>
      </c>
      <c r="H20" s="1420">
        <v>30</v>
      </c>
      <c r="I20" s="1420">
        <v>30</v>
      </c>
      <c r="J20" s="1420">
        <v>10</v>
      </c>
      <c r="K20" s="1420">
        <v>13</v>
      </c>
      <c r="L20" s="1420">
        <v>11</v>
      </c>
      <c r="M20" s="1420">
        <v>15</v>
      </c>
      <c r="N20" s="1420">
        <v>11</v>
      </c>
      <c r="O20" s="1415">
        <v>11</v>
      </c>
      <c r="P20" s="1415">
        <v>11</v>
      </c>
      <c r="Q20" s="1415">
        <v>10</v>
      </c>
      <c r="R20" s="1415">
        <v>12</v>
      </c>
      <c r="S20" s="1415">
        <v>14</v>
      </c>
      <c r="T20" s="1415">
        <v>14</v>
      </c>
      <c r="U20" s="1466">
        <v>5</v>
      </c>
      <c r="V20" s="1466">
        <v>5</v>
      </c>
      <c r="W20" s="1466">
        <v>5</v>
      </c>
      <c r="X20" s="1466">
        <v>5</v>
      </c>
      <c r="Y20" s="1466">
        <v>5</v>
      </c>
      <c r="Z20" s="1466">
        <v>5</v>
      </c>
      <c r="AA20" s="1466">
        <v>5</v>
      </c>
      <c r="AB20" s="1466">
        <v>0</v>
      </c>
      <c r="AC20" s="1466">
        <v>0</v>
      </c>
      <c r="AD20" s="1466">
        <v>0</v>
      </c>
      <c r="AE20" s="1466">
        <v>0</v>
      </c>
      <c r="AF20" s="1466">
        <v>0</v>
      </c>
      <c r="AG20" s="1466">
        <v>0</v>
      </c>
      <c r="AH20" s="1466">
        <v>0</v>
      </c>
      <c r="AI20" s="1466">
        <v>0</v>
      </c>
      <c r="AJ20" s="1466">
        <f>AJ77</f>
        <v>0</v>
      </c>
      <c r="AK20" s="1466">
        <f>AK77</f>
        <v>0</v>
      </c>
    </row>
    <row r="21" spans="1:37">
      <c r="A21" s="231" t="s">
        <v>437</v>
      </c>
      <c r="B21" s="1416"/>
      <c r="C21" s="231" t="s">
        <v>433</v>
      </c>
      <c r="D21" s="1420">
        <v>8592</v>
      </c>
      <c r="E21" s="1420">
        <v>8463</v>
      </c>
      <c r="F21" s="1420">
        <v>7953</v>
      </c>
      <c r="G21" s="1420">
        <v>8211</v>
      </c>
      <c r="H21" s="1420">
        <v>8720</v>
      </c>
      <c r="I21" s="1420">
        <v>8720</v>
      </c>
      <c r="J21" s="1420">
        <v>8040</v>
      </c>
      <c r="K21" s="1420">
        <v>7873</v>
      </c>
      <c r="L21" s="1420">
        <v>7484</v>
      </c>
      <c r="M21" s="1420">
        <v>7093</v>
      </c>
      <c r="N21" s="1420">
        <v>7027</v>
      </c>
      <c r="O21" s="1415">
        <v>6787</v>
      </c>
      <c r="P21" s="1415">
        <v>6748</v>
      </c>
      <c r="Q21" s="1415">
        <v>7192</v>
      </c>
      <c r="R21" s="1415">
        <v>7264</v>
      </c>
      <c r="S21" s="1415">
        <v>6843</v>
      </c>
      <c r="T21" s="1415">
        <v>6635</v>
      </c>
      <c r="U21" s="1466">
        <v>6551</v>
      </c>
      <c r="V21" s="1466">
        <v>6794</v>
      </c>
      <c r="W21" s="1466">
        <v>6605</v>
      </c>
      <c r="X21" s="1466">
        <v>6598</v>
      </c>
      <c r="Y21" s="1466">
        <v>6669</v>
      </c>
      <c r="Z21" s="1466">
        <v>6939</v>
      </c>
      <c r="AA21" s="1466">
        <v>6729</v>
      </c>
      <c r="AB21" s="1466">
        <v>7010</v>
      </c>
      <c r="AC21" s="1466">
        <v>7500</v>
      </c>
      <c r="AD21" s="1466">
        <v>7750</v>
      </c>
      <c r="AE21" s="1466">
        <v>7670</v>
      </c>
      <c r="AF21" s="1466">
        <v>7180</v>
      </c>
      <c r="AG21" s="1466">
        <v>7300</v>
      </c>
      <c r="AH21" s="1466">
        <v>7070</v>
      </c>
      <c r="AI21" s="1466">
        <v>6930</v>
      </c>
      <c r="AJ21" s="1466">
        <f>SUM(AJ22:AJ26)</f>
        <v>7250</v>
      </c>
      <c r="AK21" s="1466">
        <f>SUM(AK22:AK26)</f>
        <v>7710</v>
      </c>
    </row>
    <row r="22" spans="1:37">
      <c r="B22" s="1416">
        <v>207</v>
      </c>
      <c r="C22" s="231" t="s">
        <v>114</v>
      </c>
      <c r="D22" s="1420">
        <v>1280</v>
      </c>
      <c r="E22" s="1420">
        <v>1214</v>
      </c>
      <c r="F22" s="1420">
        <v>995</v>
      </c>
      <c r="G22" s="1420">
        <v>1082</v>
      </c>
      <c r="H22" s="1420">
        <v>1020</v>
      </c>
      <c r="I22" s="1420">
        <v>1020</v>
      </c>
      <c r="J22" s="1420">
        <v>920</v>
      </c>
      <c r="K22" s="1420">
        <v>906</v>
      </c>
      <c r="L22" s="1420">
        <v>850</v>
      </c>
      <c r="M22" s="1420">
        <v>907</v>
      </c>
      <c r="N22" s="1420">
        <v>759</v>
      </c>
      <c r="O22" s="1415">
        <v>688</v>
      </c>
      <c r="P22" s="1415">
        <v>678</v>
      </c>
      <c r="Q22" s="1415">
        <v>1118</v>
      </c>
      <c r="R22" s="1415">
        <v>751</v>
      </c>
      <c r="S22" s="1415">
        <v>1069</v>
      </c>
      <c r="T22" s="1415">
        <v>966</v>
      </c>
      <c r="U22" s="1466">
        <v>893</v>
      </c>
      <c r="V22" s="1466">
        <v>899</v>
      </c>
      <c r="W22" s="1466">
        <v>857</v>
      </c>
      <c r="X22" s="1466">
        <v>838</v>
      </c>
      <c r="Y22" s="1466">
        <v>848</v>
      </c>
      <c r="Z22" s="1466">
        <v>870</v>
      </c>
      <c r="AA22" s="1466">
        <v>833</v>
      </c>
      <c r="AB22" s="1466">
        <v>650</v>
      </c>
      <c r="AC22" s="1466">
        <v>690</v>
      </c>
      <c r="AD22" s="1466">
        <v>690</v>
      </c>
      <c r="AE22" s="1466">
        <v>680</v>
      </c>
      <c r="AF22" s="1466">
        <v>640</v>
      </c>
      <c r="AG22" s="1466">
        <v>580</v>
      </c>
      <c r="AH22" s="1466">
        <v>590</v>
      </c>
      <c r="AI22" s="1466">
        <v>610</v>
      </c>
      <c r="AJ22" s="1466">
        <f>AJ78</f>
        <v>640</v>
      </c>
      <c r="AK22" s="1466">
        <f>AK78</f>
        <v>650</v>
      </c>
    </row>
    <row r="23" spans="1:37">
      <c r="B23" s="1416">
        <v>214</v>
      </c>
      <c r="C23" s="231" t="s">
        <v>116</v>
      </c>
      <c r="D23" s="1420">
        <v>1561</v>
      </c>
      <c r="E23" s="1420">
        <v>1592</v>
      </c>
      <c r="F23" s="1420">
        <v>1511</v>
      </c>
      <c r="G23" s="1420">
        <v>1434</v>
      </c>
      <c r="H23" s="1420">
        <v>1510</v>
      </c>
      <c r="I23" s="1420">
        <v>1510</v>
      </c>
      <c r="J23" s="1420">
        <v>1530</v>
      </c>
      <c r="K23" s="1420">
        <v>1488</v>
      </c>
      <c r="L23" s="1420">
        <v>1396</v>
      </c>
      <c r="M23" s="1420">
        <v>1386</v>
      </c>
      <c r="N23" s="1420">
        <v>1371</v>
      </c>
      <c r="O23" s="1415">
        <v>1288</v>
      </c>
      <c r="P23" s="1415">
        <v>1248</v>
      </c>
      <c r="Q23" s="1415">
        <v>1256</v>
      </c>
      <c r="R23" s="1415">
        <v>1648</v>
      </c>
      <c r="S23" s="1415">
        <v>1320</v>
      </c>
      <c r="T23" s="1415">
        <v>1279</v>
      </c>
      <c r="U23" s="1466">
        <v>1340</v>
      </c>
      <c r="V23" s="1466">
        <v>1398</v>
      </c>
      <c r="W23" s="1466">
        <v>1357</v>
      </c>
      <c r="X23" s="1466">
        <v>1353</v>
      </c>
      <c r="Y23" s="1466">
        <v>1375</v>
      </c>
      <c r="Z23" s="1466">
        <v>1433</v>
      </c>
      <c r="AA23" s="1466">
        <v>1369</v>
      </c>
      <c r="AB23" s="1466">
        <v>1330</v>
      </c>
      <c r="AC23" s="1466">
        <v>1390</v>
      </c>
      <c r="AD23" s="1466">
        <v>1450</v>
      </c>
      <c r="AE23" s="1466">
        <v>1460</v>
      </c>
      <c r="AF23" s="1466">
        <v>1380</v>
      </c>
      <c r="AG23" s="1466">
        <v>1720</v>
      </c>
      <c r="AH23" s="1466">
        <v>1680</v>
      </c>
      <c r="AI23" s="1466">
        <v>1620</v>
      </c>
      <c r="AJ23" s="1466">
        <f>AJ84</f>
        <v>1650</v>
      </c>
      <c r="AK23" s="1466">
        <f>AK84</f>
        <v>1700</v>
      </c>
    </row>
    <row r="24" spans="1:37">
      <c r="B24" s="1416">
        <v>217</v>
      </c>
      <c r="C24" s="231" t="s">
        <v>118</v>
      </c>
      <c r="D24" s="1420">
        <v>1012</v>
      </c>
      <c r="E24" s="1420">
        <v>1012</v>
      </c>
      <c r="F24" s="1420">
        <v>846</v>
      </c>
      <c r="G24" s="1420">
        <v>890</v>
      </c>
      <c r="H24" s="1420">
        <v>970</v>
      </c>
      <c r="I24" s="1420">
        <v>970</v>
      </c>
      <c r="J24" s="1420">
        <v>880</v>
      </c>
      <c r="K24" s="1420">
        <v>835</v>
      </c>
      <c r="L24" s="1420">
        <v>880</v>
      </c>
      <c r="M24" s="1420">
        <v>917</v>
      </c>
      <c r="N24" s="1420">
        <v>896</v>
      </c>
      <c r="O24" s="1415">
        <v>802</v>
      </c>
      <c r="P24" s="1415">
        <v>783</v>
      </c>
      <c r="Q24" s="1415">
        <v>732</v>
      </c>
      <c r="R24" s="1415">
        <v>722</v>
      </c>
      <c r="S24" s="1415">
        <v>720</v>
      </c>
      <c r="T24" s="1415">
        <v>628</v>
      </c>
      <c r="U24" s="1466">
        <v>634</v>
      </c>
      <c r="V24" s="1466">
        <v>634</v>
      </c>
      <c r="W24" s="1466">
        <v>602</v>
      </c>
      <c r="X24" s="1466">
        <v>582</v>
      </c>
      <c r="Y24" s="1466">
        <v>573</v>
      </c>
      <c r="Z24" s="1466">
        <v>565</v>
      </c>
      <c r="AA24" s="1466">
        <v>540</v>
      </c>
      <c r="AB24" s="1466">
        <v>510</v>
      </c>
      <c r="AC24" s="1466">
        <v>520</v>
      </c>
      <c r="AD24" s="1466">
        <v>520</v>
      </c>
      <c r="AE24" s="1466">
        <v>540</v>
      </c>
      <c r="AF24" s="1466">
        <v>490</v>
      </c>
      <c r="AG24" s="1466">
        <v>490</v>
      </c>
      <c r="AH24" s="1466">
        <v>480</v>
      </c>
      <c r="AI24" s="1466">
        <v>440</v>
      </c>
      <c r="AJ24" s="1466">
        <f>AJ87</f>
        <v>490</v>
      </c>
      <c r="AK24" s="1466">
        <f>AK87</f>
        <v>500</v>
      </c>
    </row>
    <row r="25" spans="1:37">
      <c r="B25" s="1416">
        <v>219</v>
      </c>
      <c r="C25" s="231" t="s">
        <v>120</v>
      </c>
      <c r="D25" s="1420">
        <v>3936</v>
      </c>
      <c r="E25" s="1420">
        <v>3844</v>
      </c>
      <c r="F25" s="1420">
        <v>3885</v>
      </c>
      <c r="G25" s="1420">
        <v>4059</v>
      </c>
      <c r="H25" s="1420">
        <v>4430</v>
      </c>
      <c r="I25" s="1420">
        <v>4430</v>
      </c>
      <c r="J25" s="1420">
        <v>3960</v>
      </c>
      <c r="K25" s="1420">
        <v>3956</v>
      </c>
      <c r="L25" s="1420">
        <v>3687</v>
      </c>
      <c r="M25" s="1420">
        <v>3265</v>
      </c>
      <c r="N25" s="1420">
        <v>3403</v>
      </c>
      <c r="O25" s="1415">
        <v>3458</v>
      </c>
      <c r="P25" s="1415">
        <v>3521</v>
      </c>
      <c r="Q25" s="1415">
        <v>3586</v>
      </c>
      <c r="R25" s="1415">
        <v>3647</v>
      </c>
      <c r="S25" s="1415">
        <v>3259</v>
      </c>
      <c r="T25" s="1415">
        <v>3296</v>
      </c>
      <c r="U25" s="1466">
        <v>3206</v>
      </c>
      <c r="V25" s="1466">
        <v>3365</v>
      </c>
      <c r="W25" s="1466">
        <v>3306</v>
      </c>
      <c r="X25" s="1466">
        <v>3344</v>
      </c>
      <c r="Y25" s="1466">
        <v>3384</v>
      </c>
      <c r="Z25" s="1466">
        <v>3565</v>
      </c>
      <c r="AA25" s="1466">
        <v>3503</v>
      </c>
      <c r="AB25" s="1466">
        <v>3950</v>
      </c>
      <c r="AC25" s="1466">
        <v>4290</v>
      </c>
      <c r="AD25" s="1466">
        <v>4450</v>
      </c>
      <c r="AE25" s="1466">
        <v>4330</v>
      </c>
      <c r="AF25" s="1466">
        <v>4050</v>
      </c>
      <c r="AG25" s="1466">
        <v>3870</v>
      </c>
      <c r="AH25" s="1466">
        <v>3710</v>
      </c>
      <c r="AI25" s="1466">
        <v>3650</v>
      </c>
      <c r="AJ25" s="1466">
        <f>AJ89</f>
        <v>3810</v>
      </c>
      <c r="AK25" s="1466">
        <f>AK89</f>
        <v>4150</v>
      </c>
    </row>
    <row r="26" spans="1:37">
      <c r="B26" s="1416">
        <v>301</v>
      </c>
      <c r="C26" s="231" t="s">
        <v>122</v>
      </c>
      <c r="D26" s="1420">
        <v>803</v>
      </c>
      <c r="E26" s="1420">
        <v>801</v>
      </c>
      <c r="F26" s="1420">
        <v>716</v>
      </c>
      <c r="G26" s="1420">
        <v>746</v>
      </c>
      <c r="H26" s="1420">
        <v>790</v>
      </c>
      <c r="I26" s="1420">
        <v>790</v>
      </c>
      <c r="J26" s="1420">
        <v>750</v>
      </c>
      <c r="K26" s="1420">
        <v>688</v>
      </c>
      <c r="L26" s="1420">
        <v>671</v>
      </c>
      <c r="M26" s="1420">
        <v>618</v>
      </c>
      <c r="N26" s="1420">
        <v>598</v>
      </c>
      <c r="O26" s="1415">
        <v>551</v>
      </c>
      <c r="P26" s="1415">
        <v>518</v>
      </c>
      <c r="Q26" s="1415">
        <v>500</v>
      </c>
      <c r="R26" s="1415">
        <v>496</v>
      </c>
      <c r="S26" s="1415">
        <v>475</v>
      </c>
      <c r="T26" s="1415">
        <v>466</v>
      </c>
      <c r="U26" s="1466">
        <v>478</v>
      </c>
      <c r="V26" s="1466">
        <v>498</v>
      </c>
      <c r="W26" s="1466">
        <v>483</v>
      </c>
      <c r="X26" s="1466">
        <v>481</v>
      </c>
      <c r="Y26" s="1466">
        <v>489</v>
      </c>
      <c r="Z26" s="1466">
        <v>506</v>
      </c>
      <c r="AA26" s="1466">
        <v>484</v>
      </c>
      <c r="AB26" s="1466">
        <v>570</v>
      </c>
      <c r="AC26" s="1466">
        <v>610</v>
      </c>
      <c r="AD26" s="1466">
        <v>640</v>
      </c>
      <c r="AE26" s="1466">
        <v>660</v>
      </c>
      <c r="AF26" s="1466">
        <v>620</v>
      </c>
      <c r="AG26" s="1466">
        <v>640</v>
      </c>
      <c r="AH26" s="1466">
        <v>610</v>
      </c>
      <c r="AI26" s="1466">
        <v>610</v>
      </c>
      <c r="AJ26" s="1466">
        <f>AJ100</f>
        <v>660</v>
      </c>
      <c r="AK26" s="1466">
        <f>AK100</f>
        <v>710</v>
      </c>
    </row>
    <row r="27" spans="1:37">
      <c r="A27" s="231" t="s">
        <v>431</v>
      </c>
      <c r="B27" s="1416"/>
      <c r="C27" s="231" t="s">
        <v>123</v>
      </c>
      <c r="D27" s="1420">
        <v>12163</v>
      </c>
      <c r="E27" s="1420">
        <v>11927</v>
      </c>
      <c r="F27" s="1420">
        <v>11312</v>
      </c>
      <c r="G27" s="1420">
        <v>11753</v>
      </c>
      <c r="H27" s="1420">
        <v>12500</v>
      </c>
      <c r="I27" s="1420">
        <v>12500</v>
      </c>
      <c r="J27" s="1420">
        <v>11840</v>
      </c>
      <c r="K27" s="1420">
        <v>10997</v>
      </c>
      <c r="L27" s="1420">
        <v>9905</v>
      </c>
      <c r="M27" s="1420">
        <v>9334</v>
      </c>
      <c r="N27" s="1420">
        <v>10104</v>
      </c>
      <c r="O27" s="1415">
        <v>9891</v>
      </c>
      <c r="P27" s="1415">
        <v>9476</v>
      </c>
      <c r="Q27" s="1415">
        <v>10128</v>
      </c>
      <c r="R27" s="1415">
        <v>9956</v>
      </c>
      <c r="S27" s="1415">
        <v>8744</v>
      </c>
      <c r="T27" s="1415">
        <v>8114</v>
      </c>
      <c r="U27" s="1467">
        <v>7516</v>
      </c>
      <c r="V27" s="1467">
        <v>7840</v>
      </c>
      <c r="W27" s="1467">
        <v>7914</v>
      </c>
      <c r="X27" s="1467">
        <v>7339</v>
      </c>
      <c r="Y27" s="1467">
        <v>7502</v>
      </c>
      <c r="Z27" s="1467">
        <v>7825</v>
      </c>
      <c r="AA27" s="1467">
        <v>7644</v>
      </c>
      <c r="AB27" s="1467">
        <v>5960</v>
      </c>
      <c r="AC27" s="1467">
        <v>6310</v>
      </c>
      <c r="AD27" s="1467">
        <v>6470</v>
      </c>
      <c r="AE27" s="1467">
        <v>6640</v>
      </c>
      <c r="AF27" s="1467">
        <v>6160</v>
      </c>
      <c r="AG27" s="1467">
        <v>6230</v>
      </c>
      <c r="AH27" s="1467">
        <v>5870</v>
      </c>
      <c r="AI27" s="1467">
        <v>5800</v>
      </c>
      <c r="AJ27" s="1467">
        <f>SUM(AJ28:AJ32)</f>
        <v>6230</v>
      </c>
      <c r="AK27" s="1467">
        <f>SUM(AK28:AK32)</f>
        <v>6620</v>
      </c>
    </row>
    <row r="28" spans="1:37">
      <c r="B28" s="1416">
        <v>203</v>
      </c>
      <c r="C28" s="231" t="s">
        <v>125</v>
      </c>
      <c r="D28" s="1420">
        <v>2716</v>
      </c>
      <c r="E28" s="1420">
        <v>2553</v>
      </c>
      <c r="F28" s="1420">
        <v>2259</v>
      </c>
      <c r="G28" s="1420">
        <v>2595</v>
      </c>
      <c r="H28" s="1420">
        <v>2610</v>
      </c>
      <c r="I28" s="1420">
        <v>2610</v>
      </c>
      <c r="J28" s="1420">
        <v>2510</v>
      </c>
      <c r="K28" s="1420">
        <v>2163</v>
      </c>
      <c r="L28" s="1420">
        <v>2180</v>
      </c>
      <c r="M28" s="1420">
        <v>2059</v>
      </c>
      <c r="N28" s="1420">
        <v>1937</v>
      </c>
      <c r="O28" s="1415">
        <v>1827</v>
      </c>
      <c r="P28" s="1415">
        <v>1781</v>
      </c>
      <c r="Q28" s="1415">
        <v>2235</v>
      </c>
      <c r="R28" s="1415">
        <v>2361</v>
      </c>
      <c r="S28" s="1415">
        <v>2094</v>
      </c>
      <c r="T28" s="1415">
        <v>1717</v>
      </c>
      <c r="U28" s="1466">
        <v>1342</v>
      </c>
      <c r="V28" s="1466">
        <v>1395</v>
      </c>
      <c r="W28" s="1466">
        <v>1400</v>
      </c>
      <c r="X28" s="1466">
        <v>1280</v>
      </c>
      <c r="Y28" s="1466">
        <v>1291</v>
      </c>
      <c r="Z28" s="1466">
        <v>1326</v>
      </c>
      <c r="AA28" s="1466">
        <v>1280</v>
      </c>
      <c r="AB28" s="1466">
        <v>1390</v>
      </c>
      <c r="AC28" s="1466">
        <v>1450</v>
      </c>
      <c r="AD28" s="1466">
        <v>1500</v>
      </c>
      <c r="AE28" s="1466">
        <v>1550</v>
      </c>
      <c r="AF28" s="1466">
        <v>1360</v>
      </c>
      <c r="AG28" s="1466">
        <v>1350</v>
      </c>
      <c r="AH28" s="1466">
        <v>1310</v>
      </c>
      <c r="AI28" s="1466">
        <v>1280</v>
      </c>
      <c r="AJ28" s="1466">
        <f>AJ74</f>
        <v>1370</v>
      </c>
      <c r="AK28" s="1466">
        <f>AK74</f>
        <v>1430</v>
      </c>
    </row>
    <row r="29" spans="1:37">
      <c r="B29" s="1416">
        <v>210</v>
      </c>
      <c r="C29" s="231" t="s">
        <v>127</v>
      </c>
      <c r="D29" s="1420">
        <v>4831</v>
      </c>
      <c r="E29" s="1420">
        <v>4923</v>
      </c>
      <c r="F29" s="1420">
        <v>4823</v>
      </c>
      <c r="G29" s="1420">
        <v>4851</v>
      </c>
      <c r="H29" s="1420">
        <v>5300</v>
      </c>
      <c r="I29" s="1420">
        <v>5300</v>
      </c>
      <c r="J29" s="1420">
        <v>4930</v>
      </c>
      <c r="K29" s="1420">
        <v>4805</v>
      </c>
      <c r="L29" s="1420">
        <v>4041</v>
      </c>
      <c r="M29" s="1420">
        <v>3924</v>
      </c>
      <c r="N29" s="1420">
        <v>4376</v>
      </c>
      <c r="O29" s="1415">
        <v>4437</v>
      </c>
      <c r="P29" s="1415">
        <v>4240</v>
      </c>
      <c r="Q29" s="1415">
        <v>3881</v>
      </c>
      <c r="R29" s="1415">
        <v>3669</v>
      </c>
      <c r="S29" s="1415">
        <v>3271</v>
      </c>
      <c r="T29" s="1415">
        <v>3330</v>
      </c>
      <c r="U29" s="1466">
        <v>3315</v>
      </c>
      <c r="V29" s="1466">
        <v>3420</v>
      </c>
      <c r="W29" s="1466">
        <v>3459</v>
      </c>
      <c r="X29" s="1466">
        <v>3225</v>
      </c>
      <c r="Y29" s="1466">
        <v>3310</v>
      </c>
      <c r="Z29" s="1466">
        <v>3445</v>
      </c>
      <c r="AA29" s="1466">
        <v>3381</v>
      </c>
      <c r="AB29" s="1466">
        <v>2370</v>
      </c>
      <c r="AC29" s="1466">
        <v>2540</v>
      </c>
      <c r="AD29" s="1466">
        <v>2590</v>
      </c>
      <c r="AE29" s="1466">
        <v>2600</v>
      </c>
      <c r="AF29" s="1466">
        <v>2440</v>
      </c>
      <c r="AG29" s="1466">
        <v>2380</v>
      </c>
      <c r="AH29" s="1466">
        <v>2220</v>
      </c>
      <c r="AI29" s="1466">
        <v>2190</v>
      </c>
      <c r="AJ29" s="1466">
        <f>AJ81</f>
        <v>2390</v>
      </c>
      <c r="AK29" s="1466">
        <f>AK81</f>
        <v>2510</v>
      </c>
    </row>
    <row r="30" spans="1:37">
      <c r="B30" s="1416">
        <v>216</v>
      </c>
      <c r="C30" s="231" t="s">
        <v>129</v>
      </c>
      <c r="D30" s="1420">
        <v>588</v>
      </c>
      <c r="E30" s="1420">
        <v>574</v>
      </c>
      <c r="F30" s="1420">
        <v>571</v>
      </c>
      <c r="G30" s="1420">
        <v>554</v>
      </c>
      <c r="H30" s="1420">
        <v>590</v>
      </c>
      <c r="I30" s="1420">
        <v>590</v>
      </c>
      <c r="J30" s="1420">
        <v>540</v>
      </c>
      <c r="K30" s="1420">
        <v>499</v>
      </c>
      <c r="L30" s="1420">
        <v>446</v>
      </c>
      <c r="M30" s="1420">
        <v>410</v>
      </c>
      <c r="N30" s="1420">
        <v>878</v>
      </c>
      <c r="O30" s="1415">
        <v>776</v>
      </c>
      <c r="P30" s="1415">
        <v>764</v>
      </c>
      <c r="Q30" s="1415">
        <v>796</v>
      </c>
      <c r="R30" s="1415">
        <v>638</v>
      </c>
      <c r="S30" s="1415">
        <v>339</v>
      </c>
      <c r="T30" s="1415">
        <v>341</v>
      </c>
      <c r="U30" s="1466">
        <v>313</v>
      </c>
      <c r="V30" s="1466">
        <v>322</v>
      </c>
      <c r="W30" s="1466">
        <v>322</v>
      </c>
      <c r="X30" s="1466">
        <v>297</v>
      </c>
      <c r="Y30" s="1466">
        <v>306</v>
      </c>
      <c r="Z30" s="1466">
        <v>316</v>
      </c>
      <c r="AA30" s="1466">
        <v>310</v>
      </c>
      <c r="AB30" s="1466">
        <v>200</v>
      </c>
      <c r="AC30" s="1466">
        <v>210</v>
      </c>
      <c r="AD30" s="1466">
        <v>210</v>
      </c>
      <c r="AE30" s="1466">
        <v>220</v>
      </c>
      <c r="AF30" s="1466">
        <v>200</v>
      </c>
      <c r="AG30" s="1466">
        <v>350</v>
      </c>
      <c r="AH30" s="1466">
        <v>360</v>
      </c>
      <c r="AI30" s="1466">
        <v>400</v>
      </c>
      <c r="AJ30" s="1466">
        <f>AJ86</f>
        <v>400</v>
      </c>
      <c r="AK30" s="1466">
        <f>AK86</f>
        <v>500</v>
      </c>
    </row>
    <row r="31" spans="1:37">
      <c r="B31" s="1416">
        <v>381</v>
      </c>
      <c r="C31" s="231" t="s">
        <v>131</v>
      </c>
      <c r="D31" s="1420">
        <v>3878</v>
      </c>
      <c r="E31" s="1420">
        <v>3740</v>
      </c>
      <c r="F31" s="1420">
        <v>3514</v>
      </c>
      <c r="G31" s="1420">
        <v>3606</v>
      </c>
      <c r="H31" s="1420">
        <v>3840</v>
      </c>
      <c r="I31" s="1420">
        <v>3840</v>
      </c>
      <c r="J31" s="1420">
        <v>3690</v>
      </c>
      <c r="K31" s="1420">
        <v>3384</v>
      </c>
      <c r="L31" s="1420">
        <v>3105</v>
      </c>
      <c r="M31" s="1420">
        <v>2811</v>
      </c>
      <c r="N31" s="1420">
        <v>2799</v>
      </c>
      <c r="O31" s="1415">
        <v>2748</v>
      </c>
      <c r="P31" s="1415">
        <v>2591</v>
      </c>
      <c r="Q31" s="1415">
        <v>3125</v>
      </c>
      <c r="R31" s="1415">
        <v>3198</v>
      </c>
      <c r="S31" s="1415">
        <v>2962</v>
      </c>
      <c r="T31" s="1415">
        <v>2645</v>
      </c>
      <c r="U31" s="1466">
        <v>2471</v>
      </c>
      <c r="V31" s="1466">
        <v>2626</v>
      </c>
      <c r="W31" s="1466">
        <v>2659</v>
      </c>
      <c r="X31" s="1466">
        <v>2468</v>
      </c>
      <c r="Y31" s="1466">
        <v>2527</v>
      </c>
      <c r="Z31" s="1466">
        <v>2668</v>
      </c>
      <c r="AA31" s="1466">
        <v>2612</v>
      </c>
      <c r="AB31" s="1466">
        <v>1940</v>
      </c>
      <c r="AC31" s="1466">
        <v>2050</v>
      </c>
      <c r="AD31" s="1466">
        <v>2110</v>
      </c>
      <c r="AE31" s="1466">
        <v>2210</v>
      </c>
      <c r="AF31" s="1466">
        <v>2110</v>
      </c>
      <c r="AG31" s="1466">
        <v>2090</v>
      </c>
      <c r="AH31" s="1466">
        <v>1930</v>
      </c>
      <c r="AI31" s="1466">
        <v>1880</v>
      </c>
      <c r="AJ31" s="1466">
        <f>AJ102</f>
        <v>2020</v>
      </c>
      <c r="AK31" s="1466">
        <f>AK102</f>
        <v>2120</v>
      </c>
    </row>
    <row r="32" spans="1:37">
      <c r="B32" s="1416">
        <v>382</v>
      </c>
      <c r="C32" s="231" t="s">
        <v>133</v>
      </c>
      <c r="D32" s="1420">
        <v>150</v>
      </c>
      <c r="E32" s="1420">
        <v>137</v>
      </c>
      <c r="F32" s="1420">
        <v>145</v>
      </c>
      <c r="G32" s="1420">
        <v>147</v>
      </c>
      <c r="H32" s="1420">
        <v>160</v>
      </c>
      <c r="I32" s="1420">
        <v>160</v>
      </c>
      <c r="J32" s="1420">
        <v>170</v>
      </c>
      <c r="K32" s="1420">
        <v>146</v>
      </c>
      <c r="L32" s="1420">
        <v>133</v>
      </c>
      <c r="M32" s="1420">
        <v>130</v>
      </c>
      <c r="N32" s="1420">
        <v>114</v>
      </c>
      <c r="O32" s="1415">
        <v>103</v>
      </c>
      <c r="P32" s="1415">
        <v>100</v>
      </c>
      <c r="Q32" s="1415">
        <v>91</v>
      </c>
      <c r="R32" s="1415">
        <v>90</v>
      </c>
      <c r="S32" s="1415">
        <v>78</v>
      </c>
      <c r="T32" s="1415">
        <v>81</v>
      </c>
      <c r="U32" s="1466">
        <v>75</v>
      </c>
      <c r="V32" s="1466">
        <v>77</v>
      </c>
      <c r="W32" s="1466">
        <v>74</v>
      </c>
      <c r="X32" s="1466">
        <v>69</v>
      </c>
      <c r="Y32" s="1466">
        <v>68</v>
      </c>
      <c r="Z32" s="1466">
        <v>70</v>
      </c>
      <c r="AA32" s="1466">
        <v>61</v>
      </c>
      <c r="AB32" s="1466">
        <v>60</v>
      </c>
      <c r="AC32" s="1466">
        <v>60</v>
      </c>
      <c r="AD32" s="1466">
        <v>60</v>
      </c>
      <c r="AE32" s="1466">
        <v>60</v>
      </c>
      <c r="AF32" s="1466">
        <v>50</v>
      </c>
      <c r="AG32" s="1466">
        <v>60</v>
      </c>
      <c r="AH32" s="1466">
        <v>50</v>
      </c>
      <c r="AI32" s="1466">
        <v>50</v>
      </c>
      <c r="AJ32" s="1466">
        <f>AJ103</f>
        <v>50</v>
      </c>
      <c r="AK32" s="1466">
        <f>AK103</f>
        <v>60</v>
      </c>
    </row>
    <row r="33" spans="1:37">
      <c r="A33" s="231" t="s">
        <v>437</v>
      </c>
      <c r="B33" s="1416"/>
      <c r="C33" s="231" t="s">
        <v>434</v>
      </c>
      <c r="D33" s="1420">
        <v>33435</v>
      </c>
      <c r="E33" s="1420">
        <v>33629</v>
      </c>
      <c r="F33" s="1420">
        <v>33177</v>
      </c>
      <c r="G33" s="1420">
        <v>33641</v>
      </c>
      <c r="H33" s="1420">
        <v>36090</v>
      </c>
      <c r="I33" s="1420">
        <v>36090</v>
      </c>
      <c r="J33" s="1420">
        <v>32930</v>
      </c>
      <c r="K33" s="1420">
        <v>31485</v>
      </c>
      <c r="L33" s="1420">
        <v>29424</v>
      </c>
      <c r="M33" s="1420">
        <v>27505</v>
      </c>
      <c r="N33" s="1420">
        <v>27853</v>
      </c>
      <c r="O33" s="1415">
        <v>26614</v>
      </c>
      <c r="P33" s="1415">
        <v>25797</v>
      </c>
      <c r="Q33" s="1415">
        <v>25317</v>
      </c>
      <c r="R33" s="1415">
        <v>23940</v>
      </c>
      <c r="S33" s="1415">
        <v>22750</v>
      </c>
      <c r="T33" s="1415">
        <v>22317</v>
      </c>
      <c r="U33" s="1466">
        <v>21367</v>
      </c>
      <c r="V33" s="1466">
        <v>22376</v>
      </c>
      <c r="W33" s="1466">
        <v>22757</v>
      </c>
      <c r="X33" s="1466">
        <v>21578</v>
      </c>
      <c r="Y33" s="1466">
        <v>22234</v>
      </c>
      <c r="Z33" s="1466">
        <v>23476</v>
      </c>
      <c r="AA33" s="1466">
        <v>23059</v>
      </c>
      <c r="AB33" s="1466">
        <v>17890</v>
      </c>
      <c r="AC33" s="1466">
        <v>19360</v>
      </c>
      <c r="AD33" s="1466">
        <v>20410</v>
      </c>
      <c r="AE33" s="1466">
        <v>20500</v>
      </c>
      <c r="AF33" s="1466">
        <v>19760</v>
      </c>
      <c r="AG33" s="1466">
        <v>21480</v>
      </c>
      <c r="AH33" s="1466">
        <v>20620</v>
      </c>
      <c r="AI33" s="1466">
        <v>20950</v>
      </c>
      <c r="AJ33" s="1466">
        <f>SUM(AJ34:AJ39)</f>
        <v>21310</v>
      </c>
      <c r="AK33" s="1466">
        <f>SUM(AK34:AK39)</f>
        <v>24130</v>
      </c>
    </row>
    <row r="34" spans="1:37">
      <c r="B34" s="1416">
        <v>213</v>
      </c>
      <c r="C34" s="231" t="s">
        <v>1222</v>
      </c>
      <c r="D34" s="1420">
        <v>2653</v>
      </c>
      <c r="E34" s="1420">
        <v>2699</v>
      </c>
      <c r="F34" s="1420">
        <v>2480</v>
      </c>
      <c r="G34" s="1420">
        <v>2762</v>
      </c>
      <c r="H34" s="1420">
        <v>2920</v>
      </c>
      <c r="I34" s="1420">
        <v>2920</v>
      </c>
      <c r="J34" s="1420">
        <v>2660</v>
      </c>
      <c r="K34" s="1420">
        <v>2682</v>
      </c>
      <c r="L34" s="1420">
        <v>2761</v>
      </c>
      <c r="M34" s="1420">
        <v>2558</v>
      </c>
      <c r="N34" s="1420">
        <v>2437</v>
      </c>
      <c r="O34" s="1415">
        <v>2237</v>
      </c>
      <c r="P34" s="1415">
        <v>2200</v>
      </c>
      <c r="Q34" s="1415">
        <v>2187</v>
      </c>
      <c r="R34" s="1415">
        <v>2014</v>
      </c>
      <c r="S34" s="1415">
        <v>1955</v>
      </c>
      <c r="T34" s="1415">
        <v>1875</v>
      </c>
      <c r="U34" s="1466">
        <v>1631</v>
      </c>
      <c r="V34" s="1466">
        <v>1702</v>
      </c>
      <c r="W34" s="1466">
        <v>1717</v>
      </c>
      <c r="X34" s="1466">
        <v>1627</v>
      </c>
      <c r="Y34" s="1466">
        <v>1657</v>
      </c>
      <c r="Z34" s="1466">
        <v>1760</v>
      </c>
      <c r="AA34" s="1466">
        <v>1724</v>
      </c>
      <c r="AB34" s="1466">
        <v>1470</v>
      </c>
      <c r="AC34" s="1466">
        <v>1650</v>
      </c>
      <c r="AD34" s="1466">
        <v>1700</v>
      </c>
      <c r="AE34" s="1466">
        <v>1620</v>
      </c>
      <c r="AF34" s="1466">
        <v>1540</v>
      </c>
      <c r="AG34" s="1466">
        <v>1440</v>
      </c>
      <c r="AH34" s="1466">
        <v>1360</v>
      </c>
      <c r="AI34" s="1466">
        <v>1360</v>
      </c>
      <c r="AJ34" s="1466">
        <f>AJ83</f>
        <v>1440</v>
      </c>
      <c r="AK34" s="1466">
        <f>AK83</f>
        <v>1510</v>
      </c>
    </row>
    <row r="35" spans="1:37">
      <c r="B35" s="1416">
        <v>215</v>
      </c>
      <c r="C35" s="231" t="s">
        <v>1223</v>
      </c>
      <c r="D35" s="1420">
        <v>9648</v>
      </c>
      <c r="E35" s="1420">
        <v>9712</v>
      </c>
      <c r="F35" s="1420">
        <v>9240</v>
      </c>
      <c r="G35" s="1420">
        <v>9230</v>
      </c>
      <c r="H35" s="1420">
        <v>10050</v>
      </c>
      <c r="I35" s="1420">
        <v>10050</v>
      </c>
      <c r="J35" s="1420">
        <v>9150</v>
      </c>
      <c r="K35" s="1420">
        <v>8416</v>
      </c>
      <c r="L35" s="1420">
        <v>7649</v>
      </c>
      <c r="M35" s="1420">
        <v>7083</v>
      </c>
      <c r="N35" s="1420">
        <v>7394</v>
      </c>
      <c r="O35" s="1415">
        <v>6698</v>
      </c>
      <c r="P35" s="1415">
        <v>6713</v>
      </c>
      <c r="Q35" s="1415">
        <v>6497</v>
      </c>
      <c r="R35" s="1415">
        <v>6104</v>
      </c>
      <c r="S35" s="1415">
        <v>5488</v>
      </c>
      <c r="T35" s="1415">
        <v>5314</v>
      </c>
      <c r="U35" s="1466">
        <v>5664</v>
      </c>
      <c r="V35" s="1466">
        <v>6007</v>
      </c>
      <c r="W35" s="1466">
        <v>6104</v>
      </c>
      <c r="X35" s="1466">
        <v>5817</v>
      </c>
      <c r="Y35" s="1466">
        <v>6050</v>
      </c>
      <c r="Z35" s="1466">
        <v>6383</v>
      </c>
      <c r="AA35" s="1466">
        <v>6237</v>
      </c>
      <c r="AB35" s="1466">
        <v>4510</v>
      </c>
      <c r="AC35" s="1466">
        <v>4930</v>
      </c>
      <c r="AD35" s="1466">
        <v>5330</v>
      </c>
      <c r="AE35" s="1466">
        <v>5230</v>
      </c>
      <c r="AF35" s="1466">
        <v>4960</v>
      </c>
      <c r="AG35" s="1466">
        <v>5900</v>
      </c>
      <c r="AH35" s="1466">
        <v>5880</v>
      </c>
      <c r="AI35" s="1466">
        <v>6430</v>
      </c>
      <c r="AJ35" s="1466">
        <f>AJ85</f>
        <v>6480</v>
      </c>
      <c r="AK35" s="1466">
        <f>AK85</f>
        <v>7990</v>
      </c>
    </row>
    <row r="36" spans="1:37">
      <c r="B36" s="1416">
        <v>218</v>
      </c>
      <c r="C36" s="231" t="s">
        <v>148</v>
      </c>
      <c r="D36" s="1420">
        <v>4924</v>
      </c>
      <c r="E36" s="1420">
        <v>4823</v>
      </c>
      <c r="F36" s="1420">
        <v>5122</v>
      </c>
      <c r="G36" s="1420">
        <v>5306</v>
      </c>
      <c r="H36" s="1420">
        <v>5750</v>
      </c>
      <c r="I36" s="1420">
        <v>5750</v>
      </c>
      <c r="J36" s="1420">
        <v>5330</v>
      </c>
      <c r="K36" s="1420">
        <v>4974</v>
      </c>
      <c r="L36" s="1420">
        <v>4688</v>
      </c>
      <c r="M36" s="1420">
        <v>4356</v>
      </c>
      <c r="N36" s="1420">
        <v>4275</v>
      </c>
      <c r="O36" s="1415">
        <v>4403</v>
      </c>
      <c r="P36" s="1415">
        <v>4388</v>
      </c>
      <c r="Q36" s="1415">
        <v>4221</v>
      </c>
      <c r="R36" s="1415">
        <v>4106</v>
      </c>
      <c r="S36" s="1415">
        <v>3802</v>
      </c>
      <c r="T36" s="1415">
        <v>3750</v>
      </c>
      <c r="U36" s="1466">
        <v>3883</v>
      </c>
      <c r="V36" s="1466">
        <v>4037</v>
      </c>
      <c r="W36" s="1466">
        <v>4087</v>
      </c>
      <c r="X36" s="1466">
        <v>3859</v>
      </c>
      <c r="Y36" s="1466">
        <v>3963</v>
      </c>
      <c r="Z36" s="1466">
        <v>4190</v>
      </c>
      <c r="AA36" s="1466">
        <v>4120</v>
      </c>
      <c r="AB36" s="1466">
        <v>3540</v>
      </c>
      <c r="AC36" s="1466">
        <v>3830</v>
      </c>
      <c r="AD36" s="1466">
        <v>4110</v>
      </c>
      <c r="AE36" s="1466">
        <v>4110</v>
      </c>
      <c r="AF36" s="1466">
        <v>3950</v>
      </c>
      <c r="AG36" s="1466">
        <v>3780</v>
      </c>
      <c r="AH36" s="1466">
        <v>3630</v>
      </c>
      <c r="AI36" s="1466">
        <v>3720</v>
      </c>
      <c r="AJ36" s="1466">
        <f>AJ88</f>
        <v>3790</v>
      </c>
      <c r="AK36" s="1466">
        <f>AK88</f>
        <v>4250</v>
      </c>
    </row>
    <row r="37" spans="1:37">
      <c r="B37" s="1416">
        <v>220</v>
      </c>
      <c r="C37" s="231" t="s">
        <v>150</v>
      </c>
      <c r="D37" s="1420">
        <v>2758</v>
      </c>
      <c r="E37" s="1420">
        <v>2770</v>
      </c>
      <c r="F37" s="1420">
        <v>2695</v>
      </c>
      <c r="G37" s="1420">
        <v>2780</v>
      </c>
      <c r="H37" s="1420">
        <v>2920</v>
      </c>
      <c r="I37" s="1420">
        <v>2920</v>
      </c>
      <c r="J37" s="1420">
        <v>2560</v>
      </c>
      <c r="K37" s="1420">
        <v>2557</v>
      </c>
      <c r="L37" s="1420">
        <v>2254</v>
      </c>
      <c r="M37" s="1420">
        <v>2055</v>
      </c>
      <c r="N37" s="1420">
        <v>1966</v>
      </c>
      <c r="O37" s="1415">
        <v>2392</v>
      </c>
      <c r="P37" s="1415">
        <v>2225</v>
      </c>
      <c r="Q37" s="1415">
        <v>2300</v>
      </c>
      <c r="R37" s="1415">
        <v>2167</v>
      </c>
      <c r="S37" s="1415">
        <v>2137</v>
      </c>
      <c r="T37" s="1415">
        <v>2118</v>
      </c>
      <c r="U37" s="1466">
        <v>5064</v>
      </c>
      <c r="V37" s="1466">
        <v>5283</v>
      </c>
      <c r="W37" s="1466">
        <v>5404</v>
      </c>
      <c r="X37" s="1466">
        <v>5046</v>
      </c>
      <c r="Y37" s="1466">
        <v>5159</v>
      </c>
      <c r="Z37" s="1466">
        <v>5438</v>
      </c>
      <c r="AA37" s="1466">
        <v>5395</v>
      </c>
      <c r="AB37" s="1466">
        <v>3600</v>
      </c>
      <c r="AC37" s="1466">
        <v>3860</v>
      </c>
      <c r="AD37" s="1466">
        <v>4020</v>
      </c>
      <c r="AE37" s="1466">
        <v>4130</v>
      </c>
      <c r="AF37" s="1466">
        <v>4060</v>
      </c>
      <c r="AG37" s="1466">
        <v>5130</v>
      </c>
      <c r="AH37" s="1466">
        <v>4880</v>
      </c>
      <c r="AI37" s="1466">
        <v>4750</v>
      </c>
      <c r="AJ37" s="1466">
        <f>AJ90</f>
        <v>4860</v>
      </c>
      <c r="AK37" s="1466">
        <f>AK90</f>
        <v>5280</v>
      </c>
    </row>
    <row r="38" spans="1:37">
      <c r="B38" s="1416">
        <v>228</v>
      </c>
      <c r="C38" s="231" t="s">
        <v>439</v>
      </c>
      <c r="D38" s="1420">
        <v>5090</v>
      </c>
      <c r="E38" s="1420">
        <v>5121</v>
      </c>
      <c r="F38" s="1420">
        <v>5324</v>
      </c>
      <c r="G38" s="1420">
        <v>5309</v>
      </c>
      <c r="H38" s="1420">
        <v>5660</v>
      </c>
      <c r="I38" s="1420">
        <v>5660</v>
      </c>
      <c r="J38" s="1420">
        <v>5370</v>
      </c>
      <c r="K38" s="1420">
        <v>5274</v>
      </c>
      <c r="L38" s="1420">
        <v>5036</v>
      </c>
      <c r="M38" s="1420">
        <v>4676</v>
      </c>
      <c r="N38" s="1420">
        <v>4665</v>
      </c>
      <c r="O38" s="1415">
        <v>4513</v>
      </c>
      <c r="P38" s="1415">
        <v>4303</v>
      </c>
      <c r="Q38" s="1415">
        <v>4312</v>
      </c>
      <c r="R38" s="1415">
        <v>4204</v>
      </c>
      <c r="S38" s="1415">
        <v>4095</v>
      </c>
      <c r="T38" s="1415">
        <v>4023</v>
      </c>
      <c r="U38" s="1466">
        <v>3197</v>
      </c>
      <c r="V38" s="1466">
        <v>3306</v>
      </c>
      <c r="W38" s="1466">
        <v>3348</v>
      </c>
      <c r="X38" s="1466">
        <v>3205</v>
      </c>
      <c r="Y38" s="1466">
        <v>3326</v>
      </c>
      <c r="Z38" s="1466">
        <v>3519</v>
      </c>
      <c r="AA38" s="1466">
        <v>3442</v>
      </c>
      <c r="AB38" s="1466">
        <v>2750</v>
      </c>
      <c r="AC38" s="1466">
        <v>2940</v>
      </c>
      <c r="AD38" s="1466">
        <v>3060</v>
      </c>
      <c r="AE38" s="1466">
        <v>3170</v>
      </c>
      <c r="AF38" s="1466">
        <v>3080</v>
      </c>
      <c r="AG38" s="1466">
        <v>3080</v>
      </c>
      <c r="AH38" s="1466">
        <v>2800</v>
      </c>
      <c r="AI38" s="1466">
        <v>2710</v>
      </c>
      <c r="AJ38" s="1466">
        <f>AJ98</f>
        <v>2780</v>
      </c>
      <c r="AK38" s="1466">
        <f>AK98</f>
        <v>2970</v>
      </c>
    </row>
    <row r="39" spans="1:37">
      <c r="B39" s="1416">
        <v>365</v>
      </c>
      <c r="C39" s="231" t="s">
        <v>440</v>
      </c>
      <c r="D39" s="1420">
        <v>8362</v>
      </c>
      <c r="E39" s="1420">
        <v>8504</v>
      </c>
      <c r="F39" s="1420">
        <v>8316</v>
      </c>
      <c r="G39" s="1420">
        <v>8254</v>
      </c>
      <c r="H39" s="1420">
        <v>8790</v>
      </c>
      <c r="I39" s="1420">
        <v>8790</v>
      </c>
      <c r="J39" s="1420">
        <v>7860</v>
      </c>
      <c r="K39" s="1420">
        <v>7582</v>
      </c>
      <c r="L39" s="1420">
        <v>7036</v>
      </c>
      <c r="M39" s="1420">
        <v>6777</v>
      </c>
      <c r="N39" s="1420">
        <v>7116</v>
      </c>
      <c r="O39" s="1415">
        <v>6371</v>
      </c>
      <c r="P39" s="1415">
        <v>5968</v>
      </c>
      <c r="Q39" s="1415">
        <v>5800</v>
      </c>
      <c r="R39" s="1415">
        <v>5345</v>
      </c>
      <c r="S39" s="1415">
        <v>5273</v>
      </c>
      <c r="T39" s="1415">
        <v>5237</v>
      </c>
      <c r="U39" s="1466">
        <v>1928</v>
      </c>
      <c r="V39" s="1466">
        <v>2041</v>
      </c>
      <c r="W39" s="1466">
        <v>2097</v>
      </c>
      <c r="X39" s="1466">
        <v>2024</v>
      </c>
      <c r="Y39" s="1466">
        <v>2079</v>
      </c>
      <c r="Z39" s="1466">
        <v>2186</v>
      </c>
      <c r="AA39" s="1466">
        <v>2141</v>
      </c>
      <c r="AB39" s="1466">
        <v>2020</v>
      </c>
      <c r="AC39" s="1466">
        <v>2150</v>
      </c>
      <c r="AD39" s="1466">
        <v>2190</v>
      </c>
      <c r="AE39" s="1466">
        <v>2240</v>
      </c>
      <c r="AF39" s="1466">
        <v>2170</v>
      </c>
      <c r="AG39" s="1466">
        <v>2150</v>
      </c>
      <c r="AH39" s="1466">
        <v>2070</v>
      </c>
      <c r="AI39" s="1466">
        <v>1980</v>
      </c>
      <c r="AJ39" s="1466">
        <f>AJ101</f>
        <v>1960</v>
      </c>
      <c r="AK39" s="1466">
        <f>AK101</f>
        <v>2130</v>
      </c>
    </row>
    <row r="40" spans="1:37">
      <c r="A40" s="231" t="s">
        <v>431</v>
      </c>
      <c r="B40" s="1416"/>
      <c r="C40" s="231" t="s">
        <v>435</v>
      </c>
      <c r="D40" s="1420">
        <v>16956</v>
      </c>
      <c r="E40" s="1420">
        <v>16674</v>
      </c>
      <c r="F40" s="1420">
        <v>15218</v>
      </c>
      <c r="G40" s="1420">
        <v>15267</v>
      </c>
      <c r="H40" s="1420">
        <v>16320</v>
      </c>
      <c r="I40" s="1420">
        <v>16320</v>
      </c>
      <c r="J40" s="1420">
        <v>15750</v>
      </c>
      <c r="K40" s="1420">
        <v>14929</v>
      </c>
      <c r="L40" s="1420">
        <v>13932</v>
      </c>
      <c r="M40" s="1420">
        <v>13363</v>
      </c>
      <c r="N40" s="1420">
        <v>14061</v>
      </c>
      <c r="O40" s="1415">
        <v>13338</v>
      </c>
      <c r="P40" s="1415">
        <v>12605</v>
      </c>
      <c r="Q40" s="1415">
        <v>12573</v>
      </c>
      <c r="R40" s="1415">
        <v>11503</v>
      </c>
      <c r="S40" s="1415">
        <v>11974</v>
      </c>
      <c r="T40" s="1415">
        <v>12400</v>
      </c>
      <c r="U40" s="1467">
        <v>11240</v>
      </c>
      <c r="V40" s="1467">
        <v>11536</v>
      </c>
      <c r="W40" s="1467">
        <v>11560</v>
      </c>
      <c r="X40" s="1467">
        <v>11100</v>
      </c>
      <c r="Y40" s="1467">
        <v>11214</v>
      </c>
      <c r="Z40" s="1467">
        <v>11593</v>
      </c>
      <c r="AA40" s="1467">
        <v>11226</v>
      </c>
      <c r="AB40" s="1467">
        <v>8190</v>
      </c>
      <c r="AC40" s="1467">
        <v>9050</v>
      </c>
      <c r="AD40" s="1467">
        <v>9710</v>
      </c>
      <c r="AE40" s="1467">
        <v>9350</v>
      </c>
      <c r="AF40" s="1467">
        <v>8690</v>
      </c>
      <c r="AG40" s="1467">
        <v>8270</v>
      </c>
      <c r="AH40" s="1467">
        <v>7990</v>
      </c>
      <c r="AI40" s="1467">
        <v>8350</v>
      </c>
      <c r="AJ40" s="1467">
        <f>SUM(AJ41:AJ44)</f>
        <v>8760</v>
      </c>
      <c r="AK40" s="1467">
        <f>SUM(AK41:AK44)</f>
        <v>9850</v>
      </c>
    </row>
    <row r="41" spans="1:37">
      <c r="B41" s="1416">
        <v>201</v>
      </c>
      <c r="C41" s="231" t="s">
        <v>441</v>
      </c>
      <c r="D41" s="1420">
        <v>12349</v>
      </c>
      <c r="E41" s="1420">
        <v>12340</v>
      </c>
      <c r="F41" s="1420">
        <v>11200</v>
      </c>
      <c r="G41" s="1420">
        <v>11354</v>
      </c>
      <c r="H41" s="1420">
        <v>11870</v>
      </c>
      <c r="I41" s="1420">
        <v>11870</v>
      </c>
      <c r="J41" s="1420">
        <v>11600</v>
      </c>
      <c r="K41" s="1420">
        <v>11009</v>
      </c>
      <c r="L41" s="1420">
        <v>10422</v>
      </c>
      <c r="M41" s="1420">
        <v>10121</v>
      </c>
      <c r="N41" s="1420">
        <v>10798</v>
      </c>
      <c r="O41" s="1415">
        <v>10318</v>
      </c>
      <c r="P41" s="1415">
        <v>9719</v>
      </c>
      <c r="Q41" s="1415">
        <v>9746</v>
      </c>
      <c r="R41" s="1415">
        <v>8187</v>
      </c>
      <c r="S41" s="1415">
        <v>8544</v>
      </c>
      <c r="T41" s="1415">
        <v>8374</v>
      </c>
      <c r="U41" s="1467">
        <v>7607</v>
      </c>
      <c r="V41" s="1467">
        <v>7733</v>
      </c>
      <c r="W41" s="1467">
        <v>7806</v>
      </c>
      <c r="X41" s="1467">
        <v>7429</v>
      </c>
      <c r="Y41" s="1467">
        <v>7494</v>
      </c>
      <c r="Z41" s="1467">
        <v>7740</v>
      </c>
      <c r="AA41" s="1467">
        <v>7469</v>
      </c>
      <c r="AB41" s="1467">
        <v>6080</v>
      </c>
      <c r="AC41" s="1467">
        <v>6730</v>
      </c>
      <c r="AD41" s="1467">
        <v>7310</v>
      </c>
      <c r="AE41" s="1467">
        <v>6860</v>
      </c>
      <c r="AF41" s="1467">
        <v>6330</v>
      </c>
      <c r="AG41" s="1467">
        <v>5940</v>
      </c>
      <c r="AH41" s="1467">
        <v>5770</v>
      </c>
      <c r="AI41" s="1467">
        <v>6180</v>
      </c>
      <c r="AJ41" s="1467">
        <f>AJ72</f>
        <v>6470</v>
      </c>
      <c r="AK41" s="1467">
        <f>AK72</f>
        <v>7450</v>
      </c>
    </row>
    <row r="42" spans="1:37">
      <c r="B42" s="1416">
        <v>442</v>
      </c>
      <c r="C42" s="231" t="s">
        <v>179</v>
      </c>
      <c r="D42" s="1420">
        <v>1671</v>
      </c>
      <c r="E42" s="1420">
        <v>1530</v>
      </c>
      <c r="F42" s="1420">
        <v>1483</v>
      </c>
      <c r="G42" s="1420">
        <v>1375</v>
      </c>
      <c r="H42" s="1420">
        <v>1590</v>
      </c>
      <c r="I42" s="1420">
        <v>1590</v>
      </c>
      <c r="J42" s="1420">
        <v>1460</v>
      </c>
      <c r="K42" s="1420">
        <v>1390</v>
      </c>
      <c r="L42" s="1420">
        <v>1306</v>
      </c>
      <c r="M42" s="1420">
        <v>1189</v>
      </c>
      <c r="N42" s="1420">
        <v>1230</v>
      </c>
      <c r="O42" s="1415">
        <v>1151</v>
      </c>
      <c r="P42" s="1415">
        <v>1139</v>
      </c>
      <c r="Q42" s="1415">
        <v>1072</v>
      </c>
      <c r="R42" s="1415">
        <v>1060</v>
      </c>
      <c r="S42" s="1415">
        <v>1025</v>
      </c>
      <c r="T42" s="1415">
        <v>1081</v>
      </c>
      <c r="U42" s="1467">
        <v>990</v>
      </c>
      <c r="V42" s="1466">
        <v>1040</v>
      </c>
      <c r="W42" s="1466">
        <v>1020</v>
      </c>
      <c r="X42" s="1466">
        <v>987</v>
      </c>
      <c r="Y42" s="1466">
        <v>1017</v>
      </c>
      <c r="Z42" s="1466">
        <v>1041</v>
      </c>
      <c r="AA42" s="1466">
        <v>987</v>
      </c>
      <c r="AB42" s="1466">
        <v>870</v>
      </c>
      <c r="AC42" s="1466">
        <v>950</v>
      </c>
      <c r="AD42" s="1466">
        <v>1010</v>
      </c>
      <c r="AE42" s="1466">
        <v>1010</v>
      </c>
      <c r="AF42" s="1466">
        <v>960</v>
      </c>
      <c r="AG42" s="1466">
        <v>1010</v>
      </c>
      <c r="AH42" s="1466">
        <v>960</v>
      </c>
      <c r="AI42" s="1466">
        <v>950</v>
      </c>
      <c r="AJ42" s="1466">
        <f>AJ104</f>
        <v>910</v>
      </c>
      <c r="AK42" s="1466">
        <f>AK104</f>
        <v>980</v>
      </c>
    </row>
    <row r="43" spans="1:37">
      <c r="B43" s="1416">
        <v>443</v>
      </c>
      <c r="C43" s="231" t="s">
        <v>181</v>
      </c>
      <c r="D43" s="1420">
        <v>1816</v>
      </c>
      <c r="E43" s="1420">
        <v>1730</v>
      </c>
      <c r="F43" s="1420">
        <v>1483</v>
      </c>
      <c r="G43" s="1420">
        <v>1463</v>
      </c>
      <c r="H43" s="1420">
        <v>1630</v>
      </c>
      <c r="I43" s="1420">
        <v>1630</v>
      </c>
      <c r="J43" s="1420">
        <v>1600</v>
      </c>
      <c r="K43" s="1420">
        <v>1466</v>
      </c>
      <c r="L43" s="1420">
        <v>1268</v>
      </c>
      <c r="M43" s="1420">
        <v>1236</v>
      </c>
      <c r="N43" s="1420">
        <v>1215</v>
      </c>
      <c r="O43" s="1415">
        <v>1103</v>
      </c>
      <c r="P43" s="1415">
        <v>1028</v>
      </c>
      <c r="Q43" s="1415">
        <v>1020</v>
      </c>
      <c r="R43" s="1415">
        <v>1573</v>
      </c>
      <c r="S43" s="1415">
        <v>1695</v>
      </c>
      <c r="T43" s="1415">
        <v>2174</v>
      </c>
      <c r="U43" s="1467">
        <v>1904</v>
      </c>
      <c r="V43" s="1466">
        <v>2002</v>
      </c>
      <c r="W43" s="1466">
        <v>1977</v>
      </c>
      <c r="X43" s="1466">
        <v>1932</v>
      </c>
      <c r="Y43" s="1466">
        <v>1939</v>
      </c>
      <c r="Z43" s="1466">
        <v>2003</v>
      </c>
      <c r="AA43" s="1466">
        <v>1994</v>
      </c>
      <c r="AB43" s="1466">
        <v>630</v>
      </c>
      <c r="AC43" s="1466">
        <v>680</v>
      </c>
      <c r="AD43" s="1466">
        <v>700</v>
      </c>
      <c r="AE43" s="1466">
        <v>720</v>
      </c>
      <c r="AF43" s="1466">
        <v>690</v>
      </c>
      <c r="AG43" s="1466">
        <v>640</v>
      </c>
      <c r="AH43" s="1466">
        <v>590</v>
      </c>
      <c r="AI43" s="1466">
        <v>590</v>
      </c>
      <c r="AJ43" s="1466">
        <f t="shared" ref="AJ43:AK44" si="21">AJ105</f>
        <v>640</v>
      </c>
      <c r="AK43" s="1466">
        <f t="shared" si="21"/>
        <v>670</v>
      </c>
    </row>
    <row r="44" spans="1:37">
      <c r="B44" s="1416">
        <v>446</v>
      </c>
      <c r="C44" s="231" t="s">
        <v>442</v>
      </c>
      <c r="D44" s="1420">
        <v>1120</v>
      </c>
      <c r="E44" s="1420">
        <v>1074</v>
      </c>
      <c r="F44" s="1420">
        <v>1052</v>
      </c>
      <c r="G44" s="1420">
        <v>1075</v>
      </c>
      <c r="H44" s="1420">
        <v>1230</v>
      </c>
      <c r="I44" s="1420">
        <v>1230</v>
      </c>
      <c r="J44" s="1420">
        <v>1090</v>
      </c>
      <c r="K44" s="1420">
        <v>1064</v>
      </c>
      <c r="L44" s="1420">
        <v>936</v>
      </c>
      <c r="M44" s="1420">
        <v>817</v>
      </c>
      <c r="N44" s="1420">
        <v>818</v>
      </c>
      <c r="O44" s="1415">
        <v>766</v>
      </c>
      <c r="P44" s="1415">
        <v>719</v>
      </c>
      <c r="Q44" s="1415">
        <v>735</v>
      </c>
      <c r="R44" s="1415">
        <v>683</v>
      </c>
      <c r="S44" s="1415">
        <v>710</v>
      </c>
      <c r="T44" s="1415">
        <v>771</v>
      </c>
      <c r="U44" s="1467">
        <v>739</v>
      </c>
      <c r="V44" s="1467">
        <v>761</v>
      </c>
      <c r="W44" s="1467">
        <v>757</v>
      </c>
      <c r="X44" s="1467">
        <v>752</v>
      </c>
      <c r="Y44" s="1467">
        <v>764</v>
      </c>
      <c r="Z44" s="1467">
        <v>809</v>
      </c>
      <c r="AA44" s="1467">
        <v>776</v>
      </c>
      <c r="AB44" s="1467">
        <v>610</v>
      </c>
      <c r="AC44" s="1467">
        <v>690</v>
      </c>
      <c r="AD44" s="1467">
        <v>690</v>
      </c>
      <c r="AE44" s="1467">
        <v>760</v>
      </c>
      <c r="AF44" s="1467">
        <v>710</v>
      </c>
      <c r="AG44" s="1467">
        <v>680</v>
      </c>
      <c r="AH44" s="1467">
        <v>670</v>
      </c>
      <c r="AI44" s="1467">
        <v>630</v>
      </c>
      <c r="AJ44" s="1466">
        <f t="shared" si="21"/>
        <v>740</v>
      </c>
      <c r="AK44" s="1466">
        <f t="shared" si="21"/>
        <v>750</v>
      </c>
    </row>
    <row r="45" spans="1:37">
      <c r="A45" s="231" t="s">
        <v>437</v>
      </c>
      <c r="B45" s="1416"/>
      <c r="C45" s="231" t="s">
        <v>436</v>
      </c>
      <c r="D45" s="1420">
        <v>22804</v>
      </c>
      <c r="E45" s="1420">
        <v>23384</v>
      </c>
      <c r="F45" s="1420">
        <v>21445</v>
      </c>
      <c r="G45" s="1420">
        <v>20538</v>
      </c>
      <c r="H45" s="1420">
        <v>22660</v>
      </c>
      <c r="I45" s="1420">
        <v>22660</v>
      </c>
      <c r="J45" s="1420">
        <v>21200</v>
      </c>
      <c r="K45" s="1420">
        <v>21661</v>
      </c>
      <c r="L45" s="1420">
        <v>20244</v>
      </c>
      <c r="M45" s="1420">
        <v>19344</v>
      </c>
      <c r="N45" s="1420">
        <v>19930</v>
      </c>
      <c r="O45" s="1415">
        <v>19034</v>
      </c>
      <c r="P45" s="1415">
        <v>18474</v>
      </c>
      <c r="Q45" s="1415">
        <v>18233</v>
      </c>
      <c r="R45" s="1415">
        <v>17143</v>
      </c>
      <c r="S45" s="1415">
        <v>15852</v>
      </c>
      <c r="T45" s="1415">
        <v>16206</v>
      </c>
      <c r="U45" s="1466">
        <v>14629</v>
      </c>
      <c r="V45" s="1466">
        <v>14795</v>
      </c>
      <c r="W45" s="1466">
        <v>14657</v>
      </c>
      <c r="X45" s="1466">
        <v>14257</v>
      </c>
      <c r="Y45" s="1466">
        <v>14407</v>
      </c>
      <c r="Z45" s="1466">
        <v>15260</v>
      </c>
      <c r="AA45" s="1466">
        <v>14677</v>
      </c>
      <c r="AB45" s="1466">
        <v>21020</v>
      </c>
      <c r="AC45" s="1466">
        <v>23510</v>
      </c>
      <c r="AD45" s="1466">
        <v>26350</v>
      </c>
      <c r="AE45" s="1466">
        <v>24280</v>
      </c>
      <c r="AF45" s="1466">
        <v>22490</v>
      </c>
      <c r="AG45" s="1466">
        <v>19750</v>
      </c>
      <c r="AH45" s="1466">
        <v>20100</v>
      </c>
      <c r="AI45" s="1466">
        <v>22330</v>
      </c>
      <c r="AJ45" s="1466">
        <f>SUM(AJ46:AJ52)</f>
        <v>22520</v>
      </c>
      <c r="AK45" s="1466">
        <f>SUM(AK46:AK52)</f>
        <v>27890</v>
      </c>
    </row>
    <row r="46" spans="1:37">
      <c r="B46" s="1416">
        <v>208</v>
      </c>
      <c r="C46" s="231" t="s">
        <v>189</v>
      </c>
      <c r="D46" s="1420">
        <v>799</v>
      </c>
      <c r="E46" s="1420">
        <v>809</v>
      </c>
      <c r="F46" s="1420">
        <v>822</v>
      </c>
      <c r="G46" s="1420">
        <v>784</v>
      </c>
      <c r="H46" s="1420">
        <v>890</v>
      </c>
      <c r="I46" s="1420">
        <v>890</v>
      </c>
      <c r="J46" s="1420">
        <v>800</v>
      </c>
      <c r="K46" s="1420">
        <v>780</v>
      </c>
      <c r="L46" s="1420">
        <v>701</v>
      </c>
      <c r="M46" s="1420">
        <v>669</v>
      </c>
      <c r="N46" s="1420">
        <v>686</v>
      </c>
      <c r="O46" s="1415">
        <v>663</v>
      </c>
      <c r="P46" s="1415">
        <v>665</v>
      </c>
      <c r="Q46" s="1415">
        <v>630</v>
      </c>
      <c r="R46" s="1415">
        <v>608</v>
      </c>
      <c r="S46" s="1415">
        <v>524</v>
      </c>
      <c r="T46" s="1415">
        <v>520</v>
      </c>
      <c r="U46" s="1466">
        <v>473</v>
      </c>
      <c r="V46" s="1466">
        <v>454</v>
      </c>
      <c r="W46" s="1466">
        <v>461</v>
      </c>
      <c r="X46" s="1466">
        <v>454</v>
      </c>
      <c r="Y46" s="1466">
        <v>446</v>
      </c>
      <c r="Z46" s="1466">
        <v>481</v>
      </c>
      <c r="AA46" s="1466">
        <v>460</v>
      </c>
      <c r="AB46" s="1466">
        <v>460</v>
      </c>
      <c r="AC46" s="1466">
        <v>460</v>
      </c>
      <c r="AD46" s="1466">
        <v>480</v>
      </c>
      <c r="AE46" s="1466">
        <v>480</v>
      </c>
      <c r="AF46" s="1466">
        <v>460</v>
      </c>
      <c r="AG46" s="1466">
        <v>440</v>
      </c>
      <c r="AH46" s="1466">
        <v>410</v>
      </c>
      <c r="AI46" s="1466">
        <v>390</v>
      </c>
      <c r="AJ46" s="1466">
        <f>AJ79</f>
        <v>430</v>
      </c>
      <c r="AK46" s="1466">
        <f>AK79</f>
        <v>420</v>
      </c>
    </row>
    <row r="47" spans="1:37">
      <c r="B47" s="1416">
        <v>212</v>
      </c>
      <c r="C47" s="231" t="s">
        <v>191</v>
      </c>
      <c r="D47" s="1420">
        <v>2955</v>
      </c>
      <c r="E47" s="1420">
        <v>3236</v>
      </c>
      <c r="F47" s="1420">
        <v>2821</v>
      </c>
      <c r="G47" s="1420">
        <v>2583</v>
      </c>
      <c r="H47" s="1420">
        <v>2760</v>
      </c>
      <c r="I47" s="1420">
        <v>2760</v>
      </c>
      <c r="J47" s="1420">
        <v>2970</v>
      </c>
      <c r="K47" s="1420">
        <v>3770</v>
      </c>
      <c r="L47" s="1420">
        <v>3783</v>
      </c>
      <c r="M47" s="1420">
        <v>3740</v>
      </c>
      <c r="N47" s="1420">
        <v>3935</v>
      </c>
      <c r="O47" s="1415">
        <v>3664</v>
      </c>
      <c r="P47" s="1415">
        <v>3537</v>
      </c>
      <c r="Q47" s="1415">
        <v>3431</v>
      </c>
      <c r="R47" s="1415">
        <v>3255</v>
      </c>
      <c r="S47" s="1415">
        <v>3191</v>
      </c>
      <c r="T47" s="1415">
        <v>3919</v>
      </c>
      <c r="U47" s="1466">
        <v>3453</v>
      </c>
      <c r="V47" s="1466">
        <v>3412</v>
      </c>
      <c r="W47" s="1466">
        <v>3471</v>
      </c>
      <c r="X47" s="1466">
        <v>3303</v>
      </c>
      <c r="Y47" s="1466">
        <v>3273</v>
      </c>
      <c r="Z47" s="1466">
        <v>3470</v>
      </c>
      <c r="AA47" s="1466">
        <v>3378</v>
      </c>
      <c r="AB47" s="1466">
        <v>5790</v>
      </c>
      <c r="AC47" s="1466">
        <v>6600</v>
      </c>
      <c r="AD47" s="1466">
        <v>7800</v>
      </c>
      <c r="AE47" s="1466">
        <v>6760</v>
      </c>
      <c r="AF47" s="1466">
        <v>5950</v>
      </c>
      <c r="AG47" s="1466">
        <v>4780</v>
      </c>
      <c r="AH47" s="1466">
        <v>5170</v>
      </c>
      <c r="AI47" s="1466">
        <v>6250</v>
      </c>
      <c r="AJ47" s="1466">
        <f>AJ82</f>
        <v>6150</v>
      </c>
      <c r="AK47" s="1466">
        <f>AK82</f>
        <v>8210</v>
      </c>
    </row>
    <row r="48" spans="1:37">
      <c r="B48" s="1416">
        <v>227</v>
      </c>
      <c r="C48" s="231" t="s">
        <v>443</v>
      </c>
      <c r="D48" s="1420">
        <v>3600</v>
      </c>
      <c r="E48" s="1420">
        <v>3621</v>
      </c>
      <c r="F48" s="1420">
        <v>3447</v>
      </c>
      <c r="G48" s="1420">
        <v>3317</v>
      </c>
      <c r="H48" s="1420">
        <v>3770</v>
      </c>
      <c r="I48" s="1420">
        <v>3770</v>
      </c>
      <c r="J48" s="1420">
        <v>3430</v>
      </c>
      <c r="K48" s="1420">
        <v>3298</v>
      </c>
      <c r="L48" s="1420">
        <v>3041</v>
      </c>
      <c r="M48" s="1420">
        <v>2845</v>
      </c>
      <c r="N48" s="1420">
        <v>2845</v>
      </c>
      <c r="O48" s="1415">
        <v>2912</v>
      </c>
      <c r="P48" s="1415">
        <v>2790</v>
      </c>
      <c r="Q48" s="1415">
        <v>2686</v>
      </c>
      <c r="R48" s="1415">
        <v>2634</v>
      </c>
      <c r="S48" s="1415">
        <v>2564</v>
      </c>
      <c r="T48" s="1415">
        <v>2841</v>
      </c>
      <c r="U48" s="1466">
        <v>2557</v>
      </c>
      <c r="V48" s="1466">
        <v>2618</v>
      </c>
      <c r="W48" s="1466">
        <v>2573</v>
      </c>
      <c r="X48" s="1466">
        <v>2491</v>
      </c>
      <c r="Y48" s="1466">
        <v>2537</v>
      </c>
      <c r="Z48" s="1466">
        <v>2702</v>
      </c>
      <c r="AA48" s="1466">
        <v>2558</v>
      </c>
      <c r="AB48" s="1466">
        <v>2210</v>
      </c>
      <c r="AC48" s="1466">
        <v>2370</v>
      </c>
      <c r="AD48" s="1466">
        <v>2450</v>
      </c>
      <c r="AE48" s="1466">
        <v>2430</v>
      </c>
      <c r="AF48" s="1466">
        <v>2330</v>
      </c>
      <c r="AG48" s="1466">
        <v>2270</v>
      </c>
      <c r="AH48" s="1466">
        <v>2150</v>
      </c>
      <c r="AI48" s="1466">
        <v>2070</v>
      </c>
      <c r="AJ48" s="1466">
        <f>AJ97</f>
        <v>2180</v>
      </c>
      <c r="AK48" s="1466">
        <f>AK97</f>
        <v>2280</v>
      </c>
    </row>
    <row r="49" spans="1:37">
      <c r="B49" s="1416">
        <v>229</v>
      </c>
      <c r="C49" s="231" t="s">
        <v>444</v>
      </c>
      <c r="D49" s="1420">
        <v>6340</v>
      </c>
      <c r="E49" s="1420">
        <v>6094</v>
      </c>
      <c r="F49" s="1420">
        <v>5941</v>
      </c>
      <c r="G49" s="1420">
        <v>5689</v>
      </c>
      <c r="H49" s="1420">
        <v>6340</v>
      </c>
      <c r="I49" s="1420">
        <v>6340</v>
      </c>
      <c r="J49" s="1420">
        <v>5680</v>
      </c>
      <c r="K49" s="1420">
        <v>5519</v>
      </c>
      <c r="L49" s="1420">
        <v>5150</v>
      </c>
      <c r="M49" s="1420">
        <v>5169</v>
      </c>
      <c r="N49" s="1420">
        <v>5105</v>
      </c>
      <c r="O49" s="1415">
        <v>4769</v>
      </c>
      <c r="P49" s="1415">
        <v>4737</v>
      </c>
      <c r="Q49" s="1415">
        <v>4599</v>
      </c>
      <c r="R49" s="1415">
        <v>4549</v>
      </c>
      <c r="S49" s="1415">
        <v>3980</v>
      </c>
      <c r="T49" s="1415">
        <v>3826</v>
      </c>
      <c r="U49" s="1466">
        <v>3660</v>
      </c>
      <c r="V49" s="1466">
        <v>3768</v>
      </c>
      <c r="W49" s="1466">
        <v>3850</v>
      </c>
      <c r="X49" s="1466">
        <v>3696</v>
      </c>
      <c r="Y49" s="1466">
        <v>3696</v>
      </c>
      <c r="Z49" s="1466">
        <v>3895</v>
      </c>
      <c r="AA49" s="1466">
        <v>3775</v>
      </c>
      <c r="AB49" s="1466">
        <v>3470</v>
      </c>
      <c r="AC49" s="1466">
        <v>3750</v>
      </c>
      <c r="AD49" s="1466">
        <v>3920</v>
      </c>
      <c r="AE49" s="1466">
        <v>3880</v>
      </c>
      <c r="AF49" s="1466">
        <v>3630</v>
      </c>
      <c r="AG49" s="1466">
        <v>3830</v>
      </c>
      <c r="AH49" s="1466">
        <v>3710</v>
      </c>
      <c r="AI49" s="1466">
        <v>3560</v>
      </c>
      <c r="AJ49" s="1466">
        <f>AJ99</f>
        <v>3860</v>
      </c>
      <c r="AK49" s="1466">
        <f>AK99</f>
        <v>4200</v>
      </c>
    </row>
    <row r="50" spans="1:37">
      <c r="B50" s="1416">
        <v>464</v>
      </c>
      <c r="C50" s="231" t="s">
        <v>212</v>
      </c>
      <c r="D50" s="1420">
        <v>815</v>
      </c>
      <c r="E50" s="1420">
        <v>814</v>
      </c>
      <c r="F50" s="1420">
        <v>824</v>
      </c>
      <c r="G50" s="1420">
        <v>787</v>
      </c>
      <c r="H50" s="1420">
        <v>820</v>
      </c>
      <c r="I50" s="1420">
        <v>820</v>
      </c>
      <c r="J50" s="1420">
        <v>780</v>
      </c>
      <c r="K50" s="1420">
        <v>729</v>
      </c>
      <c r="L50" s="1420">
        <v>671</v>
      </c>
      <c r="M50" s="1420">
        <v>658</v>
      </c>
      <c r="N50" s="1420">
        <v>654</v>
      </c>
      <c r="O50" s="1415">
        <v>624</v>
      </c>
      <c r="P50" s="1415">
        <v>601</v>
      </c>
      <c r="Q50" s="1415">
        <v>585</v>
      </c>
      <c r="R50" s="1415">
        <v>554</v>
      </c>
      <c r="S50" s="1415">
        <v>466</v>
      </c>
      <c r="T50" s="1415">
        <v>435</v>
      </c>
      <c r="U50" s="1466">
        <v>403</v>
      </c>
      <c r="V50" s="1466">
        <v>399</v>
      </c>
      <c r="W50" s="1466">
        <v>409</v>
      </c>
      <c r="X50" s="1466">
        <v>395</v>
      </c>
      <c r="Y50" s="1466">
        <v>394</v>
      </c>
      <c r="Z50" s="1466">
        <v>407</v>
      </c>
      <c r="AA50" s="1466">
        <v>389</v>
      </c>
      <c r="AB50" s="1466">
        <v>270</v>
      </c>
      <c r="AC50" s="1466">
        <v>290</v>
      </c>
      <c r="AD50" s="1466">
        <v>300</v>
      </c>
      <c r="AE50" s="1466">
        <v>310</v>
      </c>
      <c r="AF50" s="1466">
        <v>300</v>
      </c>
      <c r="AG50" s="1466">
        <v>310</v>
      </c>
      <c r="AH50" s="1466">
        <v>280</v>
      </c>
      <c r="AI50" s="1466">
        <v>270</v>
      </c>
      <c r="AJ50" s="1466">
        <f>AJ107</f>
        <v>300</v>
      </c>
      <c r="AK50" s="1466">
        <f>AK107</f>
        <v>310</v>
      </c>
    </row>
    <row r="51" spans="1:37">
      <c r="B51" s="1416">
        <v>481</v>
      </c>
      <c r="C51" s="231" t="s">
        <v>214</v>
      </c>
      <c r="D51" s="1420">
        <v>1428</v>
      </c>
      <c r="E51" s="1420">
        <v>1302</v>
      </c>
      <c r="F51" s="1420">
        <v>1335</v>
      </c>
      <c r="G51" s="1420">
        <v>1354</v>
      </c>
      <c r="H51" s="1420">
        <v>1430</v>
      </c>
      <c r="I51" s="1420">
        <v>1430</v>
      </c>
      <c r="J51" s="1420">
        <v>1270</v>
      </c>
      <c r="K51" s="1420">
        <v>1224</v>
      </c>
      <c r="L51" s="1420">
        <v>1077</v>
      </c>
      <c r="M51" s="1420">
        <v>1051</v>
      </c>
      <c r="N51" s="1420">
        <v>1373</v>
      </c>
      <c r="O51" s="1415">
        <v>1390</v>
      </c>
      <c r="P51" s="1415">
        <v>1344</v>
      </c>
      <c r="Q51" s="1415">
        <v>1367</v>
      </c>
      <c r="R51" s="1415">
        <v>1214</v>
      </c>
      <c r="S51" s="1415">
        <v>1267</v>
      </c>
      <c r="T51" s="1415">
        <v>1218</v>
      </c>
      <c r="U51" s="1466">
        <v>1051</v>
      </c>
      <c r="V51" s="1466">
        <v>1055</v>
      </c>
      <c r="W51" s="1466">
        <v>1100</v>
      </c>
      <c r="X51" s="1466">
        <v>1044</v>
      </c>
      <c r="Y51" s="1466">
        <v>1044</v>
      </c>
      <c r="Z51" s="1466">
        <v>1111</v>
      </c>
      <c r="AA51" s="1466">
        <v>1077</v>
      </c>
      <c r="AB51" s="1466">
        <v>6140</v>
      </c>
      <c r="AC51" s="1466">
        <v>7200</v>
      </c>
      <c r="AD51" s="1466">
        <v>8400</v>
      </c>
      <c r="AE51" s="1466">
        <v>7510</v>
      </c>
      <c r="AF51" s="1466">
        <v>7060</v>
      </c>
      <c r="AG51" s="1466">
        <v>5620</v>
      </c>
      <c r="AH51" s="1466">
        <v>6050</v>
      </c>
      <c r="AI51" s="1466">
        <v>7450</v>
      </c>
      <c r="AJ51" s="1466">
        <f t="shared" ref="AJ51:AK52" si="22">AJ108</f>
        <v>7210</v>
      </c>
      <c r="AK51" s="1466">
        <f t="shared" si="22"/>
        <v>9860</v>
      </c>
    </row>
    <row r="52" spans="1:37">
      <c r="B52" s="1416">
        <v>501</v>
      </c>
      <c r="C52" s="231" t="s">
        <v>1224</v>
      </c>
      <c r="D52" s="1420">
        <v>6867</v>
      </c>
      <c r="E52" s="1420">
        <v>7508</v>
      </c>
      <c r="F52" s="1420">
        <v>6255</v>
      </c>
      <c r="G52" s="1420">
        <v>6024</v>
      </c>
      <c r="H52" s="1420">
        <v>6650</v>
      </c>
      <c r="I52" s="1420">
        <v>6650</v>
      </c>
      <c r="J52" s="1420">
        <v>6270</v>
      </c>
      <c r="K52" s="1420">
        <v>6341</v>
      </c>
      <c r="L52" s="1420">
        <v>5821</v>
      </c>
      <c r="M52" s="1420">
        <v>5212</v>
      </c>
      <c r="N52" s="1420">
        <v>5332</v>
      </c>
      <c r="O52" s="1415">
        <v>5012</v>
      </c>
      <c r="P52" s="1415">
        <v>4800</v>
      </c>
      <c r="Q52" s="1415">
        <v>4935</v>
      </c>
      <c r="R52" s="1415">
        <v>4329</v>
      </c>
      <c r="S52" s="1415">
        <v>3860</v>
      </c>
      <c r="T52" s="1415">
        <v>3447</v>
      </c>
      <c r="U52" s="1466">
        <v>3032</v>
      </c>
      <c r="V52" s="1466">
        <v>3089</v>
      </c>
      <c r="W52" s="1466">
        <v>2793</v>
      </c>
      <c r="X52" s="1466">
        <v>2874</v>
      </c>
      <c r="Y52" s="1466">
        <v>3017</v>
      </c>
      <c r="Z52" s="1466">
        <v>3194</v>
      </c>
      <c r="AA52" s="1466">
        <v>3040</v>
      </c>
      <c r="AB52" s="1466">
        <v>2680</v>
      </c>
      <c r="AC52" s="1466">
        <v>2840</v>
      </c>
      <c r="AD52" s="1466">
        <v>3000</v>
      </c>
      <c r="AE52" s="1466">
        <v>2910</v>
      </c>
      <c r="AF52" s="1466">
        <v>2760</v>
      </c>
      <c r="AG52" s="1466">
        <v>2500</v>
      </c>
      <c r="AH52" s="1466">
        <v>2330</v>
      </c>
      <c r="AI52" s="1466">
        <v>2340</v>
      </c>
      <c r="AJ52" s="1466">
        <f t="shared" si="22"/>
        <v>2390</v>
      </c>
      <c r="AK52" s="1466">
        <f t="shared" si="22"/>
        <v>2610</v>
      </c>
    </row>
    <row r="53" spans="1:37">
      <c r="A53" s="231" t="s">
        <v>431</v>
      </c>
      <c r="B53" s="1416"/>
      <c r="C53" s="231" t="s">
        <v>224</v>
      </c>
      <c r="D53" s="1420">
        <v>32941</v>
      </c>
      <c r="E53" s="1420">
        <v>32169</v>
      </c>
      <c r="F53" s="1420">
        <v>31317</v>
      </c>
      <c r="G53" s="1420">
        <v>29260</v>
      </c>
      <c r="H53" s="1420">
        <v>29850</v>
      </c>
      <c r="I53" s="1420">
        <v>29850</v>
      </c>
      <c r="J53" s="1420">
        <v>26880</v>
      </c>
      <c r="K53" s="1420">
        <v>26478</v>
      </c>
      <c r="L53" s="1420">
        <v>26412</v>
      </c>
      <c r="M53" s="1420">
        <v>24357</v>
      </c>
      <c r="N53" s="1420">
        <v>24407</v>
      </c>
      <c r="O53" s="1415">
        <v>23208</v>
      </c>
      <c r="P53" s="1415">
        <v>22090</v>
      </c>
      <c r="Q53" s="1415">
        <v>23668</v>
      </c>
      <c r="R53" s="1415">
        <v>24627</v>
      </c>
      <c r="S53" s="1415">
        <v>21382</v>
      </c>
      <c r="T53" s="1415">
        <v>21601</v>
      </c>
      <c r="U53" s="1467">
        <v>21251</v>
      </c>
      <c r="V53" s="1467">
        <v>22087</v>
      </c>
      <c r="W53" s="1467">
        <v>21233</v>
      </c>
      <c r="X53" s="1467">
        <v>22380</v>
      </c>
      <c r="Y53" s="1467">
        <v>22458</v>
      </c>
      <c r="Z53" s="1467">
        <v>23470</v>
      </c>
      <c r="AA53" s="1467">
        <v>23345</v>
      </c>
      <c r="AB53" s="1467">
        <v>21070</v>
      </c>
      <c r="AC53" s="1467">
        <v>23270</v>
      </c>
      <c r="AD53" s="1467">
        <v>23870</v>
      </c>
      <c r="AE53" s="1467">
        <v>23430</v>
      </c>
      <c r="AF53" s="1467">
        <v>22890</v>
      </c>
      <c r="AG53" s="1467">
        <v>21840</v>
      </c>
      <c r="AH53" s="1467">
        <v>21450</v>
      </c>
      <c r="AI53" s="1467">
        <v>20530</v>
      </c>
      <c r="AJ53" s="1467">
        <f>SUM(AJ54:AJ58)</f>
        <v>21120</v>
      </c>
      <c r="AK53" s="1467">
        <f>SUM(AK54:AK58)</f>
        <v>22830</v>
      </c>
    </row>
    <row r="54" spans="1:37">
      <c r="B54" s="1416">
        <v>209</v>
      </c>
      <c r="C54" s="231" t="s">
        <v>1225</v>
      </c>
      <c r="D54" s="1420">
        <v>13972</v>
      </c>
      <c r="E54" s="1420">
        <v>13566</v>
      </c>
      <c r="F54" s="1420">
        <v>13137</v>
      </c>
      <c r="G54" s="1420">
        <v>12664</v>
      </c>
      <c r="H54" s="1420">
        <v>13200</v>
      </c>
      <c r="I54" s="1420">
        <v>13200</v>
      </c>
      <c r="J54" s="1420">
        <v>11540</v>
      </c>
      <c r="K54" s="1420">
        <v>11386</v>
      </c>
      <c r="L54" s="1420">
        <v>11302</v>
      </c>
      <c r="M54" s="1420">
        <v>10720</v>
      </c>
      <c r="N54" s="1420">
        <v>10443</v>
      </c>
      <c r="O54" s="1415">
        <v>10252</v>
      </c>
      <c r="P54" s="1415">
        <v>9833</v>
      </c>
      <c r="Q54" s="1415">
        <v>10756</v>
      </c>
      <c r="R54" s="1415">
        <v>11232</v>
      </c>
      <c r="S54" s="1415">
        <v>10014</v>
      </c>
      <c r="T54" s="1415">
        <v>9557</v>
      </c>
      <c r="U54" s="1466">
        <v>8926</v>
      </c>
      <c r="V54" s="1466">
        <v>8986</v>
      </c>
      <c r="W54" s="1466">
        <v>8643</v>
      </c>
      <c r="X54" s="1466">
        <v>9187</v>
      </c>
      <c r="Y54" s="1466">
        <v>9146</v>
      </c>
      <c r="Z54" s="1466">
        <v>9635</v>
      </c>
      <c r="AA54" s="1466">
        <v>9602</v>
      </c>
      <c r="AB54" s="1466">
        <v>11160</v>
      </c>
      <c r="AC54" s="1466">
        <v>12120</v>
      </c>
      <c r="AD54" s="1466">
        <v>12250</v>
      </c>
      <c r="AE54" s="1466">
        <v>12130</v>
      </c>
      <c r="AF54" s="1466">
        <v>11800</v>
      </c>
      <c r="AG54" s="1466">
        <v>11630</v>
      </c>
      <c r="AH54" s="1466">
        <v>11560</v>
      </c>
      <c r="AI54" s="1466">
        <v>10810</v>
      </c>
      <c r="AJ54" s="1466">
        <f>AJ80</f>
        <v>11200</v>
      </c>
      <c r="AK54" s="1466">
        <f>AK80</f>
        <v>11790</v>
      </c>
    </row>
    <row r="55" spans="1:37">
      <c r="B55" s="1416">
        <v>222</v>
      </c>
      <c r="C55" s="231" t="s">
        <v>446</v>
      </c>
      <c r="D55" s="1420">
        <v>6924</v>
      </c>
      <c r="E55" s="1420">
        <v>6785</v>
      </c>
      <c r="F55" s="1420">
        <v>6451</v>
      </c>
      <c r="G55" s="1420">
        <v>6115</v>
      </c>
      <c r="H55" s="1420">
        <v>5630</v>
      </c>
      <c r="I55" s="1420">
        <v>5630</v>
      </c>
      <c r="J55" s="1420">
        <v>5350</v>
      </c>
      <c r="K55" s="1420">
        <v>5160</v>
      </c>
      <c r="L55" s="1420">
        <v>5129</v>
      </c>
      <c r="M55" s="1420">
        <v>4886</v>
      </c>
      <c r="N55" s="1420">
        <v>4969</v>
      </c>
      <c r="O55" s="1415">
        <v>4668</v>
      </c>
      <c r="P55" s="1415">
        <v>4537</v>
      </c>
      <c r="Q55" s="1415">
        <v>4703</v>
      </c>
      <c r="R55" s="1415">
        <v>4667</v>
      </c>
      <c r="S55" s="1415">
        <v>4165</v>
      </c>
      <c r="T55" s="1415">
        <v>4247</v>
      </c>
      <c r="U55" s="1466">
        <v>4509</v>
      </c>
      <c r="V55" s="1466">
        <v>4836</v>
      </c>
      <c r="W55" s="1466">
        <v>4650</v>
      </c>
      <c r="X55" s="1466">
        <v>4874</v>
      </c>
      <c r="Y55" s="1466">
        <v>4985</v>
      </c>
      <c r="Z55" s="1466">
        <v>5176</v>
      </c>
      <c r="AA55" s="1466">
        <v>5131</v>
      </c>
      <c r="AB55" s="1466">
        <v>3130</v>
      </c>
      <c r="AC55" s="1466">
        <v>3490</v>
      </c>
      <c r="AD55" s="1466">
        <v>3510</v>
      </c>
      <c r="AE55" s="1466">
        <v>3440</v>
      </c>
      <c r="AF55" s="1466">
        <v>3380</v>
      </c>
      <c r="AG55" s="1466">
        <v>3070</v>
      </c>
      <c r="AH55" s="1466">
        <v>3000</v>
      </c>
      <c r="AI55" s="1466">
        <v>2810</v>
      </c>
      <c r="AJ55" s="1466">
        <f>AJ92</f>
        <v>2950</v>
      </c>
      <c r="AK55" s="1466">
        <f>AK92</f>
        <v>3060</v>
      </c>
    </row>
    <row r="56" spans="1:37">
      <c r="B56" s="1416">
        <v>225</v>
      </c>
      <c r="C56" s="231" t="s">
        <v>447</v>
      </c>
      <c r="D56" s="1420">
        <v>6858</v>
      </c>
      <c r="E56" s="1420">
        <v>6786</v>
      </c>
      <c r="F56" s="1420">
        <v>6840</v>
      </c>
      <c r="G56" s="1420">
        <v>6096</v>
      </c>
      <c r="H56" s="1420">
        <v>6280</v>
      </c>
      <c r="I56" s="1420">
        <v>6280</v>
      </c>
      <c r="J56" s="1420">
        <v>5700</v>
      </c>
      <c r="K56" s="1420">
        <v>5629</v>
      </c>
      <c r="L56" s="1420">
        <v>5595</v>
      </c>
      <c r="M56" s="1420">
        <v>4889</v>
      </c>
      <c r="N56" s="1420">
        <v>4857</v>
      </c>
      <c r="O56" s="1415">
        <v>4333</v>
      </c>
      <c r="P56" s="1415">
        <v>4041</v>
      </c>
      <c r="Q56" s="1415">
        <v>4438</v>
      </c>
      <c r="R56" s="1415">
        <v>4744</v>
      </c>
      <c r="S56" s="1415">
        <v>3564</v>
      </c>
      <c r="T56" s="1415">
        <v>4112</v>
      </c>
      <c r="U56" s="1466">
        <v>4328</v>
      </c>
      <c r="V56" s="1466">
        <v>4571</v>
      </c>
      <c r="W56" s="1466">
        <v>4403</v>
      </c>
      <c r="X56" s="1466">
        <v>4605</v>
      </c>
      <c r="Y56" s="1466">
        <v>4626</v>
      </c>
      <c r="Z56" s="1466">
        <v>4836</v>
      </c>
      <c r="AA56" s="1466">
        <v>4853</v>
      </c>
      <c r="AB56" s="1466">
        <v>3770</v>
      </c>
      <c r="AC56" s="1466">
        <v>4160</v>
      </c>
      <c r="AD56" s="1466">
        <v>4450</v>
      </c>
      <c r="AE56" s="1466">
        <v>4170</v>
      </c>
      <c r="AF56" s="1466">
        <v>3930</v>
      </c>
      <c r="AG56" s="1466">
        <v>3550</v>
      </c>
      <c r="AH56" s="1466">
        <v>3570</v>
      </c>
      <c r="AI56" s="1466">
        <v>3820</v>
      </c>
      <c r="AJ56" s="1466">
        <f>AJ95</f>
        <v>3760</v>
      </c>
      <c r="AK56" s="1466">
        <f>AK95</f>
        <v>4650</v>
      </c>
    </row>
    <row r="57" spans="1:37">
      <c r="B57" s="1416">
        <v>585</v>
      </c>
      <c r="C57" s="231" t="s">
        <v>448</v>
      </c>
      <c r="D57" s="1420">
        <v>2828</v>
      </c>
      <c r="E57" s="1420">
        <v>2690</v>
      </c>
      <c r="F57" s="1420">
        <v>2613</v>
      </c>
      <c r="G57" s="1420">
        <v>2350</v>
      </c>
      <c r="H57" s="1420">
        <v>2500</v>
      </c>
      <c r="I57" s="1420">
        <v>2500</v>
      </c>
      <c r="J57" s="1420">
        <v>2240</v>
      </c>
      <c r="K57" s="1420">
        <v>2279</v>
      </c>
      <c r="L57" s="1420">
        <v>2356</v>
      </c>
      <c r="M57" s="1420">
        <v>2011</v>
      </c>
      <c r="N57" s="1420">
        <v>2239</v>
      </c>
      <c r="O57" s="1415">
        <v>2134</v>
      </c>
      <c r="P57" s="1415">
        <v>1969</v>
      </c>
      <c r="Q57" s="1415">
        <v>1975</v>
      </c>
      <c r="R57" s="1415">
        <v>2150</v>
      </c>
      <c r="S57" s="1415">
        <v>1928</v>
      </c>
      <c r="T57" s="1415">
        <v>1912</v>
      </c>
      <c r="U57" s="1466">
        <v>1810</v>
      </c>
      <c r="V57" s="1466">
        <v>1936</v>
      </c>
      <c r="W57" s="1466">
        <v>1853</v>
      </c>
      <c r="X57" s="1466">
        <v>1929</v>
      </c>
      <c r="Y57" s="1466">
        <v>1925</v>
      </c>
      <c r="Z57" s="1466">
        <v>1995</v>
      </c>
      <c r="AA57" s="1466">
        <v>1953</v>
      </c>
      <c r="AB57" s="1466">
        <v>1630</v>
      </c>
      <c r="AC57" s="1466">
        <v>1950</v>
      </c>
      <c r="AD57" s="1466">
        <v>2020</v>
      </c>
      <c r="AE57" s="1466">
        <v>2040</v>
      </c>
      <c r="AF57" s="1466">
        <v>2120</v>
      </c>
      <c r="AG57" s="1466">
        <v>2080</v>
      </c>
      <c r="AH57" s="1466">
        <v>1940</v>
      </c>
      <c r="AI57" s="1466">
        <v>1830</v>
      </c>
      <c r="AJ57" s="1466">
        <f>AJ110</f>
        <v>1900</v>
      </c>
      <c r="AK57" s="1466">
        <f>AK110</f>
        <v>1970</v>
      </c>
    </row>
    <row r="58" spans="1:37">
      <c r="B58" s="1416">
        <v>586</v>
      </c>
      <c r="C58" s="231" t="s">
        <v>449</v>
      </c>
      <c r="D58" s="1420">
        <v>2359</v>
      </c>
      <c r="E58" s="1420">
        <v>2342</v>
      </c>
      <c r="F58" s="1420">
        <v>2276</v>
      </c>
      <c r="G58" s="1420">
        <v>2035</v>
      </c>
      <c r="H58" s="1420">
        <v>2240</v>
      </c>
      <c r="I58" s="1420">
        <v>2240</v>
      </c>
      <c r="J58" s="1420">
        <v>2050</v>
      </c>
      <c r="K58" s="1420">
        <v>2024</v>
      </c>
      <c r="L58" s="1420">
        <v>2030</v>
      </c>
      <c r="M58" s="1420">
        <v>1851</v>
      </c>
      <c r="N58" s="1420">
        <v>1899</v>
      </c>
      <c r="O58" s="1468">
        <v>1821</v>
      </c>
      <c r="P58" s="1468">
        <v>1710</v>
      </c>
      <c r="Q58" s="1468">
        <v>1796</v>
      </c>
      <c r="R58" s="1415">
        <v>1834</v>
      </c>
      <c r="S58" s="1415">
        <v>1711</v>
      </c>
      <c r="T58" s="1415">
        <v>1773</v>
      </c>
      <c r="U58" s="1466">
        <v>1678</v>
      </c>
      <c r="V58" s="1466">
        <v>1758</v>
      </c>
      <c r="W58" s="1466">
        <v>1684</v>
      </c>
      <c r="X58" s="1466">
        <v>1785</v>
      </c>
      <c r="Y58" s="1466">
        <v>1776</v>
      </c>
      <c r="Z58" s="1466">
        <v>1828</v>
      </c>
      <c r="AA58" s="1466">
        <v>1806</v>
      </c>
      <c r="AB58" s="1466">
        <v>1380</v>
      </c>
      <c r="AC58" s="1466">
        <v>1550</v>
      </c>
      <c r="AD58" s="1466">
        <v>1640</v>
      </c>
      <c r="AE58" s="1466">
        <v>1650</v>
      </c>
      <c r="AF58" s="1466">
        <v>1660</v>
      </c>
      <c r="AG58" s="1466">
        <v>1510</v>
      </c>
      <c r="AH58" s="1466">
        <v>1380</v>
      </c>
      <c r="AI58" s="1466">
        <v>1260</v>
      </c>
      <c r="AJ58" s="1466">
        <f>AJ111</f>
        <v>1310</v>
      </c>
      <c r="AK58" s="1466">
        <f>AK111</f>
        <v>1360</v>
      </c>
    </row>
    <row r="59" spans="1:37">
      <c r="A59" s="231" t="s">
        <v>431</v>
      </c>
      <c r="B59" s="1416"/>
      <c r="C59" s="231" t="s">
        <v>269</v>
      </c>
      <c r="D59" s="1420">
        <v>16444</v>
      </c>
      <c r="E59" s="1420">
        <v>15650</v>
      </c>
      <c r="F59" s="1420">
        <v>14803</v>
      </c>
      <c r="G59" s="1420">
        <v>14800</v>
      </c>
      <c r="H59" s="1420">
        <v>20290</v>
      </c>
      <c r="I59" s="1420">
        <v>20290</v>
      </c>
      <c r="J59" s="1420">
        <v>18870</v>
      </c>
      <c r="K59" s="1420">
        <v>18382</v>
      </c>
      <c r="L59" s="1420">
        <v>16708</v>
      </c>
      <c r="M59" s="1420">
        <v>16135</v>
      </c>
      <c r="N59" s="1420">
        <v>15918</v>
      </c>
      <c r="O59" s="1415">
        <v>16152</v>
      </c>
      <c r="P59" s="1415">
        <v>15800</v>
      </c>
      <c r="Q59" s="1415">
        <v>15201</v>
      </c>
      <c r="R59" s="1415">
        <v>15294</v>
      </c>
      <c r="S59" s="1415">
        <v>13664</v>
      </c>
      <c r="T59" s="1415">
        <v>14011</v>
      </c>
      <c r="U59" s="1467">
        <v>13078</v>
      </c>
      <c r="V59" s="1467">
        <v>13910</v>
      </c>
      <c r="W59" s="1467">
        <v>13589</v>
      </c>
      <c r="X59" s="1467">
        <v>13065</v>
      </c>
      <c r="Y59" s="1467">
        <v>13342</v>
      </c>
      <c r="Z59" s="1467">
        <v>14172</v>
      </c>
      <c r="AA59" s="1467">
        <v>13838</v>
      </c>
      <c r="AB59" s="1467">
        <v>12700</v>
      </c>
      <c r="AC59" s="1467">
        <v>13260</v>
      </c>
      <c r="AD59" s="1467">
        <v>13600</v>
      </c>
      <c r="AE59" s="1467">
        <v>13770</v>
      </c>
      <c r="AF59" s="1467">
        <v>12940</v>
      </c>
      <c r="AG59" s="1467">
        <v>16670</v>
      </c>
      <c r="AH59" s="1467">
        <v>16440</v>
      </c>
      <c r="AI59" s="1467">
        <v>16520</v>
      </c>
      <c r="AJ59" s="1467">
        <f>SUM(AJ60:AJ61)</f>
        <v>17150</v>
      </c>
      <c r="AK59" s="1467">
        <f>SUM(AK60:AK61)</f>
        <v>18150</v>
      </c>
    </row>
    <row r="60" spans="1:37">
      <c r="B60" s="1416">
        <v>221</v>
      </c>
      <c r="C60" s="1453" t="s">
        <v>1226</v>
      </c>
      <c r="D60" s="1454">
        <v>4300</v>
      </c>
      <c r="E60" s="1454">
        <v>4109</v>
      </c>
      <c r="F60" s="1454">
        <v>4147</v>
      </c>
      <c r="G60" s="1454">
        <v>3995</v>
      </c>
      <c r="H60" s="1454">
        <v>8480</v>
      </c>
      <c r="I60" s="1454">
        <v>8480</v>
      </c>
      <c r="J60" s="1454">
        <v>7920</v>
      </c>
      <c r="K60" s="1454">
        <v>7935</v>
      </c>
      <c r="L60" s="1454">
        <v>6993</v>
      </c>
      <c r="M60" s="1454">
        <v>6909</v>
      </c>
      <c r="N60" s="1454">
        <v>6898</v>
      </c>
      <c r="O60" s="1415">
        <v>7139</v>
      </c>
      <c r="P60" s="1415">
        <v>6672</v>
      </c>
      <c r="Q60" s="1415">
        <v>6435</v>
      </c>
      <c r="R60" s="1415">
        <v>6629</v>
      </c>
      <c r="S60" s="1415">
        <v>5477</v>
      </c>
      <c r="T60" s="1415">
        <v>6188</v>
      </c>
      <c r="U60" s="1466">
        <v>5597</v>
      </c>
      <c r="V60" s="1466">
        <v>5957</v>
      </c>
      <c r="W60" s="1466">
        <v>5839</v>
      </c>
      <c r="X60" s="1466">
        <v>5586</v>
      </c>
      <c r="Y60" s="1466">
        <v>5688</v>
      </c>
      <c r="Z60" s="1466">
        <v>6041</v>
      </c>
      <c r="AA60" s="1466">
        <v>5937</v>
      </c>
      <c r="AB60" s="1466">
        <v>5150</v>
      </c>
      <c r="AC60" s="1466">
        <v>5070</v>
      </c>
      <c r="AD60" s="1466">
        <v>5150</v>
      </c>
      <c r="AE60" s="1466">
        <v>5270</v>
      </c>
      <c r="AF60" s="1466">
        <v>4820</v>
      </c>
      <c r="AG60" s="1466">
        <v>5100</v>
      </c>
      <c r="AH60" s="1466">
        <v>5040</v>
      </c>
      <c r="AI60" s="1466">
        <v>4920</v>
      </c>
      <c r="AJ60" s="1466">
        <f>AJ91</f>
        <v>5090</v>
      </c>
      <c r="AK60" s="1466">
        <f>AK91</f>
        <v>5350</v>
      </c>
    </row>
    <row r="61" spans="1:37">
      <c r="B61" s="1416">
        <v>223</v>
      </c>
      <c r="C61" s="1453" t="s">
        <v>451</v>
      </c>
      <c r="D61" s="1454">
        <v>12144</v>
      </c>
      <c r="E61" s="1454">
        <v>11541</v>
      </c>
      <c r="F61" s="1454">
        <v>10656</v>
      </c>
      <c r="G61" s="1454">
        <v>10805</v>
      </c>
      <c r="H61" s="1454">
        <v>11810</v>
      </c>
      <c r="I61" s="1454">
        <v>11810</v>
      </c>
      <c r="J61" s="1454">
        <v>10950</v>
      </c>
      <c r="K61" s="1454">
        <v>10447</v>
      </c>
      <c r="L61" s="1454">
        <v>9715</v>
      </c>
      <c r="M61" s="1454">
        <v>9226</v>
      </c>
      <c r="N61" s="1454">
        <v>9020</v>
      </c>
      <c r="O61" s="1415">
        <v>9013</v>
      </c>
      <c r="P61" s="1415">
        <v>9128</v>
      </c>
      <c r="Q61" s="1415">
        <v>8766</v>
      </c>
      <c r="R61" s="1415">
        <v>8665</v>
      </c>
      <c r="S61" s="1415">
        <v>8187</v>
      </c>
      <c r="T61" s="1415">
        <v>7823</v>
      </c>
      <c r="U61" s="1466">
        <v>7481</v>
      </c>
      <c r="V61" s="1466">
        <v>7953</v>
      </c>
      <c r="W61" s="1466">
        <v>7750</v>
      </c>
      <c r="X61" s="1466">
        <v>7479</v>
      </c>
      <c r="Y61" s="1466">
        <v>7654</v>
      </c>
      <c r="Z61" s="1466">
        <v>8131</v>
      </c>
      <c r="AA61" s="1466">
        <v>7901</v>
      </c>
      <c r="AB61" s="1466">
        <v>7550</v>
      </c>
      <c r="AC61" s="1466">
        <v>8190</v>
      </c>
      <c r="AD61" s="1466">
        <v>8450</v>
      </c>
      <c r="AE61" s="1466">
        <v>8500</v>
      </c>
      <c r="AF61" s="1466">
        <v>8120</v>
      </c>
      <c r="AG61" s="1466">
        <v>11570</v>
      </c>
      <c r="AH61" s="1466">
        <v>11400</v>
      </c>
      <c r="AI61" s="1466">
        <v>11600</v>
      </c>
      <c r="AJ61" s="1466">
        <f>AJ93</f>
        <v>12060</v>
      </c>
      <c r="AK61" s="1466">
        <f>AK93</f>
        <v>12800</v>
      </c>
    </row>
    <row r="62" spans="1:37">
      <c r="A62" s="231" t="s">
        <v>431</v>
      </c>
      <c r="B62" s="1416"/>
      <c r="C62" s="231" t="s">
        <v>284</v>
      </c>
      <c r="D62" s="1420">
        <v>55462</v>
      </c>
      <c r="E62" s="1420">
        <v>57720</v>
      </c>
      <c r="F62" s="1420">
        <v>50367</v>
      </c>
      <c r="G62" s="1420">
        <v>56750</v>
      </c>
      <c r="H62" s="1420">
        <v>53280</v>
      </c>
      <c r="I62" s="1420">
        <v>53280</v>
      </c>
      <c r="J62" s="1420">
        <v>50640</v>
      </c>
      <c r="K62" s="1420">
        <v>48483</v>
      </c>
      <c r="L62" s="1420">
        <v>46224</v>
      </c>
      <c r="M62" s="1420">
        <v>45675</v>
      </c>
      <c r="N62" s="1420">
        <v>38682</v>
      </c>
      <c r="O62" s="1415">
        <v>37271</v>
      </c>
      <c r="P62" s="1415">
        <v>37561</v>
      </c>
      <c r="Q62" s="1415">
        <v>39695</v>
      </c>
      <c r="R62" s="1415">
        <v>40034</v>
      </c>
      <c r="S62" s="1415">
        <v>36874</v>
      </c>
      <c r="T62" s="1415">
        <v>35416</v>
      </c>
      <c r="U62" s="1467">
        <v>34903</v>
      </c>
      <c r="V62" s="1467">
        <v>35322</v>
      </c>
      <c r="W62" s="1467">
        <v>34806</v>
      </c>
      <c r="X62" s="1467">
        <v>34985</v>
      </c>
      <c r="Y62" s="1467">
        <v>35005</v>
      </c>
      <c r="Z62" s="1467">
        <v>35488</v>
      </c>
      <c r="AA62" s="1467">
        <v>33354</v>
      </c>
      <c r="AB62" s="1467">
        <v>37760</v>
      </c>
      <c r="AC62" s="1467">
        <v>39820</v>
      </c>
      <c r="AD62" s="1467">
        <v>41140</v>
      </c>
      <c r="AE62" s="1467">
        <v>38000</v>
      </c>
      <c r="AF62" s="1467">
        <v>35350</v>
      </c>
      <c r="AG62" s="1467">
        <v>32420</v>
      </c>
      <c r="AH62" s="1467">
        <v>31410</v>
      </c>
      <c r="AI62" s="1467">
        <v>31870</v>
      </c>
      <c r="AJ62" s="1467">
        <f>SUM(AJ63:AJ65)</f>
        <v>36780</v>
      </c>
      <c r="AK62" s="1467">
        <f>SUM(AK63:AK65)</f>
        <v>32760</v>
      </c>
    </row>
    <row r="63" spans="1:37">
      <c r="B63" s="1416">
        <v>205</v>
      </c>
      <c r="C63" s="231" t="s">
        <v>1227</v>
      </c>
      <c r="D63" s="1420">
        <v>10803</v>
      </c>
      <c r="E63" s="1420">
        <v>10594</v>
      </c>
      <c r="F63" s="1420">
        <v>9749</v>
      </c>
      <c r="G63" s="1420">
        <v>10311</v>
      </c>
      <c r="H63" s="1420">
        <v>9640</v>
      </c>
      <c r="I63" s="1420">
        <v>9640</v>
      </c>
      <c r="J63" s="1420">
        <v>9360</v>
      </c>
      <c r="K63" s="1420">
        <v>9269</v>
      </c>
      <c r="L63" s="1420">
        <v>8534</v>
      </c>
      <c r="M63" s="1420">
        <v>8210</v>
      </c>
      <c r="N63" s="1420">
        <v>7475</v>
      </c>
      <c r="O63" s="1415">
        <v>7135</v>
      </c>
      <c r="P63" s="1415">
        <v>7109</v>
      </c>
      <c r="Q63" s="1415">
        <v>7301</v>
      </c>
      <c r="R63" s="1415">
        <v>7119</v>
      </c>
      <c r="S63" s="1415">
        <v>6934</v>
      </c>
      <c r="T63" s="1415">
        <v>6317</v>
      </c>
      <c r="U63" s="1466">
        <v>6338</v>
      </c>
      <c r="V63" s="1466">
        <v>6233</v>
      </c>
      <c r="W63" s="1466">
        <v>6231</v>
      </c>
      <c r="X63" s="1466">
        <v>6248</v>
      </c>
      <c r="Y63" s="1466">
        <v>6303</v>
      </c>
      <c r="Z63" s="1466">
        <v>6383</v>
      </c>
      <c r="AA63" s="1466">
        <v>6050</v>
      </c>
      <c r="AB63" s="1466">
        <v>6190</v>
      </c>
      <c r="AC63" s="1466">
        <v>6850</v>
      </c>
      <c r="AD63" s="1466">
        <v>7290</v>
      </c>
      <c r="AE63" s="1466">
        <v>6890</v>
      </c>
      <c r="AF63" s="1466">
        <v>6950</v>
      </c>
      <c r="AG63" s="1466">
        <v>5680</v>
      </c>
      <c r="AH63" s="1466">
        <v>5510</v>
      </c>
      <c r="AI63" s="1466">
        <v>5460</v>
      </c>
      <c r="AJ63" s="1466">
        <f>AJ76</f>
        <v>5930</v>
      </c>
      <c r="AK63" s="1466">
        <f>AK76</f>
        <v>5590</v>
      </c>
    </row>
    <row r="64" spans="1:37">
      <c r="B64" s="1416">
        <v>224</v>
      </c>
      <c r="C64" s="231" t="s">
        <v>452</v>
      </c>
      <c r="D64" s="1420">
        <v>32695</v>
      </c>
      <c r="E64" s="1420">
        <v>34597</v>
      </c>
      <c r="F64" s="1420">
        <v>28925</v>
      </c>
      <c r="G64" s="1420">
        <v>34235</v>
      </c>
      <c r="H64" s="1420">
        <v>32680</v>
      </c>
      <c r="I64" s="1420">
        <v>32680</v>
      </c>
      <c r="J64" s="1420">
        <v>30890</v>
      </c>
      <c r="K64" s="1420">
        <v>30061</v>
      </c>
      <c r="L64" s="1420">
        <v>28907</v>
      </c>
      <c r="M64" s="1420">
        <v>28492</v>
      </c>
      <c r="N64" s="1420">
        <v>22853</v>
      </c>
      <c r="O64" s="1415">
        <v>22569</v>
      </c>
      <c r="P64" s="1415">
        <v>23246</v>
      </c>
      <c r="Q64" s="1415">
        <v>25349</v>
      </c>
      <c r="R64" s="1415">
        <v>25689</v>
      </c>
      <c r="S64" s="1415">
        <v>22926</v>
      </c>
      <c r="T64" s="1415">
        <v>22514</v>
      </c>
      <c r="U64" s="1466">
        <v>22190</v>
      </c>
      <c r="V64" s="1466">
        <v>22617</v>
      </c>
      <c r="W64" s="1466">
        <v>22269</v>
      </c>
      <c r="X64" s="1466">
        <v>22332</v>
      </c>
      <c r="Y64" s="1466">
        <v>22307</v>
      </c>
      <c r="Z64" s="1466">
        <v>22765</v>
      </c>
      <c r="AA64" s="1466">
        <v>21352</v>
      </c>
      <c r="AB64" s="1466">
        <v>25390</v>
      </c>
      <c r="AC64" s="1466">
        <v>26010</v>
      </c>
      <c r="AD64" s="1466">
        <v>26660</v>
      </c>
      <c r="AE64" s="1466">
        <v>24270</v>
      </c>
      <c r="AF64" s="1466">
        <v>21520</v>
      </c>
      <c r="AG64" s="1466">
        <v>21350</v>
      </c>
      <c r="AH64" s="1466">
        <v>20610</v>
      </c>
      <c r="AI64" s="1466">
        <v>21070</v>
      </c>
      <c r="AJ64" s="1466">
        <f>AJ94</f>
        <v>25020</v>
      </c>
      <c r="AK64" s="1466">
        <f>AK94</f>
        <v>21290</v>
      </c>
    </row>
    <row r="65" spans="1:37">
      <c r="A65" s="261"/>
      <c r="B65" s="1417">
        <v>226</v>
      </c>
      <c r="C65" s="261" t="s">
        <v>453</v>
      </c>
      <c r="D65" s="1446">
        <v>11964</v>
      </c>
      <c r="E65" s="1446">
        <v>12529</v>
      </c>
      <c r="F65" s="1446">
        <v>11693</v>
      </c>
      <c r="G65" s="1446">
        <v>12204</v>
      </c>
      <c r="H65" s="1446">
        <v>10960</v>
      </c>
      <c r="I65" s="1446">
        <v>10960</v>
      </c>
      <c r="J65" s="1446">
        <v>10390</v>
      </c>
      <c r="K65" s="1446">
        <v>9153</v>
      </c>
      <c r="L65" s="1446">
        <v>8783</v>
      </c>
      <c r="M65" s="1446">
        <v>8973</v>
      </c>
      <c r="N65" s="1446">
        <v>8354</v>
      </c>
      <c r="O65" s="1417">
        <v>7567</v>
      </c>
      <c r="P65" s="1417">
        <v>7206</v>
      </c>
      <c r="Q65" s="1417">
        <v>7045</v>
      </c>
      <c r="R65" s="1417">
        <v>7226</v>
      </c>
      <c r="S65" s="1417">
        <v>7014</v>
      </c>
      <c r="T65" s="1417">
        <v>6585</v>
      </c>
      <c r="U65" s="1469">
        <v>6375</v>
      </c>
      <c r="V65" s="1469">
        <v>6472</v>
      </c>
      <c r="W65" s="1469">
        <v>6306</v>
      </c>
      <c r="X65" s="1469">
        <v>6405</v>
      </c>
      <c r="Y65" s="1469">
        <v>6395</v>
      </c>
      <c r="Z65" s="1469">
        <v>6340</v>
      </c>
      <c r="AA65" s="1469">
        <v>5952</v>
      </c>
      <c r="AB65" s="1469">
        <v>6180</v>
      </c>
      <c r="AC65" s="1469">
        <v>6960</v>
      </c>
      <c r="AD65" s="1469">
        <v>7190</v>
      </c>
      <c r="AE65" s="1469">
        <v>6840</v>
      </c>
      <c r="AF65" s="1469">
        <v>6880</v>
      </c>
      <c r="AG65" s="1469">
        <v>5390</v>
      </c>
      <c r="AH65" s="1469">
        <v>5290</v>
      </c>
      <c r="AI65" s="1469">
        <v>5340</v>
      </c>
      <c r="AJ65" s="1469">
        <f>AJ96</f>
        <v>5830</v>
      </c>
      <c r="AK65" s="1469">
        <f>AK96</f>
        <v>5880</v>
      </c>
    </row>
    <row r="66" spans="1:37">
      <c r="A66" s="1" t="s">
        <v>1228</v>
      </c>
      <c r="D66" s="1420"/>
      <c r="E66" s="1420"/>
      <c r="F66" s="1420"/>
      <c r="G66" s="1420"/>
      <c r="H66" s="1420"/>
      <c r="I66" s="1420"/>
      <c r="J66" s="1420"/>
      <c r="K66" s="1420"/>
      <c r="L66" s="1420"/>
      <c r="M66" s="1420"/>
      <c r="N66" s="1420"/>
      <c r="O66" s="1420"/>
      <c r="P66" s="1420"/>
      <c r="Q66" s="1420"/>
      <c r="R66" s="1420"/>
      <c r="S66" s="1420"/>
      <c r="T66" s="1420"/>
      <c r="U66" s="1444"/>
      <c r="V66" s="1444"/>
      <c r="W66" s="1444"/>
      <c r="X66" s="1444"/>
      <c r="Y66" s="1444"/>
      <c r="Z66" s="1444"/>
      <c r="AA66" s="1444"/>
      <c r="AE66" s="231" t="s">
        <v>1229</v>
      </c>
      <c r="AH66" s="1245"/>
      <c r="AI66" s="1246"/>
      <c r="AJ66" s="1246"/>
    </row>
    <row r="67" spans="1:37">
      <c r="O67" s="1444"/>
      <c r="P67" s="1444"/>
      <c r="Q67" s="1444"/>
      <c r="R67" s="1444"/>
      <c r="S67" s="1444"/>
      <c r="T67" s="1444"/>
      <c r="U67" s="1444"/>
      <c r="V67" s="1444"/>
      <c r="W67" s="1444"/>
      <c r="X67" s="1444"/>
      <c r="Y67" s="1444"/>
      <c r="Z67" s="1444"/>
      <c r="AA67" s="1444"/>
      <c r="AE67" s="231" t="s">
        <v>1230</v>
      </c>
      <c r="AI67" s="231"/>
      <c r="AJ67" s="231"/>
    </row>
    <row r="68" spans="1:37">
      <c r="O68" s="1444"/>
      <c r="P68" s="1444"/>
      <c r="Q68" s="1444"/>
      <c r="R68" s="1444"/>
      <c r="S68" s="1444"/>
      <c r="T68" s="1444"/>
      <c r="U68" s="1444"/>
      <c r="V68" s="1444"/>
      <c r="W68" s="1444"/>
      <c r="X68" s="1444"/>
      <c r="Y68" s="1444"/>
      <c r="Z68" s="1444"/>
      <c r="AA68" s="1444"/>
      <c r="AI68" s="231"/>
      <c r="AJ68" s="231"/>
    </row>
    <row r="69" spans="1:37">
      <c r="O69" s="1444"/>
      <c r="P69" s="1444"/>
      <c r="Q69" s="1444"/>
      <c r="R69" s="1444"/>
      <c r="S69" s="1444"/>
      <c r="T69" s="1444"/>
      <c r="U69" s="1444"/>
      <c r="V69" s="1444"/>
      <c r="W69" s="1444"/>
      <c r="X69" s="1444"/>
      <c r="Y69" s="1444"/>
      <c r="Z69" s="1444"/>
      <c r="AA69" s="1444"/>
      <c r="AI69" s="231"/>
      <c r="AJ69" s="231"/>
    </row>
    <row r="70" spans="1:37">
      <c r="C70" s="231" t="s">
        <v>598</v>
      </c>
      <c r="AJ70" s="1420">
        <f>SUM(AJ71:AJ111)</f>
        <v>155740</v>
      </c>
      <c r="AK70" s="1420">
        <f>SUM(AK71:AK111)</f>
        <v>165180</v>
      </c>
    </row>
    <row r="71" spans="1:37">
      <c r="C71" s="231" t="s">
        <v>85</v>
      </c>
      <c r="AJ71" s="1420">
        <v>13560</v>
      </c>
      <c r="AK71" s="1479">
        <v>14180</v>
      </c>
    </row>
    <row r="72" spans="1:37">
      <c r="C72" s="231" t="s">
        <v>167</v>
      </c>
      <c r="AJ72" s="1420">
        <v>6470</v>
      </c>
      <c r="AK72" s="1479">
        <v>7450</v>
      </c>
    </row>
    <row r="73" spans="1:37">
      <c r="C73" s="231" t="s">
        <v>107</v>
      </c>
      <c r="AJ73" s="1420">
        <v>350</v>
      </c>
      <c r="AK73" s="1479">
        <v>350</v>
      </c>
    </row>
    <row r="74" spans="1:37">
      <c r="C74" s="231" t="s">
        <v>125</v>
      </c>
      <c r="AJ74" s="1420">
        <v>1370</v>
      </c>
      <c r="AK74" s="1479">
        <v>1430</v>
      </c>
    </row>
    <row r="75" spans="1:37">
      <c r="C75" s="231" t="s">
        <v>109</v>
      </c>
      <c r="AJ75" s="1420">
        <v>710</v>
      </c>
      <c r="AK75" s="1479">
        <v>710</v>
      </c>
    </row>
    <row r="76" spans="1:37">
      <c r="C76" s="231" t="s">
        <v>55</v>
      </c>
      <c r="AJ76" s="1420">
        <v>5930</v>
      </c>
      <c r="AK76" s="1479">
        <v>5590</v>
      </c>
    </row>
    <row r="77" spans="1:37">
      <c r="C77" s="231" t="s">
        <v>111</v>
      </c>
      <c r="AJ77" s="1420">
        <v>0</v>
      </c>
      <c r="AK77" s="1479">
        <v>0</v>
      </c>
    </row>
    <row r="78" spans="1:37">
      <c r="C78" s="231" t="s">
        <v>114</v>
      </c>
      <c r="AJ78" s="1420">
        <v>640</v>
      </c>
      <c r="AK78" s="1479">
        <v>650</v>
      </c>
    </row>
    <row r="79" spans="1:37">
      <c r="C79" s="231" t="s">
        <v>189</v>
      </c>
      <c r="AJ79" s="1420">
        <v>430</v>
      </c>
      <c r="AK79" s="1479">
        <v>420</v>
      </c>
    </row>
    <row r="80" spans="1:37">
      <c r="C80" s="231" t="s">
        <v>226</v>
      </c>
      <c r="AJ80" s="1420">
        <v>11200</v>
      </c>
      <c r="AK80" s="1479">
        <v>11790</v>
      </c>
    </row>
    <row r="81" spans="3:37">
      <c r="C81" s="231" t="s">
        <v>127</v>
      </c>
      <c r="AJ81" s="1420">
        <v>2390</v>
      </c>
      <c r="AK81" s="1479">
        <v>2510</v>
      </c>
    </row>
    <row r="82" spans="3:37">
      <c r="C82" s="231" t="s">
        <v>191</v>
      </c>
      <c r="AJ82" s="1420">
        <v>6150</v>
      </c>
      <c r="AK82" s="1479">
        <v>8210</v>
      </c>
    </row>
    <row r="83" spans="3:37">
      <c r="C83" s="231" t="s">
        <v>136</v>
      </c>
      <c r="AJ83" s="1420">
        <v>1440</v>
      </c>
      <c r="AK83" s="1479">
        <v>1510</v>
      </c>
    </row>
    <row r="84" spans="3:37">
      <c r="C84" s="231" t="s">
        <v>116</v>
      </c>
      <c r="AJ84" s="1420">
        <v>1650</v>
      </c>
      <c r="AK84" s="1479">
        <v>1700</v>
      </c>
    </row>
    <row r="85" spans="3:37">
      <c r="C85" s="231" t="s">
        <v>142</v>
      </c>
      <c r="AJ85" s="1420">
        <v>6480</v>
      </c>
      <c r="AK85" s="1479">
        <v>7990</v>
      </c>
    </row>
    <row r="86" spans="3:37">
      <c r="C86" s="231" t="s">
        <v>129</v>
      </c>
      <c r="AJ86" s="1420">
        <v>400</v>
      </c>
      <c r="AK86" s="1479">
        <v>500</v>
      </c>
    </row>
    <row r="87" spans="3:37">
      <c r="C87" s="231" t="s">
        <v>118</v>
      </c>
      <c r="AJ87" s="1420">
        <v>490</v>
      </c>
      <c r="AK87" s="1479">
        <v>500</v>
      </c>
    </row>
    <row r="88" spans="3:37">
      <c r="C88" s="231" t="s">
        <v>148</v>
      </c>
      <c r="AJ88" s="1420">
        <v>3790</v>
      </c>
      <c r="AK88" s="1479">
        <v>4250</v>
      </c>
    </row>
    <row r="89" spans="3:37">
      <c r="C89" s="231" t="s">
        <v>120</v>
      </c>
      <c r="AJ89" s="1420">
        <v>3810</v>
      </c>
      <c r="AK89" s="1479">
        <v>4150</v>
      </c>
    </row>
    <row r="90" spans="3:37">
      <c r="C90" s="231" t="s">
        <v>150</v>
      </c>
      <c r="AJ90" s="1420">
        <v>4860</v>
      </c>
      <c r="AK90" s="1479">
        <v>5280</v>
      </c>
    </row>
    <row r="91" spans="3:37">
      <c r="C91" s="231" t="s">
        <v>1231</v>
      </c>
      <c r="AJ91" s="1420">
        <v>5090</v>
      </c>
      <c r="AK91" s="1479">
        <v>5350</v>
      </c>
    </row>
    <row r="92" spans="3:37">
      <c r="C92" s="231" t="s">
        <v>986</v>
      </c>
      <c r="AJ92" s="1420">
        <v>2950</v>
      </c>
      <c r="AK92" s="1479">
        <v>3060</v>
      </c>
    </row>
    <row r="93" spans="3:37">
      <c r="C93" s="231" t="s">
        <v>987</v>
      </c>
      <c r="AJ93" s="1420">
        <v>12060</v>
      </c>
      <c r="AK93" s="1479">
        <v>12800</v>
      </c>
    </row>
    <row r="94" spans="3:37">
      <c r="C94" s="231" t="s">
        <v>988</v>
      </c>
      <c r="AJ94" s="1420">
        <v>25020</v>
      </c>
      <c r="AK94" s="1479">
        <v>21290</v>
      </c>
    </row>
    <row r="95" spans="3:37">
      <c r="C95" s="231" t="s">
        <v>989</v>
      </c>
      <c r="AJ95" s="1420">
        <v>3760</v>
      </c>
      <c r="AK95" s="1479">
        <v>4650</v>
      </c>
    </row>
    <row r="96" spans="3:37">
      <c r="C96" s="231" t="s">
        <v>990</v>
      </c>
      <c r="AJ96" s="1420">
        <v>5830</v>
      </c>
      <c r="AK96" s="1479">
        <v>5880</v>
      </c>
    </row>
    <row r="97" spans="3:37">
      <c r="C97" s="231" t="s">
        <v>991</v>
      </c>
      <c r="AJ97" s="1420">
        <v>2180</v>
      </c>
      <c r="AK97" s="1479">
        <v>2280</v>
      </c>
    </row>
    <row r="98" spans="3:37">
      <c r="C98" s="231" t="s">
        <v>992</v>
      </c>
      <c r="AJ98" s="1420">
        <v>2780</v>
      </c>
      <c r="AK98" s="1479">
        <v>2970</v>
      </c>
    </row>
    <row r="99" spans="3:37">
      <c r="C99" s="231" t="s">
        <v>993</v>
      </c>
      <c r="AJ99" s="1420">
        <v>3860</v>
      </c>
      <c r="AK99" s="1479">
        <v>4200</v>
      </c>
    </row>
    <row r="100" spans="3:37">
      <c r="C100" s="231" t="s">
        <v>122</v>
      </c>
      <c r="AJ100" s="1420">
        <v>660</v>
      </c>
      <c r="AK100" s="1479">
        <v>710</v>
      </c>
    </row>
    <row r="101" spans="3:37">
      <c r="C101" s="231" t="s">
        <v>996</v>
      </c>
      <c r="AJ101" s="1420">
        <v>1960</v>
      </c>
      <c r="AK101" s="1479">
        <v>2130</v>
      </c>
    </row>
    <row r="102" spans="3:37">
      <c r="C102" s="231" t="s">
        <v>131</v>
      </c>
      <c r="AJ102" s="1420">
        <v>2020</v>
      </c>
      <c r="AK102" s="1479">
        <v>2120</v>
      </c>
    </row>
    <row r="103" spans="3:37">
      <c r="C103" s="231" t="s">
        <v>133</v>
      </c>
      <c r="AJ103" s="1420">
        <v>50</v>
      </c>
      <c r="AK103" s="1479">
        <v>60</v>
      </c>
    </row>
    <row r="104" spans="3:37">
      <c r="C104" s="231" t="s">
        <v>179</v>
      </c>
      <c r="AJ104" s="1420">
        <v>910</v>
      </c>
      <c r="AK104" s="1479">
        <v>980</v>
      </c>
    </row>
    <row r="105" spans="3:37">
      <c r="C105" s="231" t="s">
        <v>181</v>
      </c>
      <c r="AJ105" s="1420">
        <v>640</v>
      </c>
      <c r="AK105" s="1479">
        <v>670</v>
      </c>
    </row>
    <row r="106" spans="3:37">
      <c r="C106" s="231" t="s">
        <v>999</v>
      </c>
      <c r="AJ106" s="1420">
        <v>740</v>
      </c>
      <c r="AK106" s="1479">
        <v>750</v>
      </c>
    </row>
    <row r="107" spans="3:37">
      <c r="C107" s="231" t="s">
        <v>212</v>
      </c>
      <c r="AJ107" s="1420">
        <v>300</v>
      </c>
      <c r="AK107" s="1479">
        <v>310</v>
      </c>
    </row>
    <row r="108" spans="3:37">
      <c r="C108" s="231" t="s">
        <v>214</v>
      </c>
      <c r="AJ108" s="1420">
        <v>7210</v>
      </c>
      <c r="AK108" s="1479">
        <v>9860</v>
      </c>
    </row>
    <row r="109" spans="3:37">
      <c r="C109" s="231" t="s">
        <v>445</v>
      </c>
      <c r="AJ109" s="1420">
        <v>2390</v>
      </c>
      <c r="AK109" s="1479">
        <v>2610</v>
      </c>
    </row>
    <row r="110" spans="3:37">
      <c r="C110" s="231" t="s">
        <v>1004</v>
      </c>
      <c r="AJ110" s="1420">
        <v>1900</v>
      </c>
      <c r="AK110" s="1479">
        <v>1970</v>
      </c>
    </row>
    <row r="111" spans="3:37">
      <c r="C111" s="231" t="s">
        <v>1005</v>
      </c>
      <c r="AJ111" s="1420">
        <v>1310</v>
      </c>
      <c r="AK111" s="1479">
        <v>1360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8931-3E9D-4703-A056-AC4C47D29FB0}">
  <dimension ref="A1:BC124"/>
  <sheetViews>
    <sheetView workbookViewId="0">
      <pane xSplit="2" ySplit="3" topLeftCell="BA4" activePane="bottomRight" state="frozen"/>
      <selection pane="topRight" activeCell="C1" sqref="C1"/>
      <selection pane="bottomLeft" activeCell="A4" sqref="A4"/>
      <selection pane="bottomRight" activeCell="BG13" sqref="BG13"/>
    </sheetView>
  </sheetViews>
  <sheetFormatPr defaultColWidth="8.1640625" defaultRowHeight="13"/>
  <cols>
    <col min="1" max="1" width="4.25" style="91" customWidth="1"/>
    <col min="2" max="2" width="9.58203125" style="91" customWidth="1"/>
    <col min="3" max="12" width="10.08203125" style="91" customWidth="1"/>
    <col min="13" max="52" width="10.08203125" style="1" customWidth="1"/>
    <col min="53" max="53" width="10.08203125" style="149" customWidth="1"/>
    <col min="54" max="55" width="10.08203125" style="1" customWidth="1"/>
    <col min="56" max="16384" width="8.1640625" style="1"/>
  </cols>
  <sheetData>
    <row r="1" spans="1:55">
      <c r="A1" s="90" t="s">
        <v>826</v>
      </c>
      <c r="B1" s="90"/>
      <c r="C1" s="90"/>
      <c r="D1" s="90"/>
      <c r="E1" s="90" t="s">
        <v>1041</v>
      </c>
      <c r="F1" s="90"/>
      <c r="G1" s="90"/>
      <c r="H1" s="90"/>
      <c r="I1" s="90"/>
      <c r="J1" s="90"/>
      <c r="K1" s="90"/>
      <c r="L1" s="90"/>
      <c r="M1" s="90"/>
      <c r="N1" s="90"/>
      <c r="O1" s="90"/>
      <c r="P1" s="90"/>
      <c r="Q1" s="90"/>
      <c r="R1" s="90"/>
      <c r="S1" s="90"/>
      <c r="T1" s="90"/>
      <c r="U1" s="90"/>
      <c r="V1" s="90"/>
      <c r="W1" s="90"/>
      <c r="X1" s="178" t="s">
        <v>47</v>
      </c>
      <c r="Y1" s="90"/>
      <c r="Z1" s="720"/>
      <c r="AA1" s="721" t="s">
        <v>827</v>
      </c>
      <c r="AB1" s="66"/>
      <c r="AC1" s="66"/>
      <c r="AD1" s="66"/>
      <c r="AE1" s="66"/>
      <c r="AF1" s="66"/>
      <c r="AG1" s="66"/>
      <c r="AH1" s="66"/>
      <c r="AI1" s="178" t="s">
        <v>47</v>
      </c>
      <c r="AJ1" s="178" t="s">
        <v>47</v>
      </c>
      <c r="AK1" s="66"/>
      <c r="AL1" s="66"/>
      <c r="AM1" s="722" t="s">
        <v>827</v>
      </c>
      <c r="AN1" s="720"/>
      <c r="AO1" s="720"/>
      <c r="AP1" s="720"/>
      <c r="AQ1" s="720"/>
      <c r="AR1" s="723" t="s">
        <v>828</v>
      </c>
      <c r="AS1" s="721" t="s">
        <v>827</v>
      </c>
      <c r="AT1" s="720"/>
      <c r="AU1" s="720"/>
      <c r="AV1" s="723" t="s">
        <v>828</v>
      </c>
      <c r="AW1" s="720" t="s">
        <v>829</v>
      </c>
      <c r="AX1" s="149"/>
      <c r="AY1" s="720"/>
      <c r="AZ1" s="720"/>
      <c r="BA1" s="723" t="s">
        <v>828</v>
      </c>
      <c r="BB1" s="928" t="s">
        <v>1232</v>
      </c>
      <c r="BC1" s="928"/>
    </row>
    <row r="2" spans="1:55">
      <c r="A2" s="1591" t="s">
        <v>830</v>
      </c>
      <c r="B2" s="1591"/>
      <c r="C2" s="929" t="s">
        <v>1042</v>
      </c>
      <c r="D2" s="929" t="s">
        <v>1043</v>
      </c>
      <c r="E2" s="929" t="s">
        <v>1044</v>
      </c>
      <c r="F2" s="929" t="s">
        <v>1045</v>
      </c>
      <c r="G2" s="929" t="s">
        <v>1046</v>
      </c>
      <c r="H2" s="724" t="s">
        <v>831</v>
      </c>
      <c r="I2" s="724" t="s">
        <v>832</v>
      </c>
      <c r="J2" s="724" t="s">
        <v>833</v>
      </c>
      <c r="K2" s="724" t="s">
        <v>834</v>
      </c>
      <c r="L2" s="724" t="s">
        <v>835</v>
      </c>
      <c r="M2" s="724" t="s">
        <v>836</v>
      </c>
      <c r="N2" s="724" t="s">
        <v>837</v>
      </c>
      <c r="O2" s="724" t="s">
        <v>838</v>
      </c>
      <c r="P2" s="724" t="s">
        <v>839</v>
      </c>
      <c r="Q2" s="724" t="s">
        <v>840</v>
      </c>
      <c r="R2" s="724" t="s">
        <v>841</v>
      </c>
      <c r="S2" s="724" t="s">
        <v>842</v>
      </c>
      <c r="T2" s="724" t="s">
        <v>843</v>
      </c>
      <c r="U2" s="724" t="s">
        <v>844</v>
      </c>
      <c r="V2" s="724" t="s">
        <v>845</v>
      </c>
      <c r="W2" s="724" t="s">
        <v>846</v>
      </c>
      <c r="X2" s="724" t="s">
        <v>847</v>
      </c>
      <c r="Y2" s="724" t="s">
        <v>848</v>
      </c>
      <c r="Z2" s="724" t="s">
        <v>849</v>
      </c>
      <c r="AA2" s="725" t="s">
        <v>850</v>
      </c>
      <c r="AB2" s="725" t="s">
        <v>851</v>
      </c>
      <c r="AC2" s="724" t="s">
        <v>852</v>
      </c>
      <c r="AD2" s="724" t="s">
        <v>853</v>
      </c>
      <c r="AE2" s="724" t="s">
        <v>854</v>
      </c>
      <c r="AF2" s="724" t="s">
        <v>855</v>
      </c>
      <c r="AG2" s="724" t="s">
        <v>856</v>
      </c>
      <c r="AH2" s="724" t="s">
        <v>857</v>
      </c>
      <c r="AI2" s="724" t="s">
        <v>858</v>
      </c>
      <c r="AJ2" s="724" t="s">
        <v>859</v>
      </c>
      <c r="AK2" s="724" t="s">
        <v>860</v>
      </c>
      <c r="AL2" s="724" t="s">
        <v>861</v>
      </c>
      <c r="AM2" s="724" t="s">
        <v>862</v>
      </c>
      <c r="AN2" s="724" t="s">
        <v>863</v>
      </c>
      <c r="AO2" s="724" t="s">
        <v>864</v>
      </c>
      <c r="AP2" s="724" t="s">
        <v>865</v>
      </c>
      <c r="AQ2" s="724" t="s">
        <v>866</v>
      </c>
      <c r="AR2" s="724" t="s">
        <v>867</v>
      </c>
      <c r="AS2" s="724" t="s">
        <v>868</v>
      </c>
      <c r="AT2" s="724" t="s">
        <v>869</v>
      </c>
      <c r="AU2" s="724" t="s">
        <v>870</v>
      </c>
      <c r="AV2" s="724" t="s">
        <v>871</v>
      </c>
      <c r="AW2" s="724" t="s">
        <v>872</v>
      </c>
      <c r="AX2" s="724" t="s">
        <v>873</v>
      </c>
      <c r="AY2" s="726" t="s">
        <v>874</v>
      </c>
      <c r="AZ2" s="726" t="s">
        <v>875</v>
      </c>
      <c r="BA2" s="726" t="s">
        <v>1047</v>
      </c>
      <c r="BB2" s="931" t="s">
        <v>1048</v>
      </c>
      <c r="BC2" s="931" t="s">
        <v>1049</v>
      </c>
    </row>
    <row r="3" spans="1:55" ht="13.5" customHeight="1">
      <c r="A3" s="727"/>
      <c r="B3" s="727"/>
      <c r="C3" s="932">
        <v>1970</v>
      </c>
      <c r="D3" s="932">
        <v>1971</v>
      </c>
      <c r="E3" s="932">
        <v>1972</v>
      </c>
      <c r="F3" s="932">
        <v>1973</v>
      </c>
      <c r="G3" s="932">
        <v>1974</v>
      </c>
      <c r="H3" s="727">
        <v>1975</v>
      </c>
      <c r="I3" s="727">
        <v>1976</v>
      </c>
      <c r="J3" s="727">
        <v>1977</v>
      </c>
      <c r="K3" s="727">
        <v>1978</v>
      </c>
      <c r="L3" s="727">
        <v>1979</v>
      </c>
      <c r="M3" s="727">
        <v>1980</v>
      </c>
      <c r="N3" s="727">
        <v>1981</v>
      </c>
      <c r="O3" s="727">
        <v>1982</v>
      </c>
      <c r="P3" s="727">
        <v>1983</v>
      </c>
      <c r="Q3" s="727">
        <v>1984</v>
      </c>
      <c r="R3" s="727">
        <v>1985</v>
      </c>
      <c r="S3" s="727">
        <v>1986</v>
      </c>
      <c r="T3" s="727">
        <v>1987</v>
      </c>
      <c r="U3" s="727">
        <v>1988</v>
      </c>
      <c r="V3" s="727">
        <v>1989</v>
      </c>
      <c r="W3" s="1248">
        <v>1990</v>
      </c>
      <c r="X3" s="728">
        <v>1991</v>
      </c>
      <c r="Y3" s="728">
        <v>1992</v>
      </c>
      <c r="Z3" s="728">
        <v>1993</v>
      </c>
      <c r="AA3" s="728">
        <v>1994</v>
      </c>
      <c r="AB3" s="728">
        <v>1995</v>
      </c>
      <c r="AC3" s="728">
        <v>1996</v>
      </c>
      <c r="AD3" s="728">
        <v>1997</v>
      </c>
      <c r="AE3" s="728">
        <v>1998</v>
      </c>
      <c r="AF3" s="728">
        <v>1999</v>
      </c>
      <c r="AG3" s="728">
        <v>2000</v>
      </c>
      <c r="AH3" s="728">
        <v>2001</v>
      </c>
      <c r="AI3" s="728">
        <v>2002</v>
      </c>
      <c r="AJ3" s="728">
        <v>2003</v>
      </c>
      <c r="AK3" s="728">
        <v>2004</v>
      </c>
      <c r="AL3" s="728">
        <v>2005</v>
      </c>
      <c r="AM3" s="728">
        <v>2006</v>
      </c>
      <c r="AN3" s="728">
        <v>2007</v>
      </c>
      <c r="AO3" s="728">
        <v>2008</v>
      </c>
      <c r="AP3" s="728">
        <v>2009</v>
      </c>
      <c r="AQ3" s="728">
        <v>2010</v>
      </c>
      <c r="AR3" s="728">
        <v>2011</v>
      </c>
      <c r="AS3" s="728">
        <v>2012</v>
      </c>
      <c r="AT3" s="728">
        <v>2013</v>
      </c>
      <c r="AU3" s="728">
        <v>2014</v>
      </c>
      <c r="AV3" s="728">
        <v>2015</v>
      </c>
      <c r="AW3" s="728">
        <v>2016</v>
      </c>
      <c r="AX3" s="728">
        <v>2017</v>
      </c>
      <c r="AY3" s="729">
        <v>2018</v>
      </c>
      <c r="AZ3" s="729">
        <v>2019</v>
      </c>
      <c r="BA3" s="729">
        <v>2020</v>
      </c>
      <c r="BB3" s="729">
        <v>2021</v>
      </c>
      <c r="BC3" s="729">
        <v>2022</v>
      </c>
    </row>
    <row r="4" spans="1:55">
      <c r="A4" s="730" t="s">
        <v>356</v>
      </c>
      <c r="B4" s="731" t="s">
        <v>54</v>
      </c>
      <c r="C4" s="1249">
        <f t="shared" ref="C4:L4" si="0">SUM(C5:C14)</f>
        <v>399514283</v>
      </c>
      <c r="D4" s="1249">
        <f t="shared" si="0"/>
        <v>414994537</v>
      </c>
      <c r="E4" s="1249">
        <f t="shared" si="0"/>
        <v>438804015</v>
      </c>
      <c r="F4" s="1249">
        <f t="shared" si="0"/>
        <v>540800062</v>
      </c>
      <c r="G4" s="1249">
        <f t="shared" si="0"/>
        <v>692051850</v>
      </c>
      <c r="H4" s="1249">
        <f t="shared" si="0"/>
        <v>740188863</v>
      </c>
      <c r="I4" s="1249">
        <f t="shared" si="0"/>
        <v>815907556</v>
      </c>
      <c r="J4" s="1249">
        <f t="shared" si="0"/>
        <v>866595585</v>
      </c>
      <c r="K4" s="1249">
        <f t="shared" si="0"/>
        <v>882220750</v>
      </c>
      <c r="L4" s="1249">
        <f t="shared" si="0"/>
        <v>926372550</v>
      </c>
      <c r="M4" s="1249">
        <f>SUM(M5:M14)</f>
        <v>1110563335</v>
      </c>
      <c r="N4" s="1249">
        <f t="shared" ref="N4:BC4" si="1">SUM(N5:N14)</f>
        <v>1161035777</v>
      </c>
      <c r="O4" s="1249">
        <f t="shared" si="1"/>
        <v>1203405857</v>
      </c>
      <c r="P4" s="1249">
        <f t="shared" si="1"/>
        <v>1195710404</v>
      </c>
      <c r="Q4" s="1249">
        <f t="shared" si="1"/>
        <v>1279264083</v>
      </c>
      <c r="R4" s="1249">
        <f t="shared" si="1"/>
        <v>1295804446</v>
      </c>
      <c r="S4" s="1249">
        <f t="shared" si="1"/>
        <v>1215383524</v>
      </c>
      <c r="T4" s="1249">
        <f t="shared" si="1"/>
        <v>1207673014</v>
      </c>
      <c r="U4" s="1249">
        <f t="shared" si="1"/>
        <v>1304015757</v>
      </c>
      <c r="V4" s="1249">
        <f t="shared" si="1"/>
        <v>1430666745</v>
      </c>
      <c r="W4" s="1249">
        <f t="shared" si="1"/>
        <v>1542423487</v>
      </c>
      <c r="X4" s="1249">
        <f t="shared" si="1"/>
        <v>1629289573</v>
      </c>
      <c r="Y4" s="1249">
        <f t="shared" si="1"/>
        <v>1577082946</v>
      </c>
      <c r="Z4" s="1249">
        <f t="shared" si="1"/>
        <v>1490566129</v>
      </c>
      <c r="AA4" s="1249">
        <f t="shared" si="1"/>
        <v>1460614263</v>
      </c>
      <c r="AB4" s="1249">
        <f t="shared" si="1"/>
        <v>1441190036</v>
      </c>
      <c r="AC4" s="1249">
        <f t="shared" si="1"/>
        <v>1458028040</v>
      </c>
      <c r="AD4" s="1249">
        <f t="shared" si="1"/>
        <v>1519490991</v>
      </c>
      <c r="AE4" s="1249">
        <f t="shared" si="1"/>
        <v>1439439383</v>
      </c>
      <c r="AF4" s="1249">
        <f t="shared" si="1"/>
        <v>1357866493</v>
      </c>
      <c r="AG4" s="1249">
        <f t="shared" si="1"/>
        <v>1406998963</v>
      </c>
      <c r="AH4" s="1249">
        <f t="shared" si="1"/>
        <v>1312128846</v>
      </c>
      <c r="AI4" s="1249">
        <f t="shared" si="1"/>
        <v>1245880403</v>
      </c>
      <c r="AJ4" s="1249">
        <f t="shared" si="1"/>
        <v>1234536486</v>
      </c>
      <c r="AK4" s="1249">
        <f t="shared" si="1"/>
        <v>1294520347</v>
      </c>
      <c r="AL4" s="1249">
        <f t="shared" si="1"/>
        <v>1347782719</v>
      </c>
      <c r="AM4" s="1249">
        <f t="shared" si="1"/>
        <v>1445498136</v>
      </c>
      <c r="AN4" s="1249">
        <f t="shared" si="1"/>
        <v>1578463943</v>
      </c>
      <c r="AO4" s="1249">
        <f t="shared" si="1"/>
        <v>1651279173</v>
      </c>
      <c r="AP4" s="1249">
        <f t="shared" si="1"/>
        <v>1342302780</v>
      </c>
      <c r="AQ4" s="1249">
        <f t="shared" si="1"/>
        <v>1418378348</v>
      </c>
      <c r="AR4" s="1249">
        <f t="shared" si="1"/>
        <v>1435744318</v>
      </c>
      <c r="AS4" s="1249">
        <f t="shared" si="1"/>
        <v>1434702239</v>
      </c>
      <c r="AT4" s="1249">
        <f t="shared" si="1"/>
        <v>1402686606</v>
      </c>
      <c r="AU4" s="1249">
        <f t="shared" si="1"/>
        <v>1488835591</v>
      </c>
      <c r="AV4" s="1249">
        <f t="shared" si="1"/>
        <v>1544567243</v>
      </c>
      <c r="AW4" s="1249">
        <f t="shared" si="1"/>
        <v>1510535036</v>
      </c>
      <c r="AX4" s="1249">
        <f t="shared" si="1"/>
        <v>1566588114</v>
      </c>
      <c r="AY4" s="1249">
        <f t="shared" si="1"/>
        <v>1650673635</v>
      </c>
      <c r="AZ4" s="1249">
        <f t="shared" si="1"/>
        <v>1626331268</v>
      </c>
      <c r="BA4" s="1249">
        <f t="shared" si="1"/>
        <v>1524989901</v>
      </c>
      <c r="BB4" s="1249">
        <f t="shared" si="1"/>
        <v>1633455015</v>
      </c>
      <c r="BC4" s="1249">
        <f t="shared" si="1"/>
        <v>1827351281</v>
      </c>
    </row>
    <row r="5" spans="1:55">
      <c r="A5" s="934"/>
      <c r="B5" s="935" t="s">
        <v>85</v>
      </c>
      <c r="C5" s="1456">
        <f t="shared" ref="C5:L5" si="2">C16</f>
        <v>97197941</v>
      </c>
      <c r="D5" s="1456">
        <f t="shared" si="2"/>
        <v>100715944</v>
      </c>
      <c r="E5" s="1456">
        <f t="shared" si="2"/>
        <v>110896958</v>
      </c>
      <c r="F5" s="1456">
        <f t="shared" si="2"/>
        <v>123598876</v>
      </c>
      <c r="G5" s="1456">
        <f t="shared" si="2"/>
        <v>163827570</v>
      </c>
      <c r="H5" s="1456">
        <f t="shared" si="2"/>
        <v>180948739</v>
      </c>
      <c r="I5" s="1456">
        <f t="shared" si="2"/>
        <v>190890617</v>
      </c>
      <c r="J5" s="1456">
        <f t="shared" si="2"/>
        <v>211393820</v>
      </c>
      <c r="K5" s="1456">
        <f t="shared" si="2"/>
        <v>204700808</v>
      </c>
      <c r="L5" s="1456">
        <f t="shared" si="2"/>
        <v>162128816</v>
      </c>
      <c r="M5" s="1456">
        <f>M16</f>
        <v>234103826</v>
      </c>
      <c r="N5" s="1456">
        <f t="shared" ref="N5:BC5" si="3">N16</f>
        <v>253903765</v>
      </c>
      <c r="O5" s="1456">
        <f t="shared" si="3"/>
        <v>265645360</v>
      </c>
      <c r="P5" s="1456">
        <f t="shared" si="3"/>
        <v>265435296</v>
      </c>
      <c r="Q5" s="1456">
        <f t="shared" si="3"/>
        <v>284276562</v>
      </c>
      <c r="R5" s="1456">
        <f t="shared" si="3"/>
        <v>283405385</v>
      </c>
      <c r="S5" s="1456">
        <f t="shared" si="3"/>
        <v>264853346</v>
      </c>
      <c r="T5" s="1456">
        <f t="shared" si="3"/>
        <v>263015804</v>
      </c>
      <c r="U5" s="1456">
        <f t="shared" si="3"/>
        <v>271693147</v>
      </c>
      <c r="V5" s="1456">
        <f t="shared" si="3"/>
        <v>292140543</v>
      </c>
      <c r="W5" s="1456">
        <f t="shared" si="3"/>
        <v>328088307</v>
      </c>
      <c r="X5" s="1456">
        <f t="shared" si="3"/>
        <v>346495408</v>
      </c>
      <c r="Y5" s="1456">
        <f t="shared" si="3"/>
        <v>335906287</v>
      </c>
      <c r="Z5" s="1456">
        <f t="shared" si="3"/>
        <v>319791986</v>
      </c>
      <c r="AA5" s="1456">
        <f t="shared" si="3"/>
        <v>319323498</v>
      </c>
      <c r="AB5" s="1456">
        <f t="shared" si="3"/>
        <v>276671435</v>
      </c>
      <c r="AC5" s="1456">
        <f t="shared" si="3"/>
        <v>275827719</v>
      </c>
      <c r="AD5" s="1456">
        <f t="shared" si="3"/>
        <v>293262064</v>
      </c>
      <c r="AE5" s="1456">
        <f t="shared" si="3"/>
        <v>293185474</v>
      </c>
      <c r="AF5" s="1456">
        <f t="shared" si="3"/>
        <v>265841455</v>
      </c>
      <c r="AG5" s="1456">
        <f t="shared" si="3"/>
        <v>264734378</v>
      </c>
      <c r="AH5" s="1456">
        <f t="shared" si="3"/>
        <v>263415083</v>
      </c>
      <c r="AI5" s="1456">
        <f t="shared" si="3"/>
        <v>247877050</v>
      </c>
      <c r="AJ5" s="1456">
        <f t="shared" si="3"/>
        <v>238213161</v>
      </c>
      <c r="AK5" s="1456">
        <f t="shared" si="3"/>
        <v>250843324</v>
      </c>
      <c r="AL5" s="1456">
        <f t="shared" si="3"/>
        <v>255212400</v>
      </c>
      <c r="AM5" s="1456">
        <f t="shared" si="3"/>
        <v>266084104</v>
      </c>
      <c r="AN5" s="1456">
        <f t="shared" si="3"/>
        <v>290385873</v>
      </c>
      <c r="AO5" s="1456">
        <f t="shared" si="3"/>
        <v>309633143</v>
      </c>
      <c r="AP5" s="1456">
        <f t="shared" si="3"/>
        <v>285845094</v>
      </c>
      <c r="AQ5" s="1456">
        <f t="shared" si="3"/>
        <v>298343428</v>
      </c>
      <c r="AR5" s="1456">
        <f t="shared" si="3"/>
        <v>297225293</v>
      </c>
      <c r="AS5" s="1456">
        <f t="shared" si="3"/>
        <v>286678538</v>
      </c>
      <c r="AT5" s="1456">
        <f t="shared" si="3"/>
        <v>270396759</v>
      </c>
      <c r="AU5" s="1456">
        <f t="shared" si="3"/>
        <v>283180150</v>
      </c>
      <c r="AV5" s="1456">
        <f t="shared" si="3"/>
        <v>312582578</v>
      </c>
      <c r="AW5" s="1456">
        <f t="shared" si="3"/>
        <v>321348534</v>
      </c>
      <c r="AX5" s="1456">
        <f t="shared" si="3"/>
        <v>325563703</v>
      </c>
      <c r="AY5" s="1456">
        <f t="shared" si="3"/>
        <v>343984187</v>
      </c>
      <c r="AZ5" s="1456">
        <f t="shared" si="3"/>
        <v>342105520</v>
      </c>
      <c r="BA5" s="1456">
        <f t="shared" si="3"/>
        <v>340901117</v>
      </c>
      <c r="BB5" s="1456">
        <f t="shared" si="3"/>
        <v>341043550</v>
      </c>
      <c r="BC5" s="1456">
        <f t="shared" si="3"/>
        <v>383910827</v>
      </c>
    </row>
    <row r="6" spans="1:55">
      <c r="A6" s="934"/>
      <c r="B6" s="935" t="s">
        <v>432</v>
      </c>
      <c r="C6" s="1456">
        <f t="shared" ref="C6:L6" si="4">C26</f>
        <v>116053421</v>
      </c>
      <c r="D6" s="1456">
        <f t="shared" si="4"/>
        <v>111314747</v>
      </c>
      <c r="E6" s="1456">
        <f t="shared" si="4"/>
        <v>112164129</v>
      </c>
      <c r="F6" s="1456">
        <f t="shared" si="4"/>
        <v>138662432</v>
      </c>
      <c r="G6" s="1456">
        <f t="shared" si="4"/>
        <v>167741718</v>
      </c>
      <c r="H6" s="1456">
        <f t="shared" si="4"/>
        <v>167477250</v>
      </c>
      <c r="I6" s="1456">
        <f t="shared" si="4"/>
        <v>180126575</v>
      </c>
      <c r="J6" s="1456">
        <f t="shared" si="4"/>
        <v>187185367</v>
      </c>
      <c r="K6" s="1456">
        <f t="shared" si="4"/>
        <v>194270929</v>
      </c>
      <c r="L6" s="1456">
        <f t="shared" si="4"/>
        <v>211590158</v>
      </c>
      <c r="M6" s="1456">
        <f>M26</f>
        <v>229174388</v>
      </c>
      <c r="N6" s="1456">
        <f t="shared" ref="N6:BC6" si="5">N26</f>
        <v>234766143</v>
      </c>
      <c r="O6" s="1456">
        <f t="shared" si="5"/>
        <v>244240675</v>
      </c>
      <c r="P6" s="1456">
        <f t="shared" si="5"/>
        <v>228477140</v>
      </c>
      <c r="Q6" s="1456">
        <f t="shared" si="5"/>
        <v>238514521</v>
      </c>
      <c r="R6" s="1456">
        <f t="shared" si="5"/>
        <v>240436524</v>
      </c>
      <c r="S6" s="1456">
        <f t="shared" si="5"/>
        <v>235683448</v>
      </c>
      <c r="T6" s="1456">
        <f t="shared" si="5"/>
        <v>232360777</v>
      </c>
      <c r="U6" s="1456">
        <f t="shared" si="5"/>
        <v>247068755</v>
      </c>
      <c r="V6" s="1456">
        <f t="shared" si="5"/>
        <v>265058469</v>
      </c>
      <c r="W6" s="1456">
        <f t="shared" si="5"/>
        <v>274723082</v>
      </c>
      <c r="X6" s="1456">
        <f t="shared" si="5"/>
        <v>282806360</v>
      </c>
      <c r="Y6" s="1456">
        <f t="shared" si="5"/>
        <v>272395214</v>
      </c>
      <c r="Z6" s="1456">
        <f t="shared" si="5"/>
        <v>254571131</v>
      </c>
      <c r="AA6" s="1456">
        <f t="shared" si="5"/>
        <v>253047803</v>
      </c>
      <c r="AB6" s="1456">
        <f t="shared" si="5"/>
        <v>237124726</v>
      </c>
      <c r="AC6" s="1456">
        <f t="shared" si="5"/>
        <v>242010427</v>
      </c>
      <c r="AD6" s="1456">
        <f t="shared" si="5"/>
        <v>242354872</v>
      </c>
      <c r="AE6" s="1456">
        <f t="shared" si="5"/>
        <v>222347206</v>
      </c>
      <c r="AF6" s="1456">
        <f t="shared" si="5"/>
        <v>203801101</v>
      </c>
      <c r="AG6" s="1456">
        <f t="shared" si="5"/>
        <v>211276939</v>
      </c>
      <c r="AH6" s="1456">
        <f t="shared" si="5"/>
        <v>190319394</v>
      </c>
      <c r="AI6" s="1456">
        <f t="shared" si="5"/>
        <v>166878915</v>
      </c>
      <c r="AJ6" s="1456">
        <f t="shared" si="5"/>
        <v>173936921</v>
      </c>
      <c r="AK6" s="1456">
        <f t="shared" si="5"/>
        <v>170387861</v>
      </c>
      <c r="AL6" s="1456">
        <f t="shared" si="5"/>
        <v>174953722</v>
      </c>
      <c r="AM6" s="1456">
        <f t="shared" si="5"/>
        <v>201483074</v>
      </c>
      <c r="AN6" s="1456">
        <f t="shared" si="5"/>
        <v>210513841</v>
      </c>
      <c r="AO6" s="1456">
        <f t="shared" si="5"/>
        <v>210754477</v>
      </c>
      <c r="AP6" s="1456">
        <f t="shared" si="5"/>
        <v>176285211</v>
      </c>
      <c r="AQ6" s="1456">
        <f t="shared" si="5"/>
        <v>187772190</v>
      </c>
      <c r="AR6" s="1456">
        <f t="shared" si="5"/>
        <v>177923127</v>
      </c>
      <c r="AS6" s="1456">
        <f t="shared" si="5"/>
        <v>161485610</v>
      </c>
      <c r="AT6" s="1456">
        <f t="shared" si="5"/>
        <v>161627234</v>
      </c>
      <c r="AU6" s="1456">
        <f t="shared" si="5"/>
        <v>162734070</v>
      </c>
      <c r="AV6" s="1456">
        <f t="shared" si="5"/>
        <v>168846926</v>
      </c>
      <c r="AW6" s="1456">
        <f t="shared" si="5"/>
        <v>167591517</v>
      </c>
      <c r="AX6" s="1456">
        <f t="shared" si="5"/>
        <v>166060995</v>
      </c>
      <c r="AY6" s="1456">
        <f t="shared" si="5"/>
        <v>174417970</v>
      </c>
      <c r="AZ6" s="1456">
        <f t="shared" si="5"/>
        <v>173202115</v>
      </c>
      <c r="BA6" s="1456">
        <f t="shared" si="5"/>
        <v>157401086</v>
      </c>
      <c r="BB6" s="1456">
        <f t="shared" si="5"/>
        <v>173614556</v>
      </c>
      <c r="BC6" s="1456">
        <f t="shared" si="5"/>
        <v>183405748</v>
      </c>
    </row>
    <row r="7" spans="1:55">
      <c r="A7" s="934"/>
      <c r="B7" s="935" t="s">
        <v>433</v>
      </c>
      <c r="C7" s="1456">
        <f t="shared" ref="C7:L7" si="6">C30</f>
        <v>32927671</v>
      </c>
      <c r="D7" s="1456">
        <f t="shared" si="6"/>
        <v>32562763</v>
      </c>
      <c r="E7" s="1456">
        <f t="shared" si="6"/>
        <v>34152028</v>
      </c>
      <c r="F7" s="1456">
        <f t="shared" si="6"/>
        <v>45021863</v>
      </c>
      <c r="G7" s="1456">
        <f t="shared" si="6"/>
        <v>51744227</v>
      </c>
      <c r="H7" s="1456">
        <f t="shared" si="6"/>
        <v>53512966</v>
      </c>
      <c r="I7" s="1456">
        <f t="shared" si="6"/>
        <v>61636494</v>
      </c>
      <c r="J7" s="1456">
        <f t="shared" si="6"/>
        <v>63779319</v>
      </c>
      <c r="K7" s="1456">
        <f t="shared" si="6"/>
        <v>66082357</v>
      </c>
      <c r="L7" s="1456">
        <f t="shared" si="6"/>
        <v>76693233</v>
      </c>
      <c r="M7" s="1456">
        <f>M30</f>
        <v>88181439</v>
      </c>
      <c r="N7" s="1456">
        <f t="shared" ref="N7:BC7" si="7">N30</f>
        <v>92792667</v>
      </c>
      <c r="O7" s="1456">
        <f t="shared" si="7"/>
        <v>91032589</v>
      </c>
      <c r="P7" s="1456">
        <f t="shared" si="7"/>
        <v>100187703</v>
      </c>
      <c r="Q7" s="1456">
        <f t="shared" si="7"/>
        <v>119407067</v>
      </c>
      <c r="R7" s="1456">
        <f t="shared" si="7"/>
        <v>113627317</v>
      </c>
      <c r="S7" s="1456">
        <f t="shared" si="7"/>
        <v>99103438</v>
      </c>
      <c r="T7" s="1456">
        <f t="shared" si="7"/>
        <v>99963666</v>
      </c>
      <c r="U7" s="1456">
        <f t="shared" si="7"/>
        <v>108885141</v>
      </c>
      <c r="V7" s="1456">
        <f t="shared" si="7"/>
        <v>120279662</v>
      </c>
      <c r="W7" s="1456">
        <f t="shared" si="7"/>
        <v>131005261</v>
      </c>
      <c r="X7" s="1456">
        <f t="shared" si="7"/>
        <v>136727280</v>
      </c>
      <c r="Y7" s="1456">
        <f t="shared" si="7"/>
        <v>128012081</v>
      </c>
      <c r="Z7" s="1456">
        <f t="shared" si="7"/>
        <v>119546057</v>
      </c>
      <c r="AA7" s="1456">
        <f t="shared" si="7"/>
        <v>117267119</v>
      </c>
      <c r="AB7" s="1456">
        <f t="shared" si="7"/>
        <v>115150358</v>
      </c>
      <c r="AC7" s="1456">
        <f t="shared" si="7"/>
        <v>119566772</v>
      </c>
      <c r="AD7" s="1456">
        <f t="shared" si="7"/>
        <v>128915332</v>
      </c>
      <c r="AE7" s="1456">
        <f t="shared" si="7"/>
        <v>122636328</v>
      </c>
      <c r="AF7" s="1456">
        <f t="shared" si="7"/>
        <v>112719717</v>
      </c>
      <c r="AG7" s="1456">
        <f t="shared" si="7"/>
        <v>120167140</v>
      </c>
      <c r="AH7" s="1456">
        <f t="shared" si="7"/>
        <v>109535359</v>
      </c>
      <c r="AI7" s="1456">
        <f t="shared" si="7"/>
        <v>106310778</v>
      </c>
      <c r="AJ7" s="1456">
        <f t="shared" si="7"/>
        <v>102531921</v>
      </c>
      <c r="AK7" s="1456">
        <f t="shared" si="7"/>
        <v>111414235</v>
      </c>
      <c r="AL7" s="1456">
        <f t="shared" si="7"/>
        <v>109915601</v>
      </c>
      <c r="AM7" s="1456">
        <f t="shared" si="7"/>
        <v>115260811</v>
      </c>
      <c r="AN7" s="1456">
        <f t="shared" si="7"/>
        <v>138079919</v>
      </c>
      <c r="AO7" s="1456">
        <f t="shared" si="7"/>
        <v>128159212</v>
      </c>
      <c r="AP7" s="1456">
        <f t="shared" si="7"/>
        <v>102145807</v>
      </c>
      <c r="AQ7" s="1456">
        <f t="shared" si="7"/>
        <v>115946952</v>
      </c>
      <c r="AR7" s="1456">
        <f t="shared" si="7"/>
        <v>125249423</v>
      </c>
      <c r="AS7" s="1456">
        <f t="shared" si="7"/>
        <v>121387766</v>
      </c>
      <c r="AT7" s="1456">
        <f t="shared" si="7"/>
        <v>119515819</v>
      </c>
      <c r="AU7" s="1456">
        <f t="shared" si="7"/>
        <v>130288473</v>
      </c>
      <c r="AV7" s="1456">
        <f t="shared" si="7"/>
        <v>131655696</v>
      </c>
      <c r="AW7" s="1456">
        <f t="shared" si="7"/>
        <v>137296464</v>
      </c>
      <c r="AX7" s="1456">
        <f t="shared" si="7"/>
        <v>143354061</v>
      </c>
      <c r="AY7" s="1456">
        <f t="shared" si="7"/>
        <v>148966840</v>
      </c>
      <c r="AZ7" s="1456">
        <f t="shared" si="7"/>
        <v>140478469</v>
      </c>
      <c r="BA7" s="1456">
        <f t="shared" si="7"/>
        <v>129368233</v>
      </c>
      <c r="BB7" s="1456">
        <f t="shared" si="7"/>
        <v>137889524</v>
      </c>
      <c r="BC7" s="1456">
        <f t="shared" si="7"/>
        <v>143408813</v>
      </c>
    </row>
    <row r="8" spans="1:55">
      <c r="A8" s="934"/>
      <c r="B8" s="935" t="s">
        <v>123</v>
      </c>
      <c r="C8" s="1456">
        <f t="shared" ref="C8:L8" si="8">C36</f>
        <v>63004402</v>
      </c>
      <c r="D8" s="1456">
        <f t="shared" si="8"/>
        <v>71857865</v>
      </c>
      <c r="E8" s="1456">
        <f t="shared" si="8"/>
        <v>75524555</v>
      </c>
      <c r="F8" s="1456">
        <f t="shared" si="8"/>
        <v>97091965</v>
      </c>
      <c r="G8" s="1456">
        <f t="shared" si="8"/>
        <v>129726591</v>
      </c>
      <c r="H8" s="1456">
        <f t="shared" si="8"/>
        <v>134163870</v>
      </c>
      <c r="I8" s="1456">
        <f t="shared" si="8"/>
        <v>150184961</v>
      </c>
      <c r="J8" s="1456">
        <f t="shared" si="8"/>
        <v>159800749</v>
      </c>
      <c r="K8" s="1456">
        <f t="shared" si="8"/>
        <v>170352018</v>
      </c>
      <c r="L8" s="1456">
        <f t="shared" si="8"/>
        <v>194218032</v>
      </c>
      <c r="M8" s="1456">
        <f>M36</f>
        <v>220755600</v>
      </c>
      <c r="N8" s="1456">
        <f t="shared" ref="N8:BC8" si="9">N36</f>
        <v>229777709</v>
      </c>
      <c r="O8" s="1456">
        <f t="shared" si="9"/>
        <v>241897304</v>
      </c>
      <c r="P8" s="1456">
        <f t="shared" si="9"/>
        <v>236179654</v>
      </c>
      <c r="Q8" s="1456">
        <f t="shared" si="9"/>
        <v>242956681</v>
      </c>
      <c r="R8" s="1456">
        <f t="shared" si="9"/>
        <v>256912211</v>
      </c>
      <c r="S8" s="1456">
        <f t="shared" si="9"/>
        <v>228489350</v>
      </c>
      <c r="T8" s="1456">
        <f t="shared" si="9"/>
        <v>226045163</v>
      </c>
      <c r="U8" s="1456">
        <f t="shared" si="9"/>
        <v>256286811</v>
      </c>
      <c r="V8" s="1456">
        <f t="shared" si="9"/>
        <v>285186143</v>
      </c>
      <c r="W8" s="1456">
        <f t="shared" si="9"/>
        <v>307200162</v>
      </c>
      <c r="X8" s="1456">
        <f t="shared" si="9"/>
        <v>319188814</v>
      </c>
      <c r="Y8" s="1456">
        <f t="shared" si="9"/>
        <v>312912851</v>
      </c>
      <c r="Z8" s="1456">
        <f t="shared" si="9"/>
        <v>292411000</v>
      </c>
      <c r="AA8" s="1456">
        <f t="shared" si="9"/>
        <v>277564331</v>
      </c>
      <c r="AB8" s="1456">
        <f t="shared" si="9"/>
        <v>289168414</v>
      </c>
      <c r="AC8" s="1456">
        <f t="shared" si="9"/>
        <v>290774657</v>
      </c>
      <c r="AD8" s="1456">
        <f t="shared" si="9"/>
        <v>300764454</v>
      </c>
      <c r="AE8" s="1456">
        <f t="shared" si="9"/>
        <v>280218944</v>
      </c>
      <c r="AF8" s="1456">
        <f t="shared" si="9"/>
        <v>259702849</v>
      </c>
      <c r="AG8" s="1456">
        <f t="shared" si="9"/>
        <v>275541227</v>
      </c>
      <c r="AH8" s="1456">
        <f t="shared" si="9"/>
        <v>252496996</v>
      </c>
      <c r="AI8" s="1456">
        <f t="shared" si="9"/>
        <v>244664321</v>
      </c>
      <c r="AJ8" s="1456">
        <f t="shared" si="9"/>
        <v>247600779</v>
      </c>
      <c r="AK8" s="1456">
        <f t="shared" si="9"/>
        <v>264350800</v>
      </c>
      <c r="AL8" s="1456">
        <f t="shared" si="9"/>
        <v>290446849</v>
      </c>
      <c r="AM8" s="1456">
        <f t="shared" si="9"/>
        <v>322224967</v>
      </c>
      <c r="AN8" s="1456">
        <f t="shared" si="9"/>
        <v>351485348</v>
      </c>
      <c r="AO8" s="1456">
        <f t="shared" si="9"/>
        <v>379744248</v>
      </c>
      <c r="AP8" s="1456">
        <f t="shared" si="9"/>
        <v>306051409</v>
      </c>
      <c r="AQ8" s="1456">
        <f t="shared" si="9"/>
        <v>310413797</v>
      </c>
      <c r="AR8" s="1456">
        <f t="shared" si="9"/>
        <v>316986641</v>
      </c>
      <c r="AS8" s="1456">
        <f t="shared" si="9"/>
        <v>335811489</v>
      </c>
      <c r="AT8" s="1456">
        <f t="shared" si="9"/>
        <v>323478845</v>
      </c>
      <c r="AU8" s="1456">
        <f t="shared" si="9"/>
        <v>335448664</v>
      </c>
      <c r="AV8" s="1456">
        <f t="shared" si="9"/>
        <v>325543691</v>
      </c>
      <c r="AW8" s="1456">
        <f t="shared" si="9"/>
        <v>313035467</v>
      </c>
      <c r="AX8" s="1456">
        <f t="shared" si="9"/>
        <v>334234886</v>
      </c>
      <c r="AY8" s="1456">
        <f t="shared" si="9"/>
        <v>362031002</v>
      </c>
      <c r="AZ8" s="1456">
        <f t="shared" si="9"/>
        <v>368079275</v>
      </c>
      <c r="BA8" s="1456">
        <f t="shared" si="9"/>
        <v>332018441</v>
      </c>
      <c r="BB8" s="1456">
        <f t="shared" si="9"/>
        <v>367464168</v>
      </c>
      <c r="BC8" s="1456">
        <f t="shared" si="9"/>
        <v>434229737</v>
      </c>
    </row>
    <row r="9" spans="1:55">
      <c r="A9" s="934"/>
      <c r="B9" s="935" t="s">
        <v>434</v>
      </c>
      <c r="C9" s="1456">
        <f t="shared" ref="C9:L9" si="10">C42</f>
        <v>10038634</v>
      </c>
      <c r="D9" s="1456">
        <f t="shared" si="10"/>
        <v>11153116</v>
      </c>
      <c r="E9" s="1456">
        <f t="shared" si="10"/>
        <v>12589336</v>
      </c>
      <c r="F9" s="1456">
        <f t="shared" si="10"/>
        <v>17006758</v>
      </c>
      <c r="G9" s="1456">
        <f t="shared" si="10"/>
        <v>19666421</v>
      </c>
      <c r="H9" s="1456">
        <f t="shared" si="10"/>
        <v>24538016</v>
      </c>
      <c r="I9" s="1456">
        <f t="shared" si="10"/>
        <v>28872810</v>
      </c>
      <c r="J9" s="1456">
        <f t="shared" si="10"/>
        <v>32093860</v>
      </c>
      <c r="K9" s="1456">
        <f t="shared" si="10"/>
        <v>33770212</v>
      </c>
      <c r="L9" s="1456">
        <f t="shared" si="10"/>
        <v>37907227</v>
      </c>
      <c r="M9" s="1456">
        <f>M42</f>
        <v>45419501</v>
      </c>
      <c r="N9" s="1456">
        <f t="shared" ref="N9:BC9" si="11">N42</f>
        <v>47423122</v>
      </c>
      <c r="O9" s="1456">
        <f t="shared" si="11"/>
        <v>49463334</v>
      </c>
      <c r="P9" s="1456">
        <f t="shared" si="11"/>
        <v>50798160</v>
      </c>
      <c r="Q9" s="1456">
        <f t="shared" si="11"/>
        <v>56785635</v>
      </c>
      <c r="R9" s="1456">
        <f t="shared" si="11"/>
        <v>62069762</v>
      </c>
      <c r="S9" s="1456">
        <f t="shared" si="11"/>
        <v>65831245</v>
      </c>
      <c r="T9" s="1456">
        <f t="shared" si="11"/>
        <v>65643712</v>
      </c>
      <c r="U9" s="1456">
        <f t="shared" si="11"/>
        <v>71581456</v>
      </c>
      <c r="V9" s="1456">
        <f t="shared" si="11"/>
        <v>78555262</v>
      </c>
      <c r="W9" s="1456">
        <f t="shared" si="11"/>
        <v>88463573</v>
      </c>
      <c r="X9" s="1456">
        <f t="shared" si="11"/>
        <v>99002632</v>
      </c>
      <c r="Y9" s="1456">
        <f t="shared" si="11"/>
        <v>96566459</v>
      </c>
      <c r="Z9" s="1456">
        <f t="shared" si="11"/>
        <v>92042666</v>
      </c>
      <c r="AA9" s="1456">
        <f t="shared" si="11"/>
        <v>92110685</v>
      </c>
      <c r="AB9" s="1456">
        <f t="shared" si="11"/>
        <v>98154010</v>
      </c>
      <c r="AC9" s="1456">
        <f t="shared" si="11"/>
        <v>98608325</v>
      </c>
      <c r="AD9" s="1456">
        <f t="shared" si="11"/>
        <v>100415323</v>
      </c>
      <c r="AE9" s="1456">
        <f t="shared" si="11"/>
        <v>98167828</v>
      </c>
      <c r="AF9" s="1456">
        <f t="shared" si="11"/>
        <v>99071661</v>
      </c>
      <c r="AG9" s="1456">
        <f t="shared" si="11"/>
        <v>104249792</v>
      </c>
      <c r="AH9" s="1456">
        <f t="shared" si="11"/>
        <v>100142656</v>
      </c>
      <c r="AI9" s="1456">
        <f t="shared" si="11"/>
        <v>93853172</v>
      </c>
      <c r="AJ9" s="1456">
        <f t="shared" si="11"/>
        <v>93010998</v>
      </c>
      <c r="AK9" s="1456">
        <f t="shared" si="11"/>
        <v>96966833</v>
      </c>
      <c r="AL9" s="1456">
        <f t="shared" si="11"/>
        <v>100983212</v>
      </c>
      <c r="AM9" s="1456">
        <f t="shared" si="11"/>
        <v>105339572</v>
      </c>
      <c r="AN9" s="1456">
        <f t="shared" si="11"/>
        <v>116579168</v>
      </c>
      <c r="AO9" s="1456">
        <f t="shared" si="11"/>
        <v>121015004</v>
      </c>
      <c r="AP9" s="1456">
        <f t="shared" si="11"/>
        <v>105938644</v>
      </c>
      <c r="AQ9" s="1456">
        <f t="shared" si="11"/>
        <v>107721587</v>
      </c>
      <c r="AR9" s="1456">
        <f t="shared" si="11"/>
        <v>106070644</v>
      </c>
      <c r="AS9" s="1456">
        <f t="shared" si="11"/>
        <v>104794979</v>
      </c>
      <c r="AT9" s="1456">
        <f t="shared" si="11"/>
        <v>107475741</v>
      </c>
      <c r="AU9" s="1456">
        <f t="shared" si="11"/>
        <v>118567738</v>
      </c>
      <c r="AV9" s="1456">
        <f t="shared" si="11"/>
        <v>116197336</v>
      </c>
      <c r="AW9" s="1456">
        <f t="shared" si="11"/>
        <v>118777601</v>
      </c>
      <c r="AX9" s="1456">
        <f t="shared" si="11"/>
        <v>126139198</v>
      </c>
      <c r="AY9" s="1456">
        <f t="shared" si="11"/>
        <v>125702417</v>
      </c>
      <c r="AZ9" s="1456">
        <f t="shared" si="11"/>
        <v>131298699</v>
      </c>
      <c r="BA9" s="1456">
        <f t="shared" si="11"/>
        <v>128660931</v>
      </c>
      <c r="BB9" s="1456">
        <f t="shared" si="11"/>
        <v>131823872</v>
      </c>
      <c r="BC9" s="1456">
        <f t="shared" si="11"/>
        <v>133519300</v>
      </c>
    </row>
    <row r="10" spans="1:55">
      <c r="A10" s="934"/>
      <c r="B10" s="935" t="s">
        <v>435</v>
      </c>
      <c r="C10" s="1456">
        <f t="shared" ref="C10:L10" si="12">C49</f>
        <v>47539525</v>
      </c>
      <c r="D10" s="1456">
        <f t="shared" si="12"/>
        <v>51613380</v>
      </c>
      <c r="E10" s="1456">
        <f t="shared" si="12"/>
        <v>54620796</v>
      </c>
      <c r="F10" s="1456">
        <f t="shared" si="12"/>
        <v>68956994</v>
      </c>
      <c r="G10" s="1456">
        <f t="shared" si="12"/>
        <v>96716911</v>
      </c>
      <c r="H10" s="1456">
        <f t="shared" si="12"/>
        <v>101269924</v>
      </c>
      <c r="I10" s="1456">
        <f t="shared" si="12"/>
        <v>112142995</v>
      </c>
      <c r="J10" s="1456">
        <f t="shared" si="12"/>
        <v>118782330</v>
      </c>
      <c r="K10" s="1456">
        <f t="shared" si="12"/>
        <v>116622482</v>
      </c>
      <c r="L10" s="1456">
        <f t="shared" si="12"/>
        <v>135594693</v>
      </c>
      <c r="M10" s="1456">
        <f>M49</f>
        <v>169099892</v>
      </c>
      <c r="N10" s="1456">
        <f t="shared" ref="N10:BC10" si="13">N49</f>
        <v>172106327</v>
      </c>
      <c r="O10" s="1456">
        <f t="shared" si="13"/>
        <v>181218242</v>
      </c>
      <c r="P10" s="1456">
        <f t="shared" si="13"/>
        <v>179141728</v>
      </c>
      <c r="Q10" s="1456">
        <f t="shared" si="13"/>
        <v>195025595</v>
      </c>
      <c r="R10" s="1456">
        <f t="shared" si="13"/>
        <v>193385633</v>
      </c>
      <c r="S10" s="1456">
        <f t="shared" si="13"/>
        <v>173270236</v>
      </c>
      <c r="T10" s="1456">
        <f t="shared" si="13"/>
        <v>166626971</v>
      </c>
      <c r="U10" s="1456">
        <f t="shared" si="13"/>
        <v>184025878</v>
      </c>
      <c r="V10" s="1456">
        <f t="shared" si="13"/>
        <v>209807050</v>
      </c>
      <c r="W10" s="1456">
        <f t="shared" si="13"/>
        <v>222858256</v>
      </c>
      <c r="X10" s="1456">
        <f t="shared" si="13"/>
        <v>236240662</v>
      </c>
      <c r="Y10" s="1456">
        <f t="shared" si="13"/>
        <v>224357935</v>
      </c>
      <c r="Z10" s="1456">
        <f t="shared" si="13"/>
        <v>210449855</v>
      </c>
      <c r="AA10" s="1456">
        <f t="shared" si="13"/>
        <v>206521919</v>
      </c>
      <c r="AB10" s="1456">
        <f t="shared" si="13"/>
        <v>214580812</v>
      </c>
      <c r="AC10" s="1456">
        <f t="shared" si="13"/>
        <v>219672935</v>
      </c>
      <c r="AD10" s="1456">
        <f t="shared" si="13"/>
        <v>229368683</v>
      </c>
      <c r="AE10" s="1456">
        <f t="shared" si="13"/>
        <v>213513148</v>
      </c>
      <c r="AF10" s="1456">
        <f t="shared" si="13"/>
        <v>199137252</v>
      </c>
      <c r="AG10" s="1456">
        <f t="shared" si="13"/>
        <v>209777448</v>
      </c>
      <c r="AH10" s="1456">
        <f t="shared" si="13"/>
        <v>195041244</v>
      </c>
      <c r="AI10" s="1456">
        <f t="shared" si="13"/>
        <v>192635790</v>
      </c>
      <c r="AJ10" s="1456">
        <f t="shared" si="13"/>
        <v>195964281</v>
      </c>
      <c r="AK10" s="1456">
        <f t="shared" si="13"/>
        <v>215810274</v>
      </c>
      <c r="AL10" s="1456">
        <f t="shared" si="13"/>
        <v>232097536</v>
      </c>
      <c r="AM10" s="1456">
        <f t="shared" si="13"/>
        <v>242425571</v>
      </c>
      <c r="AN10" s="1456">
        <f t="shared" si="13"/>
        <v>263996732</v>
      </c>
      <c r="AO10" s="1456">
        <f t="shared" si="13"/>
        <v>291486102</v>
      </c>
      <c r="AP10" s="1456">
        <f t="shared" si="13"/>
        <v>183637801</v>
      </c>
      <c r="AQ10" s="1456">
        <f t="shared" si="13"/>
        <v>214871730</v>
      </c>
      <c r="AR10" s="1456">
        <f t="shared" si="13"/>
        <v>231187453</v>
      </c>
      <c r="AS10" s="1456">
        <f t="shared" si="13"/>
        <v>223889331</v>
      </c>
      <c r="AT10" s="1456">
        <f t="shared" si="13"/>
        <v>236972306</v>
      </c>
      <c r="AU10" s="1456">
        <f t="shared" si="13"/>
        <v>265131085</v>
      </c>
      <c r="AV10" s="1456">
        <f t="shared" si="13"/>
        <v>260837146</v>
      </c>
      <c r="AW10" s="1456">
        <f t="shared" si="13"/>
        <v>250225071</v>
      </c>
      <c r="AX10" s="1456">
        <f t="shared" si="13"/>
        <v>263466489</v>
      </c>
      <c r="AY10" s="1456">
        <f t="shared" si="13"/>
        <v>277535807</v>
      </c>
      <c r="AZ10" s="1456">
        <f t="shared" si="13"/>
        <v>260308383</v>
      </c>
      <c r="BA10" s="1456">
        <f t="shared" si="13"/>
        <v>224935799</v>
      </c>
      <c r="BB10" s="1456">
        <f t="shared" si="13"/>
        <v>270861046</v>
      </c>
      <c r="BC10" s="1456">
        <f t="shared" si="13"/>
        <v>318115939</v>
      </c>
    </row>
    <row r="11" spans="1:55">
      <c r="A11" s="934"/>
      <c r="B11" s="935" t="s">
        <v>436</v>
      </c>
      <c r="C11" s="1456">
        <f t="shared" ref="C11:L11" si="14">C54</f>
        <v>20802416</v>
      </c>
      <c r="D11" s="1456">
        <f t="shared" si="14"/>
        <v>22303530</v>
      </c>
      <c r="E11" s="1456">
        <f t="shared" si="14"/>
        <v>24330951</v>
      </c>
      <c r="F11" s="1456">
        <f t="shared" si="14"/>
        <v>31337464</v>
      </c>
      <c r="G11" s="1456">
        <f t="shared" si="14"/>
        <v>37867459</v>
      </c>
      <c r="H11" s="1456">
        <f t="shared" si="14"/>
        <v>44917181</v>
      </c>
      <c r="I11" s="1456">
        <f t="shared" si="14"/>
        <v>52891333</v>
      </c>
      <c r="J11" s="1456">
        <f t="shared" si="14"/>
        <v>52571474</v>
      </c>
      <c r="K11" s="1456">
        <f t="shared" si="14"/>
        <v>53072205</v>
      </c>
      <c r="L11" s="1456">
        <f t="shared" si="14"/>
        <v>58325351</v>
      </c>
      <c r="M11" s="1456">
        <f>M54</f>
        <v>67318749</v>
      </c>
      <c r="N11" s="1456">
        <f t="shared" ref="N11:BC11" si="15">N54</f>
        <v>70827752</v>
      </c>
      <c r="O11" s="1456">
        <f t="shared" si="15"/>
        <v>69045948</v>
      </c>
      <c r="P11" s="1456">
        <f t="shared" si="15"/>
        <v>72199996</v>
      </c>
      <c r="Q11" s="1456">
        <f t="shared" si="15"/>
        <v>74858340</v>
      </c>
      <c r="R11" s="1456">
        <f t="shared" si="15"/>
        <v>75662332</v>
      </c>
      <c r="S11" s="1456">
        <f t="shared" si="15"/>
        <v>76112587</v>
      </c>
      <c r="T11" s="1456">
        <f t="shared" si="15"/>
        <v>79022828</v>
      </c>
      <c r="U11" s="1456">
        <f t="shared" si="15"/>
        <v>80898703</v>
      </c>
      <c r="V11" s="1456">
        <f t="shared" si="15"/>
        <v>87102847</v>
      </c>
      <c r="W11" s="1456">
        <f t="shared" si="15"/>
        <v>90754628</v>
      </c>
      <c r="X11" s="1456">
        <f t="shared" si="15"/>
        <v>99566867</v>
      </c>
      <c r="Y11" s="1456">
        <f t="shared" si="15"/>
        <v>99203655</v>
      </c>
      <c r="Z11" s="1456">
        <f t="shared" si="15"/>
        <v>97958270</v>
      </c>
      <c r="AA11" s="1456">
        <f t="shared" si="15"/>
        <v>92814610</v>
      </c>
      <c r="AB11" s="1456">
        <f t="shared" si="15"/>
        <v>103406184</v>
      </c>
      <c r="AC11" s="1456">
        <f t="shared" si="15"/>
        <v>101149999</v>
      </c>
      <c r="AD11" s="1456">
        <f t="shared" si="15"/>
        <v>108656933</v>
      </c>
      <c r="AE11" s="1456">
        <f t="shared" si="15"/>
        <v>99062899</v>
      </c>
      <c r="AF11" s="1456">
        <f t="shared" si="15"/>
        <v>108115624</v>
      </c>
      <c r="AG11" s="1456">
        <f t="shared" si="15"/>
        <v>106616306</v>
      </c>
      <c r="AH11" s="1456">
        <f t="shared" si="15"/>
        <v>92377789</v>
      </c>
      <c r="AI11" s="1456">
        <f t="shared" si="15"/>
        <v>94179752</v>
      </c>
      <c r="AJ11" s="1456">
        <f t="shared" si="15"/>
        <v>92235105</v>
      </c>
      <c r="AK11" s="1456">
        <f t="shared" si="15"/>
        <v>91987547</v>
      </c>
      <c r="AL11" s="1456">
        <f t="shared" si="15"/>
        <v>90699570</v>
      </c>
      <c r="AM11" s="1456">
        <f t="shared" si="15"/>
        <v>97828325</v>
      </c>
      <c r="AN11" s="1456">
        <f t="shared" si="15"/>
        <v>106657159</v>
      </c>
      <c r="AO11" s="1456">
        <f t="shared" si="15"/>
        <v>106800361</v>
      </c>
      <c r="AP11" s="1456">
        <f t="shared" si="15"/>
        <v>91641408</v>
      </c>
      <c r="AQ11" s="1456">
        <f t="shared" si="15"/>
        <v>92894920</v>
      </c>
      <c r="AR11" s="1456">
        <f t="shared" si="15"/>
        <v>89937788</v>
      </c>
      <c r="AS11" s="1456">
        <f t="shared" si="15"/>
        <v>94007651</v>
      </c>
      <c r="AT11" s="1456">
        <f t="shared" si="15"/>
        <v>94821566</v>
      </c>
      <c r="AU11" s="1456">
        <f t="shared" si="15"/>
        <v>102149879</v>
      </c>
      <c r="AV11" s="1456">
        <f t="shared" si="15"/>
        <v>113158601</v>
      </c>
      <c r="AW11" s="1456">
        <f t="shared" si="15"/>
        <v>107805632</v>
      </c>
      <c r="AX11" s="1456">
        <f t="shared" si="15"/>
        <v>111551625</v>
      </c>
      <c r="AY11" s="1456">
        <f t="shared" si="15"/>
        <v>118350629</v>
      </c>
      <c r="AZ11" s="1456">
        <f t="shared" si="15"/>
        <v>109975614</v>
      </c>
      <c r="BA11" s="1456">
        <f t="shared" si="15"/>
        <v>113644914</v>
      </c>
      <c r="BB11" s="1456">
        <f t="shared" si="15"/>
        <v>113473198</v>
      </c>
      <c r="BC11" s="1456">
        <f t="shared" si="15"/>
        <v>124463397</v>
      </c>
    </row>
    <row r="12" spans="1:55">
      <c r="A12" s="934"/>
      <c r="B12" s="935" t="s">
        <v>224</v>
      </c>
      <c r="C12" s="1456">
        <f t="shared" ref="C12:L12" si="16">C62</f>
        <v>5442283</v>
      </c>
      <c r="D12" s="1456">
        <f t="shared" si="16"/>
        <v>6027740</v>
      </c>
      <c r="E12" s="1456">
        <f t="shared" si="16"/>
        <v>6619400</v>
      </c>
      <c r="F12" s="1456">
        <f t="shared" si="16"/>
        <v>8832552</v>
      </c>
      <c r="G12" s="1456">
        <f t="shared" si="16"/>
        <v>11864177</v>
      </c>
      <c r="H12" s="1456">
        <f t="shared" si="16"/>
        <v>15404441</v>
      </c>
      <c r="I12" s="1456">
        <f t="shared" si="16"/>
        <v>17991516</v>
      </c>
      <c r="J12" s="1456">
        <f t="shared" si="16"/>
        <v>17810873</v>
      </c>
      <c r="K12" s="1456">
        <f t="shared" si="16"/>
        <v>18084178</v>
      </c>
      <c r="L12" s="1456">
        <f t="shared" si="16"/>
        <v>20345642</v>
      </c>
      <c r="M12" s="1456">
        <f>M62</f>
        <v>22916549</v>
      </c>
      <c r="N12" s="1456">
        <f t="shared" ref="N12:BC12" si="17">N62</f>
        <v>24065683</v>
      </c>
      <c r="O12" s="1456">
        <f t="shared" si="17"/>
        <v>23394434</v>
      </c>
      <c r="P12" s="1456">
        <f t="shared" si="17"/>
        <v>23327012</v>
      </c>
      <c r="Q12" s="1456">
        <f t="shared" si="17"/>
        <v>25175138</v>
      </c>
      <c r="R12" s="1456">
        <f t="shared" si="17"/>
        <v>26175882</v>
      </c>
      <c r="S12" s="1456">
        <f t="shared" si="17"/>
        <v>26619743</v>
      </c>
      <c r="T12" s="1456">
        <f t="shared" si="17"/>
        <v>27217493</v>
      </c>
      <c r="U12" s="1456">
        <f t="shared" si="17"/>
        <v>30171384</v>
      </c>
      <c r="V12" s="1456">
        <f t="shared" si="17"/>
        <v>31606066</v>
      </c>
      <c r="W12" s="1456">
        <f t="shared" si="17"/>
        <v>34616650</v>
      </c>
      <c r="X12" s="1456">
        <f t="shared" si="17"/>
        <v>37648590</v>
      </c>
      <c r="Y12" s="1456">
        <f t="shared" si="17"/>
        <v>36851176</v>
      </c>
      <c r="Z12" s="1456">
        <f t="shared" si="17"/>
        <v>35118089</v>
      </c>
      <c r="AA12" s="1456">
        <f t="shared" si="17"/>
        <v>33246991</v>
      </c>
      <c r="AB12" s="1456">
        <f t="shared" si="17"/>
        <v>34515899</v>
      </c>
      <c r="AC12" s="1456">
        <f t="shared" si="17"/>
        <v>35544106</v>
      </c>
      <c r="AD12" s="1456">
        <f t="shared" si="17"/>
        <v>36739054</v>
      </c>
      <c r="AE12" s="1456">
        <f t="shared" si="17"/>
        <v>34233448</v>
      </c>
      <c r="AF12" s="1456">
        <f t="shared" si="17"/>
        <v>32830131</v>
      </c>
      <c r="AG12" s="1456">
        <f t="shared" si="17"/>
        <v>32044642</v>
      </c>
      <c r="AH12" s="1456">
        <f t="shared" si="17"/>
        <v>29331186</v>
      </c>
      <c r="AI12" s="1456">
        <f t="shared" si="17"/>
        <v>26918815</v>
      </c>
      <c r="AJ12" s="1456">
        <f t="shared" si="17"/>
        <v>26152234</v>
      </c>
      <c r="AK12" s="1456">
        <f t="shared" si="17"/>
        <v>26861200</v>
      </c>
      <c r="AL12" s="1456">
        <f t="shared" si="17"/>
        <v>26380570</v>
      </c>
      <c r="AM12" s="1456">
        <f t="shared" si="17"/>
        <v>27441717</v>
      </c>
      <c r="AN12" s="1456">
        <f t="shared" si="17"/>
        <v>28813817</v>
      </c>
      <c r="AO12" s="1456">
        <f t="shared" si="17"/>
        <v>29874099</v>
      </c>
      <c r="AP12" s="1456">
        <f t="shared" si="17"/>
        <v>23534100</v>
      </c>
      <c r="AQ12" s="1456">
        <f t="shared" si="17"/>
        <v>24745114</v>
      </c>
      <c r="AR12" s="1456">
        <f t="shared" si="17"/>
        <v>25535355</v>
      </c>
      <c r="AS12" s="1456">
        <f t="shared" si="17"/>
        <v>29899068</v>
      </c>
      <c r="AT12" s="1456">
        <f t="shared" si="17"/>
        <v>26553665</v>
      </c>
      <c r="AU12" s="1456">
        <f t="shared" si="17"/>
        <v>27947669</v>
      </c>
      <c r="AV12" s="1456">
        <f t="shared" si="17"/>
        <v>29802629</v>
      </c>
      <c r="AW12" s="1456">
        <f t="shared" si="17"/>
        <v>28513586</v>
      </c>
      <c r="AX12" s="1456">
        <f t="shared" si="17"/>
        <v>30715801</v>
      </c>
      <c r="AY12" s="1456">
        <f t="shared" si="17"/>
        <v>31365102</v>
      </c>
      <c r="AZ12" s="1456">
        <f t="shared" si="17"/>
        <v>29881183</v>
      </c>
      <c r="BA12" s="1456">
        <f t="shared" si="17"/>
        <v>31900598</v>
      </c>
      <c r="BB12" s="1456">
        <f t="shared" si="17"/>
        <v>28569035</v>
      </c>
      <c r="BC12" s="1456">
        <f t="shared" si="17"/>
        <v>29558004</v>
      </c>
    </row>
    <row r="13" spans="1:55">
      <c r="A13" s="934"/>
      <c r="B13" s="935" t="s">
        <v>269</v>
      </c>
      <c r="C13" s="1456">
        <f t="shared" ref="C13:L13" si="18">C68</f>
        <v>2373107</v>
      </c>
      <c r="D13" s="1456">
        <f t="shared" si="18"/>
        <v>2556086</v>
      </c>
      <c r="E13" s="1456">
        <f t="shared" si="18"/>
        <v>2789412</v>
      </c>
      <c r="F13" s="1456">
        <f t="shared" si="18"/>
        <v>4342496</v>
      </c>
      <c r="G13" s="1456">
        <f t="shared" si="18"/>
        <v>5177423</v>
      </c>
      <c r="H13" s="1456">
        <f t="shared" si="18"/>
        <v>7889217</v>
      </c>
      <c r="I13" s="1456">
        <f t="shared" si="18"/>
        <v>9388981</v>
      </c>
      <c r="J13" s="1456">
        <f t="shared" si="18"/>
        <v>10983540</v>
      </c>
      <c r="K13" s="1456">
        <f t="shared" si="18"/>
        <v>12435336</v>
      </c>
      <c r="L13" s="1456">
        <f t="shared" si="18"/>
        <v>14895161</v>
      </c>
      <c r="M13" s="1456">
        <f>M68</f>
        <v>17697268</v>
      </c>
      <c r="N13" s="1456">
        <f t="shared" ref="N13:BC13" si="19">N68</f>
        <v>18694555</v>
      </c>
      <c r="O13" s="1456">
        <f t="shared" si="19"/>
        <v>19425793</v>
      </c>
      <c r="P13" s="1456">
        <f t="shared" si="19"/>
        <v>20779125</v>
      </c>
      <c r="Q13" s="1456">
        <f t="shared" si="19"/>
        <v>21674273</v>
      </c>
      <c r="R13" s="1456">
        <f t="shared" si="19"/>
        <v>22567976</v>
      </c>
      <c r="S13" s="1456">
        <f t="shared" si="19"/>
        <v>24655731</v>
      </c>
      <c r="T13" s="1456">
        <f t="shared" si="19"/>
        <v>25632418</v>
      </c>
      <c r="U13" s="1456">
        <f t="shared" si="19"/>
        <v>27749066</v>
      </c>
      <c r="V13" s="1456">
        <f t="shared" si="19"/>
        <v>33325486</v>
      </c>
      <c r="W13" s="1456">
        <f t="shared" si="19"/>
        <v>35298339</v>
      </c>
      <c r="X13" s="1456">
        <f t="shared" si="19"/>
        <v>38436759</v>
      </c>
      <c r="Y13" s="1456">
        <f t="shared" si="19"/>
        <v>38072988</v>
      </c>
      <c r="Z13" s="1456">
        <f t="shared" si="19"/>
        <v>36322672</v>
      </c>
      <c r="AA13" s="1456">
        <f t="shared" si="19"/>
        <v>34006684</v>
      </c>
      <c r="AB13" s="1456">
        <f t="shared" si="19"/>
        <v>36038446</v>
      </c>
      <c r="AC13" s="1456">
        <f t="shared" si="19"/>
        <v>37733119</v>
      </c>
      <c r="AD13" s="1456">
        <f t="shared" si="19"/>
        <v>35492275</v>
      </c>
      <c r="AE13" s="1456">
        <f t="shared" si="19"/>
        <v>33925373</v>
      </c>
      <c r="AF13" s="1456">
        <f t="shared" si="19"/>
        <v>33466437</v>
      </c>
      <c r="AG13" s="1456">
        <f t="shared" si="19"/>
        <v>34826999</v>
      </c>
      <c r="AH13" s="1456">
        <f t="shared" si="19"/>
        <v>35760373</v>
      </c>
      <c r="AI13" s="1456">
        <f t="shared" si="19"/>
        <v>34875304</v>
      </c>
      <c r="AJ13" s="1456">
        <f t="shared" si="19"/>
        <v>37530430</v>
      </c>
      <c r="AK13" s="1456">
        <f t="shared" si="19"/>
        <v>39284720</v>
      </c>
      <c r="AL13" s="1456">
        <f t="shared" si="19"/>
        <v>41384084</v>
      </c>
      <c r="AM13" s="1456">
        <f t="shared" si="19"/>
        <v>42545360</v>
      </c>
      <c r="AN13" s="1456">
        <f t="shared" si="19"/>
        <v>46679575</v>
      </c>
      <c r="AO13" s="1456">
        <f t="shared" si="19"/>
        <v>46089652</v>
      </c>
      <c r="AP13" s="1456">
        <f t="shared" si="19"/>
        <v>44498610</v>
      </c>
      <c r="AQ13" s="1456">
        <f t="shared" si="19"/>
        <v>43732910</v>
      </c>
      <c r="AR13" s="1456">
        <f t="shared" si="19"/>
        <v>46848061</v>
      </c>
      <c r="AS13" s="1456">
        <f t="shared" si="19"/>
        <v>58575899</v>
      </c>
      <c r="AT13" s="1456">
        <f t="shared" si="19"/>
        <v>44616686</v>
      </c>
      <c r="AU13" s="1456">
        <f t="shared" si="19"/>
        <v>46661376</v>
      </c>
      <c r="AV13" s="1456">
        <f t="shared" si="19"/>
        <v>46528603</v>
      </c>
      <c r="AW13" s="1456">
        <f t="shared" si="19"/>
        <v>49074408</v>
      </c>
      <c r="AX13" s="1456">
        <f t="shared" si="19"/>
        <v>49408981</v>
      </c>
      <c r="AY13" s="1456">
        <f t="shared" si="19"/>
        <v>52335795</v>
      </c>
      <c r="AZ13" s="1456">
        <f t="shared" si="19"/>
        <v>54639983</v>
      </c>
      <c r="BA13" s="1456">
        <f t="shared" si="19"/>
        <v>51218479</v>
      </c>
      <c r="BB13" s="1456">
        <f t="shared" si="19"/>
        <v>53014458</v>
      </c>
      <c r="BC13" s="1456">
        <f t="shared" si="19"/>
        <v>54137582</v>
      </c>
    </row>
    <row r="14" spans="1:55">
      <c r="A14" s="934"/>
      <c r="B14" s="935" t="s">
        <v>284</v>
      </c>
      <c r="C14" s="1456">
        <f t="shared" ref="C14:L14" si="20">C71</f>
        <v>4134883</v>
      </c>
      <c r="D14" s="1456">
        <f t="shared" si="20"/>
        <v>4889366</v>
      </c>
      <c r="E14" s="1456">
        <f t="shared" si="20"/>
        <v>5116450</v>
      </c>
      <c r="F14" s="1456">
        <f t="shared" si="20"/>
        <v>5948662</v>
      </c>
      <c r="G14" s="1456">
        <f t="shared" si="20"/>
        <v>7719353</v>
      </c>
      <c r="H14" s="1456">
        <f t="shared" si="20"/>
        <v>10067259</v>
      </c>
      <c r="I14" s="1456">
        <f t="shared" si="20"/>
        <v>11781274</v>
      </c>
      <c r="J14" s="1456">
        <f t="shared" si="20"/>
        <v>12194253</v>
      </c>
      <c r="K14" s="1456">
        <f t="shared" si="20"/>
        <v>12830225</v>
      </c>
      <c r="L14" s="1456">
        <f t="shared" si="20"/>
        <v>14674237</v>
      </c>
      <c r="M14" s="1456">
        <f>M71</f>
        <v>15896123</v>
      </c>
      <c r="N14" s="1456">
        <f t="shared" ref="N14:BC14" si="21">N71</f>
        <v>16678054</v>
      </c>
      <c r="O14" s="1456">
        <f t="shared" si="21"/>
        <v>18042178</v>
      </c>
      <c r="P14" s="1456">
        <f t="shared" si="21"/>
        <v>19184590</v>
      </c>
      <c r="Q14" s="1456">
        <f t="shared" si="21"/>
        <v>20590271</v>
      </c>
      <c r="R14" s="1456">
        <f t="shared" si="21"/>
        <v>21561424</v>
      </c>
      <c r="S14" s="1456">
        <f t="shared" si="21"/>
        <v>20764400</v>
      </c>
      <c r="T14" s="1456">
        <f t="shared" si="21"/>
        <v>22144182</v>
      </c>
      <c r="U14" s="1456">
        <f t="shared" si="21"/>
        <v>25655416</v>
      </c>
      <c r="V14" s="1456">
        <f t="shared" si="21"/>
        <v>27605217</v>
      </c>
      <c r="W14" s="1456">
        <f t="shared" si="21"/>
        <v>29415229</v>
      </c>
      <c r="X14" s="1456">
        <f t="shared" si="21"/>
        <v>33176201</v>
      </c>
      <c r="Y14" s="1456">
        <f t="shared" si="21"/>
        <v>32804300</v>
      </c>
      <c r="Z14" s="1456">
        <f t="shared" si="21"/>
        <v>32354403</v>
      </c>
      <c r="AA14" s="1456">
        <f t="shared" si="21"/>
        <v>34710623</v>
      </c>
      <c r="AB14" s="1456">
        <f t="shared" si="21"/>
        <v>36379752</v>
      </c>
      <c r="AC14" s="1456">
        <f t="shared" si="21"/>
        <v>37139981</v>
      </c>
      <c r="AD14" s="1456">
        <f t="shared" si="21"/>
        <v>43522001</v>
      </c>
      <c r="AE14" s="1456">
        <f t="shared" si="21"/>
        <v>42148735</v>
      </c>
      <c r="AF14" s="1456">
        <f t="shared" si="21"/>
        <v>43180266</v>
      </c>
      <c r="AG14" s="1456">
        <f t="shared" si="21"/>
        <v>47764092</v>
      </c>
      <c r="AH14" s="1456">
        <f t="shared" si="21"/>
        <v>43708766</v>
      </c>
      <c r="AI14" s="1456">
        <f t="shared" si="21"/>
        <v>37686506</v>
      </c>
      <c r="AJ14" s="1456">
        <f t="shared" si="21"/>
        <v>27360656</v>
      </c>
      <c r="AK14" s="1456">
        <f t="shared" si="21"/>
        <v>26613553</v>
      </c>
      <c r="AL14" s="1456">
        <f t="shared" si="21"/>
        <v>25709175</v>
      </c>
      <c r="AM14" s="1456">
        <f t="shared" si="21"/>
        <v>24864635</v>
      </c>
      <c r="AN14" s="1456">
        <f t="shared" si="21"/>
        <v>25272511</v>
      </c>
      <c r="AO14" s="1456">
        <f t="shared" si="21"/>
        <v>27722875</v>
      </c>
      <c r="AP14" s="1456">
        <f t="shared" si="21"/>
        <v>22724696</v>
      </c>
      <c r="AQ14" s="1456">
        <f t="shared" si="21"/>
        <v>21935720</v>
      </c>
      <c r="AR14" s="1456">
        <f t="shared" si="21"/>
        <v>18780533</v>
      </c>
      <c r="AS14" s="1456">
        <f t="shared" si="21"/>
        <v>18171908</v>
      </c>
      <c r="AT14" s="1456">
        <f t="shared" si="21"/>
        <v>17227985</v>
      </c>
      <c r="AU14" s="1456">
        <f t="shared" si="21"/>
        <v>16726487</v>
      </c>
      <c r="AV14" s="1456">
        <f t="shared" si="21"/>
        <v>39414037</v>
      </c>
      <c r="AW14" s="1456">
        <f t="shared" si="21"/>
        <v>16866756</v>
      </c>
      <c r="AX14" s="1456">
        <f t="shared" si="21"/>
        <v>16092375</v>
      </c>
      <c r="AY14" s="1456">
        <f t="shared" si="21"/>
        <v>15983886</v>
      </c>
      <c r="AZ14" s="1456">
        <f t="shared" si="21"/>
        <v>16362027</v>
      </c>
      <c r="BA14" s="1456">
        <f t="shared" si="21"/>
        <v>14940303</v>
      </c>
      <c r="BB14" s="1456">
        <f t="shared" si="21"/>
        <v>15701608</v>
      </c>
      <c r="BC14" s="1456">
        <f t="shared" si="21"/>
        <v>22601934</v>
      </c>
    </row>
    <row r="15" spans="1:55">
      <c r="A15" s="448"/>
      <c r="B15" s="449"/>
      <c r="C15" s="1457"/>
      <c r="D15" s="1457"/>
      <c r="E15" s="1457"/>
      <c r="F15" s="1457"/>
      <c r="G15" s="1457"/>
      <c r="H15" s="1457"/>
      <c r="I15" s="1457"/>
      <c r="J15" s="1457"/>
      <c r="K15" s="1457"/>
      <c r="L15" s="1457"/>
      <c r="M15" s="1457"/>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c r="AL15" s="1457"/>
      <c r="AM15" s="1457"/>
      <c r="AN15" s="1457"/>
      <c r="AO15" s="1457"/>
      <c r="AP15" s="1457"/>
      <c r="AQ15" s="1457"/>
      <c r="AR15" s="1457"/>
      <c r="AS15" s="1457"/>
      <c r="AT15" s="1457"/>
      <c r="AU15" s="1457"/>
      <c r="AV15" s="1457"/>
      <c r="AW15" s="1457"/>
      <c r="AX15" s="1457"/>
      <c r="AY15" s="1457"/>
      <c r="AZ15" s="1457"/>
      <c r="BA15" s="1457"/>
      <c r="BB15" s="1457"/>
      <c r="BC15" s="1457"/>
    </row>
    <row r="16" spans="1:55">
      <c r="A16" s="732">
        <v>100</v>
      </c>
      <c r="B16" s="731" t="s">
        <v>85</v>
      </c>
      <c r="C16" s="1458">
        <f t="shared" ref="C16:L16" si="22">SUM(C17:C25)</f>
        <v>97197941</v>
      </c>
      <c r="D16" s="1458">
        <f t="shared" si="22"/>
        <v>100715944</v>
      </c>
      <c r="E16" s="1458">
        <f t="shared" si="22"/>
        <v>110896958</v>
      </c>
      <c r="F16" s="1458">
        <f t="shared" si="22"/>
        <v>123598876</v>
      </c>
      <c r="G16" s="1458">
        <f t="shared" si="22"/>
        <v>163827570</v>
      </c>
      <c r="H16" s="1458">
        <f t="shared" si="22"/>
        <v>180948739</v>
      </c>
      <c r="I16" s="1458">
        <f t="shared" si="22"/>
        <v>190890617</v>
      </c>
      <c r="J16" s="1458">
        <f t="shared" si="22"/>
        <v>211393820</v>
      </c>
      <c r="K16" s="1458">
        <f t="shared" si="22"/>
        <v>204700808</v>
      </c>
      <c r="L16" s="1458">
        <f t="shared" si="22"/>
        <v>162128816</v>
      </c>
      <c r="M16" s="1458">
        <f>SUM(M17:M25)</f>
        <v>234103826</v>
      </c>
      <c r="N16" s="1458">
        <f t="shared" ref="N16:BC16" si="23">SUM(N17:N25)</f>
        <v>253903765</v>
      </c>
      <c r="O16" s="1458">
        <f t="shared" si="23"/>
        <v>265645360</v>
      </c>
      <c r="P16" s="1458">
        <f t="shared" si="23"/>
        <v>265435296</v>
      </c>
      <c r="Q16" s="1458">
        <f t="shared" si="23"/>
        <v>284276562</v>
      </c>
      <c r="R16" s="1458">
        <f t="shared" si="23"/>
        <v>283405385</v>
      </c>
      <c r="S16" s="1458">
        <f t="shared" si="23"/>
        <v>264853346</v>
      </c>
      <c r="T16" s="1458">
        <f t="shared" si="23"/>
        <v>263015804</v>
      </c>
      <c r="U16" s="1458">
        <f t="shared" si="23"/>
        <v>271693147</v>
      </c>
      <c r="V16" s="1458">
        <f t="shared" si="23"/>
        <v>292140543</v>
      </c>
      <c r="W16" s="1458">
        <f t="shared" si="23"/>
        <v>328088307</v>
      </c>
      <c r="X16" s="1458">
        <f t="shared" si="23"/>
        <v>346495408</v>
      </c>
      <c r="Y16" s="1458">
        <f t="shared" si="23"/>
        <v>335906287</v>
      </c>
      <c r="Z16" s="1458">
        <f t="shared" si="23"/>
        <v>319791986</v>
      </c>
      <c r="AA16" s="1458">
        <f t="shared" si="23"/>
        <v>319323498</v>
      </c>
      <c r="AB16" s="1458">
        <f t="shared" si="23"/>
        <v>276671435</v>
      </c>
      <c r="AC16" s="1458">
        <f t="shared" si="23"/>
        <v>275827719</v>
      </c>
      <c r="AD16" s="1458">
        <f t="shared" si="23"/>
        <v>293262064</v>
      </c>
      <c r="AE16" s="1458">
        <f t="shared" si="23"/>
        <v>293185474</v>
      </c>
      <c r="AF16" s="1458">
        <f t="shared" si="23"/>
        <v>265841455</v>
      </c>
      <c r="AG16" s="1458">
        <f t="shared" si="23"/>
        <v>264734378</v>
      </c>
      <c r="AH16" s="1458">
        <f t="shared" si="23"/>
        <v>263415083</v>
      </c>
      <c r="AI16" s="1458">
        <f t="shared" si="23"/>
        <v>247877050</v>
      </c>
      <c r="AJ16" s="1458">
        <f t="shared" si="23"/>
        <v>238213161</v>
      </c>
      <c r="AK16" s="1458">
        <f t="shared" si="23"/>
        <v>250843324</v>
      </c>
      <c r="AL16" s="1458">
        <f t="shared" si="23"/>
        <v>255212400</v>
      </c>
      <c r="AM16" s="1458">
        <f t="shared" si="23"/>
        <v>266084104</v>
      </c>
      <c r="AN16" s="1458">
        <f t="shared" si="23"/>
        <v>290385873</v>
      </c>
      <c r="AO16" s="1458">
        <f t="shared" si="23"/>
        <v>309633143</v>
      </c>
      <c r="AP16" s="1458">
        <f t="shared" si="23"/>
        <v>285845094</v>
      </c>
      <c r="AQ16" s="1458">
        <f t="shared" si="23"/>
        <v>298343428</v>
      </c>
      <c r="AR16" s="1458">
        <f t="shared" si="23"/>
        <v>297225293</v>
      </c>
      <c r="AS16" s="1458">
        <f t="shared" si="23"/>
        <v>286678538</v>
      </c>
      <c r="AT16" s="1458">
        <f t="shared" si="23"/>
        <v>270396759</v>
      </c>
      <c r="AU16" s="1458">
        <f t="shared" si="23"/>
        <v>283180150</v>
      </c>
      <c r="AV16" s="1458">
        <f t="shared" si="23"/>
        <v>312582578</v>
      </c>
      <c r="AW16" s="1458">
        <f t="shared" si="23"/>
        <v>321348534</v>
      </c>
      <c r="AX16" s="1458">
        <f t="shared" si="23"/>
        <v>325563703</v>
      </c>
      <c r="AY16" s="1458">
        <f t="shared" si="23"/>
        <v>343984187</v>
      </c>
      <c r="AZ16" s="1458">
        <f t="shared" si="23"/>
        <v>342105520</v>
      </c>
      <c r="BA16" s="1458">
        <f t="shared" si="23"/>
        <v>340901117</v>
      </c>
      <c r="BB16" s="1458">
        <f t="shared" si="23"/>
        <v>341043550</v>
      </c>
      <c r="BC16" s="1458">
        <f t="shared" si="23"/>
        <v>383910827</v>
      </c>
    </row>
    <row r="17" spans="1:55">
      <c r="A17" s="733">
        <v>101</v>
      </c>
      <c r="B17" s="734" t="s">
        <v>87</v>
      </c>
      <c r="C17" s="1457">
        <v>15201487</v>
      </c>
      <c r="D17" s="1457">
        <v>16171147</v>
      </c>
      <c r="E17" s="1457">
        <v>20010994</v>
      </c>
      <c r="F17" s="1457">
        <v>23498818</v>
      </c>
      <c r="G17" s="1457">
        <v>37890839</v>
      </c>
      <c r="H17" s="1457">
        <v>40454365</v>
      </c>
      <c r="I17" s="1457">
        <v>40401999</v>
      </c>
      <c r="J17" s="1457">
        <v>45011619</v>
      </c>
      <c r="K17" s="1457">
        <v>46090133</v>
      </c>
      <c r="L17" s="1457">
        <v>49193899</v>
      </c>
      <c r="M17" s="1457">
        <v>53972839</v>
      </c>
      <c r="N17" s="1457">
        <v>57434106</v>
      </c>
      <c r="O17" s="1457">
        <v>58223549</v>
      </c>
      <c r="P17" s="1457">
        <v>59858207</v>
      </c>
      <c r="Q17" s="1457">
        <v>62008372</v>
      </c>
      <c r="R17" s="1457">
        <v>61519880</v>
      </c>
      <c r="S17" s="1457">
        <v>57545353</v>
      </c>
      <c r="T17" s="1457">
        <v>55883063</v>
      </c>
      <c r="U17" s="1457">
        <v>56376429</v>
      </c>
      <c r="V17" s="1457">
        <v>58297029</v>
      </c>
      <c r="W17" s="1457">
        <v>62603707</v>
      </c>
      <c r="X17" s="1457">
        <v>64597650</v>
      </c>
      <c r="Y17" s="1457">
        <v>63771525</v>
      </c>
      <c r="Z17" s="1457">
        <v>61958353</v>
      </c>
      <c r="AA17" s="1457">
        <v>62052173</v>
      </c>
      <c r="AB17" s="1457">
        <v>53202287</v>
      </c>
      <c r="AC17" s="1457">
        <v>60249545</v>
      </c>
      <c r="AD17" s="1457">
        <v>60534438</v>
      </c>
      <c r="AE17" s="1457">
        <v>58513750</v>
      </c>
      <c r="AF17" s="1457">
        <v>56760134</v>
      </c>
      <c r="AG17" s="1457">
        <v>54043871</v>
      </c>
      <c r="AH17" s="1457">
        <v>53652733</v>
      </c>
      <c r="AI17" s="1457">
        <v>52269232</v>
      </c>
      <c r="AJ17" s="1457">
        <v>52639863</v>
      </c>
      <c r="AK17" s="1457">
        <v>55494781</v>
      </c>
      <c r="AL17" s="1457">
        <v>53444726</v>
      </c>
      <c r="AM17" s="1457">
        <v>55435356</v>
      </c>
      <c r="AN17" s="1457">
        <v>57064588</v>
      </c>
      <c r="AO17" s="1457">
        <v>63888428</v>
      </c>
      <c r="AP17" s="1457">
        <v>57222021</v>
      </c>
      <c r="AQ17" s="1457">
        <v>57744731</v>
      </c>
      <c r="AR17" s="1457">
        <v>50145427</v>
      </c>
      <c r="AS17" s="1457">
        <v>58267581</v>
      </c>
      <c r="AT17" s="1457">
        <v>60626946</v>
      </c>
      <c r="AU17" s="1457">
        <v>64683178</v>
      </c>
      <c r="AV17" s="1457">
        <v>66612533</v>
      </c>
      <c r="AW17" s="1457">
        <v>67856095</v>
      </c>
      <c r="AX17" s="1457">
        <v>68394826</v>
      </c>
      <c r="AY17" s="1457">
        <v>72471088</v>
      </c>
      <c r="AZ17" s="1457">
        <v>67838151</v>
      </c>
      <c r="BA17" s="1457">
        <v>65960258</v>
      </c>
      <c r="BB17" s="1457">
        <f>BB76</f>
        <v>69969479</v>
      </c>
      <c r="BC17" s="1457">
        <f>BC76</f>
        <v>81252085</v>
      </c>
    </row>
    <row r="18" spans="1:55">
      <c r="A18" s="733">
        <v>102</v>
      </c>
      <c r="B18" s="734" t="s">
        <v>89</v>
      </c>
      <c r="C18" s="1457">
        <v>6499764</v>
      </c>
      <c r="D18" s="1457">
        <v>6594416</v>
      </c>
      <c r="E18" s="1457">
        <v>7002002</v>
      </c>
      <c r="F18" s="1457">
        <v>8304344</v>
      </c>
      <c r="G18" s="1457">
        <v>8977729</v>
      </c>
      <c r="H18" s="1457">
        <v>10038485</v>
      </c>
      <c r="I18" s="1457">
        <v>10239077</v>
      </c>
      <c r="J18" s="1457">
        <v>10137902</v>
      </c>
      <c r="K18" s="1457">
        <v>10376582</v>
      </c>
      <c r="L18" s="1457">
        <v>10228134</v>
      </c>
      <c r="M18" s="1457">
        <v>10842650</v>
      </c>
      <c r="N18" s="1457">
        <v>12267223</v>
      </c>
      <c r="O18" s="1457">
        <v>11961041</v>
      </c>
      <c r="P18" s="1457">
        <v>11441613</v>
      </c>
      <c r="Q18" s="1457">
        <v>11301872</v>
      </c>
      <c r="R18" s="1457">
        <v>11015299</v>
      </c>
      <c r="S18" s="1457">
        <v>11054491</v>
      </c>
      <c r="T18" s="1457">
        <v>10441202</v>
      </c>
      <c r="U18" s="1457">
        <v>10074943</v>
      </c>
      <c r="V18" s="1457">
        <v>9328183</v>
      </c>
      <c r="W18" s="1457">
        <v>9710033</v>
      </c>
      <c r="X18" s="1457">
        <v>10152496</v>
      </c>
      <c r="Y18" s="1457">
        <v>9779832</v>
      </c>
      <c r="Z18" s="1457">
        <v>9136533</v>
      </c>
      <c r="AA18" s="1457">
        <v>9432747</v>
      </c>
      <c r="AB18" s="1457">
        <v>7023696</v>
      </c>
      <c r="AC18" s="1457">
        <v>6098398</v>
      </c>
      <c r="AD18" s="1457">
        <v>6486746</v>
      </c>
      <c r="AE18" s="1457">
        <v>5901064</v>
      </c>
      <c r="AF18" s="1457">
        <v>5580418</v>
      </c>
      <c r="AG18" s="1457">
        <v>4487165</v>
      </c>
      <c r="AH18" s="1457">
        <v>4089966</v>
      </c>
      <c r="AI18" s="1457">
        <v>3939653</v>
      </c>
      <c r="AJ18" s="1457">
        <v>3621673</v>
      </c>
      <c r="AK18" s="1457">
        <v>12403600</v>
      </c>
      <c r="AL18" s="1457">
        <v>15081439</v>
      </c>
      <c r="AM18" s="1457">
        <v>16892801</v>
      </c>
      <c r="AN18" s="1457">
        <v>19512663</v>
      </c>
      <c r="AO18" s="1457">
        <v>21786022</v>
      </c>
      <c r="AP18" s="1457">
        <v>17690286</v>
      </c>
      <c r="AQ18" s="1457">
        <v>20244371</v>
      </c>
      <c r="AR18" s="1457">
        <v>21033969</v>
      </c>
      <c r="AS18" s="1457">
        <v>22121857</v>
      </c>
      <c r="AT18" s="1457">
        <v>19792439</v>
      </c>
      <c r="AU18" s="1457">
        <v>21700966</v>
      </c>
      <c r="AV18" s="1457">
        <v>21394200</v>
      </c>
      <c r="AW18" s="1457">
        <v>18979783</v>
      </c>
      <c r="AX18" s="1457">
        <v>20027345</v>
      </c>
      <c r="AY18" s="1457">
        <v>19698575</v>
      </c>
      <c r="AZ18" s="1457">
        <v>19359349</v>
      </c>
      <c r="BA18" s="1457">
        <v>21718289</v>
      </c>
      <c r="BB18" s="1457">
        <f>BB77</f>
        <v>20368511</v>
      </c>
      <c r="BC18" s="1457">
        <f>BC77</f>
        <v>25016016</v>
      </c>
    </row>
    <row r="19" spans="1:55">
      <c r="A19" s="733">
        <v>110</v>
      </c>
      <c r="B19" s="734" t="s">
        <v>358</v>
      </c>
      <c r="C19" s="1457">
        <v>34807796</v>
      </c>
      <c r="D19" s="1457">
        <v>33468192</v>
      </c>
      <c r="E19" s="1457">
        <v>33507536</v>
      </c>
      <c r="F19" s="1457">
        <v>38499097</v>
      </c>
      <c r="G19" s="1457">
        <v>49779366</v>
      </c>
      <c r="H19" s="1457">
        <v>49537271</v>
      </c>
      <c r="I19" s="1457">
        <v>52085889</v>
      </c>
      <c r="J19" s="1457">
        <v>52976549</v>
      </c>
      <c r="K19" s="1457">
        <v>50670232</v>
      </c>
      <c r="L19" s="1457">
        <v>51723020</v>
      </c>
      <c r="M19" s="1457">
        <v>55966965</v>
      </c>
      <c r="N19" s="1457">
        <v>54802501</v>
      </c>
      <c r="O19" s="1457">
        <v>52765536</v>
      </c>
      <c r="P19" s="1457">
        <v>51448048</v>
      </c>
      <c r="Q19" s="1457">
        <v>54829304</v>
      </c>
      <c r="R19" s="1457">
        <v>58742956</v>
      </c>
      <c r="S19" s="1457">
        <v>49937207</v>
      </c>
      <c r="T19" s="1457">
        <v>48617220</v>
      </c>
      <c r="U19" s="1457">
        <v>47831212</v>
      </c>
      <c r="V19" s="1457">
        <v>53263980</v>
      </c>
      <c r="W19" s="1457">
        <v>55909872</v>
      </c>
      <c r="X19" s="1457">
        <v>58945108</v>
      </c>
      <c r="Y19" s="1457">
        <v>52846428</v>
      </c>
      <c r="Z19" s="1457">
        <v>48927552</v>
      </c>
      <c r="AA19" s="1457">
        <v>48741740</v>
      </c>
      <c r="AB19" s="1457">
        <v>32809841</v>
      </c>
      <c r="AC19" s="1457">
        <v>29083400</v>
      </c>
      <c r="AD19" s="1457">
        <v>33440155</v>
      </c>
      <c r="AE19" s="1457">
        <v>35627319</v>
      </c>
      <c r="AF19" s="1457">
        <v>26845590</v>
      </c>
      <c r="AG19" s="1457">
        <v>28179881</v>
      </c>
      <c r="AH19" s="1457">
        <v>27138444</v>
      </c>
      <c r="AI19" s="1457">
        <v>22945170</v>
      </c>
      <c r="AJ19" s="1457">
        <v>25311427</v>
      </c>
      <c r="AK19" s="1457">
        <v>15140251</v>
      </c>
      <c r="AL19" s="1457">
        <v>16724150</v>
      </c>
      <c r="AM19" s="1457">
        <v>17045525</v>
      </c>
      <c r="AN19" s="1457">
        <v>20470887</v>
      </c>
      <c r="AO19" s="1457">
        <v>19184820</v>
      </c>
      <c r="AP19" s="1457">
        <v>19846617</v>
      </c>
      <c r="AQ19" s="1457">
        <v>21455316</v>
      </c>
      <c r="AR19" s="1457">
        <v>22150193</v>
      </c>
      <c r="AS19" s="1457">
        <v>18364884</v>
      </c>
      <c r="AT19" s="1457">
        <v>19236229</v>
      </c>
      <c r="AU19" s="1457">
        <v>17942142</v>
      </c>
      <c r="AV19" s="1457">
        <v>22725854</v>
      </c>
      <c r="AW19" s="1457">
        <v>29004283</v>
      </c>
      <c r="AX19" s="1457">
        <v>23409878</v>
      </c>
      <c r="AY19" s="1457">
        <v>31430720</v>
      </c>
      <c r="AZ19" s="1457">
        <v>31400312</v>
      </c>
      <c r="BA19" s="1457">
        <v>33208966</v>
      </c>
      <c r="BB19" s="1457">
        <f>BB83</f>
        <v>27556842</v>
      </c>
      <c r="BC19" s="1457">
        <f>BC83</f>
        <v>31335241</v>
      </c>
    </row>
    <row r="20" spans="1:55">
      <c r="A20" s="735">
        <v>105</v>
      </c>
      <c r="B20" s="734" t="s">
        <v>93</v>
      </c>
      <c r="C20" s="1457">
        <v>24153210</v>
      </c>
      <c r="D20" s="1457">
        <v>26359049</v>
      </c>
      <c r="E20" s="1457">
        <v>30849344</v>
      </c>
      <c r="F20" s="1457">
        <v>29961281</v>
      </c>
      <c r="G20" s="1457">
        <v>39188899</v>
      </c>
      <c r="H20" s="1457">
        <v>43276802</v>
      </c>
      <c r="I20" s="1457">
        <v>46276463</v>
      </c>
      <c r="J20" s="1457">
        <v>58583486</v>
      </c>
      <c r="K20" s="1457">
        <v>50452257</v>
      </c>
      <c r="L20" s="1457">
        <v>19409389</v>
      </c>
      <c r="M20" s="1457">
        <v>57362494</v>
      </c>
      <c r="N20" s="1457">
        <v>67548804</v>
      </c>
      <c r="O20" s="1457">
        <v>79804957</v>
      </c>
      <c r="P20" s="1457">
        <v>76888192</v>
      </c>
      <c r="Q20" s="1457">
        <v>85999761</v>
      </c>
      <c r="R20" s="1457">
        <v>79047837</v>
      </c>
      <c r="S20" s="1457">
        <v>72365626</v>
      </c>
      <c r="T20" s="1457">
        <v>75303875</v>
      </c>
      <c r="U20" s="1457">
        <v>79041155</v>
      </c>
      <c r="V20" s="1457">
        <v>83370490</v>
      </c>
      <c r="W20" s="1457">
        <v>98353019</v>
      </c>
      <c r="X20" s="1457">
        <v>103904756</v>
      </c>
      <c r="Y20" s="1457">
        <v>104083020</v>
      </c>
      <c r="Z20" s="1457">
        <v>102613790</v>
      </c>
      <c r="AA20" s="1457">
        <v>99524430</v>
      </c>
      <c r="AB20" s="1457">
        <v>94841907</v>
      </c>
      <c r="AC20" s="1457">
        <v>94307489</v>
      </c>
      <c r="AD20" s="1457">
        <v>100440587</v>
      </c>
      <c r="AE20" s="1457">
        <v>91780406</v>
      </c>
      <c r="AF20" s="1457">
        <v>79673794</v>
      </c>
      <c r="AG20" s="1457">
        <v>80125121</v>
      </c>
      <c r="AH20" s="1457">
        <v>84653435</v>
      </c>
      <c r="AI20" s="1457">
        <v>78552460</v>
      </c>
      <c r="AJ20" s="1457">
        <v>67110930</v>
      </c>
      <c r="AK20" s="1457">
        <v>69676691</v>
      </c>
      <c r="AL20" s="1457">
        <v>72550176</v>
      </c>
      <c r="AM20" s="1457">
        <v>74065358</v>
      </c>
      <c r="AN20" s="1457">
        <v>77242520</v>
      </c>
      <c r="AO20" s="1457">
        <v>85590775</v>
      </c>
      <c r="AP20" s="1457">
        <v>85550341</v>
      </c>
      <c r="AQ20" s="1457">
        <v>85737765</v>
      </c>
      <c r="AR20" s="1457">
        <v>79404494</v>
      </c>
      <c r="AS20" s="1457">
        <v>67664638</v>
      </c>
      <c r="AT20" s="1457">
        <v>52271243</v>
      </c>
      <c r="AU20" s="1457">
        <v>55724282</v>
      </c>
      <c r="AV20" s="1457">
        <v>66752301</v>
      </c>
      <c r="AW20" s="1457">
        <v>62560260</v>
      </c>
      <c r="AX20" s="1457">
        <v>65392124</v>
      </c>
      <c r="AY20" s="1457">
        <v>63755507</v>
      </c>
      <c r="AZ20" s="1457">
        <v>61695812</v>
      </c>
      <c r="BA20" s="1457">
        <v>66910693</v>
      </c>
      <c r="BB20" s="1457">
        <f>BB78</f>
        <v>74492730</v>
      </c>
      <c r="BC20" s="1457">
        <f>BC78</f>
        <v>84751400</v>
      </c>
    </row>
    <row r="21" spans="1:55">
      <c r="A21" s="735">
        <v>109</v>
      </c>
      <c r="B21" s="734" t="s">
        <v>95</v>
      </c>
      <c r="C21" s="1456">
        <v>0</v>
      </c>
      <c r="D21" s="1456">
        <v>0</v>
      </c>
      <c r="E21" s="1456">
        <v>0</v>
      </c>
      <c r="F21" s="1457">
        <v>1042122</v>
      </c>
      <c r="G21" s="1457">
        <v>1358793</v>
      </c>
      <c r="H21" s="1457">
        <v>1774931</v>
      </c>
      <c r="I21" s="1457">
        <v>1793128</v>
      </c>
      <c r="J21" s="1457">
        <v>1943115</v>
      </c>
      <c r="K21" s="1457">
        <v>2093467</v>
      </c>
      <c r="L21" s="1457">
        <v>2260322</v>
      </c>
      <c r="M21" s="1457">
        <v>2778159</v>
      </c>
      <c r="N21" s="1457">
        <v>2731803</v>
      </c>
      <c r="O21" s="1457">
        <v>2889288</v>
      </c>
      <c r="P21" s="1457">
        <v>2923876</v>
      </c>
      <c r="Q21" s="1457">
        <v>3205088</v>
      </c>
      <c r="R21" s="1457">
        <v>3315299</v>
      </c>
      <c r="S21" s="1457">
        <v>3672360</v>
      </c>
      <c r="T21" s="1457">
        <v>3524110</v>
      </c>
      <c r="U21" s="1457">
        <v>3654201</v>
      </c>
      <c r="V21" s="1457">
        <v>3947823</v>
      </c>
      <c r="W21" s="1457">
        <v>4290961</v>
      </c>
      <c r="X21" s="1457">
        <v>4700663</v>
      </c>
      <c r="Y21" s="1457">
        <v>4833588</v>
      </c>
      <c r="Z21" s="1457">
        <v>4477788</v>
      </c>
      <c r="AA21" s="1457">
        <v>4478162</v>
      </c>
      <c r="AB21" s="1457">
        <v>4182471</v>
      </c>
      <c r="AC21" s="1457">
        <v>4481934</v>
      </c>
      <c r="AD21" s="1457">
        <v>8479688</v>
      </c>
      <c r="AE21" s="1457">
        <v>10636684</v>
      </c>
      <c r="AF21" s="1457">
        <v>11001578</v>
      </c>
      <c r="AG21" s="1457">
        <v>13694967</v>
      </c>
      <c r="AH21" s="1457">
        <v>13135314</v>
      </c>
      <c r="AI21" s="1457">
        <v>12061764</v>
      </c>
      <c r="AJ21" s="1457">
        <v>12621340</v>
      </c>
      <c r="AK21" s="1457">
        <v>12917675</v>
      </c>
      <c r="AL21" s="1457">
        <v>12797251</v>
      </c>
      <c r="AM21" s="1457">
        <v>12248114</v>
      </c>
      <c r="AN21" s="1457">
        <v>13176324</v>
      </c>
      <c r="AO21" s="1457">
        <v>12433956</v>
      </c>
      <c r="AP21" s="1457">
        <v>12118942</v>
      </c>
      <c r="AQ21" s="1457">
        <v>12397265</v>
      </c>
      <c r="AR21" s="1457">
        <v>13173891</v>
      </c>
      <c r="AS21" s="1457">
        <v>13853324</v>
      </c>
      <c r="AT21" s="1457">
        <v>13165965</v>
      </c>
      <c r="AU21" s="1457">
        <v>12616945</v>
      </c>
      <c r="AV21" s="1457">
        <v>12928737</v>
      </c>
      <c r="AW21" s="1457">
        <v>13847574</v>
      </c>
      <c r="AX21" s="1457">
        <v>13802592</v>
      </c>
      <c r="AY21" s="1457">
        <v>14300709</v>
      </c>
      <c r="AZ21" s="1457">
        <v>13762815</v>
      </c>
      <c r="BA21" s="1457">
        <v>14443918</v>
      </c>
      <c r="BB21" s="1457">
        <f>BB82</f>
        <v>14516675</v>
      </c>
      <c r="BC21" s="1457">
        <f>BC82</f>
        <v>14854074</v>
      </c>
    </row>
    <row r="22" spans="1:55">
      <c r="A22" s="735">
        <v>106</v>
      </c>
      <c r="B22" s="734" t="s">
        <v>97</v>
      </c>
      <c r="C22" s="1457">
        <v>11532184</v>
      </c>
      <c r="D22" s="1457">
        <v>12110021</v>
      </c>
      <c r="E22" s="1457">
        <v>12382215</v>
      </c>
      <c r="F22" s="1457">
        <v>12823893</v>
      </c>
      <c r="G22" s="1457">
        <v>14373202</v>
      </c>
      <c r="H22" s="1457">
        <v>20447494</v>
      </c>
      <c r="I22" s="1457">
        <v>23430781</v>
      </c>
      <c r="J22" s="1457">
        <v>24029974</v>
      </c>
      <c r="K22" s="1457">
        <v>24726386</v>
      </c>
      <c r="L22" s="1457">
        <v>11048773</v>
      </c>
      <c r="M22" s="1457">
        <v>27822137</v>
      </c>
      <c r="N22" s="1457">
        <v>29559677</v>
      </c>
      <c r="O22" s="1457">
        <v>29764831</v>
      </c>
      <c r="P22" s="1457">
        <v>30445522</v>
      </c>
      <c r="Q22" s="1457">
        <v>31990492</v>
      </c>
      <c r="R22" s="1457">
        <v>31800040</v>
      </c>
      <c r="S22" s="1457">
        <v>30682466</v>
      </c>
      <c r="T22" s="1457">
        <v>30327193</v>
      </c>
      <c r="U22" s="1457">
        <v>31222330</v>
      </c>
      <c r="V22" s="1457">
        <v>33259600</v>
      </c>
      <c r="W22" s="1457">
        <v>35657838</v>
      </c>
      <c r="X22" s="1457">
        <v>35927286</v>
      </c>
      <c r="Y22" s="1457">
        <v>33921623</v>
      </c>
      <c r="Z22" s="1457">
        <v>30733852</v>
      </c>
      <c r="AA22" s="1457">
        <v>30236693</v>
      </c>
      <c r="AB22" s="1457">
        <v>20692478</v>
      </c>
      <c r="AC22" s="1457">
        <v>22198107</v>
      </c>
      <c r="AD22" s="1457">
        <v>21374150</v>
      </c>
      <c r="AE22" s="1457">
        <v>20247238</v>
      </c>
      <c r="AF22" s="1457">
        <v>18221559</v>
      </c>
      <c r="AG22" s="1457">
        <v>16814196</v>
      </c>
      <c r="AH22" s="1457">
        <v>15342968</v>
      </c>
      <c r="AI22" s="1457">
        <v>14398606</v>
      </c>
      <c r="AJ22" s="1457">
        <v>14021078</v>
      </c>
      <c r="AK22" s="1457">
        <v>14287608</v>
      </c>
      <c r="AL22" s="1457">
        <v>14472268</v>
      </c>
      <c r="AM22" s="1457">
        <v>14908604</v>
      </c>
      <c r="AN22" s="1457">
        <v>15480227</v>
      </c>
      <c r="AO22" s="1457">
        <v>16504138</v>
      </c>
      <c r="AP22" s="1457">
        <v>13948324</v>
      </c>
      <c r="AQ22" s="1457">
        <v>13717317</v>
      </c>
      <c r="AR22" s="1457">
        <v>13730242</v>
      </c>
      <c r="AS22" s="1457">
        <v>13720286</v>
      </c>
      <c r="AT22" s="1457">
        <v>13318273</v>
      </c>
      <c r="AU22" s="1457">
        <v>13615892</v>
      </c>
      <c r="AV22" s="1457">
        <v>11173497</v>
      </c>
      <c r="AW22" s="1457">
        <v>12890390</v>
      </c>
      <c r="AX22" s="1457">
        <v>13039236</v>
      </c>
      <c r="AY22" s="1457">
        <v>12912761</v>
      </c>
      <c r="AZ22" s="1457">
        <v>12438219</v>
      </c>
      <c r="BA22" s="1457">
        <v>12842064</v>
      </c>
      <c r="BB22" s="1457">
        <f t="shared" ref="BB22:BC24" si="24">BB79</f>
        <v>13010885</v>
      </c>
      <c r="BC22" s="1457">
        <f t="shared" si="24"/>
        <v>14015858</v>
      </c>
    </row>
    <row r="23" spans="1:55">
      <c r="A23" s="735">
        <v>107</v>
      </c>
      <c r="B23" s="734" t="s">
        <v>99</v>
      </c>
      <c r="C23" s="1457">
        <v>1812108</v>
      </c>
      <c r="D23" s="1457">
        <v>1898857</v>
      </c>
      <c r="E23" s="1457">
        <v>2396597</v>
      </c>
      <c r="F23" s="1457">
        <v>3043602</v>
      </c>
      <c r="G23" s="1457">
        <v>3631380</v>
      </c>
      <c r="H23" s="1457">
        <v>4574163</v>
      </c>
      <c r="I23" s="1457">
        <v>5590641</v>
      </c>
      <c r="J23" s="1457">
        <v>6474622</v>
      </c>
      <c r="K23" s="1457">
        <v>6839342</v>
      </c>
      <c r="L23" s="1457">
        <v>3257967</v>
      </c>
      <c r="M23" s="1457">
        <v>7160131</v>
      </c>
      <c r="N23" s="1457">
        <v>7963862</v>
      </c>
      <c r="O23" s="1457">
        <v>7492439</v>
      </c>
      <c r="P23" s="1457">
        <v>7904780</v>
      </c>
      <c r="Q23" s="1457">
        <v>8077386</v>
      </c>
      <c r="R23" s="1457">
        <v>8004010</v>
      </c>
      <c r="S23" s="1457">
        <v>8154956</v>
      </c>
      <c r="T23" s="1457">
        <v>7784318</v>
      </c>
      <c r="U23" s="1457">
        <v>6202627</v>
      </c>
      <c r="V23" s="1457">
        <v>6709583</v>
      </c>
      <c r="W23" s="1457">
        <v>6981534</v>
      </c>
      <c r="X23" s="1457">
        <v>6656928</v>
      </c>
      <c r="Y23" s="1457">
        <v>6258176</v>
      </c>
      <c r="Z23" s="1457">
        <v>5883924</v>
      </c>
      <c r="AA23" s="1457">
        <v>5859238</v>
      </c>
      <c r="AB23" s="1457">
        <v>2937360</v>
      </c>
      <c r="AC23" s="1457">
        <v>3301297</v>
      </c>
      <c r="AD23" s="1457">
        <v>3186398</v>
      </c>
      <c r="AE23" s="1457">
        <v>3056873</v>
      </c>
      <c r="AF23" s="1457">
        <v>2690079</v>
      </c>
      <c r="AG23" s="1457">
        <v>2370579</v>
      </c>
      <c r="AH23" s="1457">
        <v>2282251</v>
      </c>
      <c r="AI23" s="1457">
        <v>2006749</v>
      </c>
      <c r="AJ23" s="1457">
        <v>1886531</v>
      </c>
      <c r="AK23" s="1457">
        <v>1953383</v>
      </c>
      <c r="AL23" s="1457">
        <v>1655374</v>
      </c>
      <c r="AM23" s="1457">
        <v>1717079</v>
      </c>
      <c r="AN23" s="1457">
        <v>1927707</v>
      </c>
      <c r="AO23" s="1457">
        <v>2097687</v>
      </c>
      <c r="AP23" s="1457">
        <v>1678408</v>
      </c>
      <c r="AQ23" s="1457">
        <v>1639016</v>
      </c>
      <c r="AR23" s="1457">
        <v>1509039</v>
      </c>
      <c r="AS23" s="1457">
        <v>1193042</v>
      </c>
      <c r="AT23" s="1457">
        <v>1288308</v>
      </c>
      <c r="AU23" s="1457">
        <v>1190835</v>
      </c>
      <c r="AV23" s="1457">
        <v>1153041</v>
      </c>
      <c r="AW23" s="1457">
        <v>1730782</v>
      </c>
      <c r="AX23" s="1457">
        <v>1102705</v>
      </c>
      <c r="AY23" s="1457">
        <v>1303565</v>
      </c>
      <c r="AZ23" s="1457">
        <v>1396619</v>
      </c>
      <c r="BA23" s="1457">
        <v>1295534</v>
      </c>
      <c r="BB23" s="1457">
        <f t="shared" si="24"/>
        <v>1392552</v>
      </c>
      <c r="BC23" s="1457">
        <f t="shared" si="24"/>
        <v>1656435</v>
      </c>
    </row>
    <row r="24" spans="1:55">
      <c r="A24" s="735">
        <v>108</v>
      </c>
      <c r="B24" s="734" t="s">
        <v>101</v>
      </c>
      <c r="C24" s="1457">
        <v>3191392</v>
      </c>
      <c r="D24" s="1457">
        <v>4114262</v>
      </c>
      <c r="E24" s="1457">
        <v>4748270</v>
      </c>
      <c r="F24" s="1457">
        <v>6425719</v>
      </c>
      <c r="G24" s="1457">
        <v>8627362</v>
      </c>
      <c r="H24" s="1457">
        <v>1029017</v>
      </c>
      <c r="I24" s="1457">
        <v>1050594</v>
      </c>
      <c r="J24" s="1457">
        <v>1161028</v>
      </c>
      <c r="K24" s="1457">
        <v>1276391</v>
      </c>
      <c r="L24" s="1457">
        <v>1423923</v>
      </c>
      <c r="M24" s="1457">
        <v>1726704</v>
      </c>
      <c r="N24" s="1457">
        <v>2049050</v>
      </c>
      <c r="O24" s="1457">
        <v>2157968</v>
      </c>
      <c r="P24" s="1457">
        <v>2220746</v>
      </c>
      <c r="Q24" s="1457">
        <v>2238978</v>
      </c>
      <c r="R24" s="1457">
        <v>2036577</v>
      </c>
      <c r="S24" s="1457">
        <v>2076961</v>
      </c>
      <c r="T24" s="1457">
        <v>2059627</v>
      </c>
      <c r="U24" s="1457">
        <v>2065861</v>
      </c>
      <c r="V24" s="1457">
        <v>2580069</v>
      </c>
      <c r="W24" s="1457">
        <v>2822983</v>
      </c>
      <c r="X24" s="1457">
        <v>2945642</v>
      </c>
      <c r="Y24" s="1457">
        <v>2672398</v>
      </c>
      <c r="Z24" s="1457">
        <v>2422664</v>
      </c>
      <c r="AA24" s="1457">
        <v>2355203</v>
      </c>
      <c r="AB24" s="1457">
        <v>2006698</v>
      </c>
      <c r="AC24" s="1457">
        <v>1797681</v>
      </c>
      <c r="AD24" s="1457">
        <v>1941739</v>
      </c>
      <c r="AE24" s="1457">
        <v>1508522</v>
      </c>
      <c r="AF24" s="1457">
        <v>1213072</v>
      </c>
      <c r="AG24" s="1457">
        <v>1216083</v>
      </c>
      <c r="AH24" s="1457">
        <v>1095620</v>
      </c>
      <c r="AI24" s="1457">
        <v>945804</v>
      </c>
      <c r="AJ24" s="1457">
        <v>876138</v>
      </c>
      <c r="AK24" s="1457">
        <v>930520</v>
      </c>
      <c r="AL24" s="1457">
        <v>945094</v>
      </c>
      <c r="AM24" s="1457">
        <v>918920</v>
      </c>
      <c r="AN24" s="1457">
        <v>1008242</v>
      </c>
      <c r="AO24" s="1457">
        <v>930585</v>
      </c>
      <c r="AP24" s="1457">
        <v>756777</v>
      </c>
      <c r="AQ24" s="1457">
        <v>705336</v>
      </c>
      <c r="AR24" s="1457">
        <v>1270412</v>
      </c>
      <c r="AS24" s="1457">
        <v>597906</v>
      </c>
      <c r="AT24" s="1457">
        <v>524911</v>
      </c>
      <c r="AU24" s="1457">
        <v>548076</v>
      </c>
      <c r="AV24" s="1457">
        <v>432248</v>
      </c>
      <c r="AW24" s="1457">
        <v>521057</v>
      </c>
      <c r="AX24" s="1457">
        <v>541306</v>
      </c>
      <c r="AY24" s="1457">
        <v>526165</v>
      </c>
      <c r="AZ24" s="1457">
        <v>563596</v>
      </c>
      <c r="BA24" s="1457">
        <v>375013</v>
      </c>
      <c r="BB24" s="1457">
        <f t="shared" si="24"/>
        <v>500720</v>
      </c>
      <c r="BC24" s="1457">
        <f t="shared" si="24"/>
        <v>472441</v>
      </c>
    </row>
    <row r="25" spans="1:55">
      <c r="A25" s="735">
        <v>111</v>
      </c>
      <c r="B25" s="734" t="s">
        <v>360</v>
      </c>
      <c r="C25" s="1456">
        <v>0</v>
      </c>
      <c r="D25" s="1456">
        <v>0</v>
      </c>
      <c r="E25" s="1456">
        <v>0</v>
      </c>
      <c r="F25" s="1456">
        <v>0</v>
      </c>
      <c r="G25" s="1456">
        <v>0</v>
      </c>
      <c r="H25" s="1457">
        <v>9816211</v>
      </c>
      <c r="I25" s="1457">
        <v>10022045</v>
      </c>
      <c r="J25" s="1457">
        <v>11075525</v>
      </c>
      <c r="K25" s="1457">
        <v>12176018</v>
      </c>
      <c r="L25" s="1457">
        <v>13583389</v>
      </c>
      <c r="M25" s="1457">
        <v>16471747</v>
      </c>
      <c r="N25" s="1457">
        <v>19546739</v>
      </c>
      <c r="O25" s="1457">
        <v>20585751</v>
      </c>
      <c r="P25" s="1457">
        <v>22304312</v>
      </c>
      <c r="Q25" s="1457">
        <v>24625309</v>
      </c>
      <c r="R25" s="1457">
        <v>27923487</v>
      </c>
      <c r="S25" s="1457">
        <v>29363926</v>
      </c>
      <c r="T25" s="1457">
        <v>29075196</v>
      </c>
      <c r="U25" s="1457">
        <v>35224389</v>
      </c>
      <c r="V25" s="1457">
        <v>41383786</v>
      </c>
      <c r="W25" s="1457">
        <v>51758360</v>
      </c>
      <c r="X25" s="1457">
        <v>58664879</v>
      </c>
      <c r="Y25" s="1457">
        <v>57739697</v>
      </c>
      <c r="Z25" s="1457">
        <v>53637530</v>
      </c>
      <c r="AA25" s="1457">
        <v>56643112</v>
      </c>
      <c r="AB25" s="1457">
        <v>58974697</v>
      </c>
      <c r="AC25" s="1457">
        <v>54309868</v>
      </c>
      <c r="AD25" s="1457">
        <v>57378163</v>
      </c>
      <c r="AE25" s="1457">
        <v>65913618</v>
      </c>
      <c r="AF25" s="1457">
        <v>63855231</v>
      </c>
      <c r="AG25" s="1457">
        <v>63802515</v>
      </c>
      <c r="AH25" s="1457">
        <v>62024352</v>
      </c>
      <c r="AI25" s="1457">
        <v>60757612</v>
      </c>
      <c r="AJ25" s="1457">
        <v>60124181</v>
      </c>
      <c r="AK25" s="1457">
        <v>68038815</v>
      </c>
      <c r="AL25" s="1457">
        <v>67541922</v>
      </c>
      <c r="AM25" s="1457">
        <v>72852347</v>
      </c>
      <c r="AN25" s="1457">
        <v>84502715</v>
      </c>
      <c r="AO25" s="1457">
        <v>87216732</v>
      </c>
      <c r="AP25" s="1457">
        <v>77033378</v>
      </c>
      <c r="AQ25" s="1457">
        <v>84702311</v>
      </c>
      <c r="AR25" s="1457">
        <v>94807626</v>
      </c>
      <c r="AS25" s="1457">
        <v>90895020</v>
      </c>
      <c r="AT25" s="1457">
        <v>90172445</v>
      </c>
      <c r="AU25" s="1457">
        <v>95157834</v>
      </c>
      <c r="AV25" s="1457">
        <v>109410167</v>
      </c>
      <c r="AW25" s="1457">
        <v>113958310</v>
      </c>
      <c r="AX25" s="1457">
        <v>119853691</v>
      </c>
      <c r="AY25" s="1457">
        <v>127585097</v>
      </c>
      <c r="AZ25" s="1457">
        <v>133650647</v>
      </c>
      <c r="BA25" s="1457">
        <v>124146382</v>
      </c>
      <c r="BB25" s="1457">
        <f>BB84</f>
        <v>119235156</v>
      </c>
      <c r="BC25" s="1457">
        <f>BC84</f>
        <v>130557277</v>
      </c>
    </row>
    <row r="26" spans="1:55">
      <c r="A26" s="730"/>
      <c r="B26" s="736" t="s">
        <v>105</v>
      </c>
      <c r="C26" s="1458">
        <f t="shared" ref="C26:L26" si="25">SUM(C27:C29)</f>
        <v>116053421</v>
      </c>
      <c r="D26" s="1458">
        <f t="shared" si="25"/>
        <v>111314747</v>
      </c>
      <c r="E26" s="1458">
        <f t="shared" si="25"/>
        <v>112164129</v>
      </c>
      <c r="F26" s="1458">
        <f t="shared" si="25"/>
        <v>138662432</v>
      </c>
      <c r="G26" s="1458">
        <f t="shared" si="25"/>
        <v>167741718</v>
      </c>
      <c r="H26" s="1458">
        <f t="shared" si="25"/>
        <v>167477250</v>
      </c>
      <c r="I26" s="1458">
        <f t="shared" si="25"/>
        <v>180126575</v>
      </c>
      <c r="J26" s="1458">
        <f t="shared" si="25"/>
        <v>187185367</v>
      </c>
      <c r="K26" s="1458">
        <f t="shared" si="25"/>
        <v>194270929</v>
      </c>
      <c r="L26" s="1458">
        <f t="shared" si="25"/>
        <v>211590158</v>
      </c>
      <c r="M26" s="1458">
        <f>SUM(M27:M29)</f>
        <v>229174388</v>
      </c>
      <c r="N26" s="1458">
        <f t="shared" ref="N26:BC26" si="26">SUM(N27:N29)</f>
        <v>234766143</v>
      </c>
      <c r="O26" s="1458">
        <f t="shared" si="26"/>
        <v>244240675</v>
      </c>
      <c r="P26" s="1458">
        <f t="shared" si="26"/>
        <v>228477140</v>
      </c>
      <c r="Q26" s="1458">
        <f t="shared" si="26"/>
        <v>238514521</v>
      </c>
      <c r="R26" s="1458">
        <f t="shared" si="26"/>
        <v>240436524</v>
      </c>
      <c r="S26" s="1458">
        <f t="shared" si="26"/>
        <v>235683448</v>
      </c>
      <c r="T26" s="1458">
        <f t="shared" si="26"/>
        <v>232360777</v>
      </c>
      <c r="U26" s="1458">
        <f t="shared" si="26"/>
        <v>247068755</v>
      </c>
      <c r="V26" s="1458">
        <f t="shared" si="26"/>
        <v>265058469</v>
      </c>
      <c r="W26" s="1458">
        <f t="shared" si="26"/>
        <v>274723082</v>
      </c>
      <c r="X26" s="1458">
        <f t="shared" si="26"/>
        <v>282806360</v>
      </c>
      <c r="Y26" s="1458">
        <f t="shared" si="26"/>
        <v>272395214</v>
      </c>
      <c r="Z26" s="1458">
        <f t="shared" si="26"/>
        <v>254571131</v>
      </c>
      <c r="AA26" s="1458">
        <f t="shared" si="26"/>
        <v>253047803</v>
      </c>
      <c r="AB26" s="1458">
        <f t="shared" si="26"/>
        <v>237124726</v>
      </c>
      <c r="AC26" s="1458">
        <f t="shared" si="26"/>
        <v>242010427</v>
      </c>
      <c r="AD26" s="1458">
        <f t="shared" si="26"/>
        <v>242354872</v>
      </c>
      <c r="AE26" s="1458">
        <f t="shared" si="26"/>
        <v>222347206</v>
      </c>
      <c r="AF26" s="1458">
        <f t="shared" si="26"/>
        <v>203801101</v>
      </c>
      <c r="AG26" s="1458">
        <f t="shared" si="26"/>
        <v>211276939</v>
      </c>
      <c r="AH26" s="1458">
        <f t="shared" si="26"/>
        <v>190319394</v>
      </c>
      <c r="AI26" s="1458">
        <f t="shared" si="26"/>
        <v>166878915</v>
      </c>
      <c r="AJ26" s="1458">
        <f t="shared" si="26"/>
        <v>173936921</v>
      </c>
      <c r="AK26" s="1458">
        <f t="shared" si="26"/>
        <v>170387861</v>
      </c>
      <c r="AL26" s="1458">
        <f t="shared" si="26"/>
        <v>174953722</v>
      </c>
      <c r="AM26" s="1458">
        <f t="shared" si="26"/>
        <v>201483074</v>
      </c>
      <c r="AN26" s="1458">
        <f t="shared" si="26"/>
        <v>210513841</v>
      </c>
      <c r="AO26" s="1458">
        <f t="shared" si="26"/>
        <v>210754477</v>
      </c>
      <c r="AP26" s="1458">
        <f t="shared" si="26"/>
        <v>176285211</v>
      </c>
      <c r="AQ26" s="1458">
        <f t="shared" si="26"/>
        <v>187772190</v>
      </c>
      <c r="AR26" s="1458">
        <f t="shared" si="26"/>
        <v>177923127</v>
      </c>
      <c r="AS26" s="1458">
        <f t="shared" si="26"/>
        <v>161485610</v>
      </c>
      <c r="AT26" s="1458">
        <f t="shared" si="26"/>
        <v>161627234</v>
      </c>
      <c r="AU26" s="1458">
        <f t="shared" si="26"/>
        <v>162734070</v>
      </c>
      <c r="AV26" s="1458">
        <f t="shared" si="26"/>
        <v>168846926</v>
      </c>
      <c r="AW26" s="1458">
        <f t="shared" si="26"/>
        <v>167591517</v>
      </c>
      <c r="AX26" s="1458">
        <f t="shared" si="26"/>
        <v>166060995</v>
      </c>
      <c r="AY26" s="1458">
        <f t="shared" si="26"/>
        <v>174417970</v>
      </c>
      <c r="AZ26" s="1458">
        <f t="shared" si="26"/>
        <v>173202115</v>
      </c>
      <c r="BA26" s="1458">
        <f t="shared" si="26"/>
        <v>157401086</v>
      </c>
      <c r="BB26" s="1458">
        <f t="shared" si="26"/>
        <v>173614556</v>
      </c>
      <c r="BC26" s="1458">
        <f t="shared" si="26"/>
        <v>183405748</v>
      </c>
    </row>
    <row r="27" spans="1:55">
      <c r="A27" s="733">
        <v>202</v>
      </c>
      <c r="B27" s="737" t="s">
        <v>107</v>
      </c>
      <c r="C27" s="1457">
        <v>87237290</v>
      </c>
      <c r="D27" s="1457">
        <v>81682273</v>
      </c>
      <c r="E27" s="1457">
        <v>82487396</v>
      </c>
      <c r="F27" s="1457">
        <v>103614013</v>
      </c>
      <c r="G27" s="1457">
        <v>131325082</v>
      </c>
      <c r="H27" s="1457">
        <v>130232190</v>
      </c>
      <c r="I27" s="1457">
        <v>139605277</v>
      </c>
      <c r="J27" s="1457">
        <v>143419375</v>
      </c>
      <c r="K27" s="1457">
        <v>150973729</v>
      </c>
      <c r="L27" s="1457">
        <v>165454217</v>
      </c>
      <c r="M27" s="1457">
        <v>179662889</v>
      </c>
      <c r="N27" s="1457">
        <v>184848055</v>
      </c>
      <c r="O27" s="1457">
        <v>192627696</v>
      </c>
      <c r="P27" s="1457">
        <v>176306664</v>
      </c>
      <c r="Q27" s="1457">
        <v>184293166</v>
      </c>
      <c r="R27" s="1457">
        <v>184367166</v>
      </c>
      <c r="S27" s="1457">
        <v>178941457</v>
      </c>
      <c r="T27" s="1457">
        <v>173044166</v>
      </c>
      <c r="U27" s="1457">
        <v>183319449</v>
      </c>
      <c r="V27" s="1457">
        <v>195026451</v>
      </c>
      <c r="W27" s="1457">
        <v>208204770</v>
      </c>
      <c r="X27" s="1457">
        <v>213228992</v>
      </c>
      <c r="Y27" s="1457">
        <v>204849226</v>
      </c>
      <c r="Z27" s="1457">
        <v>189515921</v>
      </c>
      <c r="AA27" s="1457">
        <v>183753385</v>
      </c>
      <c r="AB27" s="1457">
        <v>181592110</v>
      </c>
      <c r="AC27" s="1457">
        <v>183187293</v>
      </c>
      <c r="AD27" s="1457">
        <v>183474976</v>
      </c>
      <c r="AE27" s="1457">
        <v>164864269</v>
      </c>
      <c r="AF27" s="1457">
        <v>149988975</v>
      </c>
      <c r="AG27" s="1457">
        <v>157510008</v>
      </c>
      <c r="AH27" s="1457">
        <v>139182877</v>
      </c>
      <c r="AI27" s="1457">
        <v>118623556</v>
      </c>
      <c r="AJ27" s="1457">
        <v>128149481</v>
      </c>
      <c r="AK27" s="1457">
        <v>124713540</v>
      </c>
      <c r="AL27" s="1457">
        <v>132123305</v>
      </c>
      <c r="AM27" s="1457">
        <v>157037454</v>
      </c>
      <c r="AN27" s="1457">
        <v>164966425</v>
      </c>
      <c r="AO27" s="1457">
        <v>165853403</v>
      </c>
      <c r="AP27" s="1457">
        <v>135909203</v>
      </c>
      <c r="AQ27" s="1457">
        <v>150261605</v>
      </c>
      <c r="AR27" s="1457">
        <v>141033891</v>
      </c>
      <c r="AS27" s="1457">
        <v>134736293</v>
      </c>
      <c r="AT27" s="1457">
        <v>131521233</v>
      </c>
      <c r="AU27" s="1457">
        <v>131444338</v>
      </c>
      <c r="AV27" s="1457">
        <v>137755025</v>
      </c>
      <c r="AW27" s="1457">
        <v>136198298</v>
      </c>
      <c r="AX27" s="1457">
        <v>136817280</v>
      </c>
      <c r="AY27" s="1457">
        <v>144976326</v>
      </c>
      <c r="AZ27" s="1457">
        <v>146133448</v>
      </c>
      <c r="BA27" s="1457">
        <v>130703049</v>
      </c>
      <c r="BB27" s="1457">
        <f>BB86</f>
        <v>145488642</v>
      </c>
      <c r="BC27" s="1457">
        <f>BC86</f>
        <v>153663976</v>
      </c>
    </row>
    <row r="28" spans="1:55">
      <c r="A28" s="733">
        <v>204</v>
      </c>
      <c r="B28" s="737" t="s">
        <v>109</v>
      </c>
      <c r="C28" s="1457">
        <v>28681836</v>
      </c>
      <c r="D28" s="1457">
        <v>29477753</v>
      </c>
      <c r="E28" s="1457">
        <v>29529422</v>
      </c>
      <c r="F28" s="1457">
        <v>34851076</v>
      </c>
      <c r="G28" s="1457">
        <v>36387011</v>
      </c>
      <c r="H28" s="1457">
        <v>36998463</v>
      </c>
      <c r="I28" s="1457">
        <v>40266651</v>
      </c>
      <c r="J28" s="1457">
        <v>43496592</v>
      </c>
      <c r="K28" s="1457">
        <v>43023658</v>
      </c>
      <c r="L28" s="1457">
        <v>45778950</v>
      </c>
      <c r="M28" s="1457">
        <v>49085934</v>
      </c>
      <c r="N28" s="1457">
        <v>49408537</v>
      </c>
      <c r="O28" s="1457">
        <v>51117206</v>
      </c>
      <c r="P28" s="1457">
        <v>51691141</v>
      </c>
      <c r="Q28" s="1457">
        <v>53774510</v>
      </c>
      <c r="R28" s="1457">
        <v>55581207</v>
      </c>
      <c r="S28" s="1457">
        <v>56197738</v>
      </c>
      <c r="T28" s="1457">
        <v>58847833</v>
      </c>
      <c r="U28" s="1457">
        <v>63349786</v>
      </c>
      <c r="V28" s="1457">
        <v>69578680</v>
      </c>
      <c r="W28" s="1457">
        <v>66010794</v>
      </c>
      <c r="X28" s="1457">
        <v>69025085</v>
      </c>
      <c r="Y28" s="1457">
        <v>67072175</v>
      </c>
      <c r="Z28" s="1457">
        <v>64608905</v>
      </c>
      <c r="AA28" s="1457">
        <v>68848113</v>
      </c>
      <c r="AB28" s="1457">
        <v>55228351</v>
      </c>
      <c r="AC28" s="1457">
        <v>58537687</v>
      </c>
      <c r="AD28" s="1457">
        <v>58581186</v>
      </c>
      <c r="AE28" s="1457">
        <v>57194385</v>
      </c>
      <c r="AF28" s="1457">
        <v>53568814</v>
      </c>
      <c r="AG28" s="1457">
        <v>53519781</v>
      </c>
      <c r="AH28" s="1457">
        <v>50939277</v>
      </c>
      <c r="AI28" s="1457">
        <v>48068208</v>
      </c>
      <c r="AJ28" s="1457">
        <v>45600279</v>
      </c>
      <c r="AK28" s="1457">
        <v>45496099</v>
      </c>
      <c r="AL28" s="1457">
        <v>42709072</v>
      </c>
      <c r="AM28" s="1457">
        <v>44320779</v>
      </c>
      <c r="AN28" s="1457">
        <v>45385068</v>
      </c>
      <c r="AO28" s="1457">
        <v>44731504</v>
      </c>
      <c r="AP28" s="1457">
        <v>40224194</v>
      </c>
      <c r="AQ28" s="1457">
        <v>37362480</v>
      </c>
      <c r="AR28" s="1457">
        <v>36591804</v>
      </c>
      <c r="AS28" s="1457">
        <v>26479895</v>
      </c>
      <c r="AT28" s="1457">
        <v>29837444</v>
      </c>
      <c r="AU28" s="1457">
        <v>31039026</v>
      </c>
      <c r="AV28" s="1457">
        <v>30744070</v>
      </c>
      <c r="AW28" s="1457">
        <v>31086813</v>
      </c>
      <c r="AX28" s="1457">
        <v>28935489</v>
      </c>
      <c r="AY28" s="1457">
        <v>29122112</v>
      </c>
      <c r="AZ28" s="1457">
        <v>26764336</v>
      </c>
      <c r="BA28" s="1457">
        <v>26414236</v>
      </c>
      <c r="BB28" s="1457">
        <f>BB88</f>
        <v>27817786</v>
      </c>
      <c r="BC28" s="1457">
        <f>BC88</f>
        <v>29459368</v>
      </c>
    </row>
    <row r="29" spans="1:55">
      <c r="A29" s="733">
        <v>206</v>
      </c>
      <c r="B29" s="737" t="s">
        <v>111</v>
      </c>
      <c r="C29" s="1457">
        <v>134295</v>
      </c>
      <c r="D29" s="1457">
        <v>154721</v>
      </c>
      <c r="E29" s="1457">
        <v>147311</v>
      </c>
      <c r="F29" s="1457">
        <v>197343</v>
      </c>
      <c r="G29" s="1457">
        <v>29625</v>
      </c>
      <c r="H29" s="1457">
        <v>246597</v>
      </c>
      <c r="I29" s="1457">
        <v>254647</v>
      </c>
      <c r="J29" s="1457">
        <v>269400</v>
      </c>
      <c r="K29" s="1457">
        <v>273542</v>
      </c>
      <c r="L29" s="1457">
        <v>356991</v>
      </c>
      <c r="M29" s="1457">
        <v>425565</v>
      </c>
      <c r="N29" s="1457">
        <v>509551</v>
      </c>
      <c r="O29" s="1457">
        <v>495773</v>
      </c>
      <c r="P29" s="1457">
        <v>479335</v>
      </c>
      <c r="Q29" s="1457">
        <v>446845</v>
      </c>
      <c r="R29" s="1457">
        <v>488151</v>
      </c>
      <c r="S29" s="1457">
        <v>544253</v>
      </c>
      <c r="T29" s="1457">
        <v>468778</v>
      </c>
      <c r="U29" s="1457">
        <v>399520</v>
      </c>
      <c r="V29" s="1457">
        <v>453338</v>
      </c>
      <c r="W29" s="1457">
        <v>507518</v>
      </c>
      <c r="X29" s="1457">
        <v>552283</v>
      </c>
      <c r="Y29" s="1457">
        <v>473813</v>
      </c>
      <c r="Z29" s="1457">
        <v>446305</v>
      </c>
      <c r="AA29" s="1457">
        <v>446305</v>
      </c>
      <c r="AB29" s="1457">
        <v>304265</v>
      </c>
      <c r="AC29" s="1457">
        <v>285447</v>
      </c>
      <c r="AD29" s="1457">
        <v>298710</v>
      </c>
      <c r="AE29" s="1457">
        <v>288552</v>
      </c>
      <c r="AF29" s="1457">
        <v>243312</v>
      </c>
      <c r="AG29" s="1457">
        <v>247150</v>
      </c>
      <c r="AH29" s="1457">
        <v>197240</v>
      </c>
      <c r="AI29" s="1457">
        <v>187151</v>
      </c>
      <c r="AJ29" s="1457">
        <v>187161</v>
      </c>
      <c r="AK29" s="1457">
        <v>178222</v>
      </c>
      <c r="AL29" s="1457">
        <v>121345</v>
      </c>
      <c r="AM29" s="1457">
        <v>124841</v>
      </c>
      <c r="AN29" s="1457">
        <v>162348</v>
      </c>
      <c r="AO29" s="1457">
        <v>169570</v>
      </c>
      <c r="AP29" s="1457">
        <v>151814</v>
      </c>
      <c r="AQ29" s="1457">
        <v>148105</v>
      </c>
      <c r="AR29" s="1457">
        <v>297432</v>
      </c>
      <c r="AS29" s="1457">
        <v>269422</v>
      </c>
      <c r="AT29" s="1457">
        <v>268557</v>
      </c>
      <c r="AU29" s="1457">
        <v>250706</v>
      </c>
      <c r="AV29" s="1457">
        <v>347831</v>
      </c>
      <c r="AW29" s="1457">
        <v>306406</v>
      </c>
      <c r="AX29" s="1457">
        <v>308226</v>
      </c>
      <c r="AY29" s="1457">
        <v>319532</v>
      </c>
      <c r="AZ29" s="1457">
        <v>304331</v>
      </c>
      <c r="BA29" s="1457">
        <v>283801</v>
      </c>
      <c r="BB29" s="1457">
        <f>BB90</f>
        <v>308128</v>
      </c>
      <c r="BC29" s="1457">
        <f>BC90</f>
        <v>282404</v>
      </c>
    </row>
    <row r="30" spans="1:55">
      <c r="A30" s="730"/>
      <c r="B30" s="736" t="s">
        <v>112</v>
      </c>
      <c r="C30" s="1458">
        <f t="shared" ref="C30:L30" si="27">SUM(C31:C35)</f>
        <v>32927671</v>
      </c>
      <c r="D30" s="1458">
        <f t="shared" si="27"/>
        <v>32562763</v>
      </c>
      <c r="E30" s="1458">
        <f t="shared" si="27"/>
        <v>34152028</v>
      </c>
      <c r="F30" s="1458">
        <f t="shared" si="27"/>
        <v>45021863</v>
      </c>
      <c r="G30" s="1458">
        <f t="shared" si="27"/>
        <v>51744227</v>
      </c>
      <c r="H30" s="1458">
        <f t="shared" si="27"/>
        <v>53512966</v>
      </c>
      <c r="I30" s="1458">
        <f t="shared" si="27"/>
        <v>61636494</v>
      </c>
      <c r="J30" s="1458">
        <f t="shared" si="27"/>
        <v>63779319</v>
      </c>
      <c r="K30" s="1458">
        <f t="shared" si="27"/>
        <v>66082357</v>
      </c>
      <c r="L30" s="1458">
        <f t="shared" si="27"/>
        <v>76693233</v>
      </c>
      <c r="M30" s="1458">
        <f>SUM(M31:M35)</f>
        <v>88181439</v>
      </c>
      <c r="N30" s="1458">
        <f t="shared" ref="N30:BC30" si="28">SUM(N31:N35)</f>
        <v>92792667</v>
      </c>
      <c r="O30" s="1458">
        <f t="shared" si="28"/>
        <v>91032589</v>
      </c>
      <c r="P30" s="1458">
        <f t="shared" si="28"/>
        <v>100187703</v>
      </c>
      <c r="Q30" s="1458">
        <f t="shared" si="28"/>
        <v>119407067</v>
      </c>
      <c r="R30" s="1458">
        <f t="shared" si="28"/>
        <v>113627317</v>
      </c>
      <c r="S30" s="1458">
        <f t="shared" si="28"/>
        <v>99103438</v>
      </c>
      <c r="T30" s="1458">
        <f t="shared" si="28"/>
        <v>99963666</v>
      </c>
      <c r="U30" s="1458">
        <f t="shared" si="28"/>
        <v>108885141</v>
      </c>
      <c r="V30" s="1458">
        <f t="shared" si="28"/>
        <v>120279662</v>
      </c>
      <c r="W30" s="1458">
        <f t="shared" si="28"/>
        <v>131005261</v>
      </c>
      <c r="X30" s="1458">
        <f t="shared" si="28"/>
        <v>136727280</v>
      </c>
      <c r="Y30" s="1458">
        <f t="shared" si="28"/>
        <v>128012081</v>
      </c>
      <c r="Z30" s="1458">
        <f t="shared" si="28"/>
        <v>119546057</v>
      </c>
      <c r="AA30" s="1458">
        <f t="shared" si="28"/>
        <v>117267119</v>
      </c>
      <c r="AB30" s="1458">
        <f t="shared" si="28"/>
        <v>115150358</v>
      </c>
      <c r="AC30" s="1458">
        <f t="shared" si="28"/>
        <v>119566772</v>
      </c>
      <c r="AD30" s="1458">
        <f t="shared" si="28"/>
        <v>128915332</v>
      </c>
      <c r="AE30" s="1458">
        <f t="shared" si="28"/>
        <v>122636328</v>
      </c>
      <c r="AF30" s="1458">
        <f t="shared" si="28"/>
        <v>112719717</v>
      </c>
      <c r="AG30" s="1458">
        <f t="shared" si="28"/>
        <v>120167140</v>
      </c>
      <c r="AH30" s="1458">
        <f t="shared" si="28"/>
        <v>109535359</v>
      </c>
      <c r="AI30" s="1458">
        <f t="shared" si="28"/>
        <v>106310778</v>
      </c>
      <c r="AJ30" s="1458">
        <f t="shared" si="28"/>
        <v>102531921</v>
      </c>
      <c r="AK30" s="1458">
        <f t="shared" si="28"/>
        <v>111414235</v>
      </c>
      <c r="AL30" s="1458">
        <f t="shared" si="28"/>
        <v>109915601</v>
      </c>
      <c r="AM30" s="1458">
        <f t="shared" si="28"/>
        <v>115260811</v>
      </c>
      <c r="AN30" s="1458">
        <f t="shared" si="28"/>
        <v>138079919</v>
      </c>
      <c r="AO30" s="1458">
        <f t="shared" si="28"/>
        <v>128159212</v>
      </c>
      <c r="AP30" s="1458">
        <f t="shared" si="28"/>
        <v>102145807</v>
      </c>
      <c r="AQ30" s="1458">
        <f t="shared" si="28"/>
        <v>115946952</v>
      </c>
      <c r="AR30" s="1458">
        <f t="shared" si="28"/>
        <v>125249423</v>
      </c>
      <c r="AS30" s="1458">
        <f t="shared" si="28"/>
        <v>121387766</v>
      </c>
      <c r="AT30" s="1458">
        <f t="shared" si="28"/>
        <v>119515819</v>
      </c>
      <c r="AU30" s="1458">
        <f t="shared" si="28"/>
        <v>130288473</v>
      </c>
      <c r="AV30" s="1458">
        <f t="shared" si="28"/>
        <v>131655696</v>
      </c>
      <c r="AW30" s="1458">
        <f t="shared" si="28"/>
        <v>137296464</v>
      </c>
      <c r="AX30" s="1458">
        <f t="shared" si="28"/>
        <v>143354061</v>
      </c>
      <c r="AY30" s="1458">
        <f t="shared" si="28"/>
        <v>148966840</v>
      </c>
      <c r="AZ30" s="1458">
        <f t="shared" si="28"/>
        <v>140478469</v>
      </c>
      <c r="BA30" s="1458">
        <f t="shared" si="28"/>
        <v>129368233</v>
      </c>
      <c r="BB30" s="1458">
        <f t="shared" si="28"/>
        <v>137889524</v>
      </c>
      <c r="BC30" s="1458">
        <f t="shared" si="28"/>
        <v>143408813</v>
      </c>
    </row>
    <row r="31" spans="1:55">
      <c r="A31" s="733">
        <v>207</v>
      </c>
      <c r="B31" s="737" t="s">
        <v>114</v>
      </c>
      <c r="C31" s="1457">
        <v>23147886</v>
      </c>
      <c r="D31" s="1457">
        <v>21942626</v>
      </c>
      <c r="E31" s="1457">
        <v>22793618</v>
      </c>
      <c r="F31" s="1457">
        <v>30508153</v>
      </c>
      <c r="G31" s="1457">
        <v>34239480</v>
      </c>
      <c r="H31" s="1457">
        <v>33861214</v>
      </c>
      <c r="I31" s="1457">
        <v>39235133</v>
      </c>
      <c r="J31" s="1457">
        <v>43175278</v>
      </c>
      <c r="K31" s="1457">
        <v>44856818</v>
      </c>
      <c r="L31" s="1457">
        <v>52259422</v>
      </c>
      <c r="M31" s="1457">
        <v>61425185</v>
      </c>
      <c r="N31" s="1457">
        <v>64985441</v>
      </c>
      <c r="O31" s="1457">
        <v>64238772</v>
      </c>
      <c r="P31" s="1457">
        <v>72608502</v>
      </c>
      <c r="Q31" s="1457">
        <v>88901697</v>
      </c>
      <c r="R31" s="1457">
        <v>82056913</v>
      </c>
      <c r="S31" s="1457">
        <v>68046716</v>
      </c>
      <c r="T31" s="1457">
        <v>67225064</v>
      </c>
      <c r="U31" s="1457">
        <v>72355199</v>
      </c>
      <c r="V31" s="1457">
        <v>76014233</v>
      </c>
      <c r="W31" s="1457">
        <v>81047724</v>
      </c>
      <c r="X31" s="1457">
        <v>83202091</v>
      </c>
      <c r="Y31" s="1457">
        <v>76414421</v>
      </c>
      <c r="Z31" s="1457">
        <v>70418202</v>
      </c>
      <c r="AA31" s="1457">
        <v>67879903</v>
      </c>
      <c r="AB31" s="1457">
        <v>63164531</v>
      </c>
      <c r="AC31" s="1457">
        <v>64566122</v>
      </c>
      <c r="AD31" s="1457">
        <v>67835046</v>
      </c>
      <c r="AE31" s="1457">
        <v>61764352</v>
      </c>
      <c r="AF31" s="1457">
        <v>55129940</v>
      </c>
      <c r="AG31" s="1457">
        <v>59858021</v>
      </c>
      <c r="AH31" s="1457">
        <v>56955676</v>
      </c>
      <c r="AI31" s="1457">
        <v>54295507</v>
      </c>
      <c r="AJ31" s="1457">
        <v>51753813</v>
      </c>
      <c r="AK31" s="1457">
        <v>55829687</v>
      </c>
      <c r="AL31" s="1457">
        <v>56953069</v>
      </c>
      <c r="AM31" s="1457">
        <v>61573589</v>
      </c>
      <c r="AN31" s="1457">
        <v>76978342</v>
      </c>
      <c r="AO31" s="1457">
        <v>69753796</v>
      </c>
      <c r="AP31" s="1457">
        <v>53493850</v>
      </c>
      <c r="AQ31" s="1457">
        <v>60795544</v>
      </c>
      <c r="AR31" s="1457">
        <v>62802513</v>
      </c>
      <c r="AS31" s="1457">
        <v>57190336</v>
      </c>
      <c r="AT31" s="1457">
        <v>61321223</v>
      </c>
      <c r="AU31" s="1457">
        <v>64538436</v>
      </c>
      <c r="AV31" s="1457">
        <v>62042462</v>
      </c>
      <c r="AW31" s="1457">
        <v>65434905</v>
      </c>
      <c r="AX31" s="1457">
        <v>67682270</v>
      </c>
      <c r="AY31" s="1457">
        <v>66456955</v>
      </c>
      <c r="AZ31" s="1457">
        <v>65387367</v>
      </c>
      <c r="BA31" s="1457">
        <v>63481636</v>
      </c>
      <c r="BB31" s="1457">
        <f>BB91</f>
        <v>69424013</v>
      </c>
      <c r="BC31" s="1457">
        <f>BC91</f>
        <v>72063482</v>
      </c>
    </row>
    <row r="32" spans="1:55">
      <c r="A32" s="733">
        <v>214</v>
      </c>
      <c r="B32" s="737" t="s">
        <v>116</v>
      </c>
      <c r="C32" s="1457">
        <v>5480775</v>
      </c>
      <c r="D32" s="1457">
        <v>6146043</v>
      </c>
      <c r="E32" s="1457">
        <v>6196785</v>
      </c>
      <c r="F32" s="1457">
        <v>7679384</v>
      </c>
      <c r="G32" s="1457">
        <v>8959925</v>
      </c>
      <c r="H32" s="1457">
        <v>10768821</v>
      </c>
      <c r="I32" s="1457">
        <v>12670595</v>
      </c>
      <c r="J32" s="1457">
        <v>10228542</v>
      </c>
      <c r="K32" s="1457">
        <v>10027079</v>
      </c>
      <c r="L32" s="1457">
        <v>11397476</v>
      </c>
      <c r="M32" s="1457">
        <v>13543945</v>
      </c>
      <c r="N32" s="1457">
        <v>14288232</v>
      </c>
      <c r="O32" s="1457">
        <v>13642584</v>
      </c>
      <c r="P32" s="1457">
        <v>14155464</v>
      </c>
      <c r="Q32" s="1457">
        <v>15708739</v>
      </c>
      <c r="R32" s="1457">
        <v>16396153</v>
      </c>
      <c r="S32" s="1457">
        <v>14135238</v>
      </c>
      <c r="T32" s="1457">
        <v>13392277</v>
      </c>
      <c r="U32" s="1457">
        <v>13490502</v>
      </c>
      <c r="V32" s="1457">
        <v>15616637</v>
      </c>
      <c r="W32" s="1457">
        <v>17345860</v>
      </c>
      <c r="X32" s="1457">
        <v>18408312</v>
      </c>
      <c r="Y32" s="1457">
        <v>17761695</v>
      </c>
      <c r="Z32" s="1457">
        <v>15134335</v>
      </c>
      <c r="AA32" s="1457">
        <v>14798040</v>
      </c>
      <c r="AB32" s="1457">
        <v>12975031</v>
      </c>
      <c r="AC32" s="1457">
        <v>13647951</v>
      </c>
      <c r="AD32" s="1457">
        <v>13718091</v>
      </c>
      <c r="AE32" s="1457">
        <v>13824891</v>
      </c>
      <c r="AF32" s="1457">
        <v>12380413</v>
      </c>
      <c r="AG32" s="1457">
        <v>12538730</v>
      </c>
      <c r="AH32" s="1457">
        <v>9370828</v>
      </c>
      <c r="AI32" s="1457">
        <v>8002036</v>
      </c>
      <c r="AJ32" s="1457">
        <v>8528043</v>
      </c>
      <c r="AK32" s="1457">
        <v>9147556</v>
      </c>
      <c r="AL32" s="1457">
        <v>8793800</v>
      </c>
      <c r="AM32" s="1457">
        <v>7228074</v>
      </c>
      <c r="AN32" s="1457">
        <v>6779900</v>
      </c>
      <c r="AO32" s="1457">
        <v>6134611</v>
      </c>
      <c r="AP32" s="1457">
        <v>4632557</v>
      </c>
      <c r="AQ32" s="1457">
        <v>4756510</v>
      </c>
      <c r="AR32" s="1457">
        <v>3800031</v>
      </c>
      <c r="AS32" s="1457">
        <v>5001828</v>
      </c>
      <c r="AT32" s="1457">
        <v>5095627</v>
      </c>
      <c r="AU32" s="1457">
        <v>4864791</v>
      </c>
      <c r="AV32" s="1457">
        <v>4760994</v>
      </c>
      <c r="AW32" s="1457">
        <v>5200588</v>
      </c>
      <c r="AX32" s="1457">
        <v>5791600</v>
      </c>
      <c r="AY32" s="1457">
        <v>8205585</v>
      </c>
      <c r="AZ32" s="1457">
        <v>7724867</v>
      </c>
      <c r="BA32" s="1457">
        <v>6796475</v>
      </c>
      <c r="BB32" s="1457">
        <f>BB97</f>
        <v>7461899</v>
      </c>
      <c r="BC32" s="1457">
        <f>BC97</f>
        <v>7646228</v>
      </c>
    </row>
    <row r="33" spans="1:55">
      <c r="A33" s="733">
        <v>217</v>
      </c>
      <c r="B33" s="737" t="s">
        <v>118</v>
      </c>
      <c r="C33" s="1457">
        <v>2715710</v>
      </c>
      <c r="D33" s="1457">
        <v>2810379</v>
      </c>
      <c r="E33" s="1457">
        <v>3167167</v>
      </c>
      <c r="F33" s="1457">
        <v>4188500</v>
      </c>
      <c r="G33" s="1457">
        <v>5269164</v>
      </c>
      <c r="H33" s="1457">
        <v>5194255</v>
      </c>
      <c r="I33" s="1457">
        <v>5914459</v>
      </c>
      <c r="J33" s="1457">
        <v>6477147</v>
      </c>
      <c r="K33" s="1457">
        <v>6631648</v>
      </c>
      <c r="L33" s="1457">
        <v>8247217</v>
      </c>
      <c r="M33" s="1457">
        <v>7616252</v>
      </c>
      <c r="N33" s="1457">
        <v>7507789</v>
      </c>
      <c r="O33" s="1457">
        <v>7176669</v>
      </c>
      <c r="P33" s="1457">
        <v>7391713</v>
      </c>
      <c r="Q33" s="1457">
        <v>7994566</v>
      </c>
      <c r="R33" s="1457">
        <v>8357326</v>
      </c>
      <c r="S33" s="1457">
        <v>9715283</v>
      </c>
      <c r="T33" s="1457">
        <v>8916927</v>
      </c>
      <c r="U33" s="1457">
        <v>10247559</v>
      </c>
      <c r="V33" s="1457">
        <v>10719167</v>
      </c>
      <c r="W33" s="1457">
        <v>11297931</v>
      </c>
      <c r="X33" s="1457">
        <v>12050252</v>
      </c>
      <c r="Y33" s="1457">
        <v>10385917</v>
      </c>
      <c r="Z33" s="1457">
        <v>9184772</v>
      </c>
      <c r="AA33" s="1457">
        <v>9425452</v>
      </c>
      <c r="AB33" s="1457">
        <v>8822514</v>
      </c>
      <c r="AC33" s="1457">
        <v>9301772</v>
      </c>
      <c r="AD33" s="1457">
        <v>10339265</v>
      </c>
      <c r="AE33" s="1457">
        <v>9485371</v>
      </c>
      <c r="AF33" s="1457">
        <v>7550685</v>
      </c>
      <c r="AG33" s="1457">
        <v>7704014</v>
      </c>
      <c r="AH33" s="1457">
        <v>7217515</v>
      </c>
      <c r="AI33" s="1457">
        <v>6444827</v>
      </c>
      <c r="AJ33" s="1457">
        <v>6591134</v>
      </c>
      <c r="AK33" s="1457">
        <v>6651017</v>
      </c>
      <c r="AL33" s="1457">
        <v>6259898</v>
      </c>
      <c r="AM33" s="1457">
        <v>6863731</v>
      </c>
      <c r="AN33" s="1457">
        <v>8385912</v>
      </c>
      <c r="AO33" s="1457">
        <v>8122140</v>
      </c>
      <c r="AP33" s="1457">
        <v>6698032</v>
      </c>
      <c r="AQ33" s="1457">
        <v>5504765</v>
      </c>
      <c r="AR33" s="1457">
        <v>5680822</v>
      </c>
      <c r="AS33" s="1457">
        <v>6653810</v>
      </c>
      <c r="AT33" s="1457">
        <v>6151570</v>
      </c>
      <c r="AU33" s="1457">
        <v>6796666</v>
      </c>
      <c r="AV33" s="1457">
        <v>6896961</v>
      </c>
      <c r="AW33" s="1457">
        <v>6458006</v>
      </c>
      <c r="AX33" s="1457">
        <v>7361726</v>
      </c>
      <c r="AY33" s="1457">
        <v>7745736</v>
      </c>
      <c r="AZ33" s="1457">
        <v>6657230</v>
      </c>
      <c r="BA33" s="1457">
        <v>4779748</v>
      </c>
      <c r="BB33" s="1457">
        <f>BB100</f>
        <v>6555394</v>
      </c>
      <c r="BC33" s="1457">
        <f>BC100</f>
        <v>7131628</v>
      </c>
    </row>
    <row r="34" spans="1:55">
      <c r="A34" s="733">
        <v>219</v>
      </c>
      <c r="B34" s="737" t="s">
        <v>120</v>
      </c>
      <c r="C34" s="1457">
        <v>1583300</v>
      </c>
      <c r="D34" s="1457">
        <v>1663715</v>
      </c>
      <c r="E34" s="1457">
        <v>1994458</v>
      </c>
      <c r="F34" s="1457">
        <v>2645826</v>
      </c>
      <c r="G34" s="1457">
        <v>3275658</v>
      </c>
      <c r="H34" s="1457">
        <v>3595201</v>
      </c>
      <c r="I34" s="1457">
        <v>3708528</v>
      </c>
      <c r="J34" s="1457">
        <v>3779370</v>
      </c>
      <c r="K34" s="1457">
        <v>4444913</v>
      </c>
      <c r="L34" s="1457">
        <v>4466439</v>
      </c>
      <c r="M34" s="1457">
        <v>5180122</v>
      </c>
      <c r="N34" s="1457">
        <v>5570160</v>
      </c>
      <c r="O34" s="1457">
        <v>5565986</v>
      </c>
      <c r="P34" s="1457">
        <v>5536332</v>
      </c>
      <c r="Q34" s="1457">
        <v>6316172</v>
      </c>
      <c r="R34" s="1457">
        <v>6311936</v>
      </c>
      <c r="S34" s="1457">
        <v>6711610</v>
      </c>
      <c r="T34" s="1457">
        <v>9925297</v>
      </c>
      <c r="U34" s="1457">
        <v>12080758</v>
      </c>
      <c r="V34" s="1457">
        <v>17129366</v>
      </c>
      <c r="W34" s="1457">
        <v>20473679</v>
      </c>
      <c r="X34" s="1457">
        <v>22091033</v>
      </c>
      <c r="Y34" s="1457">
        <v>22581379</v>
      </c>
      <c r="Z34" s="1457">
        <v>24006091</v>
      </c>
      <c r="AA34" s="1457">
        <v>24317603</v>
      </c>
      <c r="AB34" s="1457">
        <v>29236143</v>
      </c>
      <c r="AC34" s="1457">
        <v>31009411</v>
      </c>
      <c r="AD34" s="1457">
        <v>35864087</v>
      </c>
      <c r="AE34" s="1457">
        <v>36611388</v>
      </c>
      <c r="AF34" s="1457">
        <v>36805253</v>
      </c>
      <c r="AG34" s="1457">
        <v>39070509</v>
      </c>
      <c r="AH34" s="1457">
        <v>35169486</v>
      </c>
      <c r="AI34" s="1457">
        <v>36812963</v>
      </c>
      <c r="AJ34" s="1457">
        <v>34828983</v>
      </c>
      <c r="AK34" s="1457">
        <v>38883643</v>
      </c>
      <c r="AL34" s="1457">
        <v>36962196</v>
      </c>
      <c r="AM34" s="1457">
        <v>38611718</v>
      </c>
      <c r="AN34" s="1457">
        <v>44904591</v>
      </c>
      <c r="AO34" s="1457">
        <v>43237462</v>
      </c>
      <c r="AP34" s="1457">
        <v>36709932</v>
      </c>
      <c r="AQ34" s="1457">
        <v>44250169</v>
      </c>
      <c r="AR34" s="1457">
        <v>52357497</v>
      </c>
      <c r="AS34" s="1457">
        <v>51959770</v>
      </c>
      <c r="AT34" s="1457">
        <v>46350670</v>
      </c>
      <c r="AU34" s="1457">
        <v>53412913</v>
      </c>
      <c r="AV34" s="1457">
        <v>57260212</v>
      </c>
      <c r="AW34" s="1457">
        <v>59427896</v>
      </c>
      <c r="AX34" s="1457">
        <v>61744009</v>
      </c>
      <c r="AY34" s="1457">
        <v>65753086</v>
      </c>
      <c r="AZ34" s="1457">
        <v>59930423</v>
      </c>
      <c r="BA34" s="1457">
        <v>53512105</v>
      </c>
      <c r="BB34" s="1457">
        <f>BB102</f>
        <v>53341605</v>
      </c>
      <c r="BC34" s="1457">
        <f>BC102</f>
        <v>55566354</v>
      </c>
    </row>
    <row r="35" spans="1:55">
      <c r="A35" s="733">
        <v>301</v>
      </c>
      <c r="B35" s="737" t="s">
        <v>122</v>
      </c>
      <c r="C35" s="1456">
        <v>0</v>
      </c>
      <c r="D35" s="1456">
        <v>0</v>
      </c>
      <c r="E35" s="1456">
        <v>0</v>
      </c>
      <c r="F35" s="1456">
        <v>0</v>
      </c>
      <c r="G35" s="1456">
        <v>0</v>
      </c>
      <c r="H35" s="1457">
        <v>93475</v>
      </c>
      <c r="I35" s="1457">
        <v>107779</v>
      </c>
      <c r="J35" s="1457">
        <v>118982</v>
      </c>
      <c r="K35" s="1457">
        <v>121899</v>
      </c>
      <c r="L35" s="1457">
        <v>322679</v>
      </c>
      <c r="M35" s="1457">
        <v>415935</v>
      </c>
      <c r="N35" s="1457">
        <v>441045</v>
      </c>
      <c r="O35" s="1457">
        <v>408578</v>
      </c>
      <c r="P35" s="1457">
        <v>495692</v>
      </c>
      <c r="Q35" s="1457">
        <v>485893</v>
      </c>
      <c r="R35" s="1457">
        <v>504989</v>
      </c>
      <c r="S35" s="1457">
        <v>494591</v>
      </c>
      <c r="T35" s="1457">
        <v>504101</v>
      </c>
      <c r="U35" s="1457">
        <v>711123</v>
      </c>
      <c r="V35" s="1457">
        <v>800259</v>
      </c>
      <c r="W35" s="1457">
        <v>840067</v>
      </c>
      <c r="X35" s="1457">
        <v>975592</v>
      </c>
      <c r="Y35" s="1457">
        <v>868669</v>
      </c>
      <c r="Z35" s="1457">
        <v>802657</v>
      </c>
      <c r="AA35" s="1457">
        <v>846121</v>
      </c>
      <c r="AB35" s="1457">
        <v>952139</v>
      </c>
      <c r="AC35" s="1457">
        <v>1041516</v>
      </c>
      <c r="AD35" s="1457">
        <v>1158843</v>
      </c>
      <c r="AE35" s="1457">
        <v>950326</v>
      </c>
      <c r="AF35" s="1457">
        <v>853426</v>
      </c>
      <c r="AG35" s="1457">
        <v>995866</v>
      </c>
      <c r="AH35" s="1457">
        <v>821854</v>
      </c>
      <c r="AI35" s="1457">
        <v>755445</v>
      </c>
      <c r="AJ35" s="1457">
        <v>829948</v>
      </c>
      <c r="AK35" s="1457">
        <v>902332</v>
      </c>
      <c r="AL35" s="1457">
        <v>946638</v>
      </c>
      <c r="AM35" s="1457">
        <v>983699</v>
      </c>
      <c r="AN35" s="1457">
        <v>1031174</v>
      </c>
      <c r="AO35" s="1457">
        <v>911203</v>
      </c>
      <c r="AP35" s="1457">
        <v>611436</v>
      </c>
      <c r="AQ35" s="1457">
        <v>639964</v>
      </c>
      <c r="AR35" s="1457">
        <v>608560</v>
      </c>
      <c r="AS35" s="1457">
        <v>582022</v>
      </c>
      <c r="AT35" s="1457">
        <v>596729</v>
      </c>
      <c r="AU35" s="1457">
        <v>675667</v>
      </c>
      <c r="AV35" s="1457">
        <v>695067</v>
      </c>
      <c r="AW35" s="1457">
        <v>775069</v>
      </c>
      <c r="AX35" s="1457">
        <v>774456</v>
      </c>
      <c r="AY35" s="1457">
        <v>805478</v>
      </c>
      <c r="AZ35" s="1457">
        <v>778582</v>
      </c>
      <c r="BA35" s="1457">
        <v>798269</v>
      </c>
      <c r="BB35" s="1457">
        <f>BB113</f>
        <v>1106613</v>
      </c>
      <c r="BC35" s="1457">
        <f>BC113</f>
        <v>1001121</v>
      </c>
    </row>
    <row r="36" spans="1:55">
      <c r="A36" s="730"/>
      <c r="B36" s="736" t="s">
        <v>123</v>
      </c>
      <c r="C36" s="1458">
        <f t="shared" ref="C36:L36" si="29">SUM(C37:C41)</f>
        <v>63004402</v>
      </c>
      <c r="D36" s="1458">
        <f t="shared" si="29"/>
        <v>71857865</v>
      </c>
      <c r="E36" s="1458">
        <f t="shared" si="29"/>
        <v>75524555</v>
      </c>
      <c r="F36" s="1458">
        <f t="shared" si="29"/>
        <v>97091965</v>
      </c>
      <c r="G36" s="1458">
        <f t="shared" si="29"/>
        <v>129726591</v>
      </c>
      <c r="H36" s="1458">
        <f t="shared" si="29"/>
        <v>134163870</v>
      </c>
      <c r="I36" s="1458">
        <f t="shared" si="29"/>
        <v>150184961</v>
      </c>
      <c r="J36" s="1458">
        <f t="shared" si="29"/>
        <v>159800749</v>
      </c>
      <c r="K36" s="1458">
        <f t="shared" si="29"/>
        <v>170352018</v>
      </c>
      <c r="L36" s="1458">
        <f t="shared" si="29"/>
        <v>194218032</v>
      </c>
      <c r="M36" s="1458">
        <f>SUM(M37:M41)</f>
        <v>220755600</v>
      </c>
      <c r="N36" s="1458">
        <f t="shared" ref="N36:BC36" si="30">SUM(N37:N41)</f>
        <v>229777709</v>
      </c>
      <c r="O36" s="1458">
        <f t="shared" si="30"/>
        <v>241897304</v>
      </c>
      <c r="P36" s="1458">
        <f t="shared" si="30"/>
        <v>236179654</v>
      </c>
      <c r="Q36" s="1458">
        <f t="shared" si="30"/>
        <v>242956681</v>
      </c>
      <c r="R36" s="1458">
        <f t="shared" si="30"/>
        <v>256912211</v>
      </c>
      <c r="S36" s="1458">
        <f t="shared" si="30"/>
        <v>228489350</v>
      </c>
      <c r="T36" s="1458">
        <f t="shared" si="30"/>
        <v>226045163</v>
      </c>
      <c r="U36" s="1458">
        <f t="shared" si="30"/>
        <v>256286811</v>
      </c>
      <c r="V36" s="1458">
        <f t="shared" si="30"/>
        <v>285186143</v>
      </c>
      <c r="W36" s="1458">
        <f t="shared" si="30"/>
        <v>307200162</v>
      </c>
      <c r="X36" s="1458">
        <f t="shared" si="30"/>
        <v>319188814</v>
      </c>
      <c r="Y36" s="1458">
        <f t="shared" si="30"/>
        <v>312912851</v>
      </c>
      <c r="Z36" s="1458">
        <f t="shared" si="30"/>
        <v>292411000</v>
      </c>
      <c r="AA36" s="1458">
        <f t="shared" si="30"/>
        <v>277564331</v>
      </c>
      <c r="AB36" s="1458">
        <f t="shared" si="30"/>
        <v>289168414</v>
      </c>
      <c r="AC36" s="1458">
        <f t="shared" si="30"/>
        <v>290774657</v>
      </c>
      <c r="AD36" s="1458">
        <f t="shared" si="30"/>
        <v>300764454</v>
      </c>
      <c r="AE36" s="1458">
        <f t="shared" si="30"/>
        <v>280218944</v>
      </c>
      <c r="AF36" s="1458">
        <f t="shared" si="30"/>
        <v>259702849</v>
      </c>
      <c r="AG36" s="1458">
        <f t="shared" si="30"/>
        <v>275541227</v>
      </c>
      <c r="AH36" s="1458">
        <f t="shared" si="30"/>
        <v>252496996</v>
      </c>
      <c r="AI36" s="1458">
        <f t="shared" si="30"/>
        <v>244664321</v>
      </c>
      <c r="AJ36" s="1458">
        <f t="shared" si="30"/>
        <v>247600779</v>
      </c>
      <c r="AK36" s="1458">
        <f t="shared" si="30"/>
        <v>264350800</v>
      </c>
      <c r="AL36" s="1458">
        <f t="shared" si="30"/>
        <v>290446849</v>
      </c>
      <c r="AM36" s="1458">
        <f t="shared" si="30"/>
        <v>322224967</v>
      </c>
      <c r="AN36" s="1458">
        <f t="shared" si="30"/>
        <v>351485348</v>
      </c>
      <c r="AO36" s="1458">
        <f t="shared" si="30"/>
        <v>379744248</v>
      </c>
      <c r="AP36" s="1458">
        <f t="shared" si="30"/>
        <v>306051409</v>
      </c>
      <c r="AQ36" s="1458">
        <f t="shared" si="30"/>
        <v>310413797</v>
      </c>
      <c r="AR36" s="1458">
        <f t="shared" si="30"/>
        <v>316986641</v>
      </c>
      <c r="AS36" s="1458">
        <f t="shared" si="30"/>
        <v>335811489</v>
      </c>
      <c r="AT36" s="1458">
        <f t="shared" si="30"/>
        <v>323478845</v>
      </c>
      <c r="AU36" s="1458">
        <f t="shared" si="30"/>
        <v>335448664</v>
      </c>
      <c r="AV36" s="1458">
        <f t="shared" si="30"/>
        <v>325543691</v>
      </c>
      <c r="AW36" s="1458">
        <f t="shared" si="30"/>
        <v>313035467</v>
      </c>
      <c r="AX36" s="1458">
        <f t="shared" si="30"/>
        <v>334234886</v>
      </c>
      <c r="AY36" s="1458">
        <f t="shared" si="30"/>
        <v>362031002</v>
      </c>
      <c r="AZ36" s="1458">
        <f t="shared" si="30"/>
        <v>368079275</v>
      </c>
      <c r="BA36" s="1458">
        <f t="shared" si="30"/>
        <v>332018441</v>
      </c>
      <c r="BB36" s="1458">
        <f t="shared" si="30"/>
        <v>367464168</v>
      </c>
      <c r="BC36" s="1458">
        <f t="shared" si="30"/>
        <v>434229737</v>
      </c>
    </row>
    <row r="37" spans="1:55">
      <c r="A37" s="733">
        <v>203</v>
      </c>
      <c r="B37" s="737" t="s">
        <v>125</v>
      </c>
      <c r="C37" s="1457">
        <v>23727973</v>
      </c>
      <c r="D37" s="1457">
        <v>24409146</v>
      </c>
      <c r="E37" s="1457">
        <v>25890581</v>
      </c>
      <c r="F37" s="1457">
        <v>30907410</v>
      </c>
      <c r="G37" s="1457">
        <v>37388705</v>
      </c>
      <c r="H37" s="1457">
        <v>37275086</v>
      </c>
      <c r="I37" s="1457">
        <v>39600427</v>
      </c>
      <c r="J37" s="1457">
        <v>44242896</v>
      </c>
      <c r="K37" s="1457">
        <v>52014576</v>
      </c>
      <c r="L37" s="1457">
        <v>60241543</v>
      </c>
      <c r="M37" s="1457">
        <v>71504740</v>
      </c>
      <c r="N37" s="1457">
        <v>73967170</v>
      </c>
      <c r="O37" s="1457">
        <v>75461847</v>
      </c>
      <c r="P37" s="1457">
        <v>76227143</v>
      </c>
      <c r="Q37" s="1457">
        <v>79009203</v>
      </c>
      <c r="R37" s="1457">
        <v>86277762</v>
      </c>
      <c r="S37" s="1457">
        <v>77511115</v>
      </c>
      <c r="T37" s="1457">
        <v>82466034</v>
      </c>
      <c r="U37" s="1457">
        <v>97815761</v>
      </c>
      <c r="V37" s="1457">
        <v>111752794</v>
      </c>
      <c r="W37" s="1457">
        <v>125268935</v>
      </c>
      <c r="X37" s="1457">
        <v>124754841</v>
      </c>
      <c r="Y37" s="1457">
        <v>117484935</v>
      </c>
      <c r="Z37" s="1457">
        <v>109868939</v>
      </c>
      <c r="AA37" s="1457">
        <v>106478355</v>
      </c>
      <c r="AB37" s="1457">
        <v>107525806</v>
      </c>
      <c r="AC37" s="1457">
        <v>111145455</v>
      </c>
      <c r="AD37" s="1457">
        <v>109885186</v>
      </c>
      <c r="AE37" s="1457">
        <v>102386364</v>
      </c>
      <c r="AF37" s="1457">
        <v>96022081</v>
      </c>
      <c r="AG37" s="1457">
        <v>102978137</v>
      </c>
      <c r="AH37" s="1457">
        <v>91120579</v>
      </c>
      <c r="AI37" s="1457">
        <v>87788966</v>
      </c>
      <c r="AJ37" s="1457">
        <v>95021881</v>
      </c>
      <c r="AK37" s="1457">
        <v>98931756</v>
      </c>
      <c r="AL37" s="1457">
        <v>103882377</v>
      </c>
      <c r="AM37" s="1457">
        <v>118379413</v>
      </c>
      <c r="AN37" s="1457">
        <v>127689559</v>
      </c>
      <c r="AO37" s="1457">
        <v>130078394</v>
      </c>
      <c r="AP37" s="1457">
        <v>92680498</v>
      </c>
      <c r="AQ37" s="1457">
        <v>100486766</v>
      </c>
      <c r="AR37" s="1457">
        <v>104215385</v>
      </c>
      <c r="AS37" s="1457">
        <v>113273398</v>
      </c>
      <c r="AT37" s="1457">
        <v>105788259</v>
      </c>
      <c r="AU37" s="1457">
        <v>112335945</v>
      </c>
      <c r="AV37" s="1457">
        <v>111168503</v>
      </c>
      <c r="AW37" s="1457">
        <v>114968003</v>
      </c>
      <c r="AX37" s="1457">
        <v>119719286</v>
      </c>
      <c r="AY37" s="1457">
        <v>131899419</v>
      </c>
      <c r="AZ37" s="1457">
        <v>138532844</v>
      </c>
      <c r="BA37" s="1457">
        <v>122732268</v>
      </c>
      <c r="BB37" s="1457">
        <f>BB87</f>
        <v>134681506</v>
      </c>
      <c r="BC37" s="1457">
        <f>BC87</f>
        <v>143392818</v>
      </c>
    </row>
    <row r="38" spans="1:55">
      <c r="A38" s="733">
        <v>210</v>
      </c>
      <c r="B38" s="737" t="s">
        <v>127</v>
      </c>
      <c r="C38" s="1457">
        <v>13609827</v>
      </c>
      <c r="D38" s="1457">
        <v>17274740</v>
      </c>
      <c r="E38" s="1457">
        <v>19855771</v>
      </c>
      <c r="F38" s="1457">
        <v>32227936</v>
      </c>
      <c r="G38" s="1457">
        <v>47244029</v>
      </c>
      <c r="H38" s="1457">
        <v>50551415</v>
      </c>
      <c r="I38" s="1457">
        <v>60056230</v>
      </c>
      <c r="J38" s="1457">
        <v>60104422</v>
      </c>
      <c r="K38" s="1457">
        <v>62754700</v>
      </c>
      <c r="L38" s="1457">
        <v>71183929</v>
      </c>
      <c r="M38" s="1457">
        <v>77754839</v>
      </c>
      <c r="N38" s="1457">
        <v>78104697</v>
      </c>
      <c r="O38" s="1457">
        <v>82036439</v>
      </c>
      <c r="P38" s="1457">
        <v>78849743</v>
      </c>
      <c r="Q38" s="1457">
        <v>81948702</v>
      </c>
      <c r="R38" s="1457">
        <v>82587742</v>
      </c>
      <c r="S38" s="1457">
        <v>71701087</v>
      </c>
      <c r="T38" s="1457">
        <v>66886936</v>
      </c>
      <c r="U38" s="1457">
        <v>73598204</v>
      </c>
      <c r="V38" s="1457">
        <v>80448828</v>
      </c>
      <c r="W38" s="1457">
        <v>84168383</v>
      </c>
      <c r="X38" s="1457">
        <v>87159513</v>
      </c>
      <c r="Y38" s="1457">
        <v>83018043</v>
      </c>
      <c r="Z38" s="1457">
        <v>74857431</v>
      </c>
      <c r="AA38" s="1457">
        <v>66953823</v>
      </c>
      <c r="AB38" s="1457">
        <v>69965578</v>
      </c>
      <c r="AC38" s="1457">
        <v>70459052</v>
      </c>
      <c r="AD38" s="1457">
        <v>74337400</v>
      </c>
      <c r="AE38" s="1457">
        <v>71260723</v>
      </c>
      <c r="AF38" s="1457">
        <v>63377898</v>
      </c>
      <c r="AG38" s="1457">
        <v>63935691</v>
      </c>
      <c r="AH38" s="1457">
        <v>58541723</v>
      </c>
      <c r="AI38" s="1457">
        <v>55964779</v>
      </c>
      <c r="AJ38" s="1457">
        <v>59157243</v>
      </c>
      <c r="AK38" s="1457">
        <v>66999201</v>
      </c>
      <c r="AL38" s="1457">
        <v>80836795</v>
      </c>
      <c r="AM38" s="1457">
        <v>84914585</v>
      </c>
      <c r="AN38" s="1457">
        <v>92148407</v>
      </c>
      <c r="AO38" s="1457">
        <v>112206476</v>
      </c>
      <c r="AP38" s="1457">
        <v>87940461</v>
      </c>
      <c r="AQ38" s="1457">
        <v>88246698</v>
      </c>
      <c r="AR38" s="1457">
        <v>92469545</v>
      </c>
      <c r="AS38" s="1457">
        <v>86327454</v>
      </c>
      <c r="AT38" s="1457">
        <v>87225677</v>
      </c>
      <c r="AU38" s="1457">
        <v>92087057</v>
      </c>
      <c r="AV38" s="1457">
        <v>85871915</v>
      </c>
      <c r="AW38" s="1457">
        <v>80086793</v>
      </c>
      <c r="AX38" s="1457">
        <v>94679319</v>
      </c>
      <c r="AY38" s="1457">
        <v>102452960</v>
      </c>
      <c r="AZ38" s="1457">
        <v>102080157</v>
      </c>
      <c r="BA38" s="1457">
        <v>87571988</v>
      </c>
      <c r="BB38" s="1457">
        <f>BB94</f>
        <v>101750583</v>
      </c>
      <c r="BC38" s="1457">
        <f>BC94</f>
        <v>140607374</v>
      </c>
    </row>
    <row r="39" spans="1:55">
      <c r="A39" s="733">
        <v>216</v>
      </c>
      <c r="B39" s="737" t="s">
        <v>129</v>
      </c>
      <c r="C39" s="1457">
        <v>19416202</v>
      </c>
      <c r="D39" s="1457">
        <v>22043765</v>
      </c>
      <c r="E39" s="1457">
        <v>20450578</v>
      </c>
      <c r="F39" s="1457">
        <v>23381590</v>
      </c>
      <c r="G39" s="1457">
        <v>28963404</v>
      </c>
      <c r="H39" s="1457">
        <v>29823127</v>
      </c>
      <c r="I39" s="1457">
        <v>34077909</v>
      </c>
      <c r="J39" s="1457">
        <v>38188882</v>
      </c>
      <c r="K39" s="1457">
        <v>36762031</v>
      </c>
      <c r="L39" s="1457">
        <v>42609986</v>
      </c>
      <c r="M39" s="1457">
        <v>46308619</v>
      </c>
      <c r="N39" s="1457">
        <v>51741403</v>
      </c>
      <c r="O39" s="1457">
        <v>55505834</v>
      </c>
      <c r="P39" s="1457">
        <v>54738184</v>
      </c>
      <c r="Q39" s="1457">
        <v>54467814</v>
      </c>
      <c r="R39" s="1457">
        <v>57596887</v>
      </c>
      <c r="S39" s="1457">
        <v>51446290</v>
      </c>
      <c r="T39" s="1457">
        <v>47664309</v>
      </c>
      <c r="U39" s="1457">
        <v>52789785</v>
      </c>
      <c r="V39" s="1457">
        <v>58793501</v>
      </c>
      <c r="W39" s="1457">
        <v>59805958</v>
      </c>
      <c r="X39" s="1457">
        <v>67826571</v>
      </c>
      <c r="Y39" s="1457">
        <v>72035188</v>
      </c>
      <c r="Z39" s="1457">
        <v>69875883</v>
      </c>
      <c r="AA39" s="1457">
        <v>66412099</v>
      </c>
      <c r="AB39" s="1457">
        <v>71016305</v>
      </c>
      <c r="AC39" s="1457">
        <v>64112924</v>
      </c>
      <c r="AD39" s="1457">
        <v>74085508</v>
      </c>
      <c r="AE39" s="1457">
        <v>66490144</v>
      </c>
      <c r="AF39" s="1457">
        <v>61909985</v>
      </c>
      <c r="AG39" s="1457">
        <v>70020430</v>
      </c>
      <c r="AH39" s="1457">
        <v>67304394</v>
      </c>
      <c r="AI39" s="1457">
        <v>68369244</v>
      </c>
      <c r="AJ39" s="1457">
        <v>60960399</v>
      </c>
      <c r="AK39" s="1457">
        <v>64037778</v>
      </c>
      <c r="AL39" s="1457">
        <v>70122200</v>
      </c>
      <c r="AM39" s="1457">
        <v>79128972</v>
      </c>
      <c r="AN39" s="1457">
        <v>91319855</v>
      </c>
      <c r="AO39" s="1457">
        <v>95971467</v>
      </c>
      <c r="AP39" s="1457">
        <v>93947120</v>
      </c>
      <c r="AQ39" s="1457">
        <v>92150310</v>
      </c>
      <c r="AR39" s="1457">
        <v>88266697</v>
      </c>
      <c r="AS39" s="1457">
        <v>99716867</v>
      </c>
      <c r="AT39" s="1457">
        <v>97314088</v>
      </c>
      <c r="AU39" s="1457">
        <v>91313229</v>
      </c>
      <c r="AV39" s="1457">
        <v>86403499</v>
      </c>
      <c r="AW39" s="1457">
        <v>79600710</v>
      </c>
      <c r="AX39" s="1457">
        <v>78749132</v>
      </c>
      <c r="AY39" s="1457">
        <v>85959886</v>
      </c>
      <c r="AZ39" s="1457">
        <v>83527204</v>
      </c>
      <c r="BA39" s="1457">
        <v>85050276</v>
      </c>
      <c r="BB39" s="1457">
        <f>BB99</f>
        <v>87327453</v>
      </c>
      <c r="BC39" s="1457">
        <f>BC99</f>
        <v>99898341</v>
      </c>
    </row>
    <row r="40" spans="1:55">
      <c r="A40" s="733">
        <v>381</v>
      </c>
      <c r="B40" s="737" t="s">
        <v>131</v>
      </c>
      <c r="C40" s="1457">
        <v>2620179</v>
      </c>
      <c r="D40" s="1457">
        <v>2671532</v>
      </c>
      <c r="E40" s="1457">
        <v>3066938</v>
      </c>
      <c r="F40" s="1457">
        <v>3907306</v>
      </c>
      <c r="G40" s="1457">
        <v>5246375</v>
      </c>
      <c r="H40" s="1457">
        <v>5916162</v>
      </c>
      <c r="I40" s="1457">
        <v>6675294</v>
      </c>
      <c r="J40" s="1457">
        <v>6960166</v>
      </c>
      <c r="K40" s="1457">
        <v>7949698</v>
      </c>
      <c r="L40" s="1457">
        <v>8989607</v>
      </c>
      <c r="M40" s="1457">
        <v>10811131</v>
      </c>
      <c r="N40" s="1457">
        <v>11471976</v>
      </c>
      <c r="O40" s="1457">
        <v>12600611</v>
      </c>
      <c r="P40" s="1457">
        <v>10622383</v>
      </c>
      <c r="Q40" s="1457">
        <v>11243889</v>
      </c>
      <c r="R40" s="1457">
        <v>12345145</v>
      </c>
      <c r="S40" s="1457">
        <v>12337748</v>
      </c>
      <c r="T40" s="1457">
        <v>12323201</v>
      </c>
      <c r="U40" s="1457">
        <v>12685765</v>
      </c>
      <c r="V40" s="1457">
        <v>13495783</v>
      </c>
      <c r="W40" s="1457">
        <v>15257936</v>
      </c>
      <c r="X40" s="1457">
        <v>15178000</v>
      </c>
      <c r="Y40" s="1457">
        <v>14999577</v>
      </c>
      <c r="Z40" s="1457">
        <v>14326130</v>
      </c>
      <c r="AA40" s="1457">
        <v>15055377</v>
      </c>
      <c r="AB40" s="1457">
        <v>16076933</v>
      </c>
      <c r="AC40" s="1457">
        <v>17091393</v>
      </c>
      <c r="AD40" s="1457">
        <v>17130320</v>
      </c>
      <c r="AE40" s="1457">
        <v>16548628</v>
      </c>
      <c r="AF40" s="1457">
        <v>16029701</v>
      </c>
      <c r="AG40" s="1457">
        <v>16520443</v>
      </c>
      <c r="AH40" s="1457">
        <v>15011237</v>
      </c>
      <c r="AI40" s="1457">
        <v>13802500</v>
      </c>
      <c r="AJ40" s="1457">
        <v>13914408</v>
      </c>
      <c r="AK40" s="1457">
        <v>14895170</v>
      </c>
      <c r="AL40" s="1457">
        <v>15684566</v>
      </c>
      <c r="AM40" s="1457">
        <v>17455635</v>
      </c>
      <c r="AN40" s="1457">
        <v>17995962</v>
      </c>
      <c r="AO40" s="1457">
        <v>17706358</v>
      </c>
      <c r="AP40" s="1457">
        <v>11278043</v>
      </c>
      <c r="AQ40" s="1457">
        <v>11494643</v>
      </c>
      <c r="AR40" s="1457">
        <v>13250243</v>
      </c>
      <c r="AS40" s="1457">
        <v>15084575</v>
      </c>
      <c r="AT40" s="1457">
        <v>14741367</v>
      </c>
      <c r="AU40" s="1457">
        <v>17447215</v>
      </c>
      <c r="AV40" s="1457">
        <v>19915750</v>
      </c>
      <c r="AW40" s="1457">
        <v>17115449</v>
      </c>
      <c r="AX40" s="1457">
        <v>18234849</v>
      </c>
      <c r="AY40" s="1457">
        <v>18200959</v>
      </c>
      <c r="AZ40" s="1457">
        <v>18781297</v>
      </c>
      <c r="BA40" s="1457">
        <v>11939295</v>
      </c>
      <c r="BB40" s="1457">
        <f>BB115</f>
        <v>13537178</v>
      </c>
      <c r="BC40" s="1457">
        <f>BC115</f>
        <v>13654673</v>
      </c>
    </row>
    <row r="41" spans="1:55">
      <c r="A41" s="733">
        <v>382</v>
      </c>
      <c r="B41" s="737" t="s">
        <v>133</v>
      </c>
      <c r="C41" s="1457">
        <v>3630221</v>
      </c>
      <c r="D41" s="1457">
        <v>5458682</v>
      </c>
      <c r="E41" s="1457">
        <v>6260687</v>
      </c>
      <c r="F41" s="1457">
        <v>6667723</v>
      </c>
      <c r="G41" s="1457">
        <v>10884078</v>
      </c>
      <c r="H41" s="1457">
        <v>10598080</v>
      </c>
      <c r="I41" s="1457">
        <v>9775101</v>
      </c>
      <c r="J41" s="1457">
        <v>10304383</v>
      </c>
      <c r="K41" s="1457">
        <v>10871013</v>
      </c>
      <c r="L41" s="1457">
        <v>11192967</v>
      </c>
      <c r="M41" s="1457">
        <v>14376271</v>
      </c>
      <c r="N41" s="1457">
        <v>14492463</v>
      </c>
      <c r="O41" s="1457">
        <v>16292573</v>
      </c>
      <c r="P41" s="1457">
        <v>15742201</v>
      </c>
      <c r="Q41" s="1457">
        <v>16287073</v>
      </c>
      <c r="R41" s="1457">
        <v>18104675</v>
      </c>
      <c r="S41" s="1457">
        <v>15493110</v>
      </c>
      <c r="T41" s="1457">
        <v>16704683</v>
      </c>
      <c r="U41" s="1457">
        <v>19397296</v>
      </c>
      <c r="V41" s="1457">
        <v>20695237</v>
      </c>
      <c r="W41" s="1457">
        <v>22698950</v>
      </c>
      <c r="X41" s="1457">
        <v>24269889</v>
      </c>
      <c r="Y41" s="1457">
        <v>25375108</v>
      </c>
      <c r="Z41" s="1457">
        <v>23482617</v>
      </c>
      <c r="AA41" s="1457">
        <v>22664677</v>
      </c>
      <c r="AB41" s="1457">
        <v>24583792</v>
      </c>
      <c r="AC41" s="1457">
        <v>27965833</v>
      </c>
      <c r="AD41" s="1457">
        <v>25326040</v>
      </c>
      <c r="AE41" s="1457">
        <v>23533085</v>
      </c>
      <c r="AF41" s="1457">
        <v>22363184</v>
      </c>
      <c r="AG41" s="1457">
        <v>22086526</v>
      </c>
      <c r="AH41" s="1457">
        <v>20519063</v>
      </c>
      <c r="AI41" s="1457">
        <v>18738832</v>
      </c>
      <c r="AJ41" s="1457">
        <v>18546848</v>
      </c>
      <c r="AK41" s="1457">
        <v>19486895</v>
      </c>
      <c r="AL41" s="1457">
        <v>19920911</v>
      </c>
      <c r="AM41" s="1457">
        <v>22346362</v>
      </c>
      <c r="AN41" s="1457">
        <v>22331565</v>
      </c>
      <c r="AO41" s="1457">
        <v>23781553</v>
      </c>
      <c r="AP41" s="1457">
        <v>20205287</v>
      </c>
      <c r="AQ41" s="1457">
        <v>18035380</v>
      </c>
      <c r="AR41" s="1457">
        <v>18784771</v>
      </c>
      <c r="AS41" s="1457">
        <v>21409195</v>
      </c>
      <c r="AT41" s="1457">
        <v>18409454</v>
      </c>
      <c r="AU41" s="1457">
        <v>22265218</v>
      </c>
      <c r="AV41" s="1457">
        <v>22184024</v>
      </c>
      <c r="AW41" s="1457">
        <v>21264512</v>
      </c>
      <c r="AX41" s="1457">
        <v>22852300</v>
      </c>
      <c r="AY41" s="1457">
        <v>23517778</v>
      </c>
      <c r="AZ41" s="1457">
        <v>25157773</v>
      </c>
      <c r="BA41" s="1457">
        <v>24724614</v>
      </c>
      <c r="BB41" s="1457">
        <f>BB116</f>
        <v>30167448</v>
      </c>
      <c r="BC41" s="1457">
        <f>BC116</f>
        <v>36676531</v>
      </c>
    </row>
    <row r="42" spans="1:55">
      <c r="A42" s="730"/>
      <c r="B42" s="738" t="s">
        <v>134</v>
      </c>
      <c r="C42" s="1458">
        <f t="shared" ref="C42:L42" si="31">SUM(C43:C48)</f>
        <v>10038634</v>
      </c>
      <c r="D42" s="1458">
        <f t="shared" si="31"/>
        <v>11153116</v>
      </c>
      <c r="E42" s="1458">
        <f t="shared" si="31"/>
        <v>12589336</v>
      </c>
      <c r="F42" s="1458">
        <f t="shared" si="31"/>
        <v>17006758</v>
      </c>
      <c r="G42" s="1458">
        <f t="shared" si="31"/>
        <v>19666421</v>
      </c>
      <c r="H42" s="1458">
        <f t="shared" si="31"/>
        <v>24538016</v>
      </c>
      <c r="I42" s="1458">
        <f t="shared" si="31"/>
        <v>28872810</v>
      </c>
      <c r="J42" s="1458">
        <f t="shared" si="31"/>
        <v>32093860</v>
      </c>
      <c r="K42" s="1458">
        <f t="shared" si="31"/>
        <v>33770212</v>
      </c>
      <c r="L42" s="1458">
        <f t="shared" si="31"/>
        <v>37907227</v>
      </c>
      <c r="M42" s="1458">
        <f>SUM(M43:M48)</f>
        <v>45419501</v>
      </c>
      <c r="N42" s="1458">
        <f t="shared" ref="N42:BC42" si="32">SUM(N43:N48)</f>
        <v>47423122</v>
      </c>
      <c r="O42" s="1458">
        <f t="shared" si="32"/>
        <v>49463334</v>
      </c>
      <c r="P42" s="1458">
        <f t="shared" si="32"/>
        <v>50798160</v>
      </c>
      <c r="Q42" s="1458">
        <f t="shared" si="32"/>
        <v>56785635</v>
      </c>
      <c r="R42" s="1458">
        <f t="shared" si="32"/>
        <v>62069762</v>
      </c>
      <c r="S42" s="1458">
        <f t="shared" si="32"/>
        <v>65831245</v>
      </c>
      <c r="T42" s="1458">
        <f t="shared" si="32"/>
        <v>65643712</v>
      </c>
      <c r="U42" s="1458">
        <f t="shared" si="32"/>
        <v>71581456</v>
      </c>
      <c r="V42" s="1458">
        <f t="shared" si="32"/>
        <v>78555262</v>
      </c>
      <c r="W42" s="1458">
        <f t="shared" si="32"/>
        <v>88463573</v>
      </c>
      <c r="X42" s="1458">
        <f t="shared" si="32"/>
        <v>99002632</v>
      </c>
      <c r="Y42" s="1458">
        <f t="shared" si="32"/>
        <v>96566459</v>
      </c>
      <c r="Z42" s="1458">
        <f t="shared" si="32"/>
        <v>92042666</v>
      </c>
      <c r="AA42" s="1458">
        <f t="shared" si="32"/>
        <v>92110685</v>
      </c>
      <c r="AB42" s="1458">
        <f t="shared" si="32"/>
        <v>98154010</v>
      </c>
      <c r="AC42" s="1458">
        <f t="shared" si="32"/>
        <v>98608325</v>
      </c>
      <c r="AD42" s="1458">
        <f t="shared" si="32"/>
        <v>100415323</v>
      </c>
      <c r="AE42" s="1458">
        <f t="shared" si="32"/>
        <v>98167828</v>
      </c>
      <c r="AF42" s="1458">
        <f t="shared" si="32"/>
        <v>99071661</v>
      </c>
      <c r="AG42" s="1458">
        <f t="shared" si="32"/>
        <v>104249792</v>
      </c>
      <c r="AH42" s="1458">
        <f t="shared" si="32"/>
        <v>100142656</v>
      </c>
      <c r="AI42" s="1458">
        <f t="shared" si="32"/>
        <v>93853172</v>
      </c>
      <c r="AJ42" s="1458">
        <f t="shared" si="32"/>
        <v>93010998</v>
      </c>
      <c r="AK42" s="1458">
        <f t="shared" si="32"/>
        <v>96966833</v>
      </c>
      <c r="AL42" s="1458">
        <f t="shared" si="32"/>
        <v>100983212</v>
      </c>
      <c r="AM42" s="1458">
        <f t="shared" si="32"/>
        <v>105339572</v>
      </c>
      <c r="AN42" s="1458">
        <f t="shared" si="32"/>
        <v>116579168</v>
      </c>
      <c r="AO42" s="1458">
        <f t="shared" si="32"/>
        <v>121015004</v>
      </c>
      <c r="AP42" s="1458">
        <f t="shared" si="32"/>
        <v>105938644</v>
      </c>
      <c r="AQ42" s="1458">
        <f t="shared" si="32"/>
        <v>107721587</v>
      </c>
      <c r="AR42" s="1458">
        <f t="shared" si="32"/>
        <v>106070644</v>
      </c>
      <c r="AS42" s="1458">
        <f t="shared" si="32"/>
        <v>104794979</v>
      </c>
      <c r="AT42" s="1458">
        <f t="shared" si="32"/>
        <v>107475741</v>
      </c>
      <c r="AU42" s="1458">
        <f t="shared" si="32"/>
        <v>118567738</v>
      </c>
      <c r="AV42" s="1458">
        <f t="shared" si="32"/>
        <v>116197336</v>
      </c>
      <c r="AW42" s="1458">
        <f t="shared" si="32"/>
        <v>118777601</v>
      </c>
      <c r="AX42" s="1458">
        <f t="shared" si="32"/>
        <v>126139198</v>
      </c>
      <c r="AY42" s="1458">
        <f t="shared" si="32"/>
        <v>125702417</v>
      </c>
      <c r="AZ42" s="1458">
        <f t="shared" si="32"/>
        <v>131298699</v>
      </c>
      <c r="BA42" s="1458">
        <f t="shared" si="32"/>
        <v>128660931</v>
      </c>
      <c r="BB42" s="1458">
        <f t="shared" si="32"/>
        <v>131823872</v>
      </c>
      <c r="BC42" s="1458">
        <f t="shared" si="32"/>
        <v>133519300</v>
      </c>
    </row>
    <row r="43" spans="1:55">
      <c r="A43" s="739">
        <v>213</v>
      </c>
      <c r="B43" s="740" t="s">
        <v>361</v>
      </c>
      <c r="C43" s="1457">
        <v>1930349</v>
      </c>
      <c r="D43" s="1457">
        <v>2133978</v>
      </c>
      <c r="E43" s="1457">
        <v>2310843</v>
      </c>
      <c r="F43" s="1457">
        <v>3276130</v>
      </c>
      <c r="G43" s="1457">
        <v>3109878</v>
      </c>
      <c r="H43" s="1457">
        <v>4056421</v>
      </c>
      <c r="I43" s="1457">
        <v>5320827</v>
      </c>
      <c r="J43" s="1457">
        <v>5741663</v>
      </c>
      <c r="K43" s="1457">
        <v>5265084</v>
      </c>
      <c r="L43" s="1457">
        <v>5897970</v>
      </c>
      <c r="M43" s="1457">
        <v>6862934</v>
      </c>
      <c r="N43" s="1457">
        <v>7333938</v>
      </c>
      <c r="O43" s="1457">
        <v>6711456</v>
      </c>
      <c r="P43" s="1457">
        <v>7688310</v>
      </c>
      <c r="Q43" s="1457">
        <v>8025883</v>
      </c>
      <c r="R43" s="1457">
        <v>8171716</v>
      </c>
      <c r="S43" s="1457">
        <v>7497675</v>
      </c>
      <c r="T43" s="1457">
        <v>7548193</v>
      </c>
      <c r="U43" s="1457">
        <v>7904118</v>
      </c>
      <c r="V43" s="1457">
        <v>7829809</v>
      </c>
      <c r="W43" s="1457">
        <v>8204265</v>
      </c>
      <c r="X43" s="1457">
        <v>9053032</v>
      </c>
      <c r="Y43" s="1457">
        <v>8658874</v>
      </c>
      <c r="Z43" s="1457">
        <v>9054123</v>
      </c>
      <c r="AA43" s="1457">
        <v>10765108</v>
      </c>
      <c r="AB43" s="1457">
        <v>12531344</v>
      </c>
      <c r="AC43" s="1457">
        <v>10818388</v>
      </c>
      <c r="AD43" s="1457">
        <v>9129682</v>
      </c>
      <c r="AE43" s="1457">
        <v>11225637</v>
      </c>
      <c r="AF43" s="1457">
        <v>12017222</v>
      </c>
      <c r="AG43" s="1457">
        <v>15383169</v>
      </c>
      <c r="AH43" s="1457">
        <v>12672234</v>
      </c>
      <c r="AI43" s="1457">
        <v>10568387</v>
      </c>
      <c r="AJ43" s="1457">
        <v>11354857</v>
      </c>
      <c r="AK43" s="1457">
        <v>12035277</v>
      </c>
      <c r="AL43" s="1457">
        <v>11349111</v>
      </c>
      <c r="AM43" s="1457">
        <v>10552027</v>
      </c>
      <c r="AN43" s="1457">
        <v>17153447</v>
      </c>
      <c r="AO43" s="1457">
        <v>16163694</v>
      </c>
      <c r="AP43" s="1457">
        <v>11679531</v>
      </c>
      <c r="AQ43" s="1457">
        <v>12650390</v>
      </c>
      <c r="AR43" s="1457">
        <v>6571916</v>
      </c>
      <c r="AS43" s="1457">
        <v>5987867</v>
      </c>
      <c r="AT43" s="1457">
        <v>8233293</v>
      </c>
      <c r="AU43" s="1457">
        <v>7133148</v>
      </c>
      <c r="AV43" s="1457">
        <v>8979772</v>
      </c>
      <c r="AW43" s="1457">
        <v>8111118</v>
      </c>
      <c r="AX43" s="1457">
        <v>8045167</v>
      </c>
      <c r="AY43" s="1457">
        <v>8102792</v>
      </c>
      <c r="AZ43" s="1457">
        <v>8308573</v>
      </c>
      <c r="BA43" s="1457">
        <v>8129526</v>
      </c>
      <c r="BB43" s="1457">
        <f>BB96</f>
        <v>8661406</v>
      </c>
      <c r="BC43" s="1457">
        <f>BC96</f>
        <v>8792034</v>
      </c>
    </row>
    <row r="44" spans="1:55">
      <c r="A44" s="733">
        <v>215</v>
      </c>
      <c r="B44" s="737" t="s">
        <v>362</v>
      </c>
      <c r="C44" s="1457">
        <v>1672965</v>
      </c>
      <c r="D44" s="1457">
        <v>1979252</v>
      </c>
      <c r="E44" s="1457">
        <v>2427385</v>
      </c>
      <c r="F44" s="1457">
        <v>3013879</v>
      </c>
      <c r="G44" s="1457">
        <v>3684278</v>
      </c>
      <c r="H44" s="1457">
        <v>4637060</v>
      </c>
      <c r="I44" s="1457">
        <v>5242145</v>
      </c>
      <c r="J44" s="1457">
        <v>5995898</v>
      </c>
      <c r="K44" s="1457">
        <v>6452508</v>
      </c>
      <c r="L44" s="1457">
        <v>7232613</v>
      </c>
      <c r="M44" s="1457">
        <v>9371957</v>
      </c>
      <c r="N44" s="1457">
        <v>9537119</v>
      </c>
      <c r="O44" s="1457">
        <v>10937033</v>
      </c>
      <c r="P44" s="1457">
        <v>10645497</v>
      </c>
      <c r="Q44" s="1457">
        <v>11498820</v>
      </c>
      <c r="R44" s="1457">
        <v>12057624</v>
      </c>
      <c r="S44" s="1457">
        <v>12308300</v>
      </c>
      <c r="T44" s="1457">
        <v>12991266</v>
      </c>
      <c r="U44" s="1457">
        <v>14026356</v>
      </c>
      <c r="V44" s="1457">
        <v>14755326</v>
      </c>
      <c r="W44" s="1457">
        <v>16123048</v>
      </c>
      <c r="X44" s="1457">
        <v>17006883</v>
      </c>
      <c r="Y44" s="1457">
        <v>17583869</v>
      </c>
      <c r="Z44" s="1457">
        <v>15830489</v>
      </c>
      <c r="AA44" s="1457">
        <v>15308085</v>
      </c>
      <c r="AB44" s="1457">
        <v>16331348</v>
      </c>
      <c r="AC44" s="1457">
        <v>17144975</v>
      </c>
      <c r="AD44" s="1457">
        <v>16635679</v>
      </c>
      <c r="AE44" s="1457">
        <v>15960150</v>
      </c>
      <c r="AF44" s="1457">
        <v>15240631</v>
      </c>
      <c r="AG44" s="1457">
        <v>15546765</v>
      </c>
      <c r="AH44" s="1457">
        <v>14745377</v>
      </c>
      <c r="AI44" s="1457">
        <v>14291554</v>
      </c>
      <c r="AJ44" s="1457">
        <v>14115798</v>
      </c>
      <c r="AK44" s="1457">
        <v>14423658</v>
      </c>
      <c r="AL44" s="1457">
        <v>15556807</v>
      </c>
      <c r="AM44" s="1457">
        <v>15718884</v>
      </c>
      <c r="AN44" s="1457">
        <v>16102995</v>
      </c>
      <c r="AO44" s="1457">
        <v>17065124</v>
      </c>
      <c r="AP44" s="1457">
        <v>14662066</v>
      </c>
      <c r="AQ44" s="1457">
        <v>13504209</v>
      </c>
      <c r="AR44" s="1457">
        <v>13460749</v>
      </c>
      <c r="AS44" s="1457">
        <v>14558290</v>
      </c>
      <c r="AT44" s="1457">
        <v>16504898</v>
      </c>
      <c r="AU44" s="1457">
        <v>17513759</v>
      </c>
      <c r="AV44" s="1457">
        <v>18835369</v>
      </c>
      <c r="AW44" s="1457">
        <v>17802097</v>
      </c>
      <c r="AX44" s="1457">
        <v>19488216</v>
      </c>
      <c r="AY44" s="1457">
        <v>20175238</v>
      </c>
      <c r="AZ44" s="1457">
        <v>19449454</v>
      </c>
      <c r="BA44" s="1457">
        <v>22336596</v>
      </c>
      <c r="BB44" s="1457">
        <f>BB98</f>
        <v>23876642</v>
      </c>
      <c r="BC44" s="1457">
        <f>BC98</f>
        <v>24512078</v>
      </c>
    </row>
    <row r="45" spans="1:55">
      <c r="A45" s="733">
        <v>218</v>
      </c>
      <c r="B45" s="737" t="s">
        <v>148</v>
      </c>
      <c r="C45" s="1457">
        <v>1556427</v>
      </c>
      <c r="D45" s="1457">
        <v>1720770</v>
      </c>
      <c r="E45" s="1457">
        <v>1921158</v>
      </c>
      <c r="F45" s="1457">
        <v>2973525</v>
      </c>
      <c r="G45" s="1457">
        <v>3621678</v>
      </c>
      <c r="H45" s="1457">
        <v>5104624</v>
      </c>
      <c r="I45" s="1457">
        <v>5717786</v>
      </c>
      <c r="J45" s="1457">
        <v>6242041</v>
      </c>
      <c r="K45" s="1457">
        <v>6778448</v>
      </c>
      <c r="L45" s="1457">
        <v>7686862</v>
      </c>
      <c r="M45" s="1457">
        <v>8493858</v>
      </c>
      <c r="N45" s="1457">
        <v>8901420</v>
      </c>
      <c r="O45" s="1457">
        <v>9424082</v>
      </c>
      <c r="P45" s="1457">
        <v>8935928</v>
      </c>
      <c r="Q45" s="1457">
        <v>10515734</v>
      </c>
      <c r="R45" s="1457">
        <v>11108625</v>
      </c>
      <c r="S45" s="1457">
        <v>14740645</v>
      </c>
      <c r="T45" s="1457">
        <v>13679425</v>
      </c>
      <c r="U45" s="1457">
        <v>14608276</v>
      </c>
      <c r="V45" s="1457">
        <v>16390532</v>
      </c>
      <c r="W45" s="1457">
        <v>17237575</v>
      </c>
      <c r="X45" s="1457">
        <v>18981080</v>
      </c>
      <c r="Y45" s="1457">
        <v>18339445</v>
      </c>
      <c r="Z45" s="1457">
        <v>17115994</v>
      </c>
      <c r="AA45" s="1457">
        <v>17206044</v>
      </c>
      <c r="AB45" s="1457">
        <v>18876257</v>
      </c>
      <c r="AC45" s="1457">
        <v>18666486</v>
      </c>
      <c r="AD45" s="1457">
        <v>21766881</v>
      </c>
      <c r="AE45" s="1457">
        <v>20018181</v>
      </c>
      <c r="AF45" s="1457">
        <v>20965511</v>
      </c>
      <c r="AG45" s="1457">
        <v>21117879</v>
      </c>
      <c r="AH45" s="1457">
        <v>21397030</v>
      </c>
      <c r="AI45" s="1457">
        <v>20281015</v>
      </c>
      <c r="AJ45" s="1457">
        <v>20532654</v>
      </c>
      <c r="AK45" s="1457">
        <v>21210843</v>
      </c>
      <c r="AL45" s="1457">
        <v>22152767</v>
      </c>
      <c r="AM45" s="1457">
        <v>23847735</v>
      </c>
      <c r="AN45" s="1457">
        <v>25557717</v>
      </c>
      <c r="AO45" s="1457">
        <v>26332246</v>
      </c>
      <c r="AP45" s="1457">
        <v>23239773</v>
      </c>
      <c r="AQ45" s="1457">
        <v>23357721</v>
      </c>
      <c r="AR45" s="1457">
        <v>20953729</v>
      </c>
      <c r="AS45" s="1457">
        <v>20043653</v>
      </c>
      <c r="AT45" s="1457">
        <v>22844238</v>
      </c>
      <c r="AU45" s="1457">
        <v>24840460</v>
      </c>
      <c r="AV45" s="1457">
        <v>26910201</v>
      </c>
      <c r="AW45" s="1457">
        <v>26449478</v>
      </c>
      <c r="AX45" s="1457">
        <v>28672575</v>
      </c>
      <c r="AY45" s="1457">
        <v>29795873</v>
      </c>
      <c r="AZ45" s="1457">
        <v>29728851</v>
      </c>
      <c r="BA45" s="1457">
        <v>28095811</v>
      </c>
      <c r="BB45" s="1457">
        <f>BB98</f>
        <v>23876642</v>
      </c>
      <c r="BC45" s="1457">
        <f>BC98</f>
        <v>24512078</v>
      </c>
    </row>
    <row r="46" spans="1:55">
      <c r="A46" s="733">
        <v>220</v>
      </c>
      <c r="B46" s="737" t="s">
        <v>150</v>
      </c>
      <c r="C46" s="1457">
        <v>3327423</v>
      </c>
      <c r="D46" s="1457">
        <v>3653437</v>
      </c>
      <c r="E46" s="1457">
        <v>3951989</v>
      </c>
      <c r="F46" s="1457">
        <v>4993280</v>
      </c>
      <c r="G46" s="1457">
        <v>5963382</v>
      </c>
      <c r="H46" s="1457">
        <v>6066325</v>
      </c>
      <c r="I46" s="1457">
        <v>7046425</v>
      </c>
      <c r="J46" s="1457">
        <v>7989058</v>
      </c>
      <c r="K46" s="1457">
        <v>8440701</v>
      </c>
      <c r="L46" s="1457">
        <v>9504374</v>
      </c>
      <c r="M46" s="1457">
        <v>10977617</v>
      </c>
      <c r="N46" s="1457">
        <v>10874984</v>
      </c>
      <c r="O46" s="1457">
        <v>11382352</v>
      </c>
      <c r="P46" s="1457">
        <v>12192649</v>
      </c>
      <c r="Q46" s="1457">
        <v>14239531</v>
      </c>
      <c r="R46" s="1457">
        <v>16074561</v>
      </c>
      <c r="S46" s="1457">
        <v>15129734</v>
      </c>
      <c r="T46" s="1457">
        <v>15027984</v>
      </c>
      <c r="U46" s="1457">
        <v>16508691</v>
      </c>
      <c r="V46" s="1457">
        <v>18646253</v>
      </c>
      <c r="W46" s="1457">
        <v>20485719</v>
      </c>
      <c r="X46" s="1457">
        <v>22146840</v>
      </c>
      <c r="Y46" s="1457">
        <v>20906417</v>
      </c>
      <c r="Z46" s="1457">
        <v>20154795</v>
      </c>
      <c r="AA46" s="1457">
        <v>19786884</v>
      </c>
      <c r="AB46" s="1457">
        <v>19113418</v>
      </c>
      <c r="AC46" s="1457">
        <v>19725573</v>
      </c>
      <c r="AD46" s="1457">
        <v>19582425</v>
      </c>
      <c r="AE46" s="1457">
        <v>18870709</v>
      </c>
      <c r="AF46" s="1457">
        <v>17881812</v>
      </c>
      <c r="AG46" s="1457">
        <v>18119269</v>
      </c>
      <c r="AH46" s="1457">
        <v>17959075</v>
      </c>
      <c r="AI46" s="1457">
        <v>16885391</v>
      </c>
      <c r="AJ46" s="1457">
        <v>18142020</v>
      </c>
      <c r="AK46" s="1457">
        <v>18996139</v>
      </c>
      <c r="AL46" s="1457">
        <v>21267668</v>
      </c>
      <c r="AM46" s="1457">
        <v>21868948</v>
      </c>
      <c r="AN46" s="1457">
        <v>23646786</v>
      </c>
      <c r="AO46" s="1457">
        <v>25379872</v>
      </c>
      <c r="AP46" s="1457">
        <v>20421995</v>
      </c>
      <c r="AQ46" s="1457">
        <v>22377656</v>
      </c>
      <c r="AR46" s="1457">
        <v>23245579</v>
      </c>
      <c r="AS46" s="1457">
        <v>23721909</v>
      </c>
      <c r="AT46" s="1457">
        <v>24204359</v>
      </c>
      <c r="AU46" s="1457">
        <v>25142204</v>
      </c>
      <c r="AV46" s="1457">
        <v>20002466</v>
      </c>
      <c r="AW46" s="1457">
        <v>25865500</v>
      </c>
      <c r="AX46" s="1457">
        <v>29481679</v>
      </c>
      <c r="AY46" s="1457">
        <v>33208576</v>
      </c>
      <c r="AZ46" s="1457">
        <v>32136031</v>
      </c>
      <c r="BA46" s="1457">
        <v>24802198</v>
      </c>
      <c r="BB46" s="1457">
        <f>BB103</f>
        <v>31145252</v>
      </c>
      <c r="BC46" s="1457">
        <f>BC103</f>
        <v>31375111</v>
      </c>
    </row>
    <row r="47" spans="1:55">
      <c r="A47" s="733">
        <v>228</v>
      </c>
      <c r="B47" s="737" t="s">
        <v>363</v>
      </c>
      <c r="C47" s="1457">
        <v>913574</v>
      </c>
      <c r="D47" s="1457">
        <v>938443</v>
      </c>
      <c r="E47" s="1457">
        <v>1116284</v>
      </c>
      <c r="F47" s="1457">
        <v>1454440</v>
      </c>
      <c r="G47" s="1457">
        <v>1857507</v>
      </c>
      <c r="H47" s="1457">
        <v>2743374</v>
      </c>
      <c r="I47" s="1457">
        <v>3242955</v>
      </c>
      <c r="J47" s="1457">
        <v>3760444</v>
      </c>
      <c r="K47" s="1457">
        <v>4278504</v>
      </c>
      <c r="L47" s="1457">
        <v>4699871</v>
      </c>
      <c r="M47" s="1457">
        <v>6459801</v>
      </c>
      <c r="N47" s="1457">
        <v>7097480</v>
      </c>
      <c r="O47" s="1457">
        <v>7134989</v>
      </c>
      <c r="P47" s="1457">
        <v>7043114</v>
      </c>
      <c r="Q47" s="1457">
        <v>7869037</v>
      </c>
      <c r="R47" s="1457">
        <v>9699067</v>
      </c>
      <c r="S47" s="1457">
        <v>10910866</v>
      </c>
      <c r="T47" s="1457">
        <v>11242423</v>
      </c>
      <c r="U47" s="1457">
        <v>13543574</v>
      </c>
      <c r="V47" s="1457">
        <v>15489514</v>
      </c>
      <c r="W47" s="1457">
        <v>20665174</v>
      </c>
      <c r="X47" s="1457">
        <v>25285888</v>
      </c>
      <c r="Y47" s="1457">
        <v>25020350</v>
      </c>
      <c r="Z47" s="1457">
        <v>24714029</v>
      </c>
      <c r="AA47" s="1457">
        <v>23727126</v>
      </c>
      <c r="AB47" s="1457">
        <v>25512925</v>
      </c>
      <c r="AC47" s="1457">
        <v>27913672</v>
      </c>
      <c r="AD47" s="1457">
        <v>28909247</v>
      </c>
      <c r="AE47" s="1457">
        <v>27436115</v>
      </c>
      <c r="AF47" s="1457">
        <v>28794107</v>
      </c>
      <c r="AG47" s="1457">
        <v>29888032</v>
      </c>
      <c r="AH47" s="1457">
        <v>29236343</v>
      </c>
      <c r="AI47" s="1457">
        <v>27940691</v>
      </c>
      <c r="AJ47" s="1457">
        <v>24577630</v>
      </c>
      <c r="AK47" s="1457">
        <v>26123859</v>
      </c>
      <c r="AL47" s="1457">
        <v>25909308</v>
      </c>
      <c r="AM47" s="1457">
        <v>28885494</v>
      </c>
      <c r="AN47" s="1457">
        <v>29602987</v>
      </c>
      <c r="AO47" s="1457">
        <v>31114866</v>
      </c>
      <c r="AP47" s="1457">
        <v>32670026</v>
      </c>
      <c r="AQ47" s="1457">
        <v>32325737</v>
      </c>
      <c r="AR47" s="1457">
        <v>37102916</v>
      </c>
      <c r="AS47" s="1457">
        <v>36208434</v>
      </c>
      <c r="AT47" s="1457">
        <v>31626745</v>
      </c>
      <c r="AU47" s="1457">
        <v>39564061</v>
      </c>
      <c r="AV47" s="1457">
        <v>36570355</v>
      </c>
      <c r="AW47" s="1457">
        <v>36037262</v>
      </c>
      <c r="AX47" s="1457">
        <v>35631116</v>
      </c>
      <c r="AY47" s="1457">
        <v>29091865</v>
      </c>
      <c r="AZ47" s="1457">
        <v>36791443</v>
      </c>
      <c r="BA47" s="1457">
        <v>40488540</v>
      </c>
      <c r="BB47" s="1457">
        <f>BB111</f>
        <v>38493836</v>
      </c>
      <c r="BC47" s="1457">
        <f>BC111</f>
        <v>38008467</v>
      </c>
    </row>
    <row r="48" spans="1:55">
      <c r="A48" s="733">
        <v>365</v>
      </c>
      <c r="B48" s="737" t="s">
        <v>364</v>
      </c>
      <c r="C48" s="1457">
        <v>637896</v>
      </c>
      <c r="D48" s="1457">
        <v>727236</v>
      </c>
      <c r="E48" s="1457">
        <v>861677</v>
      </c>
      <c r="F48" s="1457">
        <v>1295504</v>
      </c>
      <c r="G48" s="1457">
        <v>1429698</v>
      </c>
      <c r="H48" s="1457">
        <v>1930212</v>
      </c>
      <c r="I48" s="1457">
        <v>2302672</v>
      </c>
      <c r="J48" s="1457">
        <v>2364756</v>
      </c>
      <c r="K48" s="1457">
        <v>2554967</v>
      </c>
      <c r="L48" s="1457">
        <v>2885537</v>
      </c>
      <c r="M48" s="1457">
        <v>3253334</v>
      </c>
      <c r="N48" s="1457">
        <v>3678181</v>
      </c>
      <c r="O48" s="1457">
        <v>3873422</v>
      </c>
      <c r="P48" s="1457">
        <v>4292662</v>
      </c>
      <c r="Q48" s="1457">
        <v>4636630</v>
      </c>
      <c r="R48" s="1457">
        <v>4958169</v>
      </c>
      <c r="S48" s="1457">
        <v>5244025</v>
      </c>
      <c r="T48" s="1457">
        <v>5154421</v>
      </c>
      <c r="U48" s="1457">
        <v>4990441</v>
      </c>
      <c r="V48" s="1457">
        <v>5443828</v>
      </c>
      <c r="W48" s="1457">
        <v>5747792</v>
      </c>
      <c r="X48" s="1457">
        <v>6528909</v>
      </c>
      <c r="Y48" s="1457">
        <v>6057504</v>
      </c>
      <c r="Z48" s="1457">
        <v>5173236</v>
      </c>
      <c r="AA48" s="1457">
        <v>5317438</v>
      </c>
      <c r="AB48" s="1457">
        <v>5788718</v>
      </c>
      <c r="AC48" s="1457">
        <v>4339231</v>
      </c>
      <c r="AD48" s="1457">
        <v>4391409</v>
      </c>
      <c r="AE48" s="1457">
        <v>4657036</v>
      </c>
      <c r="AF48" s="1457">
        <v>4172378</v>
      </c>
      <c r="AG48" s="1457">
        <v>4194678</v>
      </c>
      <c r="AH48" s="1457">
        <v>4132597</v>
      </c>
      <c r="AI48" s="1457">
        <v>3886134</v>
      </c>
      <c r="AJ48" s="1457">
        <v>4288039</v>
      </c>
      <c r="AK48" s="1457">
        <v>4177057</v>
      </c>
      <c r="AL48" s="1457">
        <v>4747551</v>
      </c>
      <c r="AM48" s="1457">
        <v>4466484</v>
      </c>
      <c r="AN48" s="1457">
        <v>4515236</v>
      </c>
      <c r="AO48" s="1457">
        <v>4959202</v>
      </c>
      <c r="AP48" s="1457">
        <v>3265253</v>
      </c>
      <c r="AQ48" s="1457">
        <v>3505874</v>
      </c>
      <c r="AR48" s="1457">
        <v>4735755</v>
      </c>
      <c r="AS48" s="1457">
        <v>4274826</v>
      </c>
      <c r="AT48" s="1457">
        <v>4062208</v>
      </c>
      <c r="AU48" s="1457">
        <v>4374106</v>
      </c>
      <c r="AV48" s="1457">
        <v>4899173</v>
      </c>
      <c r="AW48" s="1457">
        <v>4512146</v>
      </c>
      <c r="AX48" s="1457">
        <v>4820445</v>
      </c>
      <c r="AY48" s="1457">
        <v>5328073</v>
      </c>
      <c r="AZ48" s="1457">
        <v>4884347</v>
      </c>
      <c r="BA48" s="1457">
        <v>4808260</v>
      </c>
      <c r="BB48" s="1457">
        <f>BB114</f>
        <v>5770094</v>
      </c>
      <c r="BC48" s="1457">
        <f>BC114</f>
        <v>6319532</v>
      </c>
    </row>
    <row r="49" spans="1:55">
      <c r="A49" s="730"/>
      <c r="B49" s="738" t="s">
        <v>165</v>
      </c>
      <c r="C49" s="1458">
        <f t="shared" ref="C49:L49" si="33">SUM(C50:C53)</f>
        <v>47539525</v>
      </c>
      <c r="D49" s="1458">
        <f t="shared" si="33"/>
        <v>51613380</v>
      </c>
      <c r="E49" s="1458">
        <f t="shared" si="33"/>
        <v>54620796</v>
      </c>
      <c r="F49" s="1458">
        <f t="shared" si="33"/>
        <v>68956994</v>
      </c>
      <c r="G49" s="1458">
        <f t="shared" si="33"/>
        <v>96716911</v>
      </c>
      <c r="H49" s="1458">
        <f t="shared" si="33"/>
        <v>101269924</v>
      </c>
      <c r="I49" s="1458">
        <f t="shared" si="33"/>
        <v>112142995</v>
      </c>
      <c r="J49" s="1458">
        <f t="shared" si="33"/>
        <v>118782330</v>
      </c>
      <c r="K49" s="1458">
        <f t="shared" si="33"/>
        <v>116622482</v>
      </c>
      <c r="L49" s="1458">
        <f t="shared" si="33"/>
        <v>135594693</v>
      </c>
      <c r="M49" s="1458">
        <f>SUM(M50:M53)</f>
        <v>169099892</v>
      </c>
      <c r="N49" s="1458">
        <f t="shared" ref="N49:BC49" si="34">SUM(N50:N53)</f>
        <v>172106327</v>
      </c>
      <c r="O49" s="1458">
        <f t="shared" si="34"/>
        <v>181218242</v>
      </c>
      <c r="P49" s="1458">
        <f t="shared" si="34"/>
        <v>179141728</v>
      </c>
      <c r="Q49" s="1458">
        <f t="shared" si="34"/>
        <v>195025595</v>
      </c>
      <c r="R49" s="1458">
        <f t="shared" si="34"/>
        <v>193385633</v>
      </c>
      <c r="S49" s="1458">
        <f t="shared" si="34"/>
        <v>173270236</v>
      </c>
      <c r="T49" s="1458">
        <f t="shared" si="34"/>
        <v>166626971</v>
      </c>
      <c r="U49" s="1458">
        <f t="shared" si="34"/>
        <v>184025878</v>
      </c>
      <c r="V49" s="1458">
        <f t="shared" si="34"/>
        <v>209807050</v>
      </c>
      <c r="W49" s="1458">
        <f t="shared" si="34"/>
        <v>222858256</v>
      </c>
      <c r="X49" s="1458">
        <f t="shared" si="34"/>
        <v>236240662</v>
      </c>
      <c r="Y49" s="1458">
        <f t="shared" si="34"/>
        <v>224357935</v>
      </c>
      <c r="Z49" s="1458">
        <f t="shared" si="34"/>
        <v>210449855</v>
      </c>
      <c r="AA49" s="1458">
        <f t="shared" si="34"/>
        <v>206521919</v>
      </c>
      <c r="AB49" s="1458">
        <f t="shared" si="34"/>
        <v>214580812</v>
      </c>
      <c r="AC49" s="1458">
        <f t="shared" si="34"/>
        <v>219672935</v>
      </c>
      <c r="AD49" s="1458">
        <f t="shared" si="34"/>
        <v>229368683</v>
      </c>
      <c r="AE49" s="1458">
        <f t="shared" si="34"/>
        <v>213513148</v>
      </c>
      <c r="AF49" s="1458">
        <f t="shared" si="34"/>
        <v>199137252</v>
      </c>
      <c r="AG49" s="1458">
        <f t="shared" si="34"/>
        <v>209777448</v>
      </c>
      <c r="AH49" s="1458">
        <f t="shared" si="34"/>
        <v>195041244</v>
      </c>
      <c r="AI49" s="1458">
        <f t="shared" si="34"/>
        <v>192635790</v>
      </c>
      <c r="AJ49" s="1458">
        <f t="shared" si="34"/>
        <v>195964281</v>
      </c>
      <c r="AK49" s="1458">
        <f t="shared" si="34"/>
        <v>215810274</v>
      </c>
      <c r="AL49" s="1458">
        <f t="shared" si="34"/>
        <v>232097536</v>
      </c>
      <c r="AM49" s="1458">
        <f t="shared" si="34"/>
        <v>242425571</v>
      </c>
      <c r="AN49" s="1458">
        <f t="shared" si="34"/>
        <v>263996732</v>
      </c>
      <c r="AO49" s="1458">
        <f t="shared" si="34"/>
        <v>291486102</v>
      </c>
      <c r="AP49" s="1458">
        <f t="shared" si="34"/>
        <v>183637801</v>
      </c>
      <c r="AQ49" s="1458">
        <f t="shared" si="34"/>
        <v>214871730</v>
      </c>
      <c r="AR49" s="1458">
        <f t="shared" si="34"/>
        <v>231187453</v>
      </c>
      <c r="AS49" s="1458">
        <f t="shared" si="34"/>
        <v>223889331</v>
      </c>
      <c r="AT49" s="1458">
        <f t="shared" si="34"/>
        <v>236972306</v>
      </c>
      <c r="AU49" s="1458">
        <f t="shared" si="34"/>
        <v>265131085</v>
      </c>
      <c r="AV49" s="1458">
        <f t="shared" si="34"/>
        <v>260837146</v>
      </c>
      <c r="AW49" s="1458">
        <f t="shared" si="34"/>
        <v>250225071</v>
      </c>
      <c r="AX49" s="1458">
        <f t="shared" si="34"/>
        <v>263466489</v>
      </c>
      <c r="AY49" s="1458">
        <f t="shared" si="34"/>
        <v>277535807</v>
      </c>
      <c r="AZ49" s="1458">
        <f t="shared" si="34"/>
        <v>260308383</v>
      </c>
      <c r="BA49" s="1458">
        <f t="shared" si="34"/>
        <v>224935799</v>
      </c>
      <c r="BB49" s="1458">
        <f t="shared" si="34"/>
        <v>270861046</v>
      </c>
      <c r="BC49" s="1458">
        <f t="shared" si="34"/>
        <v>318115939</v>
      </c>
    </row>
    <row r="50" spans="1:55">
      <c r="A50" s="739">
        <v>201</v>
      </c>
      <c r="B50" s="740" t="s">
        <v>365</v>
      </c>
      <c r="C50" s="1457">
        <v>46980053</v>
      </c>
      <c r="D50" s="1457">
        <v>50960655</v>
      </c>
      <c r="E50" s="1457">
        <v>53796331</v>
      </c>
      <c r="F50" s="1457">
        <v>68032544</v>
      </c>
      <c r="G50" s="1457">
        <v>95366317</v>
      </c>
      <c r="H50" s="1457">
        <v>98889067</v>
      </c>
      <c r="I50" s="1457">
        <v>109171843</v>
      </c>
      <c r="J50" s="1457">
        <v>114612823</v>
      </c>
      <c r="K50" s="1457">
        <v>111998278</v>
      </c>
      <c r="L50" s="1457">
        <v>130307826</v>
      </c>
      <c r="M50" s="1457">
        <v>161893006</v>
      </c>
      <c r="N50" s="1457">
        <v>163624759</v>
      </c>
      <c r="O50" s="1457">
        <v>171817114</v>
      </c>
      <c r="P50" s="1457">
        <v>169123093</v>
      </c>
      <c r="Q50" s="1457">
        <v>184199310</v>
      </c>
      <c r="R50" s="1457">
        <v>180658213</v>
      </c>
      <c r="S50" s="1457">
        <v>160661596</v>
      </c>
      <c r="T50" s="1457">
        <v>153071258</v>
      </c>
      <c r="U50" s="1457">
        <v>168927718</v>
      </c>
      <c r="V50" s="1457">
        <v>192732293</v>
      </c>
      <c r="W50" s="1457">
        <v>203074601</v>
      </c>
      <c r="X50" s="1457">
        <v>214767485</v>
      </c>
      <c r="Y50" s="1457">
        <v>202618164</v>
      </c>
      <c r="Z50" s="1457">
        <v>189256073</v>
      </c>
      <c r="AA50" s="1457">
        <v>190478121</v>
      </c>
      <c r="AB50" s="1457">
        <v>191834788</v>
      </c>
      <c r="AC50" s="1457">
        <v>197904964</v>
      </c>
      <c r="AD50" s="1457">
        <v>207655264</v>
      </c>
      <c r="AE50" s="1457">
        <v>191452481</v>
      </c>
      <c r="AF50" s="1457">
        <v>178635028</v>
      </c>
      <c r="AG50" s="1457">
        <v>189125401</v>
      </c>
      <c r="AH50" s="1457">
        <v>174349513</v>
      </c>
      <c r="AI50" s="1457">
        <v>173075959</v>
      </c>
      <c r="AJ50" s="1457">
        <v>175396670</v>
      </c>
      <c r="AK50" s="1457">
        <v>193521854</v>
      </c>
      <c r="AL50" s="1457">
        <v>209365842</v>
      </c>
      <c r="AM50" s="1457">
        <v>218856094</v>
      </c>
      <c r="AN50" s="1457">
        <v>238546989</v>
      </c>
      <c r="AO50" s="1457">
        <v>265213737</v>
      </c>
      <c r="AP50" s="1457">
        <v>161615056</v>
      </c>
      <c r="AQ50" s="1457">
        <v>190357733</v>
      </c>
      <c r="AR50" s="1457">
        <v>207772600</v>
      </c>
      <c r="AS50" s="1457">
        <v>202813472</v>
      </c>
      <c r="AT50" s="1457">
        <v>213760733</v>
      </c>
      <c r="AU50" s="1457">
        <v>240874041</v>
      </c>
      <c r="AV50" s="1457">
        <v>234955804</v>
      </c>
      <c r="AW50" s="1457">
        <v>223319948</v>
      </c>
      <c r="AX50" s="1457">
        <v>235733208</v>
      </c>
      <c r="AY50" s="1457">
        <v>248695117</v>
      </c>
      <c r="AZ50" s="1457">
        <v>233391158</v>
      </c>
      <c r="BA50" s="1457">
        <v>199109038</v>
      </c>
      <c r="BB50" s="1457">
        <f>BB85</f>
        <v>243463496</v>
      </c>
      <c r="BC50" s="1457">
        <f>BC85</f>
        <v>288040277</v>
      </c>
    </row>
    <row r="51" spans="1:55">
      <c r="A51" s="733">
        <v>442</v>
      </c>
      <c r="B51" s="737" t="s">
        <v>179</v>
      </c>
      <c r="C51" s="1457">
        <v>69825</v>
      </c>
      <c r="D51" s="1457">
        <v>94717</v>
      </c>
      <c r="E51" s="1457">
        <v>69431</v>
      </c>
      <c r="F51" s="1457">
        <v>44947</v>
      </c>
      <c r="G51" s="1457">
        <v>276735</v>
      </c>
      <c r="H51" s="1457">
        <v>515883</v>
      </c>
      <c r="I51" s="1457">
        <v>824747</v>
      </c>
      <c r="J51" s="1457">
        <v>826644</v>
      </c>
      <c r="K51" s="1457">
        <v>1011056</v>
      </c>
      <c r="L51" s="1457">
        <v>1058288</v>
      </c>
      <c r="M51" s="1457">
        <v>1587873</v>
      </c>
      <c r="N51" s="1457">
        <v>1817878</v>
      </c>
      <c r="O51" s="1457">
        <v>1748817</v>
      </c>
      <c r="P51" s="1457">
        <v>1665757</v>
      </c>
      <c r="Q51" s="1457">
        <v>1937415</v>
      </c>
      <c r="R51" s="1457">
        <v>2439811</v>
      </c>
      <c r="S51" s="1457">
        <v>2237332</v>
      </c>
      <c r="T51" s="1457">
        <v>2533168</v>
      </c>
      <c r="U51" s="1457">
        <v>2847606</v>
      </c>
      <c r="V51" s="1457">
        <v>3207038</v>
      </c>
      <c r="W51" s="1457">
        <v>3425604</v>
      </c>
      <c r="X51" s="1457">
        <v>3292598</v>
      </c>
      <c r="Y51" s="1457">
        <v>2784687</v>
      </c>
      <c r="Z51" s="1457">
        <v>2425732</v>
      </c>
      <c r="AA51" s="1457">
        <v>2293039</v>
      </c>
      <c r="AB51" s="1457">
        <v>2580673</v>
      </c>
      <c r="AC51" s="1457">
        <v>2834126</v>
      </c>
      <c r="AD51" s="1457">
        <v>2919420</v>
      </c>
      <c r="AE51" s="1457">
        <v>2618693</v>
      </c>
      <c r="AF51" s="1457">
        <v>2372868</v>
      </c>
      <c r="AG51" s="1457">
        <v>2523520</v>
      </c>
      <c r="AH51" s="1457">
        <v>2344455</v>
      </c>
      <c r="AI51" s="1457">
        <v>2122359</v>
      </c>
      <c r="AJ51" s="1457">
        <v>2111420</v>
      </c>
      <c r="AK51" s="1457">
        <v>2749419</v>
      </c>
      <c r="AL51" s="1457">
        <v>2994885</v>
      </c>
      <c r="AM51" s="1457">
        <v>3362272</v>
      </c>
      <c r="AN51" s="1457">
        <v>3348434</v>
      </c>
      <c r="AO51" s="1457">
        <v>3492882</v>
      </c>
      <c r="AP51" s="1457">
        <v>2985399</v>
      </c>
      <c r="AQ51" s="1457">
        <v>2812938</v>
      </c>
      <c r="AR51" s="1457">
        <v>2462849</v>
      </c>
      <c r="AS51" s="1457">
        <v>2840218</v>
      </c>
      <c r="AT51" s="1457">
        <v>2807767</v>
      </c>
      <c r="AU51" s="1457">
        <v>2828299</v>
      </c>
      <c r="AV51" s="1457">
        <v>2695622</v>
      </c>
      <c r="AW51" s="1457">
        <v>2906177</v>
      </c>
      <c r="AX51" s="1457">
        <v>3119814</v>
      </c>
      <c r="AY51" s="1457">
        <v>3282648</v>
      </c>
      <c r="AZ51" s="1457">
        <v>3290922</v>
      </c>
      <c r="BA51" s="1457">
        <v>3106378</v>
      </c>
      <c r="BB51" s="1457">
        <f>BB117</f>
        <v>3509132</v>
      </c>
      <c r="BC51" s="1457">
        <f>BC117</f>
        <v>3663924</v>
      </c>
    </row>
    <row r="52" spans="1:55">
      <c r="A52" s="733">
        <v>443</v>
      </c>
      <c r="B52" s="737" t="s">
        <v>181</v>
      </c>
      <c r="C52" s="1457">
        <v>325702</v>
      </c>
      <c r="D52" s="1457">
        <v>369212</v>
      </c>
      <c r="E52" s="1457">
        <v>499445</v>
      </c>
      <c r="F52" s="1457">
        <v>627218</v>
      </c>
      <c r="G52" s="1457">
        <v>772348</v>
      </c>
      <c r="H52" s="1457">
        <v>1319441</v>
      </c>
      <c r="I52" s="1457">
        <v>1568251</v>
      </c>
      <c r="J52" s="1457">
        <v>2570075</v>
      </c>
      <c r="K52" s="1457">
        <v>2903541</v>
      </c>
      <c r="L52" s="1457">
        <v>3507316</v>
      </c>
      <c r="M52" s="1457">
        <v>4862410</v>
      </c>
      <c r="N52" s="1457">
        <v>5875316</v>
      </c>
      <c r="O52" s="1457">
        <v>6817355</v>
      </c>
      <c r="P52" s="1457">
        <v>7523263</v>
      </c>
      <c r="Q52" s="1457">
        <v>8021201</v>
      </c>
      <c r="R52" s="1457">
        <v>9400809</v>
      </c>
      <c r="S52" s="1457">
        <v>9429119</v>
      </c>
      <c r="T52" s="1457">
        <v>10202408</v>
      </c>
      <c r="U52" s="1457">
        <v>11379327</v>
      </c>
      <c r="V52" s="1457">
        <v>12876857</v>
      </c>
      <c r="W52" s="1457">
        <v>15382715</v>
      </c>
      <c r="X52" s="1457">
        <v>17183582</v>
      </c>
      <c r="Y52" s="1457">
        <v>17881507</v>
      </c>
      <c r="Z52" s="1457">
        <v>17613152</v>
      </c>
      <c r="AA52" s="1457">
        <v>12778845</v>
      </c>
      <c r="AB52" s="1457">
        <v>19080840</v>
      </c>
      <c r="AC52" s="1457">
        <v>17834827</v>
      </c>
      <c r="AD52" s="1457">
        <v>17647049</v>
      </c>
      <c r="AE52" s="1457">
        <v>18271785</v>
      </c>
      <c r="AF52" s="1457">
        <v>16916055</v>
      </c>
      <c r="AG52" s="1457">
        <v>16956761</v>
      </c>
      <c r="AH52" s="1457">
        <v>17260654</v>
      </c>
      <c r="AI52" s="1457">
        <v>16392855</v>
      </c>
      <c r="AJ52" s="1457">
        <v>17104523</v>
      </c>
      <c r="AK52" s="1457">
        <v>18234457</v>
      </c>
      <c r="AL52" s="1457">
        <v>17887349</v>
      </c>
      <c r="AM52" s="1457">
        <v>18497653</v>
      </c>
      <c r="AN52" s="1457">
        <v>20382905</v>
      </c>
      <c r="AO52" s="1457">
        <v>20877417</v>
      </c>
      <c r="AP52" s="1457">
        <v>16897645</v>
      </c>
      <c r="AQ52" s="1457">
        <v>19649680</v>
      </c>
      <c r="AR52" s="1457">
        <v>18809364</v>
      </c>
      <c r="AS52" s="1457">
        <v>16271834</v>
      </c>
      <c r="AT52" s="1457">
        <v>18436072</v>
      </c>
      <c r="AU52" s="1457">
        <v>19496247</v>
      </c>
      <c r="AV52" s="1457">
        <v>20880237</v>
      </c>
      <c r="AW52" s="1457">
        <v>21838913</v>
      </c>
      <c r="AX52" s="1457">
        <v>22380954</v>
      </c>
      <c r="AY52" s="1457">
        <v>23237444</v>
      </c>
      <c r="AZ52" s="1457">
        <v>20977033</v>
      </c>
      <c r="BA52" s="1457">
        <v>19994461</v>
      </c>
      <c r="BB52" s="1457">
        <f t="shared" ref="BB52:BC53" si="35">BB118</f>
        <v>20990906</v>
      </c>
      <c r="BC52" s="1457">
        <f t="shared" si="35"/>
        <v>23357842</v>
      </c>
    </row>
    <row r="53" spans="1:55">
      <c r="A53" s="733">
        <v>446</v>
      </c>
      <c r="B53" s="737" t="s">
        <v>366</v>
      </c>
      <c r="C53" s="1457">
        <v>163945</v>
      </c>
      <c r="D53" s="1457">
        <v>188796</v>
      </c>
      <c r="E53" s="1457">
        <v>255589</v>
      </c>
      <c r="F53" s="1457">
        <v>252285</v>
      </c>
      <c r="G53" s="1457">
        <v>301511</v>
      </c>
      <c r="H53" s="1457">
        <v>545533</v>
      </c>
      <c r="I53" s="1457">
        <v>578154</v>
      </c>
      <c r="J53" s="1457">
        <v>772788</v>
      </c>
      <c r="K53" s="1457">
        <v>709607</v>
      </c>
      <c r="L53" s="1457">
        <v>721263</v>
      </c>
      <c r="M53" s="1457">
        <v>756603</v>
      </c>
      <c r="N53" s="1457">
        <v>788374</v>
      </c>
      <c r="O53" s="1457">
        <v>834956</v>
      </c>
      <c r="P53" s="1457">
        <v>829615</v>
      </c>
      <c r="Q53" s="1457">
        <v>867669</v>
      </c>
      <c r="R53" s="1457">
        <v>886800</v>
      </c>
      <c r="S53" s="1457">
        <v>942189</v>
      </c>
      <c r="T53" s="1457">
        <v>820137</v>
      </c>
      <c r="U53" s="1457">
        <v>871227</v>
      </c>
      <c r="V53" s="1457">
        <v>990862</v>
      </c>
      <c r="W53" s="1457">
        <v>975336</v>
      </c>
      <c r="X53" s="1457">
        <v>996997</v>
      </c>
      <c r="Y53" s="1457">
        <v>1073577</v>
      </c>
      <c r="Z53" s="1457">
        <v>1154898</v>
      </c>
      <c r="AA53" s="1457">
        <v>971914</v>
      </c>
      <c r="AB53" s="1457">
        <v>1084511</v>
      </c>
      <c r="AC53" s="1457">
        <v>1099018</v>
      </c>
      <c r="AD53" s="1457">
        <v>1146950</v>
      </c>
      <c r="AE53" s="1457">
        <v>1170189</v>
      </c>
      <c r="AF53" s="1457">
        <v>1213301</v>
      </c>
      <c r="AG53" s="1457">
        <v>1171766</v>
      </c>
      <c r="AH53" s="1457">
        <v>1086622</v>
      </c>
      <c r="AI53" s="1457">
        <v>1044617</v>
      </c>
      <c r="AJ53" s="1457">
        <v>1351668</v>
      </c>
      <c r="AK53" s="1457">
        <v>1304544</v>
      </c>
      <c r="AL53" s="1457">
        <v>1849460</v>
      </c>
      <c r="AM53" s="1457">
        <v>1709552</v>
      </c>
      <c r="AN53" s="1457">
        <v>1718404</v>
      </c>
      <c r="AO53" s="1457">
        <v>1902066</v>
      </c>
      <c r="AP53" s="1457">
        <v>2139701</v>
      </c>
      <c r="AQ53" s="1457">
        <v>2051379</v>
      </c>
      <c r="AR53" s="1457">
        <v>2142640</v>
      </c>
      <c r="AS53" s="1457">
        <v>1963807</v>
      </c>
      <c r="AT53" s="1457">
        <v>1967734</v>
      </c>
      <c r="AU53" s="1457">
        <v>1932498</v>
      </c>
      <c r="AV53" s="1457">
        <v>2305483</v>
      </c>
      <c r="AW53" s="1457">
        <v>2160033</v>
      </c>
      <c r="AX53" s="1457">
        <v>2232513</v>
      </c>
      <c r="AY53" s="1457">
        <v>2320598</v>
      </c>
      <c r="AZ53" s="1457">
        <v>2649270</v>
      </c>
      <c r="BA53" s="1457">
        <v>2725922</v>
      </c>
      <c r="BB53" s="1457">
        <f t="shared" si="35"/>
        <v>2897512</v>
      </c>
      <c r="BC53" s="1457">
        <f t="shared" si="35"/>
        <v>3053896</v>
      </c>
    </row>
    <row r="54" spans="1:55">
      <c r="A54" s="730"/>
      <c r="B54" s="738" t="s">
        <v>187</v>
      </c>
      <c r="C54" s="1458">
        <f t="shared" ref="C54:L54" si="36">SUM(C55:C61)</f>
        <v>20802416</v>
      </c>
      <c r="D54" s="1458">
        <f t="shared" si="36"/>
        <v>22303530</v>
      </c>
      <c r="E54" s="1458">
        <f t="shared" si="36"/>
        <v>24330951</v>
      </c>
      <c r="F54" s="1458">
        <f t="shared" si="36"/>
        <v>31337464</v>
      </c>
      <c r="G54" s="1458">
        <f t="shared" si="36"/>
        <v>37867459</v>
      </c>
      <c r="H54" s="1458">
        <f t="shared" si="36"/>
        <v>44917181</v>
      </c>
      <c r="I54" s="1458">
        <f t="shared" si="36"/>
        <v>52891333</v>
      </c>
      <c r="J54" s="1458">
        <f t="shared" si="36"/>
        <v>52571474</v>
      </c>
      <c r="K54" s="1458">
        <f t="shared" si="36"/>
        <v>53072205</v>
      </c>
      <c r="L54" s="1458">
        <f t="shared" si="36"/>
        <v>58325351</v>
      </c>
      <c r="M54" s="1458">
        <f>SUM(M55:M61)</f>
        <v>67318749</v>
      </c>
      <c r="N54" s="1458">
        <f t="shared" ref="N54:BC54" si="37">SUM(N55:N61)</f>
        <v>70827752</v>
      </c>
      <c r="O54" s="1458">
        <f t="shared" si="37"/>
        <v>69045948</v>
      </c>
      <c r="P54" s="1458">
        <f t="shared" si="37"/>
        <v>72199996</v>
      </c>
      <c r="Q54" s="1458">
        <f t="shared" si="37"/>
        <v>74858340</v>
      </c>
      <c r="R54" s="1458">
        <f t="shared" si="37"/>
        <v>75662332</v>
      </c>
      <c r="S54" s="1458">
        <f t="shared" si="37"/>
        <v>76112587</v>
      </c>
      <c r="T54" s="1458">
        <f t="shared" si="37"/>
        <v>79022828</v>
      </c>
      <c r="U54" s="1458">
        <f t="shared" si="37"/>
        <v>80898703</v>
      </c>
      <c r="V54" s="1458">
        <f t="shared" si="37"/>
        <v>87102847</v>
      </c>
      <c r="W54" s="1458">
        <f t="shared" si="37"/>
        <v>90754628</v>
      </c>
      <c r="X54" s="1458">
        <f t="shared" si="37"/>
        <v>99566867</v>
      </c>
      <c r="Y54" s="1458">
        <f t="shared" si="37"/>
        <v>99203655</v>
      </c>
      <c r="Z54" s="1458">
        <f t="shared" si="37"/>
        <v>97958270</v>
      </c>
      <c r="AA54" s="1458">
        <f t="shared" si="37"/>
        <v>92814610</v>
      </c>
      <c r="AB54" s="1458">
        <f t="shared" si="37"/>
        <v>103406184</v>
      </c>
      <c r="AC54" s="1458">
        <f t="shared" si="37"/>
        <v>101149999</v>
      </c>
      <c r="AD54" s="1458">
        <f t="shared" si="37"/>
        <v>108656933</v>
      </c>
      <c r="AE54" s="1458">
        <f t="shared" si="37"/>
        <v>99062899</v>
      </c>
      <c r="AF54" s="1458">
        <f t="shared" si="37"/>
        <v>108115624</v>
      </c>
      <c r="AG54" s="1458">
        <f t="shared" si="37"/>
        <v>106616306</v>
      </c>
      <c r="AH54" s="1458">
        <f t="shared" si="37"/>
        <v>92377789</v>
      </c>
      <c r="AI54" s="1458">
        <f t="shared" si="37"/>
        <v>94179752</v>
      </c>
      <c r="AJ54" s="1458">
        <f t="shared" si="37"/>
        <v>92235105</v>
      </c>
      <c r="AK54" s="1458">
        <f t="shared" si="37"/>
        <v>91987547</v>
      </c>
      <c r="AL54" s="1458">
        <f t="shared" si="37"/>
        <v>90699570</v>
      </c>
      <c r="AM54" s="1458">
        <f t="shared" si="37"/>
        <v>97828325</v>
      </c>
      <c r="AN54" s="1458">
        <f t="shared" si="37"/>
        <v>106657159</v>
      </c>
      <c r="AO54" s="1458">
        <f t="shared" si="37"/>
        <v>106800361</v>
      </c>
      <c r="AP54" s="1458">
        <f t="shared" si="37"/>
        <v>91641408</v>
      </c>
      <c r="AQ54" s="1458">
        <f t="shared" si="37"/>
        <v>92894920</v>
      </c>
      <c r="AR54" s="1458">
        <f t="shared" si="37"/>
        <v>89937788</v>
      </c>
      <c r="AS54" s="1458">
        <f t="shared" si="37"/>
        <v>94007651</v>
      </c>
      <c r="AT54" s="1458">
        <f t="shared" si="37"/>
        <v>94821566</v>
      </c>
      <c r="AU54" s="1458">
        <f t="shared" si="37"/>
        <v>102149879</v>
      </c>
      <c r="AV54" s="1458">
        <f t="shared" si="37"/>
        <v>113158601</v>
      </c>
      <c r="AW54" s="1458">
        <f t="shared" si="37"/>
        <v>107805632</v>
      </c>
      <c r="AX54" s="1458">
        <f t="shared" si="37"/>
        <v>111551625</v>
      </c>
      <c r="AY54" s="1458">
        <f t="shared" si="37"/>
        <v>118350629</v>
      </c>
      <c r="AZ54" s="1458">
        <f t="shared" si="37"/>
        <v>109975614</v>
      </c>
      <c r="BA54" s="1458">
        <f t="shared" si="37"/>
        <v>113644914</v>
      </c>
      <c r="BB54" s="1458">
        <f t="shared" si="37"/>
        <v>113473198</v>
      </c>
      <c r="BC54" s="1458">
        <f t="shared" si="37"/>
        <v>124463397</v>
      </c>
    </row>
    <row r="55" spans="1:55">
      <c r="A55" s="733">
        <v>208</v>
      </c>
      <c r="B55" s="737" t="s">
        <v>189</v>
      </c>
      <c r="C55" s="1457">
        <v>7612339</v>
      </c>
      <c r="D55" s="1457">
        <v>8452973</v>
      </c>
      <c r="E55" s="1457">
        <v>8041469</v>
      </c>
      <c r="F55" s="1457">
        <v>9846012</v>
      </c>
      <c r="G55" s="1457">
        <v>11655135</v>
      </c>
      <c r="H55" s="1457">
        <v>11913767</v>
      </c>
      <c r="I55" s="1457">
        <v>15313598</v>
      </c>
      <c r="J55" s="1457">
        <v>13570776</v>
      </c>
      <c r="K55" s="1457">
        <v>10264833</v>
      </c>
      <c r="L55" s="1457">
        <v>10784721</v>
      </c>
      <c r="M55" s="1457">
        <v>12936586</v>
      </c>
      <c r="N55" s="1457">
        <v>13347923</v>
      </c>
      <c r="O55" s="1457">
        <v>12997307</v>
      </c>
      <c r="P55" s="1457">
        <v>16785930</v>
      </c>
      <c r="Q55" s="1457">
        <v>13601097</v>
      </c>
      <c r="R55" s="1457">
        <v>12459029</v>
      </c>
      <c r="S55" s="1457">
        <v>13011184</v>
      </c>
      <c r="T55" s="1457">
        <v>12991759</v>
      </c>
      <c r="U55" s="1457">
        <v>7740281</v>
      </c>
      <c r="V55" s="1457">
        <v>9297984</v>
      </c>
      <c r="W55" s="1457">
        <v>11425927</v>
      </c>
      <c r="X55" s="1457">
        <v>14751351</v>
      </c>
      <c r="Y55" s="1457">
        <v>14556283</v>
      </c>
      <c r="Z55" s="1457">
        <v>13922883</v>
      </c>
      <c r="AA55" s="1457">
        <v>12616255</v>
      </c>
      <c r="AB55" s="1457">
        <v>16057303</v>
      </c>
      <c r="AC55" s="1457">
        <v>14606036</v>
      </c>
      <c r="AD55" s="1457">
        <v>16217999</v>
      </c>
      <c r="AE55" s="1457">
        <v>12239718</v>
      </c>
      <c r="AF55" s="1457">
        <v>21116050</v>
      </c>
      <c r="AG55" s="1457">
        <v>14994583</v>
      </c>
      <c r="AH55" s="1457">
        <v>12374736</v>
      </c>
      <c r="AI55" s="1457">
        <v>10874999</v>
      </c>
      <c r="AJ55" s="1457">
        <v>8256271</v>
      </c>
      <c r="AK55" s="1457">
        <v>8850633</v>
      </c>
      <c r="AL55" s="1457">
        <v>8907902</v>
      </c>
      <c r="AM55" s="1457">
        <v>10844146</v>
      </c>
      <c r="AN55" s="1457">
        <v>12844417</v>
      </c>
      <c r="AO55" s="1457">
        <v>11920261</v>
      </c>
      <c r="AP55" s="1457">
        <v>11186061</v>
      </c>
      <c r="AQ55" s="1457">
        <v>8827217</v>
      </c>
      <c r="AR55" s="1457">
        <v>7425552</v>
      </c>
      <c r="AS55" s="1457">
        <v>9041993</v>
      </c>
      <c r="AT55" s="1457">
        <v>7396930</v>
      </c>
      <c r="AU55" s="1457">
        <v>9256769</v>
      </c>
      <c r="AV55" s="1457">
        <v>21536235</v>
      </c>
      <c r="AW55" s="1457">
        <v>9878118</v>
      </c>
      <c r="AX55" s="1457">
        <v>9700108</v>
      </c>
      <c r="AY55" s="1457">
        <v>13813233</v>
      </c>
      <c r="AZ55" s="1457">
        <v>11348114</v>
      </c>
      <c r="BA55" s="1457">
        <v>15728627</v>
      </c>
      <c r="BB55" s="1457">
        <f>BB92</f>
        <v>16411631</v>
      </c>
      <c r="BC55" s="1457">
        <f>BC92</f>
        <v>19579504</v>
      </c>
    </row>
    <row r="56" spans="1:55">
      <c r="A56" s="733">
        <v>212</v>
      </c>
      <c r="B56" s="737" t="s">
        <v>191</v>
      </c>
      <c r="C56" s="1457">
        <v>4152314</v>
      </c>
      <c r="D56" s="1457">
        <v>4390484</v>
      </c>
      <c r="E56" s="1457">
        <v>5097643</v>
      </c>
      <c r="F56" s="1457">
        <v>6839282</v>
      </c>
      <c r="G56" s="1457">
        <v>9006143</v>
      </c>
      <c r="H56" s="1457">
        <v>9677115</v>
      </c>
      <c r="I56" s="1457">
        <v>10758587</v>
      </c>
      <c r="J56" s="1457">
        <v>12646010</v>
      </c>
      <c r="K56" s="1457">
        <v>14013232</v>
      </c>
      <c r="L56" s="1457">
        <v>16526916</v>
      </c>
      <c r="M56" s="1457">
        <v>18943826</v>
      </c>
      <c r="N56" s="1457">
        <v>18597465</v>
      </c>
      <c r="O56" s="1457">
        <v>18023842</v>
      </c>
      <c r="P56" s="1457">
        <v>16891509</v>
      </c>
      <c r="Q56" s="1457">
        <v>17819466</v>
      </c>
      <c r="R56" s="1457">
        <v>17286792</v>
      </c>
      <c r="S56" s="1457">
        <v>17516495</v>
      </c>
      <c r="T56" s="1457">
        <v>17308625</v>
      </c>
      <c r="U56" s="1457">
        <v>18940283</v>
      </c>
      <c r="V56" s="1457">
        <v>19488487</v>
      </c>
      <c r="W56" s="1457">
        <v>21332865</v>
      </c>
      <c r="X56" s="1457">
        <v>22341896</v>
      </c>
      <c r="Y56" s="1457">
        <v>21498768</v>
      </c>
      <c r="Z56" s="1457">
        <v>20767677</v>
      </c>
      <c r="AA56" s="1457">
        <v>17568888</v>
      </c>
      <c r="AB56" s="1457">
        <v>21432037</v>
      </c>
      <c r="AC56" s="1457">
        <v>21809664</v>
      </c>
      <c r="AD56" s="1457">
        <v>22877409</v>
      </c>
      <c r="AE56" s="1457">
        <v>23572149</v>
      </c>
      <c r="AF56" s="1457">
        <v>23581090</v>
      </c>
      <c r="AG56" s="1457">
        <v>24693401</v>
      </c>
      <c r="AH56" s="1457">
        <v>23056684</v>
      </c>
      <c r="AI56" s="1457">
        <v>22943075</v>
      </c>
      <c r="AJ56" s="1457">
        <v>22931155</v>
      </c>
      <c r="AK56" s="1457">
        <v>23517881</v>
      </c>
      <c r="AL56" s="1457">
        <v>22609285</v>
      </c>
      <c r="AM56" s="1457">
        <v>25404538</v>
      </c>
      <c r="AN56" s="1457">
        <v>28122557</v>
      </c>
      <c r="AO56" s="1457">
        <v>26838202</v>
      </c>
      <c r="AP56" s="1457">
        <v>25036118</v>
      </c>
      <c r="AQ56" s="1457">
        <v>24017823</v>
      </c>
      <c r="AR56" s="1457">
        <v>23097877</v>
      </c>
      <c r="AS56" s="1457">
        <v>25145806</v>
      </c>
      <c r="AT56" s="1457">
        <v>25235444</v>
      </c>
      <c r="AU56" s="1457">
        <v>26587288</v>
      </c>
      <c r="AV56" s="1457">
        <v>27051721</v>
      </c>
      <c r="AW56" s="1457">
        <v>27368573</v>
      </c>
      <c r="AX56" s="1457">
        <v>28932066</v>
      </c>
      <c r="AY56" s="1457">
        <v>30546789</v>
      </c>
      <c r="AZ56" s="1457">
        <v>30001195</v>
      </c>
      <c r="BA56" s="1457">
        <v>30697234</v>
      </c>
      <c r="BB56" s="1457">
        <f>BB95</f>
        <v>28360309</v>
      </c>
      <c r="BC56" s="1457">
        <f>BC95</f>
        <v>32876995</v>
      </c>
    </row>
    <row r="57" spans="1:55">
      <c r="A57" s="733">
        <v>227</v>
      </c>
      <c r="B57" s="737" t="s">
        <v>367</v>
      </c>
      <c r="C57" s="1457">
        <v>1448672</v>
      </c>
      <c r="D57" s="1457">
        <v>1604636</v>
      </c>
      <c r="E57" s="1457">
        <v>1792063</v>
      </c>
      <c r="F57" s="1457">
        <v>2520595</v>
      </c>
      <c r="G57" s="1457">
        <v>2800497</v>
      </c>
      <c r="H57" s="1457">
        <v>3365020</v>
      </c>
      <c r="I57" s="1457">
        <v>3753707</v>
      </c>
      <c r="J57" s="1457">
        <v>4051319</v>
      </c>
      <c r="K57" s="1457">
        <v>4471708</v>
      </c>
      <c r="L57" s="1457">
        <v>5189480</v>
      </c>
      <c r="M57" s="1457">
        <v>5406020</v>
      </c>
      <c r="N57" s="1457">
        <v>6251250</v>
      </c>
      <c r="O57" s="1457">
        <v>5669901</v>
      </c>
      <c r="P57" s="1457">
        <v>5888110</v>
      </c>
      <c r="Q57" s="1457">
        <v>6204244</v>
      </c>
      <c r="R57" s="1457">
        <v>6121943</v>
      </c>
      <c r="S57" s="1457">
        <v>6457418</v>
      </c>
      <c r="T57" s="1457">
        <v>6568067</v>
      </c>
      <c r="U57" s="1457">
        <v>7659104</v>
      </c>
      <c r="V57" s="1457">
        <v>8338363</v>
      </c>
      <c r="W57" s="1457">
        <v>9106099</v>
      </c>
      <c r="X57" s="1457">
        <v>9650564</v>
      </c>
      <c r="Y57" s="1457">
        <v>9259450</v>
      </c>
      <c r="Z57" s="1457">
        <v>9482094</v>
      </c>
      <c r="AA57" s="1457">
        <v>8461921</v>
      </c>
      <c r="AB57" s="1457">
        <v>9534146</v>
      </c>
      <c r="AC57" s="1457">
        <v>9250400</v>
      </c>
      <c r="AD57" s="1457">
        <v>10647395</v>
      </c>
      <c r="AE57" s="1457">
        <v>8923187</v>
      </c>
      <c r="AF57" s="1457">
        <v>8682119</v>
      </c>
      <c r="AG57" s="1457">
        <v>8834246</v>
      </c>
      <c r="AH57" s="1457">
        <v>8104176</v>
      </c>
      <c r="AI57" s="1457">
        <v>7589915</v>
      </c>
      <c r="AJ57" s="1457">
        <v>7504388</v>
      </c>
      <c r="AK57" s="1457">
        <v>7688460</v>
      </c>
      <c r="AL57" s="1457">
        <v>7129863</v>
      </c>
      <c r="AM57" s="1457">
        <v>7343582</v>
      </c>
      <c r="AN57" s="1457">
        <v>7773024</v>
      </c>
      <c r="AO57" s="1457">
        <v>7607468</v>
      </c>
      <c r="AP57" s="1457">
        <v>6581329</v>
      </c>
      <c r="AQ57" s="1457">
        <v>6530280</v>
      </c>
      <c r="AR57" s="1457">
        <v>5922866</v>
      </c>
      <c r="AS57" s="1457">
        <v>6520287</v>
      </c>
      <c r="AT57" s="1457">
        <v>6374709</v>
      </c>
      <c r="AU57" s="1457">
        <v>6373539</v>
      </c>
      <c r="AV57" s="1457">
        <v>5685898</v>
      </c>
      <c r="AW57" s="1457">
        <v>6104227</v>
      </c>
      <c r="AX57" s="1457">
        <v>6324487</v>
      </c>
      <c r="AY57" s="1457">
        <v>6765294</v>
      </c>
      <c r="AZ57" s="1457">
        <v>6559469</v>
      </c>
      <c r="BA57" s="1457">
        <v>5733517</v>
      </c>
      <c r="BB57" s="1457">
        <f>BB110</f>
        <v>6237938</v>
      </c>
      <c r="BC57" s="1457">
        <f>BC110</f>
        <v>7444243</v>
      </c>
    </row>
    <row r="58" spans="1:55">
      <c r="A58" s="733">
        <v>229</v>
      </c>
      <c r="B58" s="737" t="s">
        <v>368</v>
      </c>
      <c r="C58" s="1457">
        <v>4479991</v>
      </c>
      <c r="D58" s="1457">
        <v>5093087</v>
      </c>
      <c r="E58" s="1457">
        <v>5732293</v>
      </c>
      <c r="F58" s="1457">
        <v>7729861</v>
      </c>
      <c r="G58" s="1457">
        <v>9856024</v>
      </c>
      <c r="H58" s="1457">
        <v>13608295</v>
      </c>
      <c r="I58" s="1457">
        <v>14869488</v>
      </c>
      <c r="J58" s="1457">
        <v>14900057</v>
      </c>
      <c r="K58" s="1457">
        <v>16092760</v>
      </c>
      <c r="L58" s="1457">
        <v>17500023</v>
      </c>
      <c r="M58" s="1457">
        <v>20237140</v>
      </c>
      <c r="N58" s="1457">
        <v>21972612</v>
      </c>
      <c r="O58" s="1457">
        <v>21679975</v>
      </c>
      <c r="P58" s="1457">
        <v>21556034</v>
      </c>
      <c r="Q58" s="1457">
        <v>23663090</v>
      </c>
      <c r="R58" s="1457">
        <v>24754929</v>
      </c>
      <c r="S58" s="1457">
        <v>24380632</v>
      </c>
      <c r="T58" s="1457">
        <v>24467670</v>
      </c>
      <c r="U58" s="1457">
        <v>26131157</v>
      </c>
      <c r="V58" s="1457">
        <v>27811937</v>
      </c>
      <c r="W58" s="1457">
        <v>30155465</v>
      </c>
      <c r="X58" s="1457">
        <v>32860813</v>
      </c>
      <c r="Y58" s="1457">
        <v>33242941</v>
      </c>
      <c r="Z58" s="1457">
        <v>32756865</v>
      </c>
      <c r="AA58" s="1457">
        <v>31555673</v>
      </c>
      <c r="AB58" s="1457">
        <v>33048461</v>
      </c>
      <c r="AC58" s="1457">
        <v>32219747</v>
      </c>
      <c r="AD58" s="1457">
        <v>33514364</v>
      </c>
      <c r="AE58" s="1457">
        <v>31751313</v>
      </c>
      <c r="AF58" s="1457">
        <v>30467362</v>
      </c>
      <c r="AG58" s="1457">
        <v>31299654</v>
      </c>
      <c r="AH58" s="1457">
        <v>27786552</v>
      </c>
      <c r="AI58" s="1457">
        <v>29787174</v>
      </c>
      <c r="AJ58" s="1457">
        <v>31975769</v>
      </c>
      <c r="AK58" s="1457">
        <v>31346467</v>
      </c>
      <c r="AL58" s="1457">
        <v>32323735</v>
      </c>
      <c r="AM58" s="1457">
        <v>32864549</v>
      </c>
      <c r="AN58" s="1457">
        <v>36112662</v>
      </c>
      <c r="AO58" s="1457">
        <v>38596171</v>
      </c>
      <c r="AP58" s="1457">
        <v>31561084</v>
      </c>
      <c r="AQ58" s="1457">
        <v>33050529</v>
      </c>
      <c r="AR58" s="1457">
        <v>37492489</v>
      </c>
      <c r="AS58" s="1457">
        <v>36089480</v>
      </c>
      <c r="AT58" s="1457">
        <v>37165646</v>
      </c>
      <c r="AU58" s="1457">
        <v>37322488</v>
      </c>
      <c r="AV58" s="1457">
        <v>39897105</v>
      </c>
      <c r="AW58" s="1457">
        <v>43143583</v>
      </c>
      <c r="AX58" s="1457">
        <v>43925033</v>
      </c>
      <c r="AY58" s="1457">
        <v>44650739</v>
      </c>
      <c r="AZ58" s="1457">
        <v>41164629</v>
      </c>
      <c r="BA58" s="1457">
        <v>40536020</v>
      </c>
      <c r="BB58" s="1457">
        <f>BB112</f>
        <v>39935035</v>
      </c>
      <c r="BC58" s="1457">
        <f>BC112</f>
        <v>40696091</v>
      </c>
    </row>
    <row r="59" spans="1:55">
      <c r="A59" s="733">
        <v>464</v>
      </c>
      <c r="B59" s="737" t="s">
        <v>212</v>
      </c>
      <c r="C59" s="1457">
        <v>2590219</v>
      </c>
      <c r="D59" s="1457">
        <v>2145636</v>
      </c>
      <c r="E59" s="1457">
        <v>2924937</v>
      </c>
      <c r="F59" s="1457">
        <v>3293122</v>
      </c>
      <c r="G59" s="1457">
        <v>3277451</v>
      </c>
      <c r="H59" s="1457">
        <v>4848191</v>
      </c>
      <c r="I59" s="1457">
        <v>6374034</v>
      </c>
      <c r="J59" s="1457">
        <v>5175913</v>
      </c>
      <c r="K59" s="1457">
        <v>5803042</v>
      </c>
      <c r="L59" s="1457">
        <v>5868514</v>
      </c>
      <c r="M59" s="1457">
        <v>6372872</v>
      </c>
      <c r="N59" s="1457">
        <v>7774457</v>
      </c>
      <c r="O59" s="1457">
        <v>7738196</v>
      </c>
      <c r="P59" s="1457">
        <v>8002329</v>
      </c>
      <c r="Q59" s="1457">
        <v>9891543</v>
      </c>
      <c r="R59" s="1457">
        <v>11411095</v>
      </c>
      <c r="S59" s="1457">
        <v>10832868</v>
      </c>
      <c r="T59" s="1457">
        <v>13747131</v>
      </c>
      <c r="U59" s="1457">
        <v>15858707</v>
      </c>
      <c r="V59" s="1457">
        <v>17157191</v>
      </c>
      <c r="W59" s="1457">
        <v>13803893</v>
      </c>
      <c r="X59" s="1457">
        <v>14490195</v>
      </c>
      <c r="Y59" s="1457">
        <v>15378248</v>
      </c>
      <c r="Z59" s="1457">
        <v>15842564</v>
      </c>
      <c r="AA59" s="1457">
        <v>17230298</v>
      </c>
      <c r="AB59" s="1457">
        <v>18128943</v>
      </c>
      <c r="AC59" s="1457">
        <v>17732264</v>
      </c>
      <c r="AD59" s="1457">
        <v>19753190</v>
      </c>
      <c r="AE59" s="1457">
        <v>17182458</v>
      </c>
      <c r="AF59" s="1457">
        <v>19373944</v>
      </c>
      <c r="AG59" s="1457">
        <v>21799375</v>
      </c>
      <c r="AH59" s="1457">
        <v>16278474</v>
      </c>
      <c r="AI59" s="1457">
        <v>18373844</v>
      </c>
      <c r="AJ59" s="1457">
        <v>16850593</v>
      </c>
      <c r="AK59" s="1457">
        <v>14856394</v>
      </c>
      <c r="AL59" s="1457">
        <v>14708954</v>
      </c>
      <c r="AM59" s="1457">
        <v>16294587</v>
      </c>
      <c r="AN59" s="1457">
        <v>16495239</v>
      </c>
      <c r="AO59" s="1457">
        <v>15527970</v>
      </c>
      <c r="AP59" s="1457">
        <v>11846293</v>
      </c>
      <c r="AQ59" s="1457">
        <v>14589190</v>
      </c>
      <c r="AR59" s="1457">
        <v>11524670</v>
      </c>
      <c r="AS59" s="1457">
        <v>12184937</v>
      </c>
      <c r="AT59" s="1457">
        <v>13719483</v>
      </c>
      <c r="AU59" s="1457">
        <v>16708132</v>
      </c>
      <c r="AV59" s="1457">
        <v>13148982</v>
      </c>
      <c r="AW59" s="1457">
        <v>14123435</v>
      </c>
      <c r="AX59" s="1457">
        <v>15350603</v>
      </c>
      <c r="AY59" s="1457">
        <v>15023835</v>
      </c>
      <c r="AZ59" s="1457">
        <v>13766904</v>
      </c>
      <c r="BA59" s="1457">
        <v>14649354</v>
      </c>
      <c r="BB59" s="1457">
        <f>BB120</f>
        <v>15599273</v>
      </c>
      <c r="BC59" s="1457">
        <f>BC120</f>
        <v>16535456</v>
      </c>
    </row>
    <row r="60" spans="1:55">
      <c r="A60" s="733">
        <v>481</v>
      </c>
      <c r="B60" s="737" t="s">
        <v>214</v>
      </c>
      <c r="C60" s="1457">
        <v>344953</v>
      </c>
      <c r="D60" s="1457">
        <v>347582</v>
      </c>
      <c r="E60" s="1457">
        <v>403393</v>
      </c>
      <c r="F60" s="1457">
        <v>637213</v>
      </c>
      <c r="G60" s="1457">
        <v>656167</v>
      </c>
      <c r="H60" s="1457">
        <v>774817</v>
      </c>
      <c r="I60" s="1457">
        <v>885399</v>
      </c>
      <c r="J60" s="1457">
        <v>1162399</v>
      </c>
      <c r="K60" s="1457">
        <v>1278670</v>
      </c>
      <c r="L60" s="1457">
        <v>1301817</v>
      </c>
      <c r="M60" s="1457">
        <v>1414134</v>
      </c>
      <c r="N60" s="1457">
        <v>1477291</v>
      </c>
      <c r="O60" s="1457">
        <v>1461541</v>
      </c>
      <c r="P60" s="1457">
        <v>1452043</v>
      </c>
      <c r="Q60" s="1457">
        <v>1614009</v>
      </c>
      <c r="R60" s="1457">
        <v>1605924</v>
      </c>
      <c r="S60" s="1457">
        <v>1559242</v>
      </c>
      <c r="T60" s="1457">
        <v>1721199</v>
      </c>
      <c r="U60" s="1457">
        <v>1869863</v>
      </c>
      <c r="V60" s="1457">
        <v>2084725</v>
      </c>
      <c r="W60" s="1457">
        <v>2201849</v>
      </c>
      <c r="X60" s="1457">
        <v>2268799</v>
      </c>
      <c r="Y60" s="1457">
        <v>2182184</v>
      </c>
      <c r="Z60" s="1457">
        <v>2119044</v>
      </c>
      <c r="AA60" s="1457">
        <v>1983783</v>
      </c>
      <c r="AB60" s="1457">
        <v>1975421</v>
      </c>
      <c r="AC60" s="1457">
        <v>2086456</v>
      </c>
      <c r="AD60" s="1457">
        <v>2103703</v>
      </c>
      <c r="AE60" s="1457">
        <v>2064415</v>
      </c>
      <c r="AF60" s="1457">
        <v>1816763</v>
      </c>
      <c r="AG60" s="1457">
        <v>1919491</v>
      </c>
      <c r="AH60" s="1457">
        <v>1884864</v>
      </c>
      <c r="AI60" s="1457">
        <v>1859154</v>
      </c>
      <c r="AJ60" s="1457">
        <v>1897204</v>
      </c>
      <c r="AK60" s="1457">
        <v>2409457</v>
      </c>
      <c r="AL60" s="1457">
        <v>2509008</v>
      </c>
      <c r="AM60" s="1457">
        <v>2516788</v>
      </c>
      <c r="AN60" s="1457">
        <v>2607021</v>
      </c>
      <c r="AO60" s="1457">
        <v>3626855</v>
      </c>
      <c r="AP60" s="1457">
        <v>3081712</v>
      </c>
      <c r="AQ60" s="1457">
        <v>3278541</v>
      </c>
      <c r="AR60" s="1457">
        <v>2131755</v>
      </c>
      <c r="AS60" s="1457">
        <v>2686622</v>
      </c>
      <c r="AT60" s="1457">
        <v>2612079</v>
      </c>
      <c r="AU60" s="1457">
        <v>3211275</v>
      </c>
      <c r="AV60" s="1457">
        <v>3176122</v>
      </c>
      <c r="AW60" s="1457">
        <v>3983164</v>
      </c>
      <c r="AX60" s="1457">
        <v>4082246</v>
      </c>
      <c r="AY60" s="1457">
        <v>4333359</v>
      </c>
      <c r="AZ60" s="1457">
        <v>4076014</v>
      </c>
      <c r="BA60" s="1457">
        <v>3863316</v>
      </c>
      <c r="BB60" s="1457">
        <f t="shared" ref="BB60:BC61" si="38">BB121</f>
        <v>4523765</v>
      </c>
      <c r="BC60" s="1457">
        <f t="shared" si="38"/>
        <v>4546710</v>
      </c>
    </row>
    <row r="61" spans="1:55">
      <c r="A61" s="733">
        <v>501</v>
      </c>
      <c r="B61" s="737" t="s">
        <v>369</v>
      </c>
      <c r="C61" s="1457">
        <v>173928</v>
      </c>
      <c r="D61" s="1457">
        <v>269132</v>
      </c>
      <c r="E61" s="1457">
        <v>339153</v>
      </c>
      <c r="F61" s="1457">
        <v>471379</v>
      </c>
      <c r="G61" s="1457">
        <v>616042</v>
      </c>
      <c r="H61" s="1457">
        <v>729976</v>
      </c>
      <c r="I61" s="1457">
        <v>936520</v>
      </c>
      <c r="J61" s="1457">
        <v>1065000</v>
      </c>
      <c r="K61" s="1457">
        <v>1147960</v>
      </c>
      <c r="L61" s="1457">
        <v>1153880</v>
      </c>
      <c r="M61" s="1457">
        <v>2008171</v>
      </c>
      <c r="N61" s="1457">
        <v>1406754</v>
      </c>
      <c r="O61" s="1457">
        <v>1475186</v>
      </c>
      <c r="P61" s="1457">
        <v>1624041</v>
      </c>
      <c r="Q61" s="1457">
        <v>2064891</v>
      </c>
      <c r="R61" s="1457">
        <v>2022620</v>
      </c>
      <c r="S61" s="1457">
        <v>2354748</v>
      </c>
      <c r="T61" s="1457">
        <v>2218377</v>
      </c>
      <c r="U61" s="1457">
        <v>2699308</v>
      </c>
      <c r="V61" s="1457">
        <v>2924160</v>
      </c>
      <c r="W61" s="1457">
        <v>2728530</v>
      </c>
      <c r="X61" s="1457">
        <v>3203249</v>
      </c>
      <c r="Y61" s="1457">
        <v>3085781</v>
      </c>
      <c r="Z61" s="1457">
        <v>3067143</v>
      </c>
      <c r="AA61" s="1457">
        <v>3397792</v>
      </c>
      <c r="AB61" s="1457">
        <v>3229873</v>
      </c>
      <c r="AC61" s="1457">
        <v>3445432</v>
      </c>
      <c r="AD61" s="1457">
        <v>3542873</v>
      </c>
      <c r="AE61" s="1457">
        <v>3329659</v>
      </c>
      <c r="AF61" s="1457">
        <v>3078296</v>
      </c>
      <c r="AG61" s="1457">
        <v>3075556</v>
      </c>
      <c r="AH61" s="1457">
        <v>2892303</v>
      </c>
      <c r="AI61" s="1457">
        <v>2751591</v>
      </c>
      <c r="AJ61" s="1457">
        <v>2819725</v>
      </c>
      <c r="AK61" s="1457">
        <v>3318255</v>
      </c>
      <c r="AL61" s="1457">
        <v>2510823</v>
      </c>
      <c r="AM61" s="1457">
        <v>2560135</v>
      </c>
      <c r="AN61" s="1457">
        <v>2702239</v>
      </c>
      <c r="AO61" s="1457">
        <v>2683434</v>
      </c>
      <c r="AP61" s="1457">
        <v>2348811</v>
      </c>
      <c r="AQ61" s="1457">
        <v>2601340</v>
      </c>
      <c r="AR61" s="1457">
        <v>2342579</v>
      </c>
      <c r="AS61" s="1457">
        <v>2338526</v>
      </c>
      <c r="AT61" s="1457">
        <v>2317275</v>
      </c>
      <c r="AU61" s="1457">
        <v>2690388</v>
      </c>
      <c r="AV61" s="1457">
        <v>2662538</v>
      </c>
      <c r="AW61" s="1457">
        <v>3204532</v>
      </c>
      <c r="AX61" s="1457">
        <v>3237082</v>
      </c>
      <c r="AY61" s="1457">
        <v>3217380</v>
      </c>
      <c r="AZ61" s="1457">
        <v>3059289</v>
      </c>
      <c r="BA61" s="1457">
        <v>2436846</v>
      </c>
      <c r="BB61" s="1457">
        <f t="shared" si="38"/>
        <v>2405247</v>
      </c>
      <c r="BC61" s="1457">
        <f t="shared" si="38"/>
        <v>2784398</v>
      </c>
    </row>
    <row r="62" spans="1:55">
      <c r="A62" s="730"/>
      <c r="B62" s="741" t="s">
        <v>224</v>
      </c>
      <c r="C62" s="1458">
        <f t="shared" ref="C62:L62" si="39">SUM(C63:C67)</f>
        <v>5442283</v>
      </c>
      <c r="D62" s="1458">
        <f t="shared" si="39"/>
        <v>6027740</v>
      </c>
      <c r="E62" s="1458">
        <f t="shared" si="39"/>
        <v>6619400</v>
      </c>
      <c r="F62" s="1458">
        <f t="shared" si="39"/>
        <v>8832552</v>
      </c>
      <c r="G62" s="1458">
        <f t="shared" si="39"/>
        <v>11864177</v>
      </c>
      <c r="H62" s="1458">
        <f t="shared" si="39"/>
        <v>15404441</v>
      </c>
      <c r="I62" s="1458">
        <f t="shared" si="39"/>
        <v>17991516</v>
      </c>
      <c r="J62" s="1458">
        <f t="shared" si="39"/>
        <v>17810873</v>
      </c>
      <c r="K62" s="1458">
        <f t="shared" si="39"/>
        <v>18084178</v>
      </c>
      <c r="L62" s="1458">
        <f t="shared" si="39"/>
        <v>20345642</v>
      </c>
      <c r="M62" s="1458">
        <f>SUM(M63:M67)</f>
        <v>22916549</v>
      </c>
      <c r="N62" s="1458">
        <f t="shared" ref="N62:BC62" si="40">SUM(N63:N67)</f>
        <v>24065683</v>
      </c>
      <c r="O62" s="1458">
        <f t="shared" si="40"/>
        <v>23394434</v>
      </c>
      <c r="P62" s="1458">
        <f t="shared" si="40"/>
        <v>23327012</v>
      </c>
      <c r="Q62" s="1458">
        <f t="shared" si="40"/>
        <v>25175138</v>
      </c>
      <c r="R62" s="1458">
        <f t="shared" si="40"/>
        <v>26175882</v>
      </c>
      <c r="S62" s="1458">
        <f t="shared" si="40"/>
        <v>26619743</v>
      </c>
      <c r="T62" s="1458">
        <f t="shared" si="40"/>
        <v>27217493</v>
      </c>
      <c r="U62" s="1458">
        <f t="shared" si="40"/>
        <v>30171384</v>
      </c>
      <c r="V62" s="1458">
        <f t="shared" si="40"/>
        <v>31606066</v>
      </c>
      <c r="W62" s="1458">
        <f t="shared" si="40"/>
        <v>34616650</v>
      </c>
      <c r="X62" s="1458">
        <f t="shared" si="40"/>
        <v>37648590</v>
      </c>
      <c r="Y62" s="1458">
        <f t="shared" si="40"/>
        <v>36851176</v>
      </c>
      <c r="Z62" s="1458">
        <f t="shared" si="40"/>
        <v>35118089</v>
      </c>
      <c r="AA62" s="1458">
        <f t="shared" si="40"/>
        <v>33246991</v>
      </c>
      <c r="AB62" s="1458">
        <f t="shared" si="40"/>
        <v>34515899</v>
      </c>
      <c r="AC62" s="1458">
        <f t="shared" si="40"/>
        <v>35544106</v>
      </c>
      <c r="AD62" s="1458">
        <f t="shared" si="40"/>
        <v>36739054</v>
      </c>
      <c r="AE62" s="1458">
        <f t="shared" si="40"/>
        <v>34233448</v>
      </c>
      <c r="AF62" s="1458">
        <f t="shared" si="40"/>
        <v>32830131</v>
      </c>
      <c r="AG62" s="1458">
        <f t="shared" si="40"/>
        <v>32044642</v>
      </c>
      <c r="AH62" s="1458">
        <f t="shared" si="40"/>
        <v>29331186</v>
      </c>
      <c r="AI62" s="1458">
        <f t="shared" si="40"/>
        <v>26918815</v>
      </c>
      <c r="AJ62" s="1458">
        <f t="shared" si="40"/>
        <v>26152234</v>
      </c>
      <c r="AK62" s="1458">
        <f t="shared" si="40"/>
        <v>26861200</v>
      </c>
      <c r="AL62" s="1458">
        <f t="shared" si="40"/>
        <v>26380570</v>
      </c>
      <c r="AM62" s="1458">
        <f t="shared" si="40"/>
        <v>27441717</v>
      </c>
      <c r="AN62" s="1458">
        <f t="shared" si="40"/>
        <v>28813817</v>
      </c>
      <c r="AO62" s="1458">
        <f t="shared" si="40"/>
        <v>29874099</v>
      </c>
      <c r="AP62" s="1458">
        <f t="shared" si="40"/>
        <v>23534100</v>
      </c>
      <c r="AQ62" s="1458">
        <f t="shared" si="40"/>
        <v>24745114</v>
      </c>
      <c r="AR62" s="1458">
        <f t="shared" si="40"/>
        <v>25535355</v>
      </c>
      <c r="AS62" s="1458">
        <f t="shared" si="40"/>
        <v>29899068</v>
      </c>
      <c r="AT62" s="1458">
        <f t="shared" si="40"/>
        <v>26553665</v>
      </c>
      <c r="AU62" s="1458">
        <f t="shared" si="40"/>
        <v>27947669</v>
      </c>
      <c r="AV62" s="1458">
        <f t="shared" si="40"/>
        <v>29802629</v>
      </c>
      <c r="AW62" s="1458">
        <f t="shared" si="40"/>
        <v>28513586</v>
      </c>
      <c r="AX62" s="1458">
        <f t="shared" si="40"/>
        <v>30715801</v>
      </c>
      <c r="AY62" s="1458">
        <f t="shared" si="40"/>
        <v>31365102</v>
      </c>
      <c r="AZ62" s="1458">
        <f t="shared" si="40"/>
        <v>29881183</v>
      </c>
      <c r="BA62" s="1458">
        <f t="shared" si="40"/>
        <v>31900598</v>
      </c>
      <c r="BB62" s="1458">
        <f t="shared" si="40"/>
        <v>28569035</v>
      </c>
      <c r="BC62" s="1458">
        <f t="shared" si="40"/>
        <v>29558004</v>
      </c>
    </row>
    <row r="63" spans="1:55">
      <c r="A63" s="739">
        <v>209</v>
      </c>
      <c r="B63" s="742" t="s">
        <v>370</v>
      </c>
      <c r="C63" s="1457">
        <v>2330764</v>
      </c>
      <c r="D63" s="1457">
        <v>2604942</v>
      </c>
      <c r="E63" s="1457">
        <v>2728151</v>
      </c>
      <c r="F63" s="1457">
        <v>3666467</v>
      </c>
      <c r="G63" s="1457">
        <v>4382254</v>
      </c>
      <c r="H63" s="1457">
        <v>6604464</v>
      </c>
      <c r="I63" s="1457">
        <v>7522549</v>
      </c>
      <c r="J63" s="1457">
        <v>7474965</v>
      </c>
      <c r="K63" s="1457">
        <v>7340134</v>
      </c>
      <c r="L63" s="1457">
        <v>8309051</v>
      </c>
      <c r="M63" s="1457">
        <v>9282073</v>
      </c>
      <c r="N63" s="1457">
        <v>10081871</v>
      </c>
      <c r="O63" s="1457">
        <v>9623833</v>
      </c>
      <c r="P63" s="1457">
        <v>9580101</v>
      </c>
      <c r="Q63" s="1457">
        <v>10189324</v>
      </c>
      <c r="R63" s="1457">
        <v>10893569</v>
      </c>
      <c r="S63" s="1457">
        <v>10840697</v>
      </c>
      <c r="T63" s="1457">
        <v>10678997</v>
      </c>
      <c r="U63" s="1457">
        <v>11552711</v>
      </c>
      <c r="V63" s="1457">
        <v>12809183</v>
      </c>
      <c r="W63" s="1457">
        <v>14173353</v>
      </c>
      <c r="X63" s="1457">
        <v>15539336</v>
      </c>
      <c r="Y63" s="1457">
        <v>15280833</v>
      </c>
      <c r="Z63" s="1457">
        <v>14620237</v>
      </c>
      <c r="AA63" s="1457">
        <v>13639761</v>
      </c>
      <c r="AB63" s="1457">
        <v>13370922</v>
      </c>
      <c r="AC63" s="1457">
        <v>13912263</v>
      </c>
      <c r="AD63" s="1457">
        <v>13846315</v>
      </c>
      <c r="AE63" s="1457">
        <v>12942453</v>
      </c>
      <c r="AF63" s="1457">
        <v>12463629</v>
      </c>
      <c r="AG63" s="1457">
        <v>12350454</v>
      </c>
      <c r="AH63" s="1457">
        <v>11387182</v>
      </c>
      <c r="AI63" s="1457">
        <v>10478562</v>
      </c>
      <c r="AJ63" s="1457">
        <v>10463896</v>
      </c>
      <c r="AK63" s="1457">
        <v>10752066</v>
      </c>
      <c r="AL63" s="1457">
        <v>10201942</v>
      </c>
      <c r="AM63" s="1457">
        <v>10779168</v>
      </c>
      <c r="AN63" s="1457">
        <v>11130760</v>
      </c>
      <c r="AO63" s="1457">
        <v>12097692</v>
      </c>
      <c r="AP63" s="1457">
        <v>10330071</v>
      </c>
      <c r="AQ63" s="1457">
        <v>10742857</v>
      </c>
      <c r="AR63" s="1457">
        <v>10548308</v>
      </c>
      <c r="AS63" s="1457">
        <v>11764087</v>
      </c>
      <c r="AT63" s="1457">
        <v>11582448</v>
      </c>
      <c r="AU63" s="1457">
        <v>12478250</v>
      </c>
      <c r="AV63" s="1457">
        <v>12799935</v>
      </c>
      <c r="AW63" s="1457">
        <v>13110871</v>
      </c>
      <c r="AX63" s="1457">
        <v>13296226</v>
      </c>
      <c r="AY63" s="1457">
        <v>13874919</v>
      </c>
      <c r="AZ63" s="1457">
        <v>13396607</v>
      </c>
      <c r="BA63" s="1457">
        <v>11581048</v>
      </c>
      <c r="BB63" s="1457">
        <f>BB93</f>
        <v>11356019</v>
      </c>
      <c r="BC63" s="1457">
        <f>BC93</f>
        <v>12296965</v>
      </c>
    </row>
    <row r="64" spans="1:55">
      <c r="A64" s="733">
        <v>222</v>
      </c>
      <c r="B64" s="737" t="s">
        <v>371</v>
      </c>
      <c r="C64" s="1457">
        <v>1084047</v>
      </c>
      <c r="D64" s="1457">
        <v>1103112</v>
      </c>
      <c r="E64" s="1457">
        <v>1153305</v>
      </c>
      <c r="F64" s="1457">
        <v>1643343</v>
      </c>
      <c r="G64" s="1457">
        <v>1863018</v>
      </c>
      <c r="H64" s="1457">
        <v>2050338</v>
      </c>
      <c r="I64" s="1457">
        <v>2444047</v>
      </c>
      <c r="J64" s="1457">
        <v>2563353</v>
      </c>
      <c r="K64" s="1457">
        <v>2758963</v>
      </c>
      <c r="L64" s="1457">
        <v>2895627</v>
      </c>
      <c r="M64" s="1457">
        <v>3122277</v>
      </c>
      <c r="N64" s="1457">
        <v>3072964</v>
      </c>
      <c r="O64" s="1457">
        <v>2938364</v>
      </c>
      <c r="P64" s="1457">
        <v>3068540</v>
      </c>
      <c r="Q64" s="1457">
        <v>3488984</v>
      </c>
      <c r="R64" s="1457">
        <v>3480743</v>
      </c>
      <c r="S64" s="1457">
        <v>3695514</v>
      </c>
      <c r="T64" s="1457">
        <v>3993002</v>
      </c>
      <c r="U64" s="1457">
        <v>4364973</v>
      </c>
      <c r="V64" s="1457">
        <v>4626261</v>
      </c>
      <c r="W64" s="1457">
        <v>4748045</v>
      </c>
      <c r="X64" s="1457">
        <v>5986447</v>
      </c>
      <c r="Y64" s="1457">
        <v>5852455</v>
      </c>
      <c r="Z64" s="1457">
        <v>5028061</v>
      </c>
      <c r="AA64" s="1457">
        <v>4638695</v>
      </c>
      <c r="AB64" s="1457">
        <v>4850026</v>
      </c>
      <c r="AC64" s="1457">
        <v>4968476</v>
      </c>
      <c r="AD64" s="1457">
        <v>5488984</v>
      </c>
      <c r="AE64" s="1457">
        <v>5484219</v>
      </c>
      <c r="AF64" s="1457">
        <v>5429897</v>
      </c>
      <c r="AG64" s="1457">
        <v>4582759</v>
      </c>
      <c r="AH64" s="1457">
        <v>4112976</v>
      </c>
      <c r="AI64" s="1457">
        <v>4047180</v>
      </c>
      <c r="AJ64" s="1457">
        <v>3690909</v>
      </c>
      <c r="AK64" s="1457">
        <v>3885713</v>
      </c>
      <c r="AL64" s="1457">
        <v>4272276</v>
      </c>
      <c r="AM64" s="1457">
        <v>4540381</v>
      </c>
      <c r="AN64" s="1457">
        <v>4904206</v>
      </c>
      <c r="AO64" s="1457">
        <v>5690692</v>
      </c>
      <c r="AP64" s="1457">
        <v>3198449</v>
      </c>
      <c r="AQ64" s="1457">
        <v>4686144</v>
      </c>
      <c r="AR64" s="1457">
        <v>6191523</v>
      </c>
      <c r="AS64" s="1457">
        <v>8589359</v>
      </c>
      <c r="AT64" s="1457">
        <v>5905464</v>
      </c>
      <c r="AU64" s="1457">
        <v>5923728</v>
      </c>
      <c r="AV64" s="1457">
        <v>5617215</v>
      </c>
      <c r="AW64" s="1457">
        <v>4742621</v>
      </c>
      <c r="AX64" s="1457">
        <v>5405244</v>
      </c>
      <c r="AY64" s="1457">
        <v>5482498</v>
      </c>
      <c r="AZ64" s="1457">
        <v>4648857</v>
      </c>
      <c r="BA64" s="1457">
        <v>3698593</v>
      </c>
      <c r="BB64" s="1457">
        <f>BB105</f>
        <v>4831411</v>
      </c>
      <c r="BC64" s="1457">
        <f>BC105</f>
        <v>5612124</v>
      </c>
    </row>
    <row r="65" spans="1:55">
      <c r="A65" s="733">
        <v>225</v>
      </c>
      <c r="B65" s="737" t="s">
        <v>372</v>
      </c>
      <c r="C65" s="1457">
        <v>1649913</v>
      </c>
      <c r="D65" s="1457">
        <v>1870404</v>
      </c>
      <c r="E65" s="1457">
        <v>2087797</v>
      </c>
      <c r="F65" s="1457">
        <v>2586391</v>
      </c>
      <c r="G65" s="1457">
        <v>4440009</v>
      </c>
      <c r="H65" s="1457">
        <v>4456974</v>
      </c>
      <c r="I65" s="1457">
        <v>5268932</v>
      </c>
      <c r="J65" s="1457">
        <v>4792801</v>
      </c>
      <c r="K65" s="1457">
        <v>4903243</v>
      </c>
      <c r="L65" s="1457">
        <v>5817111</v>
      </c>
      <c r="M65" s="1457">
        <v>6840129</v>
      </c>
      <c r="N65" s="1457">
        <v>6930423</v>
      </c>
      <c r="O65" s="1457">
        <v>6673063</v>
      </c>
      <c r="P65" s="1457">
        <v>6447347</v>
      </c>
      <c r="Q65" s="1457">
        <v>7011775</v>
      </c>
      <c r="R65" s="1457">
        <v>7087733</v>
      </c>
      <c r="S65" s="1457">
        <v>7299138</v>
      </c>
      <c r="T65" s="1457">
        <v>7626105</v>
      </c>
      <c r="U65" s="1457">
        <v>9032533</v>
      </c>
      <c r="V65" s="1457">
        <v>9242559</v>
      </c>
      <c r="W65" s="1457">
        <v>10402975</v>
      </c>
      <c r="X65" s="1457">
        <v>10635888</v>
      </c>
      <c r="Y65" s="1457">
        <v>9953276</v>
      </c>
      <c r="Z65" s="1457">
        <v>9530625</v>
      </c>
      <c r="AA65" s="1457">
        <v>9596860</v>
      </c>
      <c r="AB65" s="1457">
        <v>10997217</v>
      </c>
      <c r="AC65" s="1457">
        <v>11595928</v>
      </c>
      <c r="AD65" s="1457">
        <v>12255375</v>
      </c>
      <c r="AE65" s="1457">
        <v>10923661</v>
      </c>
      <c r="AF65" s="1457">
        <v>10426574</v>
      </c>
      <c r="AG65" s="1457">
        <v>10839260</v>
      </c>
      <c r="AH65" s="1457">
        <v>9882072</v>
      </c>
      <c r="AI65" s="1457">
        <v>8527032</v>
      </c>
      <c r="AJ65" s="1457">
        <v>8577099</v>
      </c>
      <c r="AK65" s="1457">
        <v>8718165</v>
      </c>
      <c r="AL65" s="1457">
        <v>8517591</v>
      </c>
      <c r="AM65" s="1457">
        <v>8968270</v>
      </c>
      <c r="AN65" s="1457">
        <v>9690627</v>
      </c>
      <c r="AO65" s="1457">
        <v>9033738</v>
      </c>
      <c r="AP65" s="1457">
        <v>7125472</v>
      </c>
      <c r="AQ65" s="1457">
        <v>6532585</v>
      </c>
      <c r="AR65" s="1457">
        <v>6198825</v>
      </c>
      <c r="AS65" s="1457">
        <v>6535692</v>
      </c>
      <c r="AT65" s="1457">
        <v>6420019</v>
      </c>
      <c r="AU65" s="1457">
        <v>6803720</v>
      </c>
      <c r="AV65" s="1457">
        <v>7181052</v>
      </c>
      <c r="AW65" s="1457">
        <v>7815945</v>
      </c>
      <c r="AX65" s="1457">
        <v>8294344</v>
      </c>
      <c r="AY65" s="1457">
        <v>8465889</v>
      </c>
      <c r="AZ65" s="1457">
        <v>8236630</v>
      </c>
      <c r="BA65" s="1457">
        <v>13563705</v>
      </c>
      <c r="BB65" s="1457">
        <f>BB108</f>
        <v>9427447</v>
      </c>
      <c r="BC65" s="1457">
        <f>BC108</f>
        <v>8466849</v>
      </c>
    </row>
    <row r="66" spans="1:55">
      <c r="A66" s="733">
        <v>585</v>
      </c>
      <c r="B66" s="737" t="s">
        <v>373</v>
      </c>
      <c r="C66" s="1457">
        <v>231979</v>
      </c>
      <c r="D66" s="1457">
        <v>296509</v>
      </c>
      <c r="E66" s="1457">
        <v>462069</v>
      </c>
      <c r="F66" s="1457">
        <v>653392</v>
      </c>
      <c r="G66" s="1457">
        <v>878401</v>
      </c>
      <c r="H66" s="1457">
        <v>1707003</v>
      </c>
      <c r="I66" s="1457">
        <v>2105883</v>
      </c>
      <c r="J66" s="1457">
        <v>2303222</v>
      </c>
      <c r="K66" s="1457">
        <v>2371453</v>
      </c>
      <c r="L66" s="1457">
        <v>2536225</v>
      </c>
      <c r="M66" s="1457">
        <v>2806669</v>
      </c>
      <c r="N66" s="1457">
        <v>3019877</v>
      </c>
      <c r="O66" s="1457">
        <v>2940664</v>
      </c>
      <c r="P66" s="1457">
        <v>3042332</v>
      </c>
      <c r="Q66" s="1457">
        <v>3260589</v>
      </c>
      <c r="R66" s="1457">
        <v>3413512</v>
      </c>
      <c r="S66" s="1457">
        <v>3487497</v>
      </c>
      <c r="T66" s="1457">
        <v>3655596</v>
      </c>
      <c r="U66" s="1457">
        <v>3827160</v>
      </c>
      <c r="V66" s="1457">
        <v>3591877</v>
      </c>
      <c r="W66" s="1457">
        <v>3742585</v>
      </c>
      <c r="X66" s="1457">
        <v>3971665</v>
      </c>
      <c r="Y66" s="1457">
        <v>4171703</v>
      </c>
      <c r="Z66" s="1457">
        <v>4414985</v>
      </c>
      <c r="AA66" s="1457">
        <v>3928261</v>
      </c>
      <c r="AB66" s="1457">
        <v>3935318</v>
      </c>
      <c r="AC66" s="1457">
        <v>3556658</v>
      </c>
      <c r="AD66" s="1457">
        <v>3662629</v>
      </c>
      <c r="AE66" s="1457">
        <v>3484964</v>
      </c>
      <c r="AF66" s="1457">
        <v>3210205</v>
      </c>
      <c r="AG66" s="1457">
        <v>3031647</v>
      </c>
      <c r="AH66" s="1457">
        <v>2739267</v>
      </c>
      <c r="AI66" s="1457">
        <v>2672571</v>
      </c>
      <c r="AJ66" s="1457">
        <v>2388533</v>
      </c>
      <c r="AK66" s="1457">
        <v>2509926</v>
      </c>
      <c r="AL66" s="1457">
        <v>2430115</v>
      </c>
      <c r="AM66" s="1457">
        <v>2182756</v>
      </c>
      <c r="AN66" s="1457">
        <v>2131018</v>
      </c>
      <c r="AO66" s="1457">
        <v>2151584</v>
      </c>
      <c r="AP66" s="1457">
        <v>1985915</v>
      </c>
      <c r="AQ66" s="1457">
        <v>1874684</v>
      </c>
      <c r="AR66" s="1457">
        <v>1666803</v>
      </c>
      <c r="AS66" s="1457">
        <v>2140382</v>
      </c>
      <c r="AT66" s="1457">
        <v>1719478</v>
      </c>
      <c r="AU66" s="1457">
        <v>1897610</v>
      </c>
      <c r="AV66" s="1457">
        <v>1853305</v>
      </c>
      <c r="AW66" s="1457">
        <v>2141826</v>
      </c>
      <c r="AX66" s="1457">
        <v>2468521</v>
      </c>
      <c r="AY66" s="1457">
        <v>2150044</v>
      </c>
      <c r="AZ66" s="1457">
        <v>2238412</v>
      </c>
      <c r="BA66" s="1457">
        <v>1958965</v>
      </c>
      <c r="BB66" s="1457">
        <f>BB123</f>
        <v>1899471</v>
      </c>
      <c r="BC66" s="1457">
        <f>BC123</f>
        <v>2281336</v>
      </c>
    </row>
    <row r="67" spans="1:55">
      <c r="A67" s="733">
        <v>586</v>
      </c>
      <c r="B67" s="737" t="s">
        <v>374</v>
      </c>
      <c r="C67" s="1457">
        <v>145580</v>
      </c>
      <c r="D67" s="1457">
        <v>152773</v>
      </c>
      <c r="E67" s="1457">
        <v>188078</v>
      </c>
      <c r="F67" s="1457">
        <v>282959</v>
      </c>
      <c r="G67" s="1457">
        <v>300495</v>
      </c>
      <c r="H67" s="1457">
        <v>585662</v>
      </c>
      <c r="I67" s="1457">
        <v>650105</v>
      </c>
      <c r="J67" s="1457">
        <v>676532</v>
      </c>
      <c r="K67" s="1457">
        <v>710385</v>
      </c>
      <c r="L67" s="1457">
        <v>787628</v>
      </c>
      <c r="M67" s="1457">
        <v>865401</v>
      </c>
      <c r="N67" s="1457">
        <v>960548</v>
      </c>
      <c r="O67" s="1457">
        <v>1218510</v>
      </c>
      <c r="P67" s="1457">
        <v>1188692</v>
      </c>
      <c r="Q67" s="1457">
        <v>1224466</v>
      </c>
      <c r="R67" s="1457">
        <v>1300325</v>
      </c>
      <c r="S67" s="1457">
        <v>1296897</v>
      </c>
      <c r="T67" s="1457">
        <v>1263793</v>
      </c>
      <c r="U67" s="1457">
        <v>1394007</v>
      </c>
      <c r="V67" s="1457">
        <v>1336186</v>
      </c>
      <c r="W67" s="1457">
        <v>1549692</v>
      </c>
      <c r="X67" s="1457">
        <v>1515254</v>
      </c>
      <c r="Y67" s="1457">
        <v>1592909</v>
      </c>
      <c r="Z67" s="1457">
        <v>1524181</v>
      </c>
      <c r="AA67" s="1457">
        <v>1443414</v>
      </c>
      <c r="AB67" s="1457">
        <v>1362416</v>
      </c>
      <c r="AC67" s="1457">
        <v>1510781</v>
      </c>
      <c r="AD67" s="1457">
        <v>1485751</v>
      </c>
      <c r="AE67" s="1457">
        <v>1398151</v>
      </c>
      <c r="AF67" s="1457">
        <v>1299826</v>
      </c>
      <c r="AG67" s="1457">
        <v>1240522</v>
      </c>
      <c r="AH67" s="1457">
        <v>1209689</v>
      </c>
      <c r="AI67" s="1457">
        <v>1193470</v>
      </c>
      <c r="AJ67" s="1457">
        <v>1031797</v>
      </c>
      <c r="AK67" s="1457">
        <v>995330</v>
      </c>
      <c r="AL67" s="1457">
        <v>958646</v>
      </c>
      <c r="AM67" s="1457">
        <v>971142</v>
      </c>
      <c r="AN67" s="1457">
        <v>957206</v>
      </c>
      <c r="AO67" s="1457">
        <v>900393</v>
      </c>
      <c r="AP67" s="1457">
        <v>894193</v>
      </c>
      <c r="AQ67" s="1457">
        <v>908844</v>
      </c>
      <c r="AR67" s="1457">
        <v>929896</v>
      </c>
      <c r="AS67" s="1457">
        <v>869548</v>
      </c>
      <c r="AT67" s="1457">
        <v>926256</v>
      </c>
      <c r="AU67" s="1457">
        <v>844361</v>
      </c>
      <c r="AV67" s="1457">
        <v>2351122</v>
      </c>
      <c r="AW67" s="1457">
        <v>702323</v>
      </c>
      <c r="AX67" s="1457">
        <v>1251466</v>
      </c>
      <c r="AY67" s="1457">
        <v>1391752</v>
      </c>
      <c r="AZ67" s="1457">
        <v>1360677</v>
      </c>
      <c r="BA67" s="1457">
        <v>1098287</v>
      </c>
      <c r="BB67" s="1457">
        <f>BB124</f>
        <v>1054687</v>
      </c>
      <c r="BC67" s="1457">
        <f>BC124</f>
        <v>900730</v>
      </c>
    </row>
    <row r="68" spans="1:55">
      <c r="A68" s="730"/>
      <c r="B68" s="743" t="s">
        <v>269</v>
      </c>
      <c r="C68" s="1458">
        <f t="shared" ref="C68:L68" si="41">SUM(C69:C70)</f>
        <v>2373107</v>
      </c>
      <c r="D68" s="1458">
        <f t="shared" si="41"/>
        <v>2556086</v>
      </c>
      <c r="E68" s="1458">
        <f t="shared" si="41"/>
        <v>2789412</v>
      </c>
      <c r="F68" s="1458">
        <f t="shared" si="41"/>
        <v>4342496</v>
      </c>
      <c r="G68" s="1458">
        <f t="shared" si="41"/>
        <v>5177423</v>
      </c>
      <c r="H68" s="1458">
        <f t="shared" si="41"/>
        <v>7889217</v>
      </c>
      <c r="I68" s="1458">
        <f t="shared" si="41"/>
        <v>9388981</v>
      </c>
      <c r="J68" s="1458">
        <f t="shared" si="41"/>
        <v>10983540</v>
      </c>
      <c r="K68" s="1458">
        <f t="shared" si="41"/>
        <v>12435336</v>
      </c>
      <c r="L68" s="1458">
        <f t="shared" si="41"/>
        <v>14895161</v>
      </c>
      <c r="M68" s="1458">
        <f>SUM(M69:M70)</f>
        <v>17697268</v>
      </c>
      <c r="N68" s="1458">
        <f t="shared" ref="N68:BC68" si="42">SUM(N69:N70)</f>
        <v>18694555</v>
      </c>
      <c r="O68" s="1458">
        <f t="shared" si="42"/>
        <v>19425793</v>
      </c>
      <c r="P68" s="1458">
        <f t="shared" si="42"/>
        <v>20779125</v>
      </c>
      <c r="Q68" s="1458">
        <f t="shared" si="42"/>
        <v>21674273</v>
      </c>
      <c r="R68" s="1458">
        <f t="shared" si="42"/>
        <v>22567976</v>
      </c>
      <c r="S68" s="1458">
        <f t="shared" si="42"/>
        <v>24655731</v>
      </c>
      <c r="T68" s="1458">
        <f t="shared" si="42"/>
        <v>25632418</v>
      </c>
      <c r="U68" s="1458">
        <f t="shared" si="42"/>
        <v>27749066</v>
      </c>
      <c r="V68" s="1458">
        <f t="shared" si="42"/>
        <v>33325486</v>
      </c>
      <c r="W68" s="1458">
        <f t="shared" si="42"/>
        <v>35298339</v>
      </c>
      <c r="X68" s="1458">
        <f t="shared" si="42"/>
        <v>38436759</v>
      </c>
      <c r="Y68" s="1458">
        <f t="shared" si="42"/>
        <v>38072988</v>
      </c>
      <c r="Z68" s="1458">
        <f t="shared" si="42"/>
        <v>36322672</v>
      </c>
      <c r="AA68" s="1458">
        <f t="shared" si="42"/>
        <v>34006684</v>
      </c>
      <c r="AB68" s="1458">
        <f t="shared" si="42"/>
        <v>36038446</v>
      </c>
      <c r="AC68" s="1458">
        <f t="shared" si="42"/>
        <v>37733119</v>
      </c>
      <c r="AD68" s="1458">
        <f t="shared" si="42"/>
        <v>35492275</v>
      </c>
      <c r="AE68" s="1458">
        <f t="shared" si="42"/>
        <v>33925373</v>
      </c>
      <c r="AF68" s="1458">
        <f t="shared" si="42"/>
        <v>33466437</v>
      </c>
      <c r="AG68" s="1458">
        <f t="shared" si="42"/>
        <v>34826999</v>
      </c>
      <c r="AH68" s="1458">
        <f t="shared" si="42"/>
        <v>35760373</v>
      </c>
      <c r="AI68" s="1458">
        <f t="shared" si="42"/>
        <v>34875304</v>
      </c>
      <c r="AJ68" s="1458">
        <f t="shared" si="42"/>
        <v>37530430</v>
      </c>
      <c r="AK68" s="1458">
        <f t="shared" si="42"/>
        <v>39284720</v>
      </c>
      <c r="AL68" s="1458">
        <f t="shared" si="42"/>
        <v>41384084</v>
      </c>
      <c r="AM68" s="1458">
        <f t="shared" si="42"/>
        <v>42545360</v>
      </c>
      <c r="AN68" s="1458">
        <f t="shared" si="42"/>
        <v>46679575</v>
      </c>
      <c r="AO68" s="1458">
        <f t="shared" si="42"/>
        <v>46089652</v>
      </c>
      <c r="AP68" s="1458">
        <f t="shared" si="42"/>
        <v>44498610</v>
      </c>
      <c r="AQ68" s="1458">
        <f t="shared" si="42"/>
        <v>43732910</v>
      </c>
      <c r="AR68" s="1458">
        <f t="shared" si="42"/>
        <v>46848061</v>
      </c>
      <c r="AS68" s="1458">
        <f t="shared" si="42"/>
        <v>58575899</v>
      </c>
      <c r="AT68" s="1458">
        <f t="shared" si="42"/>
        <v>44616686</v>
      </c>
      <c r="AU68" s="1458">
        <f t="shared" si="42"/>
        <v>46661376</v>
      </c>
      <c r="AV68" s="1458">
        <f t="shared" si="42"/>
        <v>46528603</v>
      </c>
      <c r="AW68" s="1458">
        <f t="shared" si="42"/>
        <v>49074408</v>
      </c>
      <c r="AX68" s="1458">
        <f t="shared" si="42"/>
        <v>49408981</v>
      </c>
      <c r="AY68" s="1458">
        <f t="shared" si="42"/>
        <v>52335795</v>
      </c>
      <c r="AZ68" s="1458">
        <f t="shared" si="42"/>
        <v>54639983</v>
      </c>
      <c r="BA68" s="1458">
        <f t="shared" si="42"/>
        <v>51218479</v>
      </c>
      <c r="BB68" s="1458">
        <f t="shared" si="42"/>
        <v>53014458</v>
      </c>
      <c r="BC68" s="1458">
        <f t="shared" si="42"/>
        <v>54137582</v>
      </c>
    </row>
    <row r="69" spans="1:55">
      <c r="A69" s="733">
        <v>221</v>
      </c>
      <c r="B69" s="737" t="s">
        <v>375</v>
      </c>
      <c r="C69" s="1457">
        <v>440240</v>
      </c>
      <c r="D69" s="1457">
        <v>447833</v>
      </c>
      <c r="E69" s="1457">
        <v>388478</v>
      </c>
      <c r="F69" s="1457">
        <v>540073</v>
      </c>
      <c r="G69" s="1457">
        <v>681597</v>
      </c>
      <c r="H69" s="1457">
        <v>1563417</v>
      </c>
      <c r="I69" s="1457">
        <v>2102064</v>
      </c>
      <c r="J69" s="1457">
        <v>2854769</v>
      </c>
      <c r="K69" s="1457">
        <v>3769847</v>
      </c>
      <c r="L69" s="1457">
        <v>4315728</v>
      </c>
      <c r="M69" s="1457">
        <v>5341435</v>
      </c>
      <c r="N69" s="1457">
        <v>5924922</v>
      </c>
      <c r="O69" s="1457">
        <v>6468996</v>
      </c>
      <c r="P69" s="1457">
        <v>6919973</v>
      </c>
      <c r="Q69" s="1457">
        <v>6834476</v>
      </c>
      <c r="R69" s="1457">
        <v>7365197</v>
      </c>
      <c r="S69" s="1457">
        <v>7227192</v>
      </c>
      <c r="T69" s="1457">
        <v>7401307</v>
      </c>
      <c r="U69" s="1457">
        <v>8062474</v>
      </c>
      <c r="V69" s="1457">
        <v>11667583</v>
      </c>
      <c r="W69" s="1457">
        <v>13258867</v>
      </c>
      <c r="X69" s="1457">
        <v>13714073</v>
      </c>
      <c r="Y69" s="1457">
        <v>14681813</v>
      </c>
      <c r="Z69" s="1457">
        <v>14644313</v>
      </c>
      <c r="AA69" s="1457">
        <v>14087195</v>
      </c>
      <c r="AB69" s="1457">
        <v>15115916</v>
      </c>
      <c r="AC69" s="1457">
        <v>15366274</v>
      </c>
      <c r="AD69" s="1457">
        <v>13428719</v>
      </c>
      <c r="AE69" s="1457">
        <v>13118842</v>
      </c>
      <c r="AF69" s="1457">
        <v>13340671</v>
      </c>
      <c r="AG69" s="1457">
        <v>13890841</v>
      </c>
      <c r="AH69" s="1457">
        <v>15883453</v>
      </c>
      <c r="AI69" s="1457">
        <v>15548534</v>
      </c>
      <c r="AJ69" s="1457">
        <v>18077204</v>
      </c>
      <c r="AK69" s="1457">
        <v>18622605</v>
      </c>
      <c r="AL69" s="1457">
        <v>20699955</v>
      </c>
      <c r="AM69" s="1457">
        <v>23052897</v>
      </c>
      <c r="AN69" s="1457">
        <v>24543619</v>
      </c>
      <c r="AO69" s="1457">
        <v>24444481</v>
      </c>
      <c r="AP69" s="1457">
        <v>25478908</v>
      </c>
      <c r="AQ69" s="1457">
        <v>24883530</v>
      </c>
      <c r="AR69" s="1457">
        <v>25951145</v>
      </c>
      <c r="AS69" s="1457">
        <v>36875689</v>
      </c>
      <c r="AT69" s="1457">
        <v>24173232</v>
      </c>
      <c r="AU69" s="1457">
        <v>25206504</v>
      </c>
      <c r="AV69" s="1457">
        <v>24011227</v>
      </c>
      <c r="AW69" s="1457">
        <v>27230604</v>
      </c>
      <c r="AX69" s="1457">
        <v>26234489</v>
      </c>
      <c r="AY69" s="1457">
        <v>28709600</v>
      </c>
      <c r="AZ69" s="1457">
        <v>29937470</v>
      </c>
      <c r="BA69" s="1457">
        <v>30044559</v>
      </c>
      <c r="BB69" s="1457">
        <f>BB104</f>
        <v>28651384</v>
      </c>
      <c r="BC69" s="1457">
        <f>BC104</f>
        <v>29147235</v>
      </c>
    </row>
    <row r="70" spans="1:55">
      <c r="A70" s="733">
        <v>223</v>
      </c>
      <c r="B70" s="737" t="s">
        <v>376</v>
      </c>
      <c r="C70" s="1457">
        <v>1932867</v>
      </c>
      <c r="D70" s="1457">
        <v>2108253</v>
      </c>
      <c r="E70" s="1457">
        <v>2400934</v>
      </c>
      <c r="F70" s="1457">
        <v>3802423</v>
      </c>
      <c r="G70" s="1457">
        <v>4495826</v>
      </c>
      <c r="H70" s="1457">
        <v>6325800</v>
      </c>
      <c r="I70" s="1457">
        <v>7286917</v>
      </c>
      <c r="J70" s="1457">
        <v>8128771</v>
      </c>
      <c r="K70" s="1457">
        <v>8665489</v>
      </c>
      <c r="L70" s="1457">
        <v>10579433</v>
      </c>
      <c r="M70" s="1457">
        <v>12355833</v>
      </c>
      <c r="N70" s="1457">
        <v>12769633</v>
      </c>
      <c r="O70" s="1457">
        <v>12956797</v>
      </c>
      <c r="P70" s="1457">
        <v>13859152</v>
      </c>
      <c r="Q70" s="1457">
        <v>14839797</v>
      </c>
      <c r="R70" s="1457">
        <v>15202779</v>
      </c>
      <c r="S70" s="1457">
        <v>17428539</v>
      </c>
      <c r="T70" s="1457">
        <v>18231111</v>
      </c>
      <c r="U70" s="1457">
        <v>19686592</v>
      </c>
      <c r="V70" s="1457">
        <v>21657903</v>
      </c>
      <c r="W70" s="1457">
        <v>22039472</v>
      </c>
      <c r="X70" s="1457">
        <v>24722686</v>
      </c>
      <c r="Y70" s="1457">
        <v>23391175</v>
      </c>
      <c r="Z70" s="1457">
        <v>21678359</v>
      </c>
      <c r="AA70" s="1457">
        <v>19919489</v>
      </c>
      <c r="AB70" s="1457">
        <v>20922530</v>
      </c>
      <c r="AC70" s="1457">
        <v>22366845</v>
      </c>
      <c r="AD70" s="1457">
        <v>22063556</v>
      </c>
      <c r="AE70" s="1457">
        <v>20806531</v>
      </c>
      <c r="AF70" s="1457">
        <v>20125766</v>
      </c>
      <c r="AG70" s="1457">
        <v>20936158</v>
      </c>
      <c r="AH70" s="1457">
        <v>19876920</v>
      </c>
      <c r="AI70" s="1457">
        <v>19326770</v>
      </c>
      <c r="AJ70" s="1457">
        <v>19453226</v>
      </c>
      <c r="AK70" s="1457">
        <v>20662115</v>
      </c>
      <c r="AL70" s="1457">
        <v>20684129</v>
      </c>
      <c r="AM70" s="1457">
        <v>19492463</v>
      </c>
      <c r="AN70" s="1457">
        <v>22135956</v>
      </c>
      <c r="AO70" s="1457">
        <v>21645171</v>
      </c>
      <c r="AP70" s="1457">
        <v>19019702</v>
      </c>
      <c r="AQ70" s="1457">
        <v>18849380</v>
      </c>
      <c r="AR70" s="1457">
        <v>20896916</v>
      </c>
      <c r="AS70" s="1457">
        <v>21700210</v>
      </c>
      <c r="AT70" s="1457">
        <v>20443454</v>
      </c>
      <c r="AU70" s="1457">
        <v>21454872</v>
      </c>
      <c r="AV70" s="1457">
        <v>22517376</v>
      </c>
      <c r="AW70" s="1457">
        <v>21843804</v>
      </c>
      <c r="AX70" s="1457">
        <v>23174492</v>
      </c>
      <c r="AY70" s="1457">
        <v>23626195</v>
      </c>
      <c r="AZ70" s="1457">
        <v>24702513</v>
      </c>
      <c r="BA70" s="1457">
        <v>21173920</v>
      </c>
      <c r="BB70" s="1457">
        <f>BB106</f>
        <v>24363074</v>
      </c>
      <c r="BC70" s="1457">
        <f>BC106</f>
        <v>24990347</v>
      </c>
    </row>
    <row r="71" spans="1:55">
      <c r="A71" s="730"/>
      <c r="B71" s="744" t="s">
        <v>284</v>
      </c>
      <c r="C71" s="1458">
        <f t="shared" ref="C71:L71" si="43">SUM(C72:C74)</f>
        <v>4134883</v>
      </c>
      <c r="D71" s="1458">
        <f t="shared" si="43"/>
        <v>4889366</v>
      </c>
      <c r="E71" s="1458">
        <f t="shared" si="43"/>
        <v>5116450</v>
      </c>
      <c r="F71" s="1458">
        <f t="shared" si="43"/>
        <v>5948662</v>
      </c>
      <c r="G71" s="1458">
        <f t="shared" si="43"/>
        <v>7719353</v>
      </c>
      <c r="H71" s="1458">
        <f t="shared" si="43"/>
        <v>10067259</v>
      </c>
      <c r="I71" s="1458">
        <f t="shared" si="43"/>
        <v>11781274</v>
      </c>
      <c r="J71" s="1458">
        <f t="shared" si="43"/>
        <v>12194253</v>
      </c>
      <c r="K71" s="1458">
        <f t="shared" si="43"/>
        <v>12830225</v>
      </c>
      <c r="L71" s="1458">
        <f t="shared" si="43"/>
        <v>14674237</v>
      </c>
      <c r="M71" s="1458">
        <f>SUM(M72:M74)</f>
        <v>15896123</v>
      </c>
      <c r="N71" s="1458">
        <f t="shared" ref="N71:BC71" si="44">SUM(N72:N74)</f>
        <v>16678054</v>
      </c>
      <c r="O71" s="1458">
        <f t="shared" si="44"/>
        <v>18042178</v>
      </c>
      <c r="P71" s="1458">
        <f t="shared" si="44"/>
        <v>19184590</v>
      </c>
      <c r="Q71" s="1458">
        <f t="shared" si="44"/>
        <v>20590271</v>
      </c>
      <c r="R71" s="1458">
        <f t="shared" si="44"/>
        <v>21561424</v>
      </c>
      <c r="S71" s="1458">
        <f t="shared" si="44"/>
        <v>20764400</v>
      </c>
      <c r="T71" s="1458">
        <f t="shared" si="44"/>
        <v>22144182</v>
      </c>
      <c r="U71" s="1458">
        <f t="shared" si="44"/>
        <v>25655416</v>
      </c>
      <c r="V71" s="1458">
        <f t="shared" si="44"/>
        <v>27605217</v>
      </c>
      <c r="W71" s="1458">
        <f t="shared" si="44"/>
        <v>29415229</v>
      </c>
      <c r="X71" s="1458">
        <f t="shared" si="44"/>
        <v>33176201</v>
      </c>
      <c r="Y71" s="1458">
        <f t="shared" si="44"/>
        <v>32804300</v>
      </c>
      <c r="Z71" s="1458">
        <f t="shared" si="44"/>
        <v>32354403</v>
      </c>
      <c r="AA71" s="1458">
        <f t="shared" si="44"/>
        <v>34710623</v>
      </c>
      <c r="AB71" s="1458">
        <f t="shared" si="44"/>
        <v>36379752</v>
      </c>
      <c r="AC71" s="1458">
        <f t="shared" si="44"/>
        <v>37139981</v>
      </c>
      <c r="AD71" s="1458">
        <f t="shared" si="44"/>
        <v>43522001</v>
      </c>
      <c r="AE71" s="1458">
        <f t="shared" si="44"/>
        <v>42148735</v>
      </c>
      <c r="AF71" s="1458">
        <f t="shared" si="44"/>
        <v>43180266</v>
      </c>
      <c r="AG71" s="1458">
        <f t="shared" si="44"/>
        <v>47764092</v>
      </c>
      <c r="AH71" s="1458">
        <f t="shared" si="44"/>
        <v>43708766</v>
      </c>
      <c r="AI71" s="1458">
        <f t="shared" si="44"/>
        <v>37686506</v>
      </c>
      <c r="AJ71" s="1458">
        <f t="shared" si="44"/>
        <v>27360656</v>
      </c>
      <c r="AK71" s="1458">
        <f t="shared" si="44"/>
        <v>26613553</v>
      </c>
      <c r="AL71" s="1458">
        <f t="shared" si="44"/>
        <v>25709175</v>
      </c>
      <c r="AM71" s="1458">
        <f t="shared" si="44"/>
        <v>24864635</v>
      </c>
      <c r="AN71" s="1458">
        <f t="shared" si="44"/>
        <v>25272511</v>
      </c>
      <c r="AO71" s="1458">
        <f t="shared" si="44"/>
        <v>27722875</v>
      </c>
      <c r="AP71" s="1458">
        <f t="shared" si="44"/>
        <v>22724696</v>
      </c>
      <c r="AQ71" s="1458">
        <f t="shared" si="44"/>
        <v>21935720</v>
      </c>
      <c r="AR71" s="1458">
        <f t="shared" si="44"/>
        <v>18780533</v>
      </c>
      <c r="AS71" s="1458">
        <f t="shared" si="44"/>
        <v>18171908</v>
      </c>
      <c r="AT71" s="1458">
        <f t="shared" si="44"/>
        <v>17227985</v>
      </c>
      <c r="AU71" s="1458">
        <f t="shared" si="44"/>
        <v>16726487</v>
      </c>
      <c r="AV71" s="1458">
        <f t="shared" si="44"/>
        <v>39414037</v>
      </c>
      <c r="AW71" s="1458">
        <f t="shared" si="44"/>
        <v>16866756</v>
      </c>
      <c r="AX71" s="1458">
        <f t="shared" si="44"/>
        <v>16092375</v>
      </c>
      <c r="AY71" s="1458">
        <f t="shared" si="44"/>
        <v>15983886</v>
      </c>
      <c r="AZ71" s="1458">
        <f t="shared" si="44"/>
        <v>16362027</v>
      </c>
      <c r="BA71" s="1458">
        <f t="shared" si="44"/>
        <v>14940303</v>
      </c>
      <c r="BB71" s="1458">
        <f t="shared" si="44"/>
        <v>15701608</v>
      </c>
      <c r="BC71" s="1458">
        <f t="shared" si="44"/>
        <v>22601934</v>
      </c>
    </row>
    <row r="72" spans="1:55">
      <c r="A72" s="739">
        <v>205</v>
      </c>
      <c r="B72" s="745" t="s">
        <v>377</v>
      </c>
      <c r="C72" s="1457">
        <v>1596652</v>
      </c>
      <c r="D72" s="1457">
        <v>1811763</v>
      </c>
      <c r="E72" s="1457">
        <v>1822542</v>
      </c>
      <c r="F72" s="1457">
        <v>1994790</v>
      </c>
      <c r="G72" s="1457">
        <v>2576391</v>
      </c>
      <c r="H72" s="1457">
        <v>3096427</v>
      </c>
      <c r="I72" s="1457">
        <v>3689004</v>
      </c>
      <c r="J72" s="1457">
        <v>3633275</v>
      </c>
      <c r="K72" s="1457">
        <v>3798384</v>
      </c>
      <c r="L72" s="1457">
        <v>4513766</v>
      </c>
      <c r="M72" s="1457">
        <v>4764751</v>
      </c>
      <c r="N72" s="1457">
        <v>5197577</v>
      </c>
      <c r="O72" s="1457">
        <v>5763736</v>
      </c>
      <c r="P72" s="1457">
        <v>6590294</v>
      </c>
      <c r="Q72" s="1457">
        <v>8035374</v>
      </c>
      <c r="R72" s="1457">
        <v>8604167</v>
      </c>
      <c r="S72" s="1457">
        <v>8154430</v>
      </c>
      <c r="T72" s="1457">
        <v>9320569</v>
      </c>
      <c r="U72" s="1457">
        <v>11603886</v>
      </c>
      <c r="V72" s="1457">
        <v>13105624</v>
      </c>
      <c r="W72" s="1457">
        <v>14279268</v>
      </c>
      <c r="X72" s="1457">
        <v>17017548</v>
      </c>
      <c r="Y72" s="1457">
        <v>16641811</v>
      </c>
      <c r="Z72" s="1457">
        <v>16497213</v>
      </c>
      <c r="AA72" s="1457">
        <v>18937073</v>
      </c>
      <c r="AB72" s="1457">
        <v>19942417</v>
      </c>
      <c r="AC72" s="1457">
        <v>20329783</v>
      </c>
      <c r="AD72" s="1457">
        <v>25782880</v>
      </c>
      <c r="AE72" s="1457">
        <v>24417318</v>
      </c>
      <c r="AF72" s="1457">
        <v>25607363</v>
      </c>
      <c r="AG72" s="1457">
        <v>29615786</v>
      </c>
      <c r="AH72" s="1457">
        <v>28400988</v>
      </c>
      <c r="AI72" s="1457">
        <v>25202326</v>
      </c>
      <c r="AJ72" s="1457">
        <v>14227020</v>
      </c>
      <c r="AK72" s="1457">
        <v>13810870</v>
      </c>
      <c r="AL72" s="1457">
        <v>13140989</v>
      </c>
      <c r="AM72" s="1457">
        <v>12893438</v>
      </c>
      <c r="AN72" s="1457">
        <v>12775917</v>
      </c>
      <c r="AO72" s="1457">
        <v>14844834</v>
      </c>
      <c r="AP72" s="1457">
        <v>11410403</v>
      </c>
      <c r="AQ72" s="1457">
        <v>9750691</v>
      </c>
      <c r="AR72" s="1457">
        <v>7175203</v>
      </c>
      <c r="AS72" s="1457">
        <v>7512776</v>
      </c>
      <c r="AT72" s="1457">
        <v>7272865</v>
      </c>
      <c r="AU72" s="1457">
        <v>6514167</v>
      </c>
      <c r="AV72" s="1457">
        <v>28546047</v>
      </c>
      <c r="AW72" s="1457">
        <v>5082279</v>
      </c>
      <c r="AX72" s="1457">
        <v>4527605</v>
      </c>
      <c r="AY72" s="1457">
        <v>4662092</v>
      </c>
      <c r="AZ72" s="1457">
        <v>4427920</v>
      </c>
      <c r="BA72" s="1457">
        <v>3849562</v>
      </c>
      <c r="BB72" s="1457">
        <f>BB89</f>
        <v>4106171</v>
      </c>
      <c r="BC72" s="1457">
        <f>BC89</f>
        <v>8881338</v>
      </c>
    </row>
    <row r="73" spans="1:55">
      <c r="A73" s="733">
        <v>224</v>
      </c>
      <c r="B73" s="737" t="s">
        <v>378</v>
      </c>
      <c r="C73" s="1457">
        <v>1902790</v>
      </c>
      <c r="D73" s="1457">
        <v>2102278</v>
      </c>
      <c r="E73" s="1457">
        <v>2315138</v>
      </c>
      <c r="F73" s="1457">
        <v>2925919</v>
      </c>
      <c r="G73" s="1457">
        <v>3759777</v>
      </c>
      <c r="H73" s="1457">
        <v>4573998</v>
      </c>
      <c r="I73" s="1457">
        <v>5340805</v>
      </c>
      <c r="J73" s="1457">
        <v>5548890</v>
      </c>
      <c r="K73" s="1457">
        <v>5755868</v>
      </c>
      <c r="L73" s="1457">
        <v>6280246</v>
      </c>
      <c r="M73" s="1457">
        <v>6712316</v>
      </c>
      <c r="N73" s="1457">
        <v>6899933</v>
      </c>
      <c r="O73" s="1457">
        <v>7776314</v>
      </c>
      <c r="P73" s="1457">
        <v>7924478</v>
      </c>
      <c r="Q73" s="1457">
        <v>7860579</v>
      </c>
      <c r="R73" s="1457">
        <v>7979712</v>
      </c>
      <c r="S73" s="1457">
        <v>7951984</v>
      </c>
      <c r="T73" s="1457">
        <v>8056136</v>
      </c>
      <c r="U73" s="1457">
        <v>8563619</v>
      </c>
      <c r="V73" s="1457">
        <v>9056315</v>
      </c>
      <c r="W73" s="1457">
        <v>9546719</v>
      </c>
      <c r="X73" s="1457">
        <v>10162054</v>
      </c>
      <c r="Y73" s="1457">
        <v>10363648</v>
      </c>
      <c r="Z73" s="1457">
        <v>10168965</v>
      </c>
      <c r="AA73" s="1457">
        <v>9785918</v>
      </c>
      <c r="AB73" s="1457">
        <v>9823807</v>
      </c>
      <c r="AC73" s="1457">
        <v>9939787</v>
      </c>
      <c r="AD73" s="1457">
        <v>10762633</v>
      </c>
      <c r="AE73" s="1457">
        <v>10649486</v>
      </c>
      <c r="AF73" s="1457">
        <v>10280187</v>
      </c>
      <c r="AG73" s="1457">
        <v>9728189</v>
      </c>
      <c r="AH73" s="1457">
        <v>8771604</v>
      </c>
      <c r="AI73" s="1457">
        <v>7396875</v>
      </c>
      <c r="AJ73" s="1457">
        <v>7272105</v>
      </c>
      <c r="AK73" s="1457">
        <v>7449551</v>
      </c>
      <c r="AL73" s="1457">
        <v>7620457</v>
      </c>
      <c r="AM73" s="1457">
        <v>6908730</v>
      </c>
      <c r="AN73" s="1457">
        <v>6682491</v>
      </c>
      <c r="AO73" s="1457">
        <v>6601395</v>
      </c>
      <c r="AP73" s="1457">
        <v>5302045</v>
      </c>
      <c r="AQ73" s="1457">
        <v>6060645</v>
      </c>
      <c r="AR73" s="1457">
        <v>5800582</v>
      </c>
      <c r="AS73" s="1457">
        <v>5182066</v>
      </c>
      <c r="AT73" s="1457">
        <v>5174158</v>
      </c>
      <c r="AU73" s="1457">
        <v>5489440</v>
      </c>
      <c r="AV73" s="1457">
        <v>6213083</v>
      </c>
      <c r="AW73" s="1457">
        <v>5960690</v>
      </c>
      <c r="AX73" s="1457">
        <v>5749198</v>
      </c>
      <c r="AY73" s="1457">
        <v>5975129</v>
      </c>
      <c r="AZ73" s="1457">
        <v>6169292</v>
      </c>
      <c r="BA73" s="1457">
        <v>5526974</v>
      </c>
      <c r="BB73" s="1457">
        <f>BB107</f>
        <v>6015570</v>
      </c>
      <c r="BC73" s="1457">
        <f>BC107</f>
        <v>5814473</v>
      </c>
    </row>
    <row r="74" spans="1:55">
      <c r="A74" s="733">
        <v>226</v>
      </c>
      <c r="B74" s="737" t="s">
        <v>379</v>
      </c>
      <c r="C74" s="1457">
        <v>635441</v>
      </c>
      <c r="D74" s="1457">
        <v>975325</v>
      </c>
      <c r="E74" s="1457">
        <v>978770</v>
      </c>
      <c r="F74" s="1457">
        <v>1027953</v>
      </c>
      <c r="G74" s="1457">
        <v>1383185</v>
      </c>
      <c r="H74" s="1457">
        <v>2396834</v>
      </c>
      <c r="I74" s="1457">
        <v>2751465</v>
      </c>
      <c r="J74" s="1457">
        <v>3012088</v>
      </c>
      <c r="K74" s="1457">
        <v>3275973</v>
      </c>
      <c r="L74" s="1457">
        <v>3880225</v>
      </c>
      <c r="M74" s="1457">
        <v>4419056</v>
      </c>
      <c r="N74" s="1457">
        <v>4580544</v>
      </c>
      <c r="O74" s="1457">
        <v>4502128</v>
      </c>
      <c r="P74" s="1457">
        <v>4669818</v>
      </c>
      <c r="Q74" s="1457">
        <v>4694318</v>
      </c>
      <c r="R74" s="1457">
        <v>4977545</v>
      </c>
      <c r="S74" s="1457">
        <v>4657986</v>
      </c>
      <c r="T74" s="1457">
        <v>4767477</v>
      </c>
      <c r="U74" s="1457">
        <v>5487911</v>
      </c>
      <c r="V74" s="1457">
        <v>5443278</v>
      </c>
      <c r="W74" s="1457">
        <v>5589242</v>
      </c>
      <c r="X74" s="1457">
        <v>5996599</v>
      </c>
      <c r="Y74" s="1457">
        <v>5798841</v>
      </c>
      <c r="Z74" s="1457">
        <v>5688225</v>
      </c>
      <c r="AA74" s="1457">
        <v>5987632</v>
      </c>
      <c r="AB74" s="1457">
        <v>6613528</v>
      </c>
      <c r="AC74" s="1457">
        <v>6870411</v>
      </c>
      <c r="AD74" s="1457">
        <v>6976488</v>
      </c>
      <c r="AE74" s="1457">
        <v>7081931</v>
      </c>
      <c r="AF74" s="1457">
        <v>7292716</v>
      </c>
      <c r="AG74" s="1457">
        <v>8420117</v>
      </c>
      <c r="AH74" s="1457">
        <v>6536174</v>
      </c>
      <c r="AI74" s="1457">
        <v>5087305</v>
      </c>
      <c r="AJ74" s="1457">
        <v>5861531</v>
      </c>
      <c r="AK74" s="1457">
        <v>5353132</v>
      </c>
      <c r="AL74" s="1457">
        <v>4947729</v>
      </c>
      <c r="AM74" s="1457">
        <v>5062467</v>
      </c>
      <c r="AN74" s="1457">
        <v>5814103</v>
      </c>
      <c r="AO74" s="1457">
        <v>6276646</v>
      </c>
      <c r="AP74" s="1457">
        <v>6012248</v>
      </c>
      <c r="AQ74" s="1457">
        <v>6124384</v>
      </c>
      <c r="AR74" s="1457">
        <v>5804748</v>
      </c>
      <c r="AS74" s="1457">
        <v>5477066</v>
      </c>
      <c r="AT74" s="1457">
        <v>4780962</v>
      </c>
      <c r="AU74" s="1457">
        <v>4722880</v>
      </c>
      <c r="AV74" s="1457">
        <v>4654907</v>
      </c>
      <c r="AW74" s="1457">
        <v>5823787</v>
      </c>
      <c r="AX74" s="1457">
        <v>5815572</v>
      </c>
      <c r="AY74" s="1457">
        <v>5346665</v>
      </c>
      <c r="AZ74" s="1457">
        <v>5764815</v>
      </c>
      <c r="BA74" s="1457">
        <v>5563767</v>
      </c>
      <c r="BB74" s="1457">
        <f>BB109</f>
        <v>5579867</v>
      </c>
      <c r="BC74" s="1457">
        <f>BC109</f>
        <v>7906123</v>
      </c>
    </row>
    <row r="75" spans="1:55">
      <c r="A75" s="1" t="s">
        <v>1228</v>
      </c>
    </row>
    <row r="76" spans="1:55">
      <c r="BA76" s="1250" t="s">
        <v>87</v>
      </c>
      <c r="BB76" s="1251">
        <v>69969479</v>
      </c>
      <c r="BC76" s="8">
        <v>81252085</v>
      </c>
    </row>
    <row r="77" spans="1:55">
      <c r="BA77" s="1250" t="s">
        <v>89</v>
      </c>
      <c r="BB77" s="1251">
        <v>20368511</v>
      </c>
      <c r="BC77" s="8">
        <v>25016016</v>
      </c>
    </row>
    <row r="78" spans="1:55">
      <c r="BA78" s="1250" t="s">
        <v>93</v>
      </c>
      <c r="BB78" s="1251">
        <v>74492730</v>
      </c>
      <c r="BC78" s="8">
        <v>84751400</v>
      </c>
    </row>
    <row r="79" spans="1:55">
      <c r="BA79" s="1250" t="s">
        <v>97</v>
      </c>
      <c r="BB79" s="1251">
        <v>13010885</v>
      </c>
      <c r="BC79" s="8">
        <v>14015858</v>
      </c>
    </row>
    <row r="80" spans="1:55">
      <c r="BA80" s="1250" t="s">
        <v>99</v>
      </c>
      <c r="BB80" s="1251">
        <v>1392552</v>
      </c>
      <c r="BC80" s="8">
        <v>1656435</v>
      </c>
    </row>
    <row r="81" spans="53:55">
      <c r="BA81" s="1250" t="s">
        <v>101</v>
      </c>
      <c r="BB81" s="1251">
        <v>500720</v>
      </c>
      <c r="BC81" s="8">
        <v>472441</v>
      </c>
    </row>
    <row r="82" spans="53:55">
      <c r="BA82" s="1250" t="s">
        <v>95</v>
      </c>
      <c r="BB82" s="1251">
        <v>14516675</v>
      </c>
      <c r="BC82" s="8">
        <v>14854074</v>
      </c>
    </row>
    <row r="83" spans="53:55">
      <c r="BA83" s="1250" t="s">
        <v>91</v>
      </c>
      <c r="BB83" s="1251">
        <v>27556842</v>
      </c>
      <c r="BC83" s="8">
        <v>31335241</v>
      </c>
    </row>
    <row r="84" spans="53:55">
      <c r="BA84" s="1250" t="s">
        <v>103</v>
      </c>
      <c r="BB84" s="1251">
        <v>119235156</v>
      </c>
      <c r="BC84" s="8">
        <v>130557277</v>
      </c>
    </row>
    <row r="85" spans="53:55">
      <c r="BA85" s="1250" t="s">
        <v>167</v>
      </c>
      <c r="BB85" s="1251">
        <v>243463496</v>
      </c>
      <c r="BC85" s="8">
        <v>288040277</v>
      </c>
    </row>
    <row r="86" spans="53:55">
      <c r="BA86" s="1250" t="s">
        <v>107</v>
      </c>
      <c r="BB86" s="1251">
        <v>145488642</v>
      </c>
      <c r="BC86" s="8">
        <v>153663976</v>
      </c>
    </row>
    <row r="87" spans="53:55">
      <c r="BA87" s="1250" t="s">
        <v>125</v>
      </c>
      <c r="BB87" s="1251">
        <v>134681506</v>
      </c>
      <c r="BC87" s="8">
        <v>143392818</v>
      </c>
    </row>
    <row r="88" spans="53:55">
      <c r="BA88" s="1250" t="s">
        <v>109</v>
      </c>
      <c r="BB88" s="1251">
        <v>27817786</v>
      </c>
      <c r="BC88" s="8">
        <v>29459368</v>
      </c>
    </row>
    <row r="89" spans="53:55">
      <c r="BA89" s="1250" t="s">
        <v>55</v>
      </c>
      <c r="BB89" s="1251">
        <v>4106171</v>
      </c>
      <c r="BC89" s="8">
        <v>8881338</v>
      </c>
    </row>
    <row r="90" spans="53:55">
      <c r="BA90" s="1250" t="s">
        <v>111</v>
      </c>
      <c r="BB90" s="1251">
        <v>308128</v>
      </c>
      <c r="BC90" s="8">
        <v>282404</v>
      </c>
    </row>
    <row r="91" spans="53:55">
      <c r="BA91" s="1250" t="s">
        <v>114</v>
      </c>
      <c r="BB91" s="1251">
        <v>69424013</v>
      </c>
      <c r="BC91" s="8">
        <v>72063482</v>
      </c>
    </row>
    <row r="92" spans="53:55">
      <c r="BA92" s="1250" t="s">
        <v>189</v>
      </c>
      <c r="BB92" s="1251">
        <v>16411631</v>
      </c>
      <c r="BC92" s="8">
        <v>19579504</v>
      </c>
    </row>
    <row r="93" spans="53:55">
      <c r="BA93" s="1250" t="s">
        <v>226</v>
      </c>
      <c r="BB93" s="1251">
        <v>11356019</v>
      </c>
      <c r="BC93" s="8">
        <v>12296965</v>
      </c>
    </row>
    <row r="94" spans="53:55">
      <c r="BA94" s="1250" t="s">
        <v>127</v>
      </c>
      <c r="BB94" s="1251">
        <v>101750583</v>
      </c>
      <c r="BC94" s="8">
        <v>140607374</v>
      </c>
    </row>
    <row r="95" spans="53:55">
      <c r="BA95" s="1250" t="s">
        <v>191</v>
      </c>
      <c r="BB95" s="1251">
        <v>28360309</v>
      </c>
      <c r="BC95" s="8">
        <v>32876995</v>
      </c>
    </row>
    <row r="96" spans="53:55">
      <c r="BA96" s="1250" t="s">
        <v>136</v>
      </c>
      <c r="BB96" s="1251">
        <v>8661406</v>
      </c>
      <c r="BC96" s="8">
        <v>8792034</v>
      </c>
    </row>
    <row r="97" spans="53:55">
      <c r="BA97" s="1250" t="s">
        <v>116</v>
      </c>
      <c r="BB97" s="1251">
        <v>7461899</v>
      </c>
      <c r="BC97" s="8">
        <v>7646228</v>
      </c>
    </row>
    <row r="98" spans="53:55">
      <c r="BA98" s="1250" t="s">
        <v>142</v>
      </c>
      <c r="BB98" s="1251">
        <v>23876642</v>
      </c>
      <c r="BC98" s="8">
        <v>24512078</v>
      </c>
    </row>
    <row r="99" spans="53:55">
      <c r="BA99" s="1250" t="s">
        <v>129</v>
      </c>
      <c r="BB99" s="1251">
        <v>87327453</v>
      </c>
      <c r="BC99" s="8">
        <v>99898341</v>
      </c>
    </row>
    <row r="100" spans="53:55">
      <c r="BA100" s="1250" t="s">
        <v>118</v>
      </c>
      <c r="BB100" s="1251">
        <v>6555394</v>
      </c>
      <c r="BC100" s="8">
        <v>7131628</v>
      </c>
    </row>
    <row r="101" spans="53:55">
      <c r="BA101" s="1250" t="s">
        <v>148</v>
      </c>
      <c r="BB101" s="1251">
        <v>31872384</v>
      </c>
      <c r="BC101" s="8">
        <v>31187241</v>
      </c>
    </row>
    <row r="102" spans="53:55">
      <c r="BA102" s="1250" t="s">
        <v>120</v>
      </c>
      <c r="BB102" s="1251">
        <v>53341605</v>
      </c>
      <c r="BC102" s="8">
        <v>55566354</v>
      </c>
    </row>
    <row r="103" spans="53:55">
      <c r="BA103" s="1250" t="s">
        <v>150</v>
      </c>
      <c r="BB103" s="1251">
        <v>31145252</v>
      </c>
      <c r="BC103" s="8">
        <v>31375111</v>
      </c>
    </row>
    <row r="104" spans="53:55">
      <c r="BA104" s="1250" t="s">
        <v>985</v>
      </c>
      <c r="BB104" s="1251">
        <v>28651384</v>
      </c>
      <c r="BC104" s="8">
        <v>29147235</v>
      </c>
    </row>
    <row r="105" spans="53:55">
      <c r="BA105" s="1250" t="s">
        <v>986</v>
      </c>
      <c r="BB105" s="1251">
        <v>4831411</v>
      </c>
      <c r="BC105" s="8">
        <v>5612124</v>
      </c>
    </row>
    <row r="106" spans="53:55">
      <c r="BA106" s="1250" t="s">
        <v>987</v>
      </c>
      <c r="BB106" s="1251">
        <v>24363074</v>
      </c>
      <c r="BC106" s="8">
        <v>24990347</v>
      </c>
    </row>
    <row r="107" spans="53:55">
      <c r="BA107" s="1250" t="s">
        <v>988</v>
      </c>
      <c r="BB107" s="1251">
        <v>6015570</v>
      </c>
      <c r="BC107" s="8">
        <v>5814473</v>
      </c>
    </row>
    <row r="108" spans="53:55">
      <c r="BA108" s="1250" t="s">
        <v>989</v>
      </c>
      <c r="BB108" s="1251">
        <v>9427447</v>
      </c>
      <c r="BC108" s="8">
        <v>8466849</v>
      </c>
    </row>
    <row r="109" spans="53:55">
      <c r="BA109" s="1250" t="s">
        <v>990</v>
      </c>
      <c r="BB109" s="1251">
        <v>5579867</v>
      </c>
      <c r="BC109" s="8">
        <v>7906123</v>
      </c>
    </row>
    <row r="110" spans="53:55">
      <c r="BA110" s="1250" t="s">
        <v>991</v>
      </c>
      <c r="BB110" s="1251">
        <v>6237938</v>
      </c>
      <c r="BC110" s="8">
        <v>7444243</v>
      </c>
    </row>
    <row r="111" spans="53:55">
      <c r="BA111" s="1250" t="s">
        <v>992</v>
      </c>
      <c r="BB111" s="1251">
        <v>38493836</v>
      </c>
      <c r="BC111" s="8">
        <v>38008467</v>
      </c>
    </row>
    <row r="112" spans="53:55">
      <c r="BA112" s="1250" t="s">
        <v>993</v>
      </c>
      <c r="BB112" s="1251">
        <v>39935035</v>
      </c>
      <c r="BC112" s="8">
        <v>40696091</v>
      </c>
    </row>
    <row r="113" spans="53:55">
      <c r="BA113" s="1250" t="s">
        <v>122</v>
      </c>
      <c r="BB113" s="1251">
        <v>1106613</v>
      </c>
      <c r="BC113" s="8">
        <v>1001121</v>
      </c>
    </row>
    <row r="114" spans="53:55">
      <c r="BA114" s="1250" t="s">
        <v>996</v>
      </c>
      <c r="BB114" s="1251">
        <v>5770094</v>
      </c>
      <c r="BC114" s="8">
        <v>6319532</v>
      </c>
    </row>
    <row r="115" spans="53:55">
      <c r="BA115" s="1250" t="s">
        <v>131</v>
      </c>
      <c r="BB115" s="1251">
        <v>13537178</v>
      </c>
      <c r="BC115" s="8">
        <v>13654673</v>
      </c>
    </row>
    <row r="116" spans="53:55">
      <c r="BA116" s="1250" t="s">
        <v>133</v>
      </c>
      <c r="BB116" s="1251">
        <v>30167448</v>
      </c>
      <c r="BC116" s="8">
        <v>36676531</v>
      </c>
    </row>
    <row r="117" spans="53:55">
      <c r="BA117" s="1250" t="s">
        <v>179</v>
      </c>
      <c r="BB117" s="1251">
        <v>3509132</v>
      </c>
      <c r="BC117" s="8">
        <v>3663924</v>
      </c>
    </row>
    <row r="118" spans="53:55">
      <c r="BA118" s="1250" t="s">
        <v>181</v>
      </c>
      <c r="BB118" s="1251">
        <v>20990906</v>
      </c>
      <c r="BC118" s="8">
        <v>23357842</v>
      </c>
    </row>
    <row r="119" spans="53:55">
      <c r="BA119" s="1250" t="s">
        <v>999</v>
      </c>
      <c r="BB119" s="1251">
        <v>2897512</v>
      </c>
      <c r="BC119" s="8">
        <v>3053896</v>
      </c>
    </row>
    <row r="120" spans="53:55">
      <c r="BA120" s="1250" t="s">
        <v>212</v>
      </c>
      <c r="BB120" s="1251">
        <v>15599273</v>
      </c>
      <c r="BC120" s="8">
        <v>16535456</v>
      </c>
    </row>
    <row r="121" spans="53:55">
      <c r="BA121" s="1250" t="s">
        <v>214</v>
      </c>
      <c r="BB121" s="1251">
        <v>4523765</v>
      </c>
      <c r="BC121" s="8">
        <v>4546710</v>
      </c>
    </row>
    <row r="122" spans="53:55">
      <c r="BA122" s="1250" t="s">
        <v>445</v>
      </c>
      <c r="BB122" s="1251">
        <v>2405247</v>
      </c>
      <c r="BC122" s="8">
        <v>2784398</v>
      </c>
    </row>
    <row r="123" spans="53:55">
      <c r="BA123" s="1250" t="s">
        <v>1004</v>
      </c>
      <c r="BB123" s="1251">
        <v>1899471</v>
      </c>
      <c r="BC123" s="8">
        <v>2281336</v>
      </c>
    </row>
    <row r="124" spans="53:55">
      <c r="BA124" s="1250" t="s">
        <v>1005</v>
      </c>
      <c r="BB124" s="1251">
        <v>1054687</v>
      </c>
      <c r="BC124" s="8">
        <v>900730</v>
      </c>
    </row>
  </sheetData>
  <mergeCells count="1">
    <mergeCell ref="A2:B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1A42-77C9-4813-93D1-BC0CC29DE2D6}">
  <dimension ref="A1:AI124"/>
  <sheetViews>
    <sheetView workbookViewId="0">
      <pane xSplit="3" ySplit="3" topLeftCell="X4" activePane="bottomRight" state="frozen"/>
      <selection pane="topRight" activeCell="D1" sqref="D1"/>
      <selection pane="bottomLeft" activeCell="A4" sqref="A4"/>
      <selection pane="bottomRight" activeCell="AM16" sqref="AM16"/>
    </sheetView>
  </sheetViews>
  <sheetFormatPr defaultColWidth="8.25" defaultRowHeight="13"/>
  <cols>
    <col min="1" max="1" width="2.83203125" style="231" customWidth="1"/>
    <col min="2" max="2" width="3.75" style="190" customWidth="1"/>
    <col min="3" max="3" width="10.6640625" style="231" customWidth="1"/>
    <col min="4" max="33" width="9.75" style="231" customWidth="1"/>
    <col min="34" max="35" width="10.6640625" style="231" hidden="1" customWidth="1"/>
    <col min="36" max="16384" width="8.25" style="231"/>
  </cols>
  <sheetData>
    <row r="1" spans="1:35">
      <c r="A1" s="1243" t="s">
        <v>1233</v>
      </c>
      <c r="AG1" s="231" t="s">
        <v>1234</v>
      </c>
    </row>
    <row r="2" spans="1:35">
      <c r="A2" s="259"/>
      <c r="B2" s="1410"/>
      <c r="C2" s="259"/>
      <c r="D2" s="1440" t="s">
        <v>1235</v>
      </c>
      <c r="E2" s="1440" t="s">
        <v>1236</v>
      </c>
      <c r="F2" s="1440" t="s">
        <v>1237</v>
      </c>
      <c r="G2" s="1440" t="s">
        <v>1238</v>
      </c>
      <c r="H2" s="1440" t="s">
        <v>1239</v>
      </c>
      <c r="I2" s="1440" t="s">
        <v>1240</v>
      </c>
      <c r="J2" s="1440" t="s">
        <v>1241</v>
      </c>
      <c r="K2" s="1440" t="s">
        <v>1242</v>
      </c>
      <c r="L2" s="1440" t="s">
        <v>1243</v>
      </c>
      <c r="M2" s="1440" t="s">
        <v>1244</v>
      </c>
      <c r="N2" s="1440" t="s">
        <v>1245</v>
      </c>
      <c r="O2" s="6" t="s">
        <v>1246</v>
      </c>
      <c r="P2" s="6" t="s">
        <v>1247</v>
      </c>
      <c r="Q2" s="6" t="s">
        <v>1248</v>
      </c>
      <c r="R2" s="6" t="s">
        <v>1249</v>
      </c>
      <c r="S2" s="6" t="s">
        <v>1250</v>
      </c>
      <c r="T2" s="6" t="s">
        <v>1121</v>
      </c>
      <c r="U2" s="6" t="s">
        <v>1122</v>
      </c>
      <c r="V2" s="6" t="s">
        <v>1251</v>
      </c>
      <c r="W2" s="6" t="s">
        <v>1252</v>
      </c>
      <c r="X2" s="6" t="s">
        <v>721</v>
      </c>
      <c r="Y2" s="6" t="s">
        <v>722</v>
      </c>
      <c r="Z2" s="6" t="s">
        <v>723</v>
      </c>
      <c r="AA2" s="6" t="s">
        <v>724</v>
      </c>
      <c r="AB2" s="6" t="s">
        <v>725</v>
      </c>
      <c r="AC2" s="6" t="s">
        <v>726</v>
      </c>
      <c r="AD2" s="6" t="s">
        <v>727</v>
      </c>
      <c r="AE2" s="6" t="s">
        <v>728</v>
      </c>
      <c r="AF2" s="6" t="s">
        <v>754</v>
      </c>
      <c r="AG2" s="6" t="s">
        <v>1253</v>
      </c>
      <c r="AH2" s="1441" t="s">
        <v>1253</v>
      </c>
      <c r="AI2" s="1252" t="s">
        <v>1253</v>
      </c>
    </row>
    <row r="3" spans="1:35">
      <c r="C3" s="231" t="s">
        <v>1147</v>
      </c>
      <c r="D3" s="190">
        <v>1990</v>
      </c>
      <c r="E3" s="190">
        <v>1991</v>
      </c>
      <c r="F3" s="190">
        <v>1992</v>
      </c>
      <c r="G3" s="190">
        <v>1993</v>
      </c>
      <c r="H3" s="190">
        <v>1994</v>
      </c>
      <c r="I3" s="190">
        <v>1995</v>
      </c>
      <c r="J3" s="190">
        <v>1996</v>
      </c>
      <c r="K3" s="190">
        <v>1997</v>
      </c>
      <c r="L3" s="190">
        <v>1998</v>
      </c>
      <c r="M3" s="190">
        <v>1999</v>
      </c>
      <c r="N3" s="190">
        <v>2000</v>
      </c>
      <c r="O3" s="190">
        <v>2001</v>
      </c>
      <c r="P3" s="190">
        <v>2002</v>
      </c>
      <c r="Q3" s="190">
        <v>2003</v>
      </c>
      <c r="R3" s="190">
        <v>2004</v>
      </c>
      <c r="S3" s="190">
        <v>2005</v>
      </c>
      <c r="T3" s="190">
        <v>2006</v>
      </c>
      <c r="U3" s="190">
        <v>2007</v>
      </c>
      <c r="V3" s="190">
        <v>2008</v>
      </c>
      <c r="W3" s="190">
        <v>2009</v>
      </c>
      <c r="X3" s="190">
        <v>2010</v>
      </c>
      <c r="Y3" s="190">
        <v>2011</v>
      </c>
      <c r="Z3" s="190">
        <v>2012</v>
      </c>
      <c r="AA3" s="190">
        <v>2013</v>
      </c>
      <c r="AB3" s="190">
        <v>2014</v>
      </c>
      <c r="AC3" s="190">
        <v>2015</v>
      </c>
      <c r="AD3" s="190">
        <v>2016</v>
      </c>
      <c r="AE3" s="190">
        <v>2017</v>
      </c>
      <c r="AF3" s="190">
        <v>2018</v>
      </c>
      <c r="AG3" s="190">
        <v>2019</v>
      </c>
      <c r="AH3" s="1442"/>
      <c r="AI3" s="1442"/>
    </row>
    <row r="4" spans="1:35">
      <c r="A4" s="231" t="s">
        <v>431</v>
      </c>
      <c r="C4" s="231" t="s">
        <v>391</v>
      </c>
      <c r="D4" s="1443">
        <v>220719174</v>
      </c>
      <c r="E4" s="1443">
        <v>210572655</v>
      </c>
      <c r="F4" s="1443">
        <v>189731892</v>
      </c>
      <c r="G4" s="1443">
        <v>176098997</v>
      </c>
      <c r="H4" s="1443">
        <v>171792113</v>
      </c>
      <c r="I4" s="1443">
        <v>258703151</v>
      </c>
      <c r="J4" s="1443">
        <v>281136482</v>
      </c>
      <c r="K4" s="1443">
        <v>212737611</v>
      </c>
      <c r="L4" s="1443">
        <v>149812774</v>
      </c>
      <c r="M4" s="1443">
        <v>146023330</v>
      </c>
      <c r="N4" s="1443">
        <v>131526284</v>
      </c>
      <c r="O4" s="1443">
        <v>122722587</v>
      </c>
      <c r="P4" s="1443">
        <v>111078146</v>
      </c>
      <c r="Q4" s="1443">
        <v>104862072</v>
      </c>
      <c r="R4" s="1443">
        <v>117230938</v>
      </c>
      <c r="S4" s="1443">
        <v>116838548</v>
      </c>
      <c r="T4" s="1443">
        <v>119217388</v>
      </c>
      <c r="U4" s="1443">
        <v>109131234</v>
      </c>
      <c r="V4" s="1443">
        <v>108490941</v>
      </c>
      <c r="W4" s="1443">
        <v>81667253</v>
      </c>
      <c r="X4" s="1444">
        <v>82781186.421052635</v>
      </c>
      <c r="Y4" s="1444">
        <v>84120608.421052635</v>
      </c>
      <c r="Z4" s="1444">
        <v>86811689.421052635</v>
      </c>
      <c r="AA4" s="1444">
        <v>90201048</v>
      </c>
      <c r="AB4" s="1444">
        <v>90401863</v>
      </c>
      <c r="AC4" s="1444">
        <v>91275588</v>
      </c>
      <c r="AD4" s="1444">
        <v>96780404</v>
      </c>
      <c r="AE4" s="1444">
        <v>93537379</v>
      </c>
      <c r="AF4" s="1444">
        <v>90495052</v>
      </c>
      <c r="AG4" s="1444">
        <v>94781309</v>
      </c>
      <c r="AH4" s="1445"/>
      <c r="AI4" s="1445"/>
    </row>
    <row r="5" spans="1:35">
      <c r="C5" s="231" t="s">
        <v>85</v>
      </c>
      <c r="D5" s="1420">
        <v>76605877</v>
      </c>
      <c r="E5" s="1420">
        <v>66958197</v>
      </c>
      <c r="F5" s="1420">
        <v>64882348</v>
      </c>
      <c r="G5" s="1420">
        <v>55727855</v>
      </c>
      <c r="H5" s="1420">
        <v>51641243</v>
      </c>
      <c r="I5" s="1420">
        <v>88776369</v>
      </c>
      <c r="J5" s="1420">
        <v>103546389</v>
      </c>
      <c r="K5" s="1420">
        <v>71341540</v>
      </c>
      <c r="L5" s="1420">
        <v>44054990</v>
      </c>
      <c r="M5" s="1420">
        <v>47681655</v>
      </c>
      <c r="N5" s="1420">
        <v>42968646</v>
      </c>
      <c r="O5" s="1420">
        <v>38392695</v>
      </c>
      <c r="P5" s="1420">
        <v>35240635</v>
      </c>
      <c r="Q5" s="1420">
        <v>32696406</v>
      </c>
      <c r="R5" s="1420">
        <v>37375462</v>
      </c>
      <c r="S5" s="1420">
        <v>38838509</v>
      </c>
      <c r="T5" s="1420">
        <v>39538350</v>
      </c>
      <c r="U5" s="1420">
        <v>31474164</v>
      </c>
      <c r="V5" s="1420">
        <v>28474625</v>
      </c>
      <c r="W5" s="1420">
        <v>20615380</v>
      </c>
      <c r="X5" s="1444">
        <v>19685217</v>
      </c>
      <c r="Y5" s="1444">
        <v>22442960</v>
      </c>
      <c r="Z5" s="1444">
        <v>19406693</v>
      </c>
      <c r="AA5" s="1444">
        <v>24348403</v>
      </c>
      <c r="AB5" s="1444">
        <v>27658529</v>
      </c>
      <c r="AC5" s="1444">
        <v>27375040</v>
      </c>
      <c r="AD5" s="1444">
        <v>27013948</v>
      </c>
      <c r="AE5" s="1444">
        <v>29633825</v>
      </c>
      <c r="AF5" s="1444">
        <v>22371228</v>
      </c>
      <c r="AG5" s="1444">
        <v>26858801</v>
      </c>
      <c r="AH5" s="1445"/>
      <c r="AI5" s="1445"/>
    </row>
    <row r="6" spans="1:35">
      <c r="C6" s="231" t="s">
        <v>432</v>
      </c>
      <c r="D6" s="1420">
        <v>39710725</v>
      </c>
      <c r="E6" s="1420">
        <v>33275824</v>
      </c>
      <c r="F6" s="1420">
        <v>30208056</v>
      </c>
      <c r="G6" s="1420">
        <v>24437066</v>
      </c>
      <c r="H6" s="1420">
        <v>29384495</v>
      </c>
      <c r="I6" s="1420">
        <v>58369331</v>
      </c>
      <c r="J6" s="1420">
        <v>60522976</v>
      </c>
      <c r="K6" s="1420">
        <v>45029433</v>
      </c>
      <c r="L6" s="1420">
        <v>26692755</v>
      </c>
      <c r="M6" s="1420">
        <v>22981328</v>
      </c>
      <c r="N6" s="1420">
        <v>22274907</v>
      </c>
      <c r="O6" s="1420">
        <v>22886650</v>
      </c>
      <c r="P6" s="1420">
        <v>20315558</v>
      </c>
      <c r="Q6" s="1420">
        <v>19268858</v>
      </c>
      <c r="R6" s="1420">
        <v>24567568</v>
      </c>
      <c r="S6" s="1420">
        <v>24848030</v>
      </c>
      <c r="T6" s="1420">
        <v>20219563</v>
      </c>
      <c r="U6" s="1420">
        <v>23825221</v>
      </c>
      <c r="V6" s="1420">
        <v>18113177</v>
      </c>
      <c r="W6" s="1420">
        <v>12746052</v>
      </c>
      <c r="X6" s="1444">
        <v>14694787</v>
      </c>
      <c r="Y6" s="1444">
        <v>14373972</v>
      </c>
      <c r="Z6" s="1444">
        <v>17646994</v>
      </c>
      <c r="AA6" s="1444">
        <v>16950985</v>
      </c>
      <c r="AB6" s="1444">
        <v>15372024</v>
      </c>
      <c r="AC6" s="1444">
        <v>20156404</v>
      </c>
      <c r="AD6" s="1444">
        <v>16683673</v>
      </c>
      <c r="AE6" s="1444">
        <v>20420946</v>
      </c>
      <c r="AF6" s="1444">
        <v>16586351</v>
      </c>
      <c r="AG6" s="1444">
        <v>20740811</v>
      </c>
      <c r="AH6" s="1445"/>
      <c r="AI6" s="1445"/>
    </row>
    <row r="7" spans="1:35">
      <c r="C7" s="231" t="s">
        <v>433</v>
      </c>
      <c r="D7" s="1420">
        <v>27857644</v>
      </c>
      <c r="E7" s="1420">
        <v>29566863</v>
      </c>
      <c r="F7" s="1420">
        <v>26789070</v>
      </c>
      <c r="G7" s="1420">
        <v>26682337</v>
      </c>
      <c r="H7" s="1420">
        <v>22349145</v>
      </c>
      <c r="I7" s="1420">
        <v>34321738</v>
      </c>
      <c r="J7" s="1420">
        <v>31526176</v>
      </c>
      <c r="K7" s="1420">
        <v>23567396</v>
      </c>
      <c r="L7" s="1420">
        <v>18143463</v>
      </c>
      <c r="M7" s="1420">
        <v>15455579</v>
      </c>
      <c r="N7" s="1420">
        <v>14857944</v>
      </c>
      <c r="O7" s="1420">
        <v>16122733</v>
      </c>
      <c r="P7" s="1420">
        <v>11706471</v>
      </c>
      <c r="Q7" s="1420">
        <v>12178873</v>
      </c>
      <c r="R7" s="1420">
        <v>11829369</v>
      </c>
      <c r="S7" s="1420">
        <v>13631185</v>
      </c>
      <c r="T7" s="1420">
        <v>16203155</v>
      </c>
      <c r="U7" s="1420">
        <v>12361705</v>
      </c>
      <c r="V7" s="1420">
        <v>9893523</v>
      </c>
      <c r="W7" s="1420">
        <v>9632492</v>
      </c>
      <c r="X7" s="1444">
        <v>9163538</v>
      </c>
      <c r="Y7" s="1444">
        <v>8289615</v>
      </c>
      <c r="Z7" s="1444">
        <v>9897075</v>
      </c>
      <c r="AA7" s="1444">
        <v>10007902</v>
      </c>
      <c r="AB7" s="1444">
        <v>10641628</v>
      </c>
      <c r="AC7" s="1444">
        <v>10520773</v>
      </c>
      <c r="AD7" s="1444">
        <v>13110103</v>
      </c>
      <c r="AE7" s="1444">
        <v>9271955</v>
      </c>
      <c r="AF7" s="1444">
        <v>12052120</v>
      </c>
      <c r="AG7" s="1444">
        <v>7889347</v>
      </c>
      <c r="AH7" s="1445"/>
      <c r="AI7" s="1445"/>
    </row>
    <row r="8" spans="1:35">
      <c r="C8" s="231" t="s">
        <v>123</v>
      </c>
      <c r="D8" s="1420">
        <v>20456191</v>
      </c>
      <c r="E8" s="1420">
        <v>21973101</v>
      </c>
      <c r="F8" s="1420">
        <v>16185548</v>
      </c>
      <c r="G8" s="1420">
        <v>18047924</v>
      </c>
      <c r="H8" s="1420">
        <v>18436623</v>
      </c>
      <c r="I8" s="1420">
        <v>23041677</v>
      </c>
      <c r="J8" s="1420">
        <v>26489542</v>
      </c>
      <c r="K8" s="1420">
        <v>22955639</v>
      </c>
      <c r="L8" s="1420">
        <v>16906127</v>
      </c>
      <c r="M8" s="1420">
        <v>16509141</v>
      </c>
      <c r="N8" s="1420">
        <v>14274957</v>
      </c>
      <c r="O8" s="1420">
        <v>11567436</v>
      </c>
      <c r="P8" s="1420">
        <v>12014098</v>
      </c>
      <c r="Q8" s="1420">
        <v>11488693</v>
      </c>
      <c r="R8" s="1420">
        <v>12260762</v>
      </c>
      <c r="S8" s="1420">
        <v>11630222</v>
      </c>
      <c r="T8" s="1420">
        <v>13522988</v>
      </c>
      <c r="U8" s="1420">
        <v>13269557</v>
      </c>
      <c r="V8" s="1420">
        <v>13311780</v>
      </c>
      <c r="W8" s="1420">
        <v>10382407</v>
      </c>
      <c r="X8" s="1444">
        <v>10646920</v>
      </c>
      <c r="Y8" s="1444">
        <v>9784091</v>
      </c>
      <c r="Z8" s="1444">
        <v>11327243</v>
      </c>
      <c r="AA8" s="1444">
        <v>12022814</v>
      </c>
      <c r="AB8" s="1444">
        <v>13564323</v>
      </c>
      <c r="AC8" s="1444">
        <v>10390642</v>
      </c>
      <c r="AD8" s="1444">
        <v>11595084</v>
      </c>
      <c r="AE8" s="1444">
        <v>10663554</v>
      </c>
      <c r="AF8" s="1444">
        <v>12236233</v>
      </c>
      <c r="AG8" s="1444">
        <v>11529944</v>
      </c>
      <c r="AH8" s="1445"/>
      <c r="AI8" s="1445"/>
    </row>
    <row r="9" spans="1:35">
      <c r="C9" s="231" t="s">
        <v>434</v>
      </c>
      <c r="D9" s="1420">
        <v>14955115</v>
      </c>
      <c r="E9" s="1420">
        <v>13783534</v>
      </c>
      <c r="F9" s="1420">
        <v>10204156</v>
      </c>
      <c r="G9" s="1420">
        <v>10296188</v>
      </c>
      <c r="H9" s="1420">
        <v>10322221</v>
      </c>
      <c r="I9" s="1420">
        <v>10650076</v>
      </c>
      <c r="J9" s="1420">
        <v>11722606</v>
      </c>
      <c r="K9" s="1420">
        <v>8878721</v>
      </c>
      <c r="L9" s="1420">
        <v>8007098</v>
      </c>
      <c r="M9" s="1420">
        <v>8135258</v>
      </c>
      <c r="N9" s="1420">
        <v>6106726</v>
      </c>
      <c r="O9" s="1420">
        <v>8695007</v>
      </c>
      <c r="P9" s="1420">
        <v>4673211</v>
      </c>
      <c r="Q9" s="1420">
        <v>5797893</v>
      </c>
      <c r="R9" s="1420">
        <v>5594554</v>
      </c>
      <c r="S9" s="1420">
        <v>5496084</v>
      </c>
      <c r="T9" s="1420">
        <v>5541381</v>
      </c>
      <c r="U9" s="1420">
        <v>6165428</v>
      </c>
      <c r="V9" s="1420">
        <v>4464651</v>
      </c>
      <c r="W9" s="1420">
        <v>4159374</v>
      </c>
      <c r="X9" s="1444">
        <v>4452952</v>
      </c>
      <c r="Y9" s="1444">
        <v>4717713</v>
      </c>
      <c r="Z9" s="1444">
        <v>4909930</v>
      </c>
      <c r="AA9" s="1444">
        <v>5108249</v>
      </c>
      <c r="AB9" s="1444">
        <v>3505323</v>
      </c>
      <c r="AC9" s="1444">
        <v>3641226</v>
      </c>
      <c r="AD9" s="1444">
        <v>5145178</v>
      </c>
      <c r="AE9" s="1444">
        <v>6089835</v>
      </c>
      <c r="AF9" s="1444">
        <v>5726317</v>
      </c>
      <c r="AG9" s="1444">
        <v>4694142</v>
      </c>
      <c r="AH9" s="1445"/>
      <c r="AI9" s="1445"/>
    </row>
    <row r="10" spans="1:35">
      <c r="C10" s="231" t="s">
        <v>435</v>
      </c>
      <c r="D10" s="1420">
        <v>19319439</v>
      </c>
      <c r="E10" s="1420">
        <v>18634122</v>
      </c>
      <c r="F10" s="1420">
        <v>17831901</v>
      </c>
      <c r="G10" s="1420">
        <v>18071723</v>
      </c>
      <c r="H10" s="1420">
        <v>16710304</v>
      </c>
      <c r="I10" s="1420">
        <v>16310279</v>
      </c>
      <c r="J10" s="1420">
        <v>18921785</v>
      </c>
      <c r="K10" s="1420">
        <v>16145047</v>
      </c>
      <c r="L10" s="1420">
        <v>14479481</v>
      </c>
      <c r="M10" s="1420">
        <v>14376742</v>
      </c>
      <c r="N10" s="1420">
        <v>12774856</v>
      </c>
      <c r="O10" s="1420">
        <v>10871564</v>
      </c>
      <c r="P10" s="1420">
        <v>10580600</v>
      </c>
      <c r="Q10" s="1420">
        <v>10451233</v>
      </c>
      <c r="R10" s="1420">
        <v>12321444</v>
      </c>
      <c r="S10" s="1420">
        <v>10813299</v>
      </c>
      <c r="T10" s="1420">
        <v>12097139</v>
      </c>
      <c r="U10" s="1420">
        <v>10893357</v>
      </c>
      <c r="V10" s="1420">
        <v>24808431</v>
      </c>
      <c r="W10" s="1420">
        <v>15360467</v>
      </c>
      <c r="X10" s="1444">
        <v>14958161.421052631</v>
      </c>
      <c r="Y10" s="1444">
        <v>15532598.421052631</v>
      </c>
      <c r="Z10" s="1444">
        <v>15195245.421052631</v>
      </c>
      <c r="AA10" s="1444">
        <v>11093141</v>
      </c>
      <c r="AB10" s="1444">
        <v>10671530</v>
      </c>
      <c r="AC10" s="1444">
        <v>9835450</v>
      </c>
      <c r="AD10" s="1444">
        <v>14288858</v>
      </c>
      <c r="AE10" s="1444">
        <v>10556584</v>
      </c>
      <c r="AF10" s="1444">
        <v>14016722</v>
      </c>
      <c r="AG10" s="1444">
        <v>14941975</v>
      </c>
      <c r="AH10" s="1445"/>
      <c r="AI10" s="1445"/>
    </row>
    <row r="11" spans="1:35">
      <c r="C11" s="231" t="s">
        <v>436</v>
      </c>
      <c r="D11" s="1420">
        <v>7224393</v>
      </c>
      <c r="E11" s="1420">
        <v>11875964</v>
      </c>
      <c r="F11" s="1420">
        <v>8227106</v>
      </c>
      <c r="G11" s="1420">
        <v>7585315</v>
      </c>
      <c r="H11" s="1420">
        <v>8575588</v>
      </c>
      <c r="I11" s="1420">
        <v>9756907</v>
      </c>
      <c r="J11" s="1420">
        <v>10647209</v>
      </c>
      <c r="K11" s="1420">
        <v>8283977</v>
      </c>
      <c r="L11" s="1420">
        <v>7227880</v>
      </c>
      <c r="M11" s="1420">
        <v>7142669</v>
      </c>
      <c r="N11" s="1420">
        <v>6637072</v>
      </c>
      <c r="O11" s="1420">
        <v>5305096</v>
      </c>
      <c r="P11" s="1420">
        <v>5205376</v>
      </c>
      <c r="Q11" s="1420">
        <v>4339422</v>
      </c>
      <c r="R11" s="1420">
        <v>5255681</v>
      </c>
      <c r="S11" s="1420">
        <v>4964475</v>
      </c>
      <c r="T11" s="1420">
        <v>5082043</v>
      </c>
      <c r="U11" s="1420">
        <v>4607816</v>
      </c>
      <c r="V11" s="1420">
        <v>3829878</v>
      </c>
      <c r="W11" s="1420">
        <v>2977006</v>
      </c>
      <c r="X11" s="1444">
        <v>3730560</v>
      </c>
      <c r="Y11" s="1444">
        <v>3310567</v>
      </c>
      <c r="Z11" s="1444">
        <v>3491195</v>
      </c>
      <c r="AA11" s="1444">
        <v>3875910</v>
      </c>
      <c r="AB11" s="1444">
        <v>3475135</v>
      </c>
      <c r="AC11" s="1444">
        <v>4201409</v>
      </c>
      <c r="AD11" s="1444">
        <v>3014617</v>
      </c>
      <c r="AE11" s="1444">
        <v>2564681</v>
      </c>
      <c r="AF11" s="1444">
        <v>2844250</v>
      </c>
      <c r="AG11" s="1444">
        <v>3147423</v>
      </c>
      <c r="AH11" s="1445"/>
      <c r="AI11" s="1445"/>
    </row>
    <row r="12" spans="1:35">
      <c r="C12" s="231" t="s">
        <v>224</v>
      </c>
      <c r="D12" s="1420">
        <v>5629117</v>
      </c>
      <c r="E12" s="1420">
        <v>5656960</v>
      </c>
      <c r="F12" s="1420">
        <v>6099878</v>
      </c>
      <c r="G12" s="1420">
        <v>6877665</v>
      </c>
      <c r="H12" s="1420">
        <v>5429178</v>
      </c>
      <c r="I12" s="1420">
        <v>6190864</v>
      </c>
      <c r="J12" s="1420">
        <v>6257657</v>
      </c>
      <c r="K12" s="1420">
        <v>5886548</v>
      </c>
      <c r="L12" s="1420">
        <v>5298480</v>
      </c>
      <c r="M12" s="1420">
        <v>4953054</v>
      </c>
      <c r="N12" s="1420">
        <v>4367895</v>
      </c>
      <c r="O12" s="1420">
        <v>3739878</v>
      </c>
      <c r="P12" s="1420">
        <v>5741291</v>
      </c>
      <c r="Q12" s="1420">
        <v>3570215</v>
      </c>
      <c r="R12" s="1420">
        <v>3481669</v>
      </c>
      <c r="S12" s="1420">
        <v>2874054</v>
      </c>
      <c r="T12" s="1420">
        <v>3035121</v>
      </c>
      <c r="U12" s="1420">
        <v>3096801</v>
      </c>
      <c r="V12" s="1420">
        <v>2095687</v>
      </c>
      <c r="W12" s="1420">
        <v>1893348</v>
      </c>
      <c r="X12" s="1444">
        <v>1876440</v>
      </c>
      <c r="Y12" s="1444">
        <v>2934341</v>
      </c>
      <c r="Z12" s="1444">
        <v>1835069</v>
      </c>
      <c r="AA12" s="1444">
        <v>2596844</v>
      </c>
      <c r="AB12" s="1444">
        <v>2313213</v>
      </c>
      <c r="AC12" s="1444">
        <v>1648616</v>
      </c>
      <c r="AD12" s="1444">
        <v>1893338</v>
      </c>
      <c r="AE12" s="1444">
        <v>1526524</v>
      </c>
      <c r="AF12" s="1444">
        <v>1743723</v>
      </c>
      <c r="AG12" s="1444">
        <v>1821738</v>
      </c>
      <c r="AH12" s="1445"/>
      <c r="AI12" s="1445"/>
    </row>
    <row r="13" spans="1:35">
      <c r="C13" s="231" t="s">
        <v>269</v>
      </c>
      <c r="D13" s="1420">
        <v>3151444</v>
      </c>
      <c r="E13" s="1420">
        <v>3316101</v>
      </c>
      <c r="F13" s="1420">
        <v>4222465</v>
      </c>
      <c r="G13" s="1420">
        <v>3793776</v>
      </c>
      <c r="H13" s="1420">
        <v>4038432</v>
      </c>
      <c r="I13" s="1420">
        <v>4347194</v>
      </c>
      <c r="J13" s="1420">
        <v>4645768</v>
      </c>
      <c r="K13" s="1420">
        <v>3347487</v>
      </c>
      <c r="L13" s="1420">
        <v>3718413</v>
      </c>
      <c r="M13" s="1420">
        <v>2706000</v>
      </c>
      <c r="N13" s="1420">
        <v>3031942</v>
      </c>
      <c r="O13" s="1420">
        <v>2133165</v>
      </c>
      <c r="P13" s="1420">
        <v>2546990</v>
      </c>
      <c r="Q13" s="1420">
        <v>1932040</v>
      </c>
      <c r="R13" s="1420">
        <v>2135363</v>
      </c>
      <c r="S13" s="1420">
        <v>1758326</v>
      </c>
      <c r="T13" s="1420">
        <v>1995850</v>
      </c>
      <c r="U13" s="1420">
        <v>1616632</v>
      </c>
      <c r="V13" s="1420">
        <v>1408161</v>
      </c>
      <c r="W13" s="1420">
        <v>1309859</v>
      </c>
      <c r="X13" s="1444">
        <v>1080045</v>
      </c>
      <c r="Y13" s="1444">
        <v>1005810</v>
      </c>
      <c r="Z13" s="1444">
        <v>1246622</v>
      </c>
      <c r="AA13" s="1444">
        <v>2094237</v>
      </c>
      <c r="AB13" s="1444">
        <v>1341888</v>
      </c>
      <c r="AC13" s="1444">
        <v>1743574</v>
      </c>
      <c r="AD13" s="1444">
        <v>2126953</v>
      </c>
      <c r="AE13" s="1444">
        <v>1401250</v>
      </c>
      <c r="AF13" s="1444">
        <v>1512631</v>
      </c>
      <c r="AG13" s="1444">
        <v>1553041</v>
      </c>
      <c r="AH13" s="1445"/>
      <c r="AI13" s="1445"/>
    </row>
    <row r="14" spans="1:35">
      <c r="A14" s="261"/>
      <c r="B14" s="1413"/>
      <c r="C14" s="261" t="s">
        <v>284</v>
      </c>
      <c r="D14" s="1446">
        <v>5809229</v>
      </c>
      <c r="E14" s="1446">
        <v>5531989</v>
      </c>
      <c r="F14" s="1446">
        <v>5081364</v>
      </c>
      <c r="G14" s="1446">
        <v>4579148</v>
      </c>
      <c r="H14" s="1446">
        <v>4904884</v>
      </c>
      <c r="I14" s="1446">
        <v>6938716</v>
      </c>
      <c r="J14" s="1446">
        <v>6856374</v>
      </c>
      <c r="K14" s="1446">
        <v>7301823</v>
      </c>
      <c r="L14" s="1446">
        <v>5284087</v>
      </c>
      <c r="M14" s="1446">
        <v>6081904</v>
      </c>
      <c r="N14" s="1446">
        <v>4231339</v>
      </c>
      <c r="O14" s="1446">
        <v>3008363</v>
      </c>
      <c r="P14" s="1446">
        <v>3053916</v>
      </c>
      <c r="Q14" s="1446">
        <v>3138439</v>
      </c>
      <c r="R14" s="1446">
        <v>2409066</v>
      </c>
      <c r="S14" s="1446">
        <v>1984364</v>
      </c>
      <c r="T14" s="1446">
        <v>1981798</v>
      </c>
      <c r="U14" s="1446">
        <v>1820553</v>
      </c>
      <c r="V14" s="1446">
        <v>2091028</v>
      </c>
      <c r="W14" s="1446">
        <v>2590868</v>
      </c>
      <c r="X14" s="1447">
        <v>2492566</v>
      </c>
      <c r="Y14" s="1447">
        <v>1728941</v>
      </c>
      <c r="Z14" s="1447">
        <v>1855623</v>
      </c>
      <c r="AA14" s="1447">
        <v>2102563</v>
      </c>
      <c r="AB14" s="1447">
        <v>1858270</v>
      </c>
      <c r="AC14" s="1447">
        <v>1762454</v>
      </c>
      <c r="AD14" s="1447">
        <v>1908652</v>
      </c>
      <c r="AE14" s="1447">
        <v>1408225</v>
      </c>
      <c r="AF14" s="1447">
        <v>1405477</v>
      </c>
      <c r="AG14" s="1447">
        <v>1604087</v>
      </c>
      <c r="AH14" s="1448"/>
      <c r="AI14" s="1448"/>
    </row>
    <row r="15" spans="1:35">
      <c r="B15" s="1409"/>
      <c r="C15" s="263"/>
      <c r="D15" s="1449"/>
      <c r="E15" s="1449"/>
      <c r="F15" s="1449"/>
      <c r="G15" s="1449"/>
      <c r="H15" s="1449"/>
      <c r="I15" s="1449"/>
      <c r="J15" s="1449"/>
      <c r="K15" s="1449"/>
      <c r="L15" s="1449"/>
      <c r="M15" s="1449"/>
      <c r="N15" s="1449"/>
      <c r="O15" s="1449"/>
      <c r="P15" s="1449"/>
      <c r="Q15" s="1449"/>
      <c r="R15" s="1449"/>
      <c r="S15" s="1449"/>
      <c r="T15" s="1449"/>
      <c r="U15" s="1449"/>
      <c r="V15" s="1449"/>
      <c r="W15" s="1449"/>
      <c r="X15" s="1450"/>
      <c r="Y15" s="1450"/>
      <c r="Z15" s="1450"/>
      <c r="AA15" s="1450"/>
      <c r="AB15" s="1450"/>
      <c r="AC15" s="1450"/>
      <c r="AD15" s="1444"/>
      <c r="AE15" s="1444"/>
      <c r="AF15" s="1444"/>
      <c r="AG15" s="1444"/>
      <c r="AH15" s="1445"/>
      <c r="AI15" s="1445"/>
    </row>
    <row r="16" spans="1:35">
      <c r="A16" s="259" t="s">
        <v>431</v>
      </c>
      <c r="B16" s="1416">
        <v>100</v>
      </c>
      <c r="C16" s="231" t="s">
        <v>85</v>
      </c>
      <c r="D16" s="1420">
        <v>76605877</v>
      </c>
      <c r="E16" s="1420">
        <v>66958197</v>
      </c>
      <c r="F16" s="1420">
        <v>64882348</v>
      </c>
      <c r="G16" s="1420">
        <v>55727855</v>
      </c>
      <c r="H16" s="1420">
        <v>51641243</v>
      </c>
      <c r="I16" s="1420">
        <v>88776369</v>
      </c>
      <c r="J16" s="1420">
        <v>103546389</v>
      </c>
      <c r="K16" s="1420">
        <v>71341540</v>
      </c>
      <c r="L16" s="1420">
        <v>44054990</v>
      </c>
      <c r="M16" s="1420">
        <v>47681655</v>
      </c>
      <c r="N16" s="1420">
        <v>42968646</v>
      </c>
      <c r="O16" s="1420">
        <v>38392695</v>
      </c>
      <c r="P16" s="1420">
        <v>35240635</v>
      </c>
      <c r="Q16" s="1420">
        <v>32696406</v>
      </c>
      <c r="R16" s="1420">
        <v>37375462</v>
      </c>
      <c r="S16" s="1420">
        <v>38838509</v>
      </c>
      <c r="T16" s="1420">
        <v>39538350</v>
      </c>
      <c r="U16" s="1420">
        <v>31474164</v>
      </c>
      <c r="V16" s="1420">
        <v>28474625</v>
      </c>
      <c r="W16" s="1420">
        <v>20615380</v>
      </c>
      <c r="X16" s="1444">
        <v>19685217</v>
      </c>
      <c r="Y16" s="1444">
        <v>22442960</v>
      </c>
      <c r="Z16" s="1444">
        <v>19406693</v>
      </c>
      <c r="AA16" s="1444">
        <v>24348403</v>
      </c>
      <c r="AB16" s="1444">
        <v>27658529</v>
      </c>
      <c r="AC16" s="1444">
        <v>27375040</v>
      </c>
      <c r="AD16" s="1451">
        <v>27013948</v>
      </c>
      <c r="AE16" s="1451">
        <v>29633825</v>
      </c>
      <c r="AF16" s="1451">
        <v>22371228</v>
      </c>
      <c r="AG16" s="1451">
        <v>26858801</v>
      </c>
      <c r="AH16" s="1452"/>
      <c r="AI16" s="1452"/>
    </row>
    <row r="17" spans="1:33">
      <c r="A17" s="231" t="s">
        <v>431</v>
      </c>
      <c r="B17" s="1416"/>
      <c r="C17" s="231" t="s">
        <v>438</v>
      </c>
      <c r="D17" s="1420">
        <v>39710725</v>
      </c>
      <c r="E17" s="1420">
        <v>33275824</v>
      </c>
      <c r="F17" s="1420">
        <v>30208056</v>
      </c>
      <c r="G17" s="1420">
        <v>24437066</v>
      </c>
      <c r="H17" s="1420">
        <v>29384495</v>
      </c>
      <c r="I17" s="1420">
        <v>58369331</v>
      </c>
      <c r="J17" s="1420">
        <v>60522976</v>
      </c>
      <c r="K17" s="1420">
        <v>45029433</v>
      </c>
      <c r="L17" s="1420">
        <v>26692755</v>
      </c>
      <c r="M17" s="1420">
        <v>22981328</v>
      </c>
      <c r="N17" s="1420">
        <v>22274907</v>
      </c>
      <c r="O17" s="1420">
        <v>22886650</v>
      </c>
      <c r="P17" s="1420">
        <v>20315558</v>
      </c>
      <c r="Q17" s="1420">
        <v>19268858</v>
      </c>
      <c r="R17" s="1420">
        <v>24567568</v>
      </c>
      <c r="S17" s="1420">
        <v>24848030</v>
      </c>
      <c r="T17" s="1420">
        <v>20219563</v>
      </c>
      <c r="U17" s="1420">
        <v>23825221</v>
      </c>
      <c r="V17" s="1420">
        <v>18113177</v>
      </c>
      <c r="W17" s="1420">
        <v>12746052</v>
      </c>
      <c r="X17" s="1444">
        <v>14694787</v>
      </c>
      <c r="Y17" s="1444">
        <v>14373972</v>
      </c>
      <c r="Z17" s="1444">
        <v>17646994</v>
      </c>
      <c r="AA17" s="1444">
        <v>16950985</v>
      </c>
      <c r="AB17" s="1444">
        <v>15372024</v>
      </c>
      <c r="AC17" s="1444">
        <v>20156404</v>
      </c>
      <c r="AD17" s="1444">
        <v>16683673</v>
      </c>
      <c r="AE17" s="1444">
        <v>20420946</v>
      </c>
      <c r="AF17" s="1444">
        <v>16586351</v>
      </c>
      <c r="AG17" s="1444">
        <v>20740811</v>
      </c>
    </row>
    <row r="18" spans="1:33">
      <c r="B18" s="1416">
        <v>202</v>
      </c>
      <c r="C18" s="231" t="s">
        <v>107</v>
      </c>
      <c r="D18" s="1420">
        <v>15214227</v>
      </c>
      <c r="E18" s="1420">
        <v>11966041</v>
      </c>
      <c r="F18" s="1420">
        <v>12545331</v>
      </c>
      <c r="G18" s="1420">
        <v>11201043</v>
      </c>
      <c r="H18" s="1420">
        <v>13082919</v>
      </c>
      <c r="I18" s="1420">
        <v>16879315</v>
      </c>
      <c r="J18" s="1420">
        <v>17779796</v>
      </c>
      <c r="K18" s="1420">
        <v>16070283</v>
      </c>
      <c r="L18" s="1420">
        <v>9599741</v>
      </c>
      <c r="M18" s="1420">
        <v>8081307</v>
      </c>
      <c r="N18" s="1420">
        <v>8049033</v>
      </c>
      <c r="O18" s="1420">
        <v>10019752</v>
      </c>
      <c r="P18" s="1420">
        <v>8693105</v>
      </c>
      <c r="Q18" s="1420">
        <v>6226140</v>
      </c>
      <c r="R18" s="1420">
        <v>11561829</v>
      </c>
      <c r="S18" s="1420">
        <v>11759042</v>
      </c>
      <c r="T18" s="1420">
        <v>8908448</v>
      </c>
      <c r="U18" s="1420">
        <v>12890785</v>
      </c>
      <c r="V18" s="1420">
        <v>6517439</v>
      </c>
      <c r="W18" s="1420">
        <v>5332413</v>
      </c>
      <c r="X18" s="1444">
        <v>5418067</v>
      </c>
      <c r="Y18" s="1444">
        <v>6709157</v>
      </c>
      <c r="Z18" s="1444">
        <v>9110527</v>
      </c>
      <c r="AA18" s="1444">
        <v>6336076</v>
      </c>
      <c r="AB18" s="1444">
        <v>6882307</v>
      </c>
      <c r="AC18" s="1444">
        <v>8378608</v>
      </c>
      <c r="AD18" s="1444">
        <v>8732169</v>
      </c>
      <c r="AE18" s="1444">
        <v>10506654</v>
      </c>
      <c r="AF18" s="1444">
        <v>7010633</v>
      </c>
      <c r="AG18" s="1444">
        <v>10974367</v>
      </c>
    </row>
    <row r="19" spans="1:33">
      <c r="B19" s="1416">
        <v>204</v>
      </c>
      <c r="C19" s="231" t="s">
        <v>109</v>
      </c>
      <c r="D19" s="1420">
        <v>20129039</v>
      </c>
      <c r="E19" s="1420">
        <v>17912231</v>
      </c>
      <c r="F19" s="1420">
        <v>15736503</v>
      </c>
      <c r="G19" s="1420">
        <v>10817634</v>
      </c>
      <c r="H19" s="1420">
        <v>13276390</v>
      </c>
      <c r="I19" s="1420">
        <v>33781934</v>
      </c>
      <c r="J19" s="1420">
        <v>34623083</v>
      </c>
      <c r="K19" s="1420">
        <v>24678468</v>
      </c>
      <c r="L19" s="1420">
        <v>13536256</v>
      </c>
      <c r="M19" s="1420">
        <v>12411422</v>
      </c>
      <c r="N19" s="1420">
        <v>11013767</v>
      </c>
      <c r="O19" s="1420">
        <v>9940065</v>
      </c>
      <c r="P19" s="1420">
        <v>9246203</v>
      </c>
      <c r="Q19" s="1420">
        <v>10876222</v>
      </c>
      <c r="R19" s="1420">
        <v>9938511</v>
      </c>
      <c r="S19" s="1420">
        <v>10712149</v>
      </c>
      <c r="T19" s="1420">
        <v>8719044</v>
      </c>
      <c r="U19" s="1420">
        <v>8973994</v>
      </c>
      <c r="V19" s="1420">
        <v>9941044</v>
      </c>
      <c r="W19" s="1420">
        <v>6018997</v>
      </c>
      <c r="X19" s="1444">
        <v>7123549</v>
      </c>
      <c r="Y19" s="1444">
        <v>6318989</v>
      </c>
      <c r="Z19" s="1444">
        <v>7060429</v>
      </c>
      <c r="AA19" s="1444">
        <v>7828295</v>
      </c>
      <c r="AB19" s="1444">
        <v>6890766</v>
      </c>
      <c r="AC19" s="1444">
        <v>8276847</v>
      </c>
      <c r="AD19" s="1444">
        <v>5762759</v>
      </c>
      <c r="AE19" s="1444">
        <v>7410584</v>
      </c>
      <c r="AF19" s="1444">
        <v>8034871</v>
      </c>
      <c r="AG19" s="1444">
        <v>7774484</v>
      </c>
    </row>
    <row r="20" spans="1:33">
      <c r="B20" s="1416">
        <v>206</v>
      </c>
      <c r="C20" s="231" t="s">
        <v>111</v>
      </c>
      <c r="D20" s="1420">
        <v>4367459</v>
      </c>
      <c r="E20" s="1420">
        <v>3397552</v>
      </c>
      <c r="F20" s="1420">
        <v>1926222</v>
      </c>
      <c r="G20" s="1420">
        <v>2418389</v>
      </c>
      <c r="H20" s="1420">
        <v>3025186</v>
      </c>
      <c r="I20" s="1420">
        <v>7708082</v>
      </c>
      <c r="J20" s="1420">
        <v>8120097</v>
      </c>
      <c r="K20" s="1420">
        <v>4280682</v>
      </c>
      <c r="L20" s="1420">
        <v>3556758</v>
      </c>
      <c r="M20" s="1420">
        <v>2488599</v>
      </c>
      <c r="N20" s="1420">
        <v>3212107</v>
      </c>
      <c r="O20" s="1420">
        <v>2926833</v>
      </c>
      <c r="P20" s="1420">
        <v>2376250</v>
      </c>
      <c r="Q20" s="1420">
        <v>2166496</v>
      </c>
      <c r="R20" s="1420">
        <v>3067228</v>
      </c>
      <c r="S20" s="1420">
        <v>2376839</v>
      </c>
      <c r="T20" s="1420">
        <v>2592071</v>
      </c>
      <c r="U20" s="1420">
        <v>1960442</v>
      </c>
      <c r="V20" s="1420">
        <v>1654694</v>
      </c>
      <c r="W20" s="1420">
        <v>1394642</v>
      </c>
      <c r="X20" s="1444">
        <v>2153171</v>
      </c>
      <c r="Y20" s="1444">
        <v>1345826</v>
      </c>
      <c r="Z20" s="1444">
        <v>1476038</v>
      </c>
      <c r="AA20" s="1444">
        <v>2786614</v>
      </c>
      <c r="AB20" s="1444">
        <v>1598951</v>
      </c>
      <c r="AC20" s="1444">
        <v>3500949</v>
      </c>
      <c r="AD20" s="1444">
        <v>2188745</v>
      </c>
      <c r="AE20" s="1444">
        <v>2503708</v>
      </c>
      <c r="AF20" s="1444">
        <v>1540847</v>
      </c>
      <c r="AG20" s="1444">
        <v>1991960</v>
      </c>
    </row>
    <row r="21" spans="1:33">
      <c r="A21" s="231" t="s">
        <v>437</v>
      </c>
      <c r="B21" s="1416"/>
      <c r="C21" s="231" t="s">
        <v>433</v>
      </c>
      <c r="D21" s="1420">
        <v>27857644</v>
      </c>
      <c r="E21" s="1420">
        <v>29566863</v>
      </c>
      <c r="F21" s="1420">
        <v>26789070</v>
      </c>
      <c r="G21" s="1420">
        <v>26682337</v>
      </c>
      <c r="H21" s="1420">
        <v>22349145</v>
      </c>
      <c r="I21" s="1420">
        <v>34321738</v>
      </c>
      <c r="J21" s="1420">
        <v>31526176</v>
      </c>
      <c r="K21" s="1420">
        <v>23567396</v>
      </c>
      <c r="L21" s="1420">
        <v>18143463</v>
      </c>
      <c r="M21" s="1420">
        <v>15455579</v>
      </c>
      <c r="N21" s="1420">
        <v>14857944</v>
      </c>
      <c r="O21" s="1420">
        <v>16122733</v>
      </c>
      <c r="P21" s="1420">
        <v>11706471</v>
      </c>
      <c r="Q21" s="1420">
        <v>12178873</v>
      </c>
      <c r="R21" s="1420">
        <v>11829369</v>
      </c>
      <c r="S21" s="1420">
        <v>13631185</v>
      </c>
      <c r="T21" s="1420">
        <v>16203155</v>
      </c>
      <c r="U21" s="1420">
        <v>12361705</v>
      </c>
      <c r="V21" s="1420">
        <v>9893523</v>
      </c>
      <c r="W21" s="1420">
        <v>9632492</v>
      </c>
      <c r="X21" s="1444">
        <v>9163538</v>
      </c>
      <c r="Y21" s="1444">
        <v>8289615</v>
      </c>
      <c r="Z21" s="1444">
        <v>9897075</v>
      </c>
      <c r="AA21" s="1444">
        <v>10007902</v>
      </c>
      <c r="AB21" s="1444">
        <v>10641628</v>
      </c>
      <c r="AC21" s="1444">
        <v>10520773</v>
      </c>
      <c r="AD21" s="1444">
        <v>13110103</v>
      </c>
      <c r="AE21" s="1444">
        <v>9271955</v>
      </c>
      <c r="AF21" s="1444">
        <v>12052120</v>
      </c>
      <c r="AG21" s="1444">
        <v>7889347</v>
      </c>
    </row>
    <row r="22" spans="1:33">
      <c r="B22" s="1416">
        <v>207</v>
      </c>
      <c r="C22" s="231" t="s">
        <v>114</v>
      </c>
      <c r="D22" s="1420">
        <v>4003399</v>
      </c>
      <c r="E22" s="1420">
        <v>4357556</v>
      </c>
      <c r="F22" s="1420">
        <v>5266125</v>
      </c>
      <c r="G22" s="1420">
        <v>5644263</v>
      </c>
      <c r="H22" s="1420">
        <v>5083930</v>
      </c>
      <c r="I22" s="1420">
        <v>10350246</v>
      </c>
      <c r="J22" s="1420">
        <v>9038508</v>
      </c>
      <c r="K22" s="1420">
        <v>5213396</v>
      </c>
      <c r="L22" s="1420">
        <v>4136353</v>
      </c>
      <c r="M22" s="1420">
        <v>3547161</v>
      </c>
      <c r="N22" s="1420">
        <v>3417270</v>
      </c>
      <c r="O22" s="1420">
        <v>5511391</v>
      </c>
      <c r="P22" s="1420">
        <v>3140853</v>
      </c>
      <c r="Q22" s="1420">
        <v>2812125</v>
      </c>
      <c r="R22" s="1420">
        <v>2852952</v>
      </c>
      <c r="S22" s="1420">
        <v>4176143</v>
      </c>
      <c r="T22" s="1420">
        <v>4588710</v>
      </c>
      <c r="U22" s="1420">
        <v>4540481</v>
      </c>
      <c r="V22" s="1420">
        <v>2469689</v>
      </c>
      <c r="W22" s="1420">
        <v>2252081</v>
      </c>
      <c r="X22" s="1444">
        <v>2192105</v>
      </c>
      <c r="Y22" s="1444">
        <v>2705981</v>
      </c>
      <c r="Z22" s="1444">
        <v>2794046</v>
      </c>
      <c r="AA22" s="1444">
        <v>2827044</v>
      </c>
      <c r="AB22" s="1444">
        <v>2924351</v>
      </c>
      <c r="AC22" s="1444">
        <v>2723149</v>
      </c>
      <c r="AD22" s="1444">
        <v>5407253</v>
      </c>
      <c r="AE22" s="1444">
        <v>2232656</v>
      </c>
      <c r="AF22" s="1444">
        <v>4194133</v>
      </c>
      <c r="AG22" s="1444">
        <v>2375537</v>
      </c>
    </row>
    <row r="23" spans="1:33">
      <c r="B23" s="1416">
        <v>214</v>
      </c>
      <c r="C23" s="231" t="s">
        <v>116</v>
      </c>
      <c r="D23" s="1420">
        <v>11008392</v>
      </c>
      <c r="E23" s="1420">
        <v>8043890</v>
      </c>
      <c r="F23" s="1420">
        <v>6295591</v>
      </c>
      <c r="G23" s="1420">
        <v>8673602</v>
      </c>
      <c r="H23" s="1420">
        <v>6130606</v>
      </c>
      <c r="I23" s="1420">
        <v>13080962</v>
      </c>
      <c r="J23" s="1420">
        <v>11431164</v>
      </c>
      <c r="K23" s="1420">
        <v>8029577</v>
      </c>
      <c r="L23" s="1420">
        <v>5442937</v>
      </c>
      <c r="M23" s="1420">
        <v>6351328</v>
      </c>
      <c r="N23" s="1420">
        <v>5229179</v>
      </c>
      <c r="O23" s="1420">
        <v>5270840</v>
      </c>
      <c r="P23" s="1420">
        <v>4043322</v>
      </c>
      <c r="Q23" s="1420">
        <v>4854310</v>
      </c>
      <c r="R23" s="1420">
        <v>4690500</v>
      </c>
      <c r="S23" s="1420">
        <v>4279623</v>
      </c>
      <c r="T23" s="1420">
        <v>5932229</v>
      </c>
      <c r="U23" s="1420">
        <v>3321234</v>
      </c>
      <c r="V23" s="1420">
        <v>3220036</v>
      </c>
      <c r="W23" s="1420">
        <v>3703013</v>
      </c>
      <c r="X23" s="1444">
        <v>2925335</v>
      </c>
      <c r="Y23" s="1444">
        <v>2520352</v>
      </c>
      <c r="Z23" s="1444">
        <v>2399019</v>
      </c>
      <c r="AA23" s="1444">
        <v>3179536</v>
      </c>
      <c r="AB23" s="1444">
        <v>3283062</v>
      </c>
      <c r="AC23" s="1444">
        <v>3435832</v>
      </c>
      <c r="AD23" s="1444">
        <v>3281197</v>
      </c>
      <c r="AE23" s="1444">
        <v>2974756</v>
      </c>
      <c r="AF23" s="1444">
        <v>3518946</v>
      </c>
      <c r="AG23" s="1444">
        <v>2674060</v>
      </c>
    </row>
    <row r="24" spans="1:33">
      <c r="B24" s="1416">
        <v>217</v>
      </c>
      <c r="C24" s="231" t="s">
        <v>118</v>
      </c>
      <c r="D24" s="1420">
        <v>4831118</v>
      </c>
      <c r="E24" s="1420">
        <v>5320257</v>
      </c>
      <c r="F24" s="1420">
        <v>5476569</v>
      </c>
      <c r="G24" s="1420">
        <v>3876200</v>
      </c>
      <c r="H24" s="1420">
        <v>3547995</v>
      </c>
      <c r="I24" s="1420">
        <v>6169764</v>
      </c>
      <c r="J24" s="1420">
        <v>5692204</v>
      </c>
      <c r="K24" s="1420">
        <v>5218326</v>
      </c>
      <c r="L24" s="1420">
        <v>4117806</v>
      </c>
      <c r="M24" s="1420">
        <v>2813277</v>
      </c>
      <c r="N24" s="1420">
        <v>2931145</v>
      </c>
      <c r="O24" s="1420">
        <v>3503208</v>
      </c>
      <c r="P24" s="1420">
        <v>2734174</v>
      </c>
      <c r="Q24" s="1420">
        <v>2328626</v>
      </c>
      <c r="R24" s="1420">
        <v>2145450</v>
      </c>
      <c r="S24" s="1420">
        <v>2367327</v>
      </c>
      <c r="T24" s="1420">
        <v>1974173</v>
      </c>
      <c r="U24" s="1420">
        <v>2329165</v>
      </c>
      <c r="V24" s="1420">
        <v>1926668</v>
      </c>
      <c r="W24" s="1420">
        <v>1585264</v>
      </c>
      <c r="X24" s="1444">
        <v>2184529</v>
      </c>
      <c r="Y24" s="1444">
        <v>1584766</v>
      </c>
      <c r="Z24" s="1444">
        <v>2289900</v>
      </c>
      <c r="AA24" s="1444">
        <v>1752666</v>
      </c>
      <c r="AB24" s="1444">
        <v>2146508</v>
      </c>
      <c r="AC24" s="1444">
        <v>1258890</v>
      </c>
      <c r="AD24" s="1444">
        <v>1759907</v>
      </c>
      <c r="AE24" s="1444">
        <v>1579015</v>
      </c>
      <c r="AF24" s="1444">
        <v>2490393</v>
      </c>
      <c r="AG24" s="1444">
        <v>1854247</v>
      </c>
    </row>
    <row r="25" spans="1:33">
      <c r="B25" s="1416">
        <v>219</v>
      </c>
      <c r="C25" s="231" t="s">
        <v>120</v>
      </c>
      <c r="D25" s="1420">
        <v>6115378</v>
      </c>
      <c r="E25" s="1420">
        <v>10185190</v>
      </c>
      <c r="F25" s="1420">
        <v>8431126</v>
      </c>
      <c r="G25" s="1420">
        <v>7657495</v>
      </c>
      <c r="H25" s="1420">
        <v>6377946</v>
      </c>
      <c r="I25" s="1420">
        <v>4040521</v>
      </c>
      <c r="J25" s="1420">
        <v>4618392</v>
      </c>
      <c r="K25" s="1420">
        <v>3551123</v>
      </c>
      <c r="L25" s="1420">
        <v>3574283</v>
      </c>
      <c r="M25" s="1420">
        <v>2249371</v>
      </c>
      <c r="N25" s="1420">
        <v>2695223</v>
      </c>
      <c r="O25" s="1420">
        <v>1514849</v>
      </c>
      <c r="P25" s="1420">
        <v>1482902</v>
      </c>
      <c r="Q25" s="1420">
        <v>1512873</v>
      </c>
      <c r="R25" s="1420">
        <v>2136704</v>
      </c>
      <c r="S25" s="1420">
        <v>2150731</v>
      </c>
      <c r="T25" s="1420">
        <v>2524780</v>
      </c>
      <c r="U25" s="1420">
        <v>1619323</v>
      </c>
      <c r="V25" s="1420">
        <v>1755617</v>
      </c>
      <c r="W25" s="1420">
        <v>1695460</v>
      </c>
      <c r="X25" s="1444">
        <v>1618989</v>
      </c>
      <c r="Y25" s="1444">
        <v>1211425</v>
      </c>
      <c r="Z25" s="1444">
        <v>2166612</v>
      </c>
      <c r="AA25" s="1444">
        <v>1918212</v>
      </c>
      <c r="AB25" s="1444">
        <v>1928917</v>
      </c>
      <c r="AC25" s="1444">
        <v>2762651</v>
      </c>
      <c r="AD25" s="1444">
        <v>2473912</v>
      </c>
      <c r="AE25" s="1444">
        <v>2072459</v>
      </c>
      <c r="AF25" s="1444">
        <v>1716648</v>
      </c>
      <c r="AG25" s="1444">
        <v>882710</v>
      </c>
    </row>
    <row r="26" spans="1:33">
      <c r="B26" s="1416">
        <v>301</v>
      </c>
      <c r="C26" s="231" t="s">
        <v>122</v>
      </c>
      <c r="D26" s="1420">
        <v>1899357</v>
      </c>
      <c r="E26" s="1420">
        <v>1659970</v>
      </c>
      <c r="F26" s="1420">
        <v>1319659</v>
      </c>
      <c r="G26" s="1420">
        <v>830777</v>
      </c>
      <c r="H26" s="1420">
        <v>1208668</v>
      </c>
      <c r="I26" s="1420">
        <v>680245</v>
      </c>
      <c r="J26" s="1420">
        <v>745908</v>
      </c>
      <c r="K26" s="1420">
        <v>1554974</v>
      </c>
      <c r="L26" s="1420">
        <v>872084</v>
      </c>
      <c r="M26" s="1420">
        <v>494442</v>
      </c>
      <c r="N26" s="1420">
        <v>585127</v>
      </c>
      <c r="O26" s="1420">
        <v>322445</v>
      </c>
      <c r="P26" s="1420">
        <v>305220</v>
      </c>
      <c r="Q26" s="1420">
        <v>670939</v>
      </c>
      <c r="R26" s="1420">
        <v>3763</v>
      </c>
      <c r="S26" s="1420">
        <v>657361</v>
      </c>
      <c r="T26" s="1420">
        <v>1183263</v>
      </c>
      <c r="U26" s="1420">
        <v>551502</v>
      </c>
      <c r="V26" s="1420">
        <v>521513</v>
      </c>
      <c r="W26" s="1420">
        <v>396674</v>
      </c>
      <c r="X26" s="1444">
        <v>242580</v>
      </c>
      <c r="Y26" s="1444">
        <v>267091</v>
      </c>
      <c r="Z26" s="1444">
        <v>247498</v>
      </c>
      <c r="AA26" s="1444">
        <v>330444</v>
      </c>
      <c r="AB26" s="1444">
        <v>358790</v>
      </c>
      <c r="AC26" s="1444">
        <v>340251</v>
      </c>
      <c r="AD26" s="1444">
        <v>187834</v>
      </c>
      <c r="AE26" s="1444">
        <v>413069</v>
      </c>
      <c r="AF26" s="1444">
        <v>132000</v>
      </c>
      <c r="AG26" s="1444">
        <v>102793</v>
      </c>
    </row>
    <row r="27" spans="1:33">
      <c r="A27" s="231" t="s">
        <v>431</v>
      </c>
      <c r="B27" s="1416"/>
      <c r="C27" s="231" t="s">
        <v>123</v>
      </c>
      <c r="D27" s="1420">
        <v>20456191</v>
      </c>
      <c r="E27" s="1420">
        <v>21973101</v>
      </c>
      <c r="F27" s="1420">
        <v>16185548</v>
      </c>
      <c r="G27" s="1420">
        <v>18047924</v>
      </c>
      <c r="H27" s="1420">
        <v>18436623</v>
      </c>
      <c r="I27" s="1420">
        <v>23041677</v>
      </c>
      <c r="J27" s="1420">
        <v>26489542</v>
      </c>
      <c r="K27" s="1420">
        <v>22955639</v>
      </c>
      <c r="L27" s="1420">
        <v>16906127</v>
      </c>
      <c r="M27" s="1420">
        <v>16509141</v>
      </c>
      <c r="N27" s="1420">
        <v>14274957</v>
      </c>
      <c r="O27" s="1420">
        <v>11567436</v>
      </c>
      <c r="P27" s="1420">
        <v>12014098</v>
      </c>
      <c r="Q27" s="1420">
        <v>11488693</v>
      </c>
      <c r="R27" s="1420">
        <v>12260762</v>
      </c>
      <c r="S27" s="1420">
        <v>11630222</v>
      </c>
      <c r="T27" s="1420">
        <v>13522988</v>
      </c>
      <c r="U27" s="1420">
        <v>13269557</v>
      </c>
      <c r="V27" s="1420">
        <v>13311780</v>
      </c>
      <c r="W27" s="1420">
        <v>10382407</v>
      </c>
      <c r="X27" s="1444">
        <v>10646920</v>
      </c>
      <c r="Y27" s="1444">
        <v>9784091</v>
      </c>
      <c r="Z27" s="1444">
        <v>11327243</v>
      </c>
      <c r="AA27" s="1444">
        <v>12022814</v>
      </c>
      <c r="AB27" s="1444">
        <v>13564323</v>
      </c>
      <c r="AC27" s="1444">
        <v>10390642</v>
      </c>
      <c r="AD27" s="1444">
        <v>11595084</v>
      </c>
      <c r="AE27" s="1444">
        <v>10663554</v>
      </c>
      <c r="AF27" s="1444">
        <v>12236233</v>
      </c>
      <c r="AG27" s="1444">
        <v>11529944</v>
      </c>
    </row>
    <row r="28" spans="1:33">
      <c r="B28" s="1416">
        <v>203</v>
      </c>
      <c r="C28" s="231" t="s">
        <v>125</v>
      </c>
      <c r="D28" s="1420">
        <v>7249736</v>
      </c>
      <c r="E28" s="1420">
        <v>8644606</v>
      </c>
      <c r="F28" s="1420">
        <v>5918640</v>
      </c>
      <c r="G28" s="1420">
        <v>6819415</v>
      </c>
      <c r="H28" s="1420">
        <v>6328745</v>
      </c>
      <c r="I28" s="1420">
        <v>11294101</v>
      </c>
      <c r="J28" s="1420">
        <v>13030756</v>
      </c>
      <c r="K28" s="1420">
        <v>11235944</v>
      </c>
      <c r="L28" s="1420">
        <v>6304518</v>
      </c>
      <c r="M28" s="1420">
        <v>5219638</v>
      </c>
      <c r="N28" s="1420">
        <v>5348187</v>
      </c>
      <c r="O28" s="1420">
        <v>4188038</v>
      </c>
      <c r="P28" s="1420">
        <v>4812799</v>
      </c>
      <c r="Q28" s="1420">
        <v>4069392</v>
      </c>
      <c r="R28" s="1420">
        <v>5185170</v>
      </c>
      <c r="S28" s="1420">
        <v>4466547</v>
      </c>
      <c r="T28" s="1420">
        <v>5004830</v>
      </c>
      <c r="U28" s="1420">
        <v>4387482</v>
      </c>
      <c r="V28" s="1420">
        <v>4974875</v>
      </c>
      <c r="W28" s="1420">
        <v>3620935</v>
      </c>
      <c r="X28" s="1444">
        <v>3768076</v>
      </c>
      <c r="Y28" s="1444">
        <v>3989660</v>
      </c>
      <c r="Z28" s="1444">
        <v>5053382</v>
      </c>
      <c r="AA28" s="1444">
        <v>4459372</v>
      </c>
      <c r="AB28" s="1444">
        <v>6180085</v>
      </c>
      <c r="AC28" s="1444">
        <v>4734153</v>
      </c>
      <c r="AD28" s="1444">
        <v>4772341</v>
      </c>
      <c r="AE28" s="1444">
        <v>5038936</v>
      </c>
      <c r="AF28" s="1444">
        <v>4760481</v>
      </c>
      <c r="AG28" s="1444">
        <v>4492791</v>
      </c>
    </row>
    <row r="29" spans="1:33">
      <c r="B29" s="1416">
        <v>210</v>
      </c>
      <c r="C29" s="231" t="s">
        <v>127</v>
      </c>
      <c r="D29" s="1420">
        <v>8508515</v>
      </c>
      <c r="E29" s="1420">
        <v>7016772</v>
      </c>
      <c r="F29" s="1420">
        <v>6391412</v>
      </c>
      <c r="G29" s="1420">
        <v>7251994</v>
      </c>
      <c r="H29" s="1420">
        <v>8370799</v>
      </c>
      <c r="I29" s="1420">
        <v>7385321</v>
      </c>
      <c r="J29" s="1420">
        <v>8472311</v>
      </c>
      <c r="K29" s="1420">
        <v>6985205</v>
      </c>
      <c r="L29" s="1420">
        <v>5928066</v>
      </c>
      <c r="M29" s="1420">
        <v>7625122</v>
      </c>
      <c r="N29" s="1420">
        <v>5278667</v>
      </c>
      <c r="O29" s="1420">
        <v>4324684</v>
      </c>
      <c r="P29" s="1420">
        <v>4636341</v>
      </c>
      <c r="Q29" s="1420">
        <v>4673571</v>
      </c>
      <c r="R29" s="1420">
        <v>4632335</v>
      </c>
      <c r="S29" s="1420">
        <v>3614281</v>
      </c>
      <c r="T29" s="1420">
        <v>5732760</v>
      </c>
      <c r="U29" s="1420">
        <v>6093742</v>
      </c>
      <c r="V29" s="1420">
        <v>4738884</v>
      </c>
      <c r="W29" s="1420">
        <v>4465403</v>
      </c>
      <c r="X29" s="1444">
        <v>4438583</v>
      </c>
      <c r="Y29" s="1444">
        <v>3625141</v>
      </c>
      <c r="Z29" s="1444">
        <v>3972488</v>
      </c>
      <c r="AA29" s="1444">
        <v>5229152</v>
      </c>
      <c r="AB29" s="1444">
        <v>4779954</v>
      </c>
      <c r="AC29" s="1444">
        <v>3087296</v>
      </c>
      <c r="AD29" s="1444">
        <v>4402223</v>
      </c>
      <c r="AE29" s="1444">
        <v>3478984</v>
      </c>
      <c r="AF29" s="1444">
        <v>5016114</v>
      </c>
      <c r="AG29" s="1444">
        <v>4317936</v>
      </c>
    </row>
    <row r="30" spans="1:33">
      <c r="B30" s="1416">
        <v>216</v>
      </c>
      <c r="C30" s="231" t="s">
        <v>129</v>
      </c>
      <c r="D30" s="1420">
        <v>2458093</v>
      </c>
      <c r="E30" s="1420">
        <v>4031422</v>
      </c>
      <c r="F30" s="1420">
        <v>2359628</v>
      </c>
      <c r="G30" s="1420">
        <v>2214993</v>
      </c>
      <c r="H30" s="1420">
        <v>2189565</v>
      </c>
      <c r="I30" s="1420">
        <v>2499851</v>
      </c>
      <c r="J30" s="1420">
        <v>2580250</v>
      </c>
      <c r="K30" s="1420">
        <v>2765442</v>
      </c>
      <c r="L30" s="1420">
        <v>2686797</v>
      </c>
      <c r="M30" s="1420">
        <v>2346182</v>
      </c>
      <c r="N30" s="1420">
        <v>1832017</v>
      </c>
      <c r="O30" s="1420">
        <v>1949395</v>
      </c>
      <c r="P30" s="1420">
        <v>1440266</v>
      </c>
      <c r="Q30" s="1420">
        <v>1709765</v>
      </c>
      <c r="R30" s="1420">
        <v>1685410</v>
      </c>
      <c r="S30" s="1420">
        <v>2190056</v>
      </c>
      <c r="T30" s="1420">
        <v>1896275</v>
      </c>
      <c r="U30" s="1420">
        <v>2001215</v>
      </c>
      <c r="V30" s="1420">
        <v>2575511</v>
      </c>
      <c r="W30" s="1420">
        <v>1398805</v>
      </c>
      <c r="X30" s="1444">
        <v>1384217</v>
      </c>
      <c r="Y30" s="1444">
        <v>1046094</v>
      </c>
      <c r="Z30" s="1444">
        <v>1289336</v>
      </c>
      <c r="AA30" s="1444">
        <v>1443512</v>
      </c>
      <c r="AB30" s="1444">
        <v>1589556</v>
      </c>
      <c r="AC30" s="1444">
        <v>1552202</v>
      </c>
      <c r="AD30" s="1444">
        <v>1368479</v>
      </c>
      <c r="AE30" s="1444">
        <v>1165618</v>
      </c>
      <c r="AF30" s="1444">
        <v>1341609</v>
      </c>
      <c r="AG30" s="1444">
        <v>1481672</v>
      </c>
    </row>
    <row r="31" spans="1:33">
      <c r="B31" s="1416">
        <v>381</v>
      </c>
      <c r="C31" s="231" t="s">
        <v>131</v>
      </c>
      <c r="D31" s="1420">
        <v>790408</v>
      </c>
      <c r="E31" s="1420">
        <v>1390953</v>
      </c>
      <c r="F31" s="1420">
        <v>695971</v>
      </c>
      <c r="G31" s="1420">
        <v>899575</v>
      </c>
      <c r="H31" s="1420">
        <v>851441</v>
      </c>
      <c r="I31" s="1420">
        <v>908888</v>
      </c>
      <c r="J31" s="1420">
        <v>1235538</v>
      </c>
      <c r="K31" s="1420">
        <v>967739</v>
      </c>
      <c r="L31" s="1420">
        <v>1274629</v>
      </c>
      <c r="M31" s="1420">
        <v>808326</v>
      </c>
      <c r="N31" s="1420">
        <v>1144987</v>
      </c>
      <c r="O31" s="1420">
        <v>508840</v>
      </c>
      <c r="P31" s="1420">
        <v>626372</v>
      </c>
      <c r="Q31" s="1420">
        <v>525026</v>
      </c>
      <c r="R31" s="1420">
        <v>385614</v>
      </c>
      <c r="S31" s="1420">
        <v>498118</v>
      </c>
      <c r="T31" s="1420">
        <v>404790</v>
      </c>
      <c r="U31" s="1420">
        <v>414324</v>
      </c>
      <c r="V31" s="1420">
        <v>314815</v>
      </c>
      <c r="W31" s="1420">
        <v>441430</v>
      </c>
      <c r="X31" s="1444">
        <v>454283</v>
      </c>
      <c r="Y31" s="1444">
        <v>420348</v>
      </c>
      <c r="Z31" s="1444">
        <v>467327</v>
      </c>
      <c r="AA31" s="1444">
        <v>371379</v>
      </c>
      <c r="AB31" s="1444">
        <v>400802</v>
      </c>
      <c r="AC31" s="1444">
        <v>358709</v>
      </c>
      <c r="AD31" s="1444">
        <v>362053</v>
      </c>
      <c r="AE31" s="1444">
        <v>390115</v>
      </c>
      <c r="AF31" s="1444">
        <v>529932</v>
      </c>
      <c r="AG31" s="1444">
        <v>452627</v>
      </c>
    </row>
    <row r="32" spans="1:33">
      <c r="B32" s="1416">
        <v>382</v>
      </c>
      <c r="C32" s="231" t="s">
        <v>133</v>
      </c>
      <c r="D32" s="1420">
        <v>1449439</v>
      </c>
      <c r="E32" s="1420">
        <v>889348</v>
      </c>
      <c r="F32" s="1420">
        <v>819897</v>
      </c>
      <c r="G32" s="1420">
        <v>861947</v>
      </c>
      <c r="H32" s="1420">
        <v>696073</v>
      </c>
      <c r="I32" s="1420">
        <v>953516</v>
      </c>
      <c r="J32" s="1420">
        <v>1170687</v>
      </c>
      <c r="K32" s="1420">
        <v>1001309</v>
      </c>
      <c r="L32" s="1420">
        <v>712117</v>
      </c>
      <c r="M32" s="1420">
        <v>509873</v>
      </c>
      <c r="N32" s="1420">
        <v>671099</v>
      </c>
      <c r="O32" s="1420">
        <v>596479</v>
      </c>
      <c r="P32" s="1420">
        <v>498320</v>
      </c>
      <c r="Q32" s="1420">
        <v>510939</v>
      </c>
      <c r="R32" s="1420">
        <v>372233</v>
      </c>
      <c r="S32" s="1420">
        <v>861220</v>
      </c>
      <c r="T32" s="1420">
        <v>484333</v>
      </c>
      <c r="U32" s="1420">
        <v>372794</v>
      </c>
      <c r="V32" s="1420">
        <v>707695</v>
      </c>
      <c r="W32" s="1420">
        <v>455834</v>
      </c>
      <c r="X32" s="1444">
        <v>601761</v>
      </c>
      <c r="Y32" s="1444">
        <v>702848</v>
      </c>
      <c r="Z32" s="1444">
        <v>544710</v>
      </c>
      <c r="AA32" s="1444">
        <v>519399</v>
      </c>
      <c r="AB32" s="1444">
        <v>613926</v>
      </c>
      <c r="AC32" s="1444">
        <v>658282</v>
      </c>
      <c r="AD32" s="1444">
        <v>689988</v>
      </c>
      <c r="AE32" s="1444">
        <v>589901</v>
      </c>
      <c r="AF32" s="1444">
        <v>588097</v>
      </c>
      <c r="AG32" s="1444">
        <v>784918</v>
      </c>
    </row>
    <row r="33" spans="1:33">
      <c r="A33" s="231" t="s">
        <v>437</v>
      </c>
      <c r="B33" s="1416"/>
      <c r="C33" s="231" t="s">
        <v>434</v>
      </c>
      <c r="D33" s="1420">
        <v>14955115</v>
      </c>
      <c r="E33" s="1420">
        <v>13783534</v>
      </c>
      <c r="F33" s="1420">
        <v>10204156</v>
      </c>
      <c r="G33" s="1420">
        <v>10296188</v>
      </c>
      <c r="H33" s="1420">
        <v>10322221</v>
      </c>
      <c r="I33" s="1420">
        <v>10650076</v>
      </c>
      <c r="J33" s="1420">
        <v>11722606</v>
      </c>
      <c r="K33" s="1420">
        <v>8878721</v>
      </c>
      <c r="L33" s="1420">
        <v>8007098</v>
      </c>
      <c r="M33" s="1420">
        <v>8135258</v>
      </c>
      <c r="N33" s="1420">
        <v>6106726</v>
      </c>
      <c r="O33" s="1420">
        <v>8695007</v>
      </c>
      <c r="P33" s="1420">
        <v>4673211</v>
      </c>
      <c r="Q33" s="1420">
        <v>5797893</v>
      </c>
      <c r="R33" s="1420">
        <v>5594554</v>
      </c>
      <c r="S33" s="1420">
        <v>5496084</v>
      </c>
      <c r="T33" s="1420">
        <v>5541381</v>
      </c>
      <c r="U33" s="1420">
        <v>6165428</v>
      </c>
      <c r="V33" s="1420">
        <v>4464651</v>
      </c>
      <c r="W33" s="1420">
        <v>4159374</v>
      </c>
      <c r="X33" s="1444">
        <v>4452952</v>
      </c>
      <c r="Y33" s="1444">
        <v>4717713</v>
      </c>
      <c r="Z33" s="1444">
        <v>4909930</v>
      </c>
      <c r="AA33" s="1444">
        <v>5108249</v>
      </c>
      <c r="AB33" s="1444">
        <v>3505323</v>
      </c>
      <c r="AC33" s="1444">
        <v>3641226</v>
      </c>
      <c r="AD33" s="1444">
        <v>5145178</v>
      </c>
      <c r="AE33" s="1444">
        <v>6089835</v>
      </c>
      <c r="AF33" s="1444">
        <v>5726317</v>
      </c>
      <c r="AG33" s="1444">
        <v>4694142</v>
      </c>
    </row>
    <row r="34" spans="1:33">
      <c r="B34" s="1416">
        <v>213</v>
      </c>
      <c r="C34" s="231" t="s">
        <v>1222</v>
      </c>
      <c r="D34" s="1420">
        <v>3000404</v>
      </c>
      <c r="E34" s="1420">
        <v>2103955</v>
      </c>
      <c r="F34" s="1420">
        <v>1575046</v>
      </c>
      <c r="G34" s="1420">
        <v>1088405</v>
      </c>
      <c r="H34" s="1420">
        <v>1959202</v>
      </c>
      <c r="I34" s="1420">
        <v>1869170</v>
      </c>
      <c r="J34" s="1420">
        <v>1423902</v>
      </c>
      <c r="K34" s="1420">
        <v>1225881</v>
      </c>
      <c r="L34" s="1420">
        <v>1007814</v>
      </c>
      <c r="M34" s="1420">
        <v>810673</v>
      </c>
      <c r="N34" s="1420">
        <v>842645</v>
      </c>
      <c r="O34" s="1420">
        <v>875115</v>
      </c>
      <c r="P34" s="1420">
        <v>651054</v>
      </c>
      <c r="Q34" s="1420">
        <v>1312945</v>
      </c>
      <c r="R34" s="1420">
        <v>995706</v>
      </c>
      <c r="S34" s="1420">
        <v>756756</v>
      </c>
      <c r="T34" s="1420">
        <v>893806</v>
      </c>
      <c r="U34" s="1420">
        <v>648075</v>
      </c>
      <c r="V34" s="1420">
        <v>603370</v>
      </c>
      <c r="W34" s="1420">
        <v>537641</v>
      </c>
      <c r="X34" s="1444">
        <v>590110</v>
      </c>
      <c r="Y34" s="1444">
        <v>682137</v>
      </c>
      <c r="Z34" s="1444">
        <v>604022</v>
      </c>
      <c r="AA34" s="1444">
        <v>750056</v>
      </c>
      <c r="AB34" s="1444">
        <v>329136</v>
      </c>
      <c r="AC34" s="1444">
        <v>435653</v>
      </c>
      <c r="AD34" s="1444">
        <v>689962</v>
      </c>
      <c r="AE34" s="1444">
        <v>385145</v>
      </c>
      <c r="AF34" s="1444">
        <v>563963</v>
      </c>
      <c r="AG34" s="1444">
        <v>1098985</v>
      </c>
    </row>
    <row r="35" spans="1:33">
      <c r="B35" s="1416">
        <v>215</v>
      </c>
      <c r="C35" s="231" t="s">
        <v>1223</v>
      </c>
      <c r="D35" s="1420">
        <v>4032756</v>
      </c>
      <c r="E35" s="1420">
        <v>2389542</v>
      </c>
      <c r="F35" s="1420">
        <v>2943194</v>
      </c>
      <c r="G35" s="1420">
        <v>2710720</v>
      </c>
      <c r="H35" s="1420">
        <v>2864922</v>
      </c>
      <c r="I35" s="1420">
        <v>2701127</v>
      </c>
      <c r="J35" s="1420">
        <v>4285158</v>
      </c>
      <c r="K35" s="1420">
        <v>2838897</v>
      </c>
      <c r="L35" s="1420">
        <v>2461359</v>
      </c>
      <c r="M35" s="1420">
        <v>2804819</v>
      </c>
      <c r="N35" s="1420">
        <v>1841015</v>
      </c>
      <c r="O35" s="1420">
        <v>1384611</v>
      </c>
      <c r="P35" s="1420">
        <v>1197264</v>
      </c>
      <c r="Q35" s="1420">
        <v>1439116</v>
      </c>
      <c r="R35" s="1420">
        <v>1361130</v>
      </c>
      <c r="S35" s="1420">
        <v>2159982</v>
      </c>
      <c r="T35" s="1420">
        <v>1311712</v>
      </c>
      <c r="U35" s="1420">
        <v>1544732</v>
      </c>
      <c r="V35" s="1420">
        <v>1090757</v>
      </c>
      <c r="W35" s="1420">
        <v>943248</v>
      </c>
      <c r="X35" s="1444">
        <v>1246508</v>
      </c>
      <c r="Y35" s="1444">
        <v>810315</v>
      </c>
      <c r="Z35" s="1444">
        <v>1003207</v>
      </c>
      <c r="AA35" s="1444">
        <v>1581121</v>
      </c>
      <c r="AB35" s="1444">
        <v>855220</v>
      </c>
      <c r="AC35" s="1444">
        <v>1059261</v>
      </c>
      <c r="AD35" s="1444">
        <v>1677890</v>
      </c>
      <c r="AE35" s="1444">
        <v>973779</v>
      </c>
      <c r="AF35" s="1444">
        <v>1426322</v>
      </c>
      <c r="AG35" s="1444">
        <v>977943</v>
      </c>
    </row>
    <row r="36" spans="1:33">
      <c r="B36" s="1416">
        <v>218</v>
      </c>
      <c r="C36" s="231" t="s">
        <v>148</v>
      </c>
      <c r="D36" s="1420">
        <v>2188107</v>
      </c>
      <c r="E36" s="1420">
        <v>3684761</v>
      </c>
      <c r="F36" s="1420">
        <v>1678303</v>
      </c>
      <c r="G36" s="1420">
        <v>1939227</v>
      </c>
      <c r="H36" s="1420">
        <v>1874496</v>
      </c>
      <c r="I36" s="1420">
        <v>1563666</v>
      </c>
      <c r="J36" s="1420">
        <v>2046297</v>
      </c>
      <c r="K36" s="1420">
        <v>1707718</v>
      </c>
      <c r="L36" s="1420">
        <v>1487362</v>
      </c>
      <c r="M36" s="1420">
        <v>1382404</v>
      </c>
      <c r="N36" s="1420">
        <v>897195</v>
      </c>
      <c r="O36" s="1420">
        <v>953542</v>
      </c>
      <c r="P36" s="1420">
        <v>876707</v>
      </c>
      <c r="Q36" s="1420">
        <v>893555</v>
      </c>
      <c r="R36" s="1420">
        <v>1130664</v>
      </c>
      <c r="S36" s="1420">
        <v>666774</v>
      </c>
      <c r="T36" s="1420">
        <v>996285</v>
      </c>
      <c r="U36" s="1420">
        <v>1058327</v>
      </c>
      <c r="V36" s="1420">
        <v>668869</v>
      </c>
      <c r="W36" s="1420">
        <v>700568</v>
      </c>
      <c r="X36" s="1444">
        <v>724939</v>
      </c>
      <c r="Y36" s="1444">
        <v>1817320</v>
      </c>
      <c r="Z36" s="1444">
        <v>612983</v>
      </c>
      <c r="AA36" s="1444">
        <v>1279816</v>
      </c>
      <c r="AB36" s="1444">
        <v>926701</v>
      </c>
      <c r="AC36" s="1444">
        <v>640007</v>
      </c>
      <c r="AD36" s="1444">
        <v>743315</v>
      </c>
      <c r="AE36" s="1444">
        <v>986035</v>
      </c>
      <c r="AF36" s="1444">
        <v>1379363</v>
      </c>
      <c r="AG36" s="1444">
        <v>694954</v>
      </c>
    </row>
    <row r="37" spans="1:33">
      <c r="B37" s="1416">
        <v>220</v>
      </c>
      <c r="C37" s="231" t="s">
        <v>150</v>
      </c>
      <c r="D37" s="1420">
        <v>1828082</v>
      </c>
      <c r="E37" s="1420">
        <v>2178680</v>
      </c>
      <c r="F37" s="1420">
        <v>2081556</v>
      </c>
      <c r="G37" s="1420">
        <v>1486475</v>
      </c>
      <c r="H37" s="1420">
        <v>1520276</v>
      </c>
      <c r="I37" s="1420">
        <v>1559185</v>
      </c>
      <c r="J37" s="1420">
        <v>1584840</v>
      </c>
      <c r="K37" s="1420">
        <v>1300111</v>
      </c>
      <c r="L37" s="1420">
        <v>1171788</v>
      </c>
      <c r="M37" s="1420">
        <v>1147499</v>
      </c>
      <c r="N37" s="1420">
        <v>1072498</v>
      </c>
      <c r="O37" s="1420">
        <v>1481551</v>
      </c>
      <c r="P37" s="1420">
        <v>860849</v>
      </c>
      <c r="Q37" s="1420">
        <v>759361</v>
      </c>
      <c r="R37" s="1420">
        <v>915652</v>
      </c>
      <c r="S37" s="1420">
        <v>747686</v>
      </c>
      <c r="T37" s="1420">
        <v>918552</v>
      </c>
      <c r="U37" s="1420">
        <v>1497019</v>
      </c>
      <c r="V37" s="1420">
        <v>893979</v>
      </c>
      <c r="W37" s="1420">
        <v>1252275</v>
      </c>
      <c r="X37" s="1444">
        <v>997536</v>
      </c>
      <c r="Y37" s="1444">
        <v>513981</v>
      </c>
      <c r="Z37" s="1444">
        <v>625334</v>
      </c>
      <c r="AA37" s="1444">
        <v>749814</v>
      </c>
      <c r="AB37" s="1444">
        <v>609041</v>
      </c>
      <c r="AC37" s="1444">
        <v>703313</v>
      </c>
      <c r="AD37" s="1444">
        <v>739996</v>
      </c>
      <c r="AE37" s="1444">
        <v>923232</v>
      </c>
      <c r="AF37" s="1444">
        <v>794817</v>
      </c>
      <c r="AG37" s="1444">
        <v>908062</v>
      </c>
    </row>
    <row r="38" spans="1:33">
      <c r="B38" s="1416">
        <v>228</v>
      </c>
      <c r="C38" s="231" t="s">
        <v>439</v>
      </c>
      <c r="D38" s="1420">
        <v>3341491</v>
      </c>
      <c r="E38" s="1420">
        <v>2714830</v>
      </c>
      <c r="F38" s="1420">
        <v>1530059</v>
      </c>
      <c r="G38" s="1420">
        <v>2476773</v>
      </c>
      <c r="H38" s="1420">
        <v>1512061</v>
      </c>
      <c r="I38" s="1420">
        <v>2279188</v>
      </c>
      <c r="J38" s="1420">
        <v>1563525</v>
      </c>
      <c r="K38" s="1420">
        <v>1150996</v>
      </c>
      <c r="L38" s="1420">
        <v>1404017</v>
      </c>
      <c r="M38" s="1420">
        <v>1574644</v>
      </c>
      <c r="N38" s="1420">
        <v>1067196</v>
      </c>
      <c r="O38" s="1420">
        <v>3452361</v>
      </c>
      <c r="P38" s="1420">
        <v>740744</v>
      </c>
      <c r="Q38" s="1420">
        <v>1009996</v>
      </c>
      <c r="R38" s="1420">
        <v>858143</v>
      </c>
      <c r="S38" s="1420">
        <v>932177</v>
      </c>
      <c r="T38" s="1420">
        <v>1032459</v>
      </c>
      <c r="U38" s="1420">
        <v>1121533</v>
      </c>
      <c r="V38" s="1420">
        <v>954305</v>
      </c>
      <c r="W38" s="1420">
        <v>579573</v>
      </c>
      <c r="X38" s="1444">
        <v>631863</v>
      </c>
      <c r="Y38" s="1444">
        <v>630571</v>
      </c>
      <c r="Z38" s="1444">
        <v>1812685</v>
      </c>
      <c r="AA38" s="1444">
        <v>610124</v>
      </c>
      <c r="AB38" s="1444">
        <v>661241</v>
      </c>
      <c r="AC38" s="1444">
        <v>620815</v>
      </c>
      <c r="AD38" s="1444">
        <v>875943</v>
      </c>
      <c r="AE38" s="1444">
        <v>2579172</v>
      </c>
      <c r="AF38" s="1444">
        <v>1420189</v>
      </c>
      <c r="AG38" s="1444">
        <v>841245</v>
      </c>
    </row>
    <row r="39" spans="1:33">
      <c r="B39" s="1416">
        <v>365</v>
      </c>
      <c r="C39" s="231" t="s">
        <v>440</v>
      </c>
      <c r="D39" s="1420">
        <v>564275</v>
      </c>
      <c r="E39" s="1420">
        <v>711766</v>
      </c>
      <c r="F39" s="1420">
        <v>395998</v>
      </c>
      <c r="G39" s="1420">
        <v>594588</v>
      </c>
      <c r="H39" s="1420">
        <v>591264</v>
      </c>
      <c r="I39" s="1420">
        <v>677740</v>
      </c>
      <c r="J39" s="1420">
        <v>818884</v>
      </c>
      <c r="K39" s="1420">
        <v>655118</v>
      </c>
      <c r="L39" s="1420">
        <v>474758</v>
      </c>
      <c r="M39" s="1420">
        <v>415219</v>
      </c>
      <c r="N39" s="1420">
        <v>386177</v>
      </c>
      <c r="O39" s="1420">
        <v>547827</v>
      </c>
      <c r="P39" s="1420">
        <v>346593</v>
      </c>
      <c r="Q39" s="1420">
        <v>382920</v>
      </c>
      <c r="R39" s="1420">
        <v>333259</v>
      </c>
      <c r="S39" s="1420">
        <v>232709</v>
      </c>
      <c r="T39" s="1420">
        <v>388567</v>
      </c>
      <c r="U39" s="1420">
        <v>295742</v>
      </c>
      <c r="V39" s="1420">
        <v>253371</v>
      </c>
      <c r="W39" s="1420">
        <v>146069</v>
      </c>
      <c r="X39" s="1444">
        <v>261996</v>
      </c>
      <c r="Y39" s="1444">
        <v>263389</v>
      </c>
      <c r="Z39" s="1444">
        <v>251699</v>
      </c>
      <c r="AA39" s="1444">
        <v>137318</v>
      </c>
      <c r="AB39" s="1444">
        <v>123984</v>
      </c>
      <c r="AC39" s="1444">
        <v>182177</v>
      </c>
      <c r="AD39" s="1444">
        <v>418072</v>
      </c>
      <c r="AE39" s="1444">
        <v>242472</v>
      </c>
      <c r="AF39" s="1444">
        <v>141663</v>
      </c>
      <c r="AG39" s="1444">
        <v>172953</v>
      </c>
    </row>
    <row r="40" spans="1:33">
      <c r="A40" s="231" t="s">
        <v>431</v>
      </c>
      <c r="B40" s="1416"/>
      <c r="C40" s="231" t="s">
        <v>435</v>
      </c>
      <c r="D40" s="1420">
        <v>19319439</v>
      </c>
      <c r="E40" s="1420">
        <v>18634122</v>
      </c>
      <c r="F40" s="1420">
        <v>17831901</v>
      </c>
      <c r="G40" s="1420">
        <v>18071723</v>
      </c>
      <c r="H40" s="1420">
        <v>16710304</v>
      </c>
      <c r="I40" s="1420">
        <v>16310279</v>
      </c>
      <c r="J40" s="1420">
        <v>18921785</v>
      </c>
      <c r="K40" s="1420">
        <v>16145047</v>
      </c>
      <c r="L40" s="1420">
        <v>14479481</v>
      </c>
      <c r="M40" s="1420">
        <v>14376742</v>
      </c>
      <c r="N40" s="1420">
        <v>12774856</v>
      </c>
      <c r="O40" s="1420">
        <v>10871564</v>
      </c>
      <c r="P40" s="1420">
        <v>10580600</v>
      </c>
      <c r="Q40" s="1420">
        <v>10451233</v>
      </c>
      <c r="R40" s="1420">
        <v>12321444</v>
      </c>
      <c r="S40" s="1420">
        <v>10813299</v>
      </c>
      <c r="T40" s="1420">
        <v>12097139</v>
      </c>
      <c r="U40" s="1420">
        <v>10893357</v>
      </c>
      <c r="V40" s="1420">
        <v>24808431</v>
      </c>
      <c r="W40" s="1420">
        <v>15360467</v>
      </c>
      <c r="X40" s="1444">
        <v>14958161.421052631</v>
      </c>
      <c r="Y40" s="1444">
        <v>15532598.421052631</v>
      </c>
      <c r="Z40" s="1444">
        <v>15195245.421052631</v>
      </c>
      <c r="AA40" s="1444">
        <v>11093141</v>
      </c>
      <c r="AB40" s="1444">
        <v>10671530</v>
      </c>
      <c r="AC40" s="1444">
        <v>9835450</v>
      </c>
      <c r="AD40" s="1444">
        <v>14288858</v>
      </c>
      <c r="AE40" s="1444">
        <v>10556584</v>
      </c>
      <c r="AF40" s="1444">
        <v>14016722</v>
      </c>
      <c r="AG40" s="1444">
        <v>14941975</v>
      </c>
    </row>
    <row r="41" spans="1:33">
      <c r="B41" s="1416">
        <v>201</v>
      </c>
      <c r="C41" s="231" t="s">
        <v>441</v>
      </c>
      <c r="D41" s="1420">
        <v>17216322</v>
      </c>
      <c r="E41" s="1420">
        <v>17241853</v>
      </c>
      <c r="F41" s="1420">
        <v>17032790</v>
      </c>
      <c r="G41" s="1420">
        <v>16487983</v>
      </c>
      <c r="H41" s="1420">
        <v>15214892</v>
      </c>
      <c r="I41" s="1420">
        <v>15061488</v>
      </c>
      <c r="J41" s="1420">
        <v>17251566</v>
      </c>
      <c r="K41" s="1420">
        <v>14894930</v>
      </c>
      <c r="L41" s="1420">
        <v>13275487</v>
      </c>
      <c r="M41" s="1420">
        <v>13205842</v>
      </c>
      <c r="N41" s="1420">
        <v>11630901</v>
      </c>
      <c r="O41" s="1420">
        <v>9927273</v>
      </c>
      <c r="P41" s="1420">
        <v>9861893</v>
      </c>
      <c r="Q41" s="1420">
        <v>9666080</v>
      </c>
      <c r="R41" s="1420">
        <v>11100527</v>
      </c>
      <c r="S41" s="1420">
        <v>10014201</v>
      </c>
      <c r="T41" s="1420">
        <v>11435733</v>
      </c>
      <c r="U41" s="1420">
        <v>10184891</v>
      </c>
      <c r="V41" s="1420">
        <v>24057661</v>
      </c>
      <c r="W41" s="1420">
        <v>14743549</v>
      </c>
      <c r="X41" s="1444">
        <v>14444510.421052631</v>
      </c>
      <c r="Y41" s="1444">
        <v>15034501.421052631</v>
      </c>
      <c r="Z41" s="1444">
        <v>14089060.421052631</v>
      </c>
      <c r="AA41" s="1444">
        <v>9940890</v>
      </c>
      <c r="AB41" s="1444">
        <v>10118086</v>
      </c>
      <c r="AC41" s="1444">
        <v>9434766</v>
      </c>
      <c r="AD41" s="1444">
        <v>13877978</v>
      </c>
      <c r="AE41" s="1444">
        <v>10043666</v>
      </c>
      <c r="AF41" s="1444">
        <v>13404936</v>
      </c>
      <c r="AG41" s="1444">
        <v>13433461</v>
      </c>
    </row>
    <row r="42" spans="1:33">
      <c r="B42" s="1416">
        <v>442</v>
      </c>
      <c r="C42" s="231" t="s">
        <v>179</v>
      </c>
      <c r="D42" s="1420">
        <v>236114</v>
      </c>
      <c r="E42" s="1420">
        <v>293156</v>
      </c>
      <c r="F42" s="1420">
        <v>188231</v>
      </c>
      <c r="G42" s="1420">
        <v>133778</v>
      </c>
      <c r="H42" s="1420">
        <v>463095</v>
      </c>
      <c r="I42" s="1420">
        <v>338615</v>
      </c>
      <c r="J42" s="1420">
        <v>402261</v>
      </c>
      <c r="K42" s="1420">
        <v>223859</v>
      </c>
      <c r="L42" s="1420">
        <v>393541</v>
      </c>
      <c r="M42" s="1420">
        <v>247594</v>
      </c>
      <c r="N42" s="1420">
        <v>255562</v>
      </c>
      <c r="O42" s="1420">
        <v>179945</v>
      </c>
      <c r="P42" s="1420">
        <v>107195</v>
      </c>
      <c r="Q42" s="1420">
        <v>77658</v>
      </c>
      <c r="R42" s="1420">
        <v>140050</v>
      </c>
      <c r="S42" s="1420">
        <v>109576</v>
      </c>
      <c r="T42" s="1420">
        <v>114525</v>
      </c>
      <c r="U42" s="1420">
        <v>104374</v>
      </c>
      <c r="V42" s="1420">
        <v>145272</v>
      </c>
      <c r="W42" s="1420">
        <v>77162</v>
      </c>
      <c r="X42" s="1444">
        <v>138349</v>
      </c>
      <c r="Y42" s="1444">
        <v>57374</v>
      </c>
      <c r="Z42" s="1444">
        <v>118705</v>
      </c>
      <c r="AA42" s="1444">
        <v>82089</v>
      </c>
      <c r="AB42" s="1444">
        <v>102707</v>
      </c>
      <c r="AC42" s="1444">
        <v>80140</v>
      </c>
      <c r="AD42" s="1444">
        <v>106997</v>
      </c>
      <c r="AE42" s="1444">
        <v>64225</v>
      </c>
      <c r="AF42" s="1444">
        <v>106338</v>
      </c>
      <c r="AG42" s="1444">
        <v>102264</v>
      </c>
    </row>
    <row r="43" spans="1:33">
      <c r="B43" s="1416">
        <v>443</v>
      </c>
      <c r="C43" s="231" t="s">
        <v>181</v>
      </c>
      <c r="D43" s="1420">
        <v>1574251</v>
      </c>
      <c r="E43" s="1420">
        <v>851895</v>
      </c>
      <c r="F43" s="1420">
        <v>409409</v>
      </c>
      <c r="G43" s="1420">
        <v>868191</v>
      </c>
      <c r="H43" s="1420">
        <v>799477</v>
      </c>
      <c r="I43" s="1420">
        <v>565312</v>
      </c>
      <c r="J43" s="1420">
        <v>1048969</v>
      </c>
      <c r="K43" s="1420">
        <v>592669</v>
      </c>
      <c r="L43" s="1420">
        <v>491164</v>
      </c>
      <c r="M43" s="1420">
        <v>600258</v>
      </c>
      <c r="N43" s="1420">
        <v>593940</v>
      </c>
      <c r="O43" s="1420">
        <v>475905</v>
      </c>
      <c r="P43" s="1420">
        <v>436093</v>
      </c>
      <c r="Q43" s="1420">
        <v>570375</v>
      </c>
      <c r="R43" s="1420">
        <v>1029342</v>
      </c>
      <c r="S43" s="1420">
        <v>597147</v>
      </c>
      <c r="T43" s="1420">
        <v>351927</v>
      </c>
      <c r="U43" s="1420">
        <v>458252</v>
      </c>
      <c r="V43" s="1420">
        <v>431283</v>
      </c>
      <c r="W43" s="1420">
        <v>295267</v>
      </c>
      <c r="X43" s="1444">
        <v>244843</v>
      </c>
      <c r="Y43" s="1444">
        <v>293051</v>
      </c>
      <c r="Z43" s="1444">
        <v>905447</v>
      </c>
      <c r="AA43" s="1444">
        <v>965483</v>
      </c>
      <c r="AB43" s="1444">
        <v>370453</v>
      </c>
      <c r="AC43" s="1444">
        <v>252929</v>
      </c>
      <c r="AD43" s="1444">
        <v>241404</v>
      </c>
      <c r="AE43" s="1444">
        <v>334750</v>
      </c>
      <c r="AF43" s="1444">
        <v>356185</v>
      </c>
      <c r="AG43" s="1444">
        <v>1295666</v>
      </c>
    </row>
    <row r="44" spans="1:33">
      <c r="B44" s="1416">
        <v>446</v>
      </c>
      <c r="C44" s="231" t="s">
        <v>442</v>
      </c>
      <c r="D44" s="1420">
        <v>292752</v>
      </c>
      <c r="E44" s="1420">
        <v>247218</v>
      </c>
      <c r="F44" s="1420">
        <v>201471</v>
      </c>
      <c r="G44" s="1420">
        <v>581771</v>
      </c>
      <c r="H44" s="1420">
        <v>232840</v>
      </c>
      <c r="I44" s="1420">
        <v>344864</v>
      </c>
      <c r="J44" s="1420">
        <v>218989</v>
      </c>
      <c r="K44" s="1420">
        <v>433589</v>
      </c>
      <c r="L44" s="1420">
        <v>319289</v>
      </c>
      <c r="M44" s="1420">
        <v>323048</v>
      </c>
      <c r="N44" s="1420">
        <v>294453</v>
      </c>
      <c r="O44" s="1420">
        <v>288441</v>
      </c>
      <c r="P44" s="1420">
        <v>175419</v>
      </c>
      <c r="Q44" s="1420">
        <v>137120</v>
      </c>
      <c r="R44" s="1420">
        <v>51525</v>
      </c>
      <c r="S44" s="1420">
        <v>92375</v>
      </c>
      <c r="T44" s="1420">
        <v>194954</v>
      </c>
      <c r="U44" s="1420">
        <v>145840</v>
      </c>
      <c r="V44" s="1420">
        <v>174215</v>
      </c>
      <c r="W44" s="1420">
        <v>244489</v>
      </c>
      <c r="X44" s="1444">
        <v>130459</v>
      </c>
      <c r="Y44" s="1444">
        <v>147672</v>
      </c>
      <c r="Z44" s="1444">
        <v>82033</v>
      </c>
      <c r="AA44" s="1444">
        <v>104679</v>
      </c>
      <c r="AB44" s="1444">
        <v>80284</v>
      </c>
      <c r="AC44" s="1444">
        <v>67615</v>
      </c>
      <c r="AD44" s="1444">
        <v>62479</v>
      </c>
      <c r="AE44" s="1444">
        <v>113943</v>
      </c>
      <c r="AF44" s="1444">
        <v>149263</v>
      </c>
      <c r="AG44" s="1444">
        <v>110584</v>
      </c>
    </row>
    <row r="45" spans="1:33">
      <c r="A45" s="231" t="s">
        <v>431</v>
      </c>
      <c r="B45" s="1416"/>
      <c r="C45" s="231" t="s">
        <v>436</v>
      </c>
      <c r="D45" s="1420">
        <v>7224393</v>
      </c>
      <c r="E45" s="1420">
        <v>11875964</v>
      </c>
      <c r="F45" s="1420">
        <v>8227106</v>
      </c>
      <c r="G45" s="1420">
        <v>7585315</v>
      </c>
      <c r="H45" s="1420">
        <v>8575588</v>
      </c>
      <c r="I45" s="1420">
        <v>9756907</v>
      </c>
      <c r="J45" s="1420">
        <v>10647209</v>
      </c>
      <c r="K45" s="1420">
        <v>8283977</v>
      </c>
      <c r="L45" s="1420">
        <v>7227880</v>
      </c>
      <c r="M45" s="1420">
        <v>7142669</v>
      </c>
      <c r="N45" s="1420">
        <v>6637072</v>
      </c>
      <c r="O45" s="1420">
        <v>5305096</v>
      </c>
      <c r="P45" s="1420">
        <v>5205376</v>
      </c>
      <c r="Q45" s="1420">
        <v>4339422</v>
      </c>
      <c r="R45" s="1420">
        <v>5255681</v>
      </c>
      <c r="S45" s="1420">
        <v>4964475</v>
      </c>
      <c r="T45" s="1420">
        <v>5082043</v>
      </c>
      <c r="U45" s="1420">
        <v>4607816</v>
      </c>
      <c r="V45" s="1420">
        <v>3829878</v>
      </c>
      <c r="W45" s="1420">
        <v>2977006</v>
      </c>
      <c r="X45" s="1444">
        <v>3730560</v>
      </c>
      <c r="Y45" s="1444">
        <v>3310567</v>
      </c>
      <c r="Z45" s="1444">
        <v>3491195</v>
      </c>
      <c r="AA45" s="1444">
        <v>3875910</v>
      </c>
      <c r="AB45" s="1444">
        <v>3475135</v>
      </c>
      <c r="AC45" s="1444">
        <v>4201409</v>
      </c>
      <c r="AD45" s="1444">
        <v>3014617</v>
      </c>
      <c r="AE45" s="1444">
        <v>2564681</v>
      </c>
      <c r="AF45" s="1444">
        <v>2844250</v>
      </c>
      <c r="AG45" s="1444">
        <v>3147423</v>
      </c>
    </row>
    <row r="46" spans="1:33">
      <c r="B46" s="1416">
        <v>208</v>
      </c>
      <c r="C46" s="231" t="s">
        <v>189</v>
      </c>
      <c r="D46" s="1420">
        <v>727167</v>
      </c>
      <c r="E46" s="1420">
        <v>601589</v>
      </c>
      <c r="F46" s="1420">
        <v>1035333</v>
      </c>
      <c r="G46" s="1420">
        <v>1015696</v>
      </c>
      <c r="H46" s="1420">
        <v>908738</v>
      </c>
      <c r="I46" s="1420">
        <v>827522</v>
      </c>
      <c r="J46" s="1420">
        <v>867148</v>
      </c>
      <c r="K46" s="1420">
        <v>724139</v>
      </c>
      <c r="L46" s="1420">
        <v>758438</v>
      </c>
      <c r="M46" s="1420">
        <v>680789</v>
      </c>
      <c r="N46" s="1420">
        <v>678132</v>
      </c>
      <c r="O46" s="1420">
        <v>600914</v>
      </c>
      <c r="P46" s="1420">
        <v>699374</v>
      </c>
      <c r="Q46" s="1420">
        <v>506843</v>
      </c>
      <c r="R46" s="1420">
        <v>477641</v>
      </c>
      <c r="S46" s="1420">
        <v>493477</v>
      </c>
      <c r="T46" s="1420">
        <v>437691</v>
      </c>
      <c r="U46" s="1420">
        <v>663846</v>
      </c>
      <c r="V46" s="1420">
        <v>339626</v>
      </c>
      <c r="W46" s="1420">
        <v>267841</v>
      </c>
      <c r="X46" s="1444">
        <v>368548</v>
      </c>
      <c r="Y46" s="1444">
        <v>298106</v>
      </c>
      <c r="Z46" s="1444">
        <v>255430</v>
      </c>
      <c r="AA46" s="1444">
        <v>343069</v>
      </c>
      <c r="AB46" s="1444">
        <v>743891</v>
      </c>
      <c r="AC46" s="1444">
        <v>455021</v>
      </c>
      <c r="AD46" s="1444">
        <v>343263</v>
      </c>
      <c r="AE46" s="1444">
        <v>61383</v>
      </c>
      <c r="AF46" s="1444">
        <v>298088</v>
      </c>
      <c r="AG46" s="1444">
        <v>227479</v>
      </c>
    </row>
    <row r="47" spans="1:33">
      <c r="B47" s="1416">
        <v>212</v>
      </c>
      <c r="C47" s="231" t="s">
        <v>191</v>
      </c>
      <c r="D47" s="1420">
        <v>1024375</v>
      </c>
      <c r="E47" s="1420">
        <v>1578785</v>
      </c>
      <c r="F47" s="1420">
        <v>1563919</v>
      </c>
      <c r="G47" s="1420">
        <v>1488840</v>
      </c>
      <c r="H47" s="1420">
        <v>2195501</v>
      </c>
      <c r="I47" s="1420">
        <v>2853471</v>
      </c>
      <c r="J47" s="1420">
        <v>2753429</v>
      </c>
      <c r="K47" s="1420">
        <v>1753413</v>
      </c>
      <c r="L47" s="1420">
        <v>1213781</v>
      </c>
      <c r="M47" s="1420">
        <v>1378271</v>
      </c>
      <c r="N47" s="1420">
        <v>1518909</v>
      </c>
      <c r="O47" s="1420">
        <v>943031</v>
      </c>
      <c r="P47" s="1420">
        <v>891007</v>
      </c>
      <c r="Q47" s="1420">
        <v>666439</v>
      </c>
      <c r="R47" s="1420">
        <v>903729</v>
      </c>
      <c r="S47" s="1420">
        <v>1119718</v>
      </c>
      <c r="T47" s="1420">
        <v>907723</v>
      </c>
      <c r="U47" s="1420">
        <v>680762</v>
      </c>
      <c r="V47" s="1420">
        <v>649049</v>
      </c>
      <c r="W47" s="1420">
        <v>515458</v>
      </c>
      <c r="X47" s="1444">
        <v>571104</v>
      </c>
      <c r="Y47" s="1444">
        <v>580194</v>
      </c>
      <c r="Z47" s="1444">
        <v>548056</v>
      </c>
      <c r="AA47" s="1444">
        <v>786741</v>
      </c>
      <c r="AB47" s="1444">
        <v>665286</v>
      </c>
      <c r="AC47" s="1444">
        <v>1621506</v>
      </c>
      <c r="AD47" s="1444">
        <v>772638</v>
      </c>
      <c r="AE47" s="1444">
        <v>418346</v>
      </c>
      <c r="AF47" s="1444">
        <v>648473</v>
      </c>
      <c r="AG47" s="1444">
        <v>551504</v>
      </c>
    </row>
    <row r="48" spans="1:33">
      <c r="B48" s="1416">
        <v>227</v>
      </c>
      <c r="C48" s="231" t="s">
        <v>443</v>
      </c>
      <c r="D48" s="1420">
        <v>787702</v>
      </c>
      <c r="E48" s="1420">
        <v>1385383</v>
      </c>
      <c r="F48" s="1420">
        <v>1098949</v>
      </c>
      <c r="G48" s="1420">
        <v>911890</v>
      </c>
      <c r="H48" s="1420">
        <v>1145983</v>
      </c>
      <c r="I48" s="1420">
        <v>1231629</v>
      </c>
      <c r="J48" s="1420">
        <v>1000785</v>
      </c>
      <c r="K48" s="1420">
        <v>923045</v>
      </c>
      <c r="L48" s="1420">
        <v>829711</v>
      </c>
      <c r="M48" s="1420">
        <v>794849</v>
      </c>
      <c r="N48" s="1420">
        <v>1025859</v>
      </c>
      <c r="O48" s="1420">
        <v>437902</v>
      </c>
      <c r="P48" s="1420">
        <v>616868</v>
      </c>
      <c r="Q48" s="1420">
        <v>383220</v>
      </c>
      <c r="R48" s="1420">
        <v>480989</v>
      </c>
      <c r="S48" s="1420">
        <v>436218</v>
      </c>
      <c r="T48" s="1420">
        <v>374102</v>
      </c>
      <c r="U48" s="1420">
        <v>403534</v>
      </c>
      <c r="V48" s="1420">
        <v>326490</v>
      </c>
      <c r="W48" s="1420">
        <v>416894</v>
      </c>
      <c r="X48" s="1444">
        <v>403352</v>
      </c>
      <c r="Y48" s="1444">
        <v>277788</v>
      </c>
      <c r="Z48" s="1444">
        <v>482593</v>
      </c>
      <c r="AA48" s="1444">
        <v>431048</v>
      </c>
      <c r="AB48" s="1444">
        <v>463049</v>
      </c>
      <c r="AC48" s="1444">
        <v>395966</v>
      </c>
      <c r="AD48" s="1444">
        <v>373867</v>
      </c>
      <c r="AE48" s="1444">
        <v>295710</v>
      </c>
      <c r="AF48" s="1444">
        <v>540268</v>
      </c>
      <c r="AG48" s="1444">
        <v>380761</v>
      </c>
    </row>
    <row r="49" spans="1:33">
      <c r="B49" s="1416">
        <v>229</v>
      </c>
      <c r="C49" s="231" t="s">
        <v>444</v>
      </c>
      <c r="D49" s="1420">
        <v>2725067</v>
      </c>
      <c r="E49" s="1420">
        <v>1999578</v>
      </c>
      <c r="F49" s="1420">
        <v>2055272</v>
      </c>
      <c r="G49" s="1420">
        <v>2171684</v>
      </c>
      <c r="H49" s="1420">
        <v>2413876</v>
      </c>
      <c r="I49" s="1420">
        <v>2657248</v>
      </c>
      <c r="J49" s="1420">
        <v>2801966</v>
      </c>
      <c r="K49" s="1420">
        <v>2831358</v>
      </c>
      <c r="L49" s="1420">
        <v>1670601</v>
      </c>
      <c r="M49" s="1420">
        <v>2264472</v>
      </c>
      <c r="N49" s="1420">
        <v>1812580</v>
      </c>
      <c r="O49" s="1420">
        <v>1708840</v>
      </c>
      <c r="P49" s="1420">
        <v>1665543</v>
      </c>
      <c r="Q49" s="1420">
        <v>1625174</v>
      </c>
      <c r="R49" s="1420">
        <v>2110124</v>
      </c>
      <c r="S49" s="1420">
        <v>1640884</v>
      </c>
      <c r="T49" s="1420">
        <v>1980411</v>
      </c>
      <c r="U49" s="1420">
        <v>1577591</v>
      </c>
      <c r="V49" s="1420">
        <v>1616212</v>
      </c>
      <c r="W49" s="1420">
        <v>917830</v>
      </c>
      <c r="X49" s="1444">
        <v>1351095</v>
      </c>
      <c r="Y49" s="1444">
        <v>1356826</v>
      </c>
      <c r="Z49" s="1444">
        <v>1328869</v>
      </c>
      <c r="AA49" s="1444">
        <v>1063154</v>
      </c>
      <c r="AB49" s="1444">
        <v>986549</v>
      </c>
      <c r="AC49" s="1444">
        <v>1003683</v>
      </c>
      <c r="AD49" s="1444">
        <v>816456</v>
      </c>
      <c r="AE49" s="1444">
        <v>1319474</v>
      </c>
      <c r="AF49" s="1444">
        <v>758407</v>
      </c>
      <c r="AG49" s="1444">
        <v>1377599</v>
      </c>
    </row>
    <row r="50" spans="1:33">
      <c r="B50" s="1416">
        <v>464</v>
      </c>
      <c r="C50" s="231" t="s">
        <v>212</v>
      </c>
      <c r="D50" s="1420">
        <v>743472</v>
      </c>
      <c r="E50" s="1420">
        <v>1295767</v>
      </c>
      <c r="F50" s="1420">
        <v>797708</v>
      </c>
      <c r="G50" s="1420">
        <v>730927</v>
      </c>
      <c r="H50" s="1420">
        <v>716894</v>
      </c>
      <c r="I50" s="1420">
        <v>887742</v>
      </c>
      <c r="J50" s="1420">
        <v>890572</v>
      </c>
      <c r="K50" s="1420">
        <v>705904</v>
      </c>
      <c r="L50" s="1420">
        <v>1252290</v>
      </c>
      <c r="M50" s="1420">
        <v>920867</v>
      </c>
      <c r="N50" s="1420">
        <v>648785</v>
      </c>
      <c r="O50" s="1420">
        <v>758579</v>
      </c>
      <c r="P50" s="1420">
        <v>562180</v>
      </c>
      <c r="Q50" s="1420">
        <v>476605</v>
      </c>
      <c r="R50" s="1420">
        <v>581843</v>
      </c>
      <c r="S50" s="1420">
        <v>653460</v>
      </c>
      <c r="T50" s="1420">
        <v>759541</v>
      </c>
      <c r="U50" s="1420">
        <v>560962</v>
      </c>
      <c r="V50" s="1420">
        <v>496541</v>
      </c>
      <c r="W50" s="1420">
        <v>483555</v>
      </c>
      <c r="X50" s="1444">
        <v>481981</v>
      </c>
      <c r="Y50" s="1444">
        <v>360754</v>
      </c>
      <c r="Z50" s="1444">
        <v>438914</v>
      </c>
      <c r="AA50" s="1444">
        <v>877783</v>
      </c>
      <c r="AB50" s="1444">
        <v>349051</v>
      </c>
      <c r="AC50" s="1444">
        <v>576464</v>
      </c>
      <c r="AD50" s="1444">
        <v>519092</v>
      </c>
      <c r="AE50" s="1444">
        <v>302849</v>
      </c>
      <c r="AF50" s="1444">
        <v>424042</v>
      </c>
      <c r="AG50" s="1444">
        <v>403171</v>
      </c>
    </row>
    <row r="51" spans="1:33">
      <c r="B51" s="1416">
        <v>481</v>
      </c>
      <c r="C51" s="231" t="s">
        <v>214</v>
      </c>
      <c r="D51" s="1420">
        <v>608575</v>
      </c>
      <c r="E51" s="1420">
        <v>964624</v>
      </c>
      <c r="F51" s="1420">
        <v>948157</v>
      </c>
      <c r="G51" s="1420">
        <v>563894</v>
      </c>
      <c r="H51" s="1420">
        <v>454557</v>
      </c>
      <c r="I51" s="1420">
        <v>714736</v>
      </c>
      <c r="J51" s="1420">
        <v>1104947</v>
      </c>
      <c r="K51" s="1420">
        <v>564319</v>
      </c>
      <c r="L51" s="1420">
        <v>773072</v>
      </c>
      <c r="M51" s="1420">
        <v>345991</v>
      </c>
      <c r="N51" s="1420">
        <v>532867</v>
      </c>
      <c r="O51" s="1420">
        <v>526659</v>
      </c>
      <c r="P51" s="1420">
        <v>228902</v>
      </c>
      <c r="Q51" s="1420">
        <v>278394</v>
      </c>
      <c r="R51" s="1420">
        <v>345905</v>
      </c>
      <c r="S51" s="1420">
        <v>364840</v>
      </c>
      <c r="T51" s="1420">
        <v>415967</v>
      </c>
      <c r="U51" s="1420">
        <v>564569</v>
      </c>
      <c r="V51" s="1420">
        <v>247411</v>
      </c>
      <c r="W51" s="1420">
        <v>119057</v>
      </c>
      <c r="X51" s="1444">
        <v>173759</v>
      </c>
      <c r="Y51" s="1444">
        <v>174236</v>
      </c>
      <c r="Z51" s="1444">
        <v>216263</v>
      </c>
      <c r="AA51" s="1444">
        <v>141634</v>
      </c>
      <c r="AB51" s="1444">
        <v>123609</v>
      </c>
      <c r="AC51" s="1444">
        <v>65875</v>
      </c>
      <c r="AD51" s="1444">
        <v>98492</v>
      </c>
      <c r="AE51" s="1444">
        <v>103684</v>
      </c>
      <c r="AF51" s="1444">
        <v>91233</v>
      </c>
      <c r="AG51" s="1444">
        <v>80430</v>
      </c>
    </row>
    <row r="52" spans="1:33">
      <c r="B52" s="1416">
        <v>501</v>
      </c>
      <c r="C52" s="231" t="s">
        <v>1224</v>
      </c>
      <c r="D52" s="1420">
        <v>608035</v>
      </c>
      <c r="E52" s="1420">
        <v>4050238</v>
      </c>
      <c r="F52" s="1420">
        <v>727768</v>
      </c>
      <c r="G52" s="1420">
        <v>702384</v>
      </c>
      <c r="H52" s="1420">
        <v>740039</v>
      </c>
      <c r="I52" s="1420">
        <v>584559</v>
      </c>
      <c r="J52" s="1420">
        <v>1228362</v>
      </c>
      <c r="K52" s="1420">
        <v>781799</v>
      </c>
      <c r="L52" s="1420">
        <v>729987</v>
      </c>
      <c r="M52" s="1420">
        <v>757430</v>
      </c>
      <c r="N52" s="1420">
        <v>419940</v>
      </c>
      <c r="O52" s="1420">
        <v>329171</v>
      </c>
      <c r="P52" s="1420">
        <v>541502</v>
      </c>
      <c r="Q52" s="1420">
        <v>402747</v>
      </c>
      <c r="R52" s="1420">
        <v>355450</v>
      </c>
      <c r="S52" s="1420">
        <v>255878</v>
      </c>
      <c r="T52" s="1420">
        <v>206608</v>
      </c>
      <c r="U52" s="1420">
        <v>156552</v>
      </c>
      <c r="V52" s="1420">
        <v>154549</v>
      </c>
      <c r="W52" s="1420">
        <v>256371</v>
      </c>
      <c r="X52" s="1444">
        <v>380721</v>
      </c>
      <c r="Y52" s="1444">
        <v>262663</v>
      </c>
      <c r="Z52" s="1444">
        <v>221070</v>
      </c>
      <c r="AA52" s="1444">
        <v>232481</v>
      </c>
      <c r="AB52" s="1444">
        <v>143700</v>
      </c>
      <c r="AC52" s="1444">
        <v>82894</v>
      </c>
      <c r="AD52" s="1444">
        <v>90809</v>
      </c>
      <c r="AE52" s="1444">
        <v>63235</v>
      </c>
      <c r="AF52" s="1444">
        <v>83739</v>
      </c>
      <c r="AG52" s="1444">
        <v>126479</v>
      </c>
    </row>
    <row r="53" spans="1:33">
      <c r="A53" s="231" t="s">
        <v>437</v>
      </c>
      <c r="B53" s="1416"/>
      <c r="C53" s="231" t="s">
        <v>224</v>
      </c>
      <c r="D53" s="1420">
        <v>5629117</v>
      </c>
      <c r="E53" s="1420">
        <v>5656960</v>
      </c>
      <c r="F53" s="1420">
        <v>6099878</v>
      </c>
      <c r="G53" s="1420">
        <v>6877665</v>
      </c>
      <c r="H53" s="1420">
        <v>5429178</v>
      </c>
      <c r="I53" s="1420">
        <v>6190864</v>
      </c>
      <c r="J53" s="1420">
        <v>6257657</v>
      </c>
      <c r="K53" s="1420">
        <v>5886548</v>
      </c>
      <c r="L53" s="1420">
        <v>5298480</v>
      </c>
      <c r="M53" s="1420">
        <v>4953054</v>
      </c>
      <c r="N53" s="1420">
        <v>4367895</v>
      </c>
      <c r="O53" s="1420">
        <v>3739878</v>
      </c>
      <c r="P53" s="1420">
        <v>5741291</v>
      </c>
      <c r="Q53" s="1420">
        <v>3570215</v>
      </c>
      <c r="R53" s="1420">
        <v>3481669</v>
      </c>
      <c r="S53" s="1420">
        <v>2874054</v>
      </c>
      <c r="T53" s="1420">
        <v>3035121</v>
      </c>
      <c r="U53" s="1420">
        <v>3096801</v>
      </c>
      <c r="V53" s="1420">
        <v>2095687</v>
      </c>
      <c r="W53" s="1420">
        <v>1893348</v>
      </c>
      <c r="X53" s="1444">
        <v>1876440</v>
      </c>
      <c r="Y53" s="1444">
        <v>2934341</v>
      </c>
      <c r="Z53" s="1444">
        <v>1835069</v>
      </c>
      <c r="AA53" s="1444">
        <v>2596844</v>
      </c>
      <c r="AB53" s="1444">
        <v>2313213</v>
      </c>
      <c r="AC53" s="1444">
        <v>1648616</v>
      </c>
      <c r="AD53" s="1444">
        <v>1893338</v>
      </c>
      <c r="AE53" s="1444">
        <v>1526524</v>
      </c>
      <c r="AF53" s="1444">
        <v>1743723</v>
      </c>
      <c r="AG53" s="1444">
        <v>1821738</v>
      </c>
    </row>
    <row r="54" spans="1:33">
      <c r="B54" s="1416">
        <v>209</v>
      </c>
      <c r="C54" s="231" t="s">
        <v>1225</v>
      </c>
      <c r="D54" s="1420">
        <v>2999678</v>
      </c>
      <c r="E54" s="1420">
        <v>2863577</v>
      </c>
      <c r="F54" s="1420">
        <v>3022270</v>
      </c>
      <c r="G54" s="1420">
        <v>3202315</v>
      </c>
      <c r="H54" s="1420">
        <v>2206230</v>
      </c>
      <c r="I54" s="1420">
        <v>3254473</v>
      </c>
      <c r="J54" s="1420">
        <v>3125392</v>
      </c>
      <c r="K54" s="1420">
        <v>2966488</v>
      </c>
      <c r="L54" s="1420">
        <v>2478910</v>
      </c>
      <c r="M54" s="1420">
        <v>2284198</v>
      </c>
      <c r="N54" s="1420">
        <v>2116379</v>
      </c>
      <c r="O54" s="1420">
        <v>1782083</v>
      </c>
      <c r="P54" s="1420">
        <v>3330407</v>
      </c>
      <c r="Q54" s="1420">
        <v>1860609</v>
      </c>
      <c r="R54" s="1420">
        <v>1881261</v>
      </c>
      <c r="S54" s="1420">
        <v>1585119</v>
      </c>
      <c r="T54" s="1420">
        <v>1716975</v>
      </c>
      <c r="U54" s="1420">
        <v>1740452</v>
      </c>
      <c r="V54" s="1420">
        <v>1255372</v>
      </c>
      <c r="W54" s="1420">
        <v>1273741</v>
      </c>
      <c r="X54" s="1444">
        <v>875984</v>
      </c>
      <c r="Y54" s="1444">
        <v>1666546</v>
      </c>
      <c r="Z54" s="1444">
        <v>1042585</v>
      </c>
      <c r="AA54" s="1444">
        <v>1435331</v>
      </c>
      <c r="AB54" s="1444">
        <v>862035</v>
      </c>
      <c r="AC54" s="1444">
        <v>818490</v>
      </c>
      <c r="AD54" s="1444">
        <v>944761</v>
      </c>
      <c r="AE54" s="1444">
        <v>637266</v>
      </c>
      <c r="AF54" s="1444">
        <v>932953</v>
      </c>
      <c r="AG54" s="1444">
        <v>1073729</v>
      </c>
    </row>
    <row r="55" spans="1:33">
      <c r="B55" s="1416">
        <v>222</v>
      </c>
      <c r="C55" s="231" t="s">
        <v>446</v>
      </c>
      <c r="D55" s="1420">
        <v>589190</v>
      </c>
      <c r="E55" s="1420">
        <v>844587</v>
      </c>
      <c r="F55" s="1420">
        <v>876612</v>
      </c>
      <c r="G55" s="1420">
        <v>756682</v>
      </c>
      <c r="H55" s="1420">
        <v>884290</v>
      </c>
      <c r="I55" s="1420">
        <v>846174</v>
      </c>
      <c r="J55" s="1420">
        <v>767285</v>
      </c>
      <c r="K55" s="1420">
        <v>853176</v>
      </c>
      <c r="L55" s="1420">
        <v>693557</v>
      </c>
      <c r="M55" s="1420">
        <v>683293</v>
      </c>
      <c r="N55" s="1420">
        <v>559453</v>
      </c>
      <c r="O55" s="1420">
        <v>486029</v>
      </c>
      <c r="P55" s="1420">
        <v>1514906</v>
      </c>
      <c r="Q55" s="1420">
        <v>615003</v>
      </c>
      <c r="R55" s="1420">
        <v>423161</v>
      </c>
      <c r="S55" s="1420">
        <v>304513</v>
      </c>
      <c r="T55" s="1420">
        <v>329635</v>
      </c>
      <c r="U55" s="1420">
        <v>377897</v>
      </c>
      <c r="V55" s="1420">
        <v>254286</v>
      </c>
      <c r="W55" s="1420">
        <v>143775</v>
      </c>
      <c r="X55" s="1444">
        <v>272690</v>
      </c>
      <c r="Y55" s="1444">
        <v>199401</v>
      </c>
      <c r="Z55" s="1444">
        <v>259543</v>
      </c>
      <c r="AA55" s="1444">
        <v>393731</v>
      </c>
      <c r="AB55" s="1444">
        <v>201389</v>
      </c>
      <c r="AC55" s="1444">
        <v>170296</v>
      </c>
      <c r="AD55" s="1444">
        <v>247473</v>
      </c>
      <c r="AE55" s="1444">
        <v>240403</v>
      </c>
      <c r="AF55" s="1444">
        <v>240712</v>
      </c>
      <c r="AG55" s="1444">
        <v>150480</v>
      </c>
    </row>
    <row r="56" spans="1:33">
      <c r="B56" s="1416">
        <v>225</v>
      </c>
      <c r="C56" s="231" t="s">
        <v>447</v>
      </c>
      <c r="D56" s="1420">
        <v>1049446</v>
      </c>
      <c r="E56" s="1420">
        <v>1166534</v>
      </c>
      <c r="F56" s="1420">
        <v>1134361</v>
      </c>
      <c r="G56" s="1420">
        <v>1193847</v>
      </c>
      <c r="H56" s="1420">
        <v>1253873</v>
      </c>
      <c r="I56" s="1420">
        <v>1020556</v>
      </c>
      <c r="J56" s="1420">
        <v>1490569</v>
      </c>
      <c r="K56" s="1420">
        <v>1259886</v>
      </c>
      <c r="L56" s="1420">
        <v>1088918</v>
      </c>
      <c r="M56" s="1420">
        <v>1178499</v>
      </c>
      <c r="N56" s="1420">
        <v>992852</v>
      </c>
      <c r="O56" s="1420">
        <v>792235</v>
      </c>
      <c r="P56" s="1420">
        <v>497873</v>
      </c>
      <c r="Q56" s="1420">
        <v>538103</v>
      </c>
      <c r="R56" s="1420">
        <v>586834</v>
      </c>
      <c r="S56" s="1420">
        <v>451046</v>
      </c>
      <c r="T56" s="1420">
        <v>525947</v>
      </c>
      <c r="U56" s="1420">
        <v>621019</v>
      </c>
      <c r="V56" s="1420">
        <v>332026</v>
      </c>
      <c r="W56" s="1420">
        <v>239565</v>
      </c>
      <c r="X56" s="1444">
        <v>539323</v>
      </c>
      <c r="Y56" s="1444">
        <v>708831</v>
      </c>
      <c r="Z56" s="1444">
        <v>374656</v>
      </c>
      <c r="AA56" s="1444">
        <v>391661</v>
      </c>
      <c r="AB56" s="1444">
        <v>993564</v>
      </c>
      <c r="AC56" s="1444">
        <v>483599</v>
      </c>
      <c r="AD56" s="1444">
        <v>476305</v>
      </c>
      <c r="AE56" s="1444">
        <v>383549</v>
      </c>
      <c r="AF56" s="1444">
        <v>333356</v>
      </c>
      <c r="AG56" s="1444">
        <v>309389</v>
      </c>
    </row>
    <row r="57" spans="1:33">
      <c r="B57" s="1416">
        <v>585</v>
      </c>
      <c r="C57" s="231" t="s">
        <v>448</v>
      </c>
      <c r="D57" s="1420">
        <v>571465</v>
      </c>
      <c r="E57" s="1420">
        <v>486980</v>
      </c>
      <c r="F57" s="1420">
        <v>620045</v>
      </c>
      <c r="G57" s="1420">
        <v>899739</v>
      </c>
      <c r="H57" s="1420">
        <v>447609</v>
      </c>
      <c r="I57" s="1420">
        <v>651157</v>
      </c>
      <c r="J57" s="1420">
        <v>465207</v>
      </c>
      <c r="K57" s="1420">
        <v>410695</v>
      </c>
      <c r="L57" s="1420">
        <v>416737</v>
      </c>
      <c r="M57" s="1420">
        <v>445881</v>
      </c>
      <c r="N57" s="1420">
        <v>325984</v>
      </c>
      <c r="O57" s="1420">
        <v>423875</v>
      </c>
      <c r="P57" s="1420">
        <v>270497</v>
      </c>
      <c r="Q57" s="1420">
        <v>284729</v>
      </c>
      <c r="R57" s="1420">
        <v>295945</v>
      </c>
      <c r="S57" s="1420">
        <v>348021</v>
      </c>
      <c r="T57" s="1420">
        <v>202871</v>
      </c>
      <c r="U57" s="1420">
        <v>205438</v>
      </c>
      <c r="V57" s="1420">
        <v>150272</v>
      </c>
      <c r="W57" s="1420">
        <v>140780</v>
      </c>
      <c r="X57" s="1444">
        <v>96433</v>
      </c>
      <c r="Y57" s="1444">
        <v>239059</v>
      </c>
      <c r="Z57" s="1444">
        <v>101325</v>
      </c>
      <c r="AA57" s="1444">
        <v>163544</v>
      </c>
      <c r="AB57" s="1444">
        <v>204047</v>
      </c>
      <c r="AC57" s="1444">
        <v>109530</v>
      </c>
      <c r="AD57" s="1444">
        <v>62424</v>
      </c>
      <c r="AE57" s="1444">
        <v>199341</v>
      </c>
      <c r="AF57" s="1444">
        <v>163031</v>
      </c>
      <c r="AG57" s="1444">
        <v>180363</v>
      </c>
    </row>
    <row r="58" spans="1:33">
      <c r="B58" s="1416">
        <v>586</v>
      </c>
      <c r="C58" s="231" t="s">
        <v>449</v>
      </c>
      <c r="D58" s="1420">
        <v>419338</v>
      </c>
      <c r="E58" s="1420">
        <v>295282</v>
      </c>
      <c r="F58" s="1420">
        <v>446590</v>
      </c>
      <c r="G58" s="1420">
        <v>825082</v>
      </c>
      <c r="H58" s="1420">
        <v>637176</v>
      </c>
      <c r="I58" s="1420">
        <v>418504</v>
      </c>
      <c r="J58" s="1420">
        <v>409204</v>
      </c>
      <c r="K58" s="1420">
        <v>396303</v>
      </c>
      <c r="L58" s="1420">
        <v>620358</v>
      </c>
      <c r="M58" s="1420">
        <v>361183</v>
      </c>
      <c r="N58" s="1420">
        <v>373227</v>
      </c>
      <c r="O58" s="1420">
        <v>255656</v>
      </c>
      <c r="P58" s="1420">
        <v>127608</v>
      </c>
      <c r="Q58" s="1420">
        <v>271771</v>
      </c>
      <c r="R58" s="1420">
        <v>294468</v>
      </c>
      <c r="S58" s="1420">
        <v>185355</v>
      </c>
      <c r="T58" s="1420">
        <v>259693</v>
      </c>
      <c r="U58" s="1420">
        <v>151995</v>
      </c>
      <c r="V58" s="1420">
        <v>103731</v>
      </c>
      <c r="W58" s="1420">
        <v>95487</v>
      </c>
      <c r="X58" s="1444">
        <v>92010</v>
      </c>
      <c r="Y58" s="1444">
        <v>120504</v>
      </c>
      <c r="Z58" s="1444">
        <v>56960</v>
      </c>
      <c r="AA58" s="1444">
        <v>212577</v>
      </c>
      <c r="AB58" s="1444">
        <v>52178</v>
      </c>
      <c r="AC58" s="1444">
        <v>66701</v>
      </c>
      <c r="AD58" s="1444">
        <v>162375</v>
      </c>
      <c r="AE58" s="1444">
        <v>65965</v>
      </c>
      <c r="AF58" s="1444">
        <v>73671</v>
      </c>
      <c r="AG58" s="1444">
        <v>107777</v>
      </c>
    </row>
    <row r="59" spans="1:33">
      <c r="A59" s="231" t="s">
        <v>437</v>
      </c>
      <c r="B59" s="1416"/>
      <c r="C59" s="231" t="s">
        <v>269</v>
      </c>
      <c r="D59" s="1420">
        <v>3151444</v>
      </c>
      <c r="E59" s="1420">
        <v>3316101</v>
      </c>
      <c r="F59" s="1420">
        <v>4222465</v>
      </c>
      <c r="G59" s="1420">
        <v>3793776</v>
      </c>
      <c r="H59" s="1420">
        <v>4038432</v>
      </c>
      <c r="I59" s="1420">
        <v>4347194</v>
      </c>
      <c r="J59" s="1420">
        <v>4645768</v>
      </c>
      <c r="K59" s="1420">
        <v>3347487</v>
      </c>
      <c r="L59" s="1420">
        <v>3718413</v>
      </c>
      <c r="M59" s="1420">
        <v>2706000</v>
      </c>
      <c r="N59" s="1420">
        <v>3031942</v>
      </c>
      <c r="O59" s="1420">
        <v>2133165</v>
      </c>
      <c r="P59" s="1420">
        <v>2546990</v>
      </c>
      <c r="Q59" s="1420">
        <v>1932040</v>
      </c>
      <c r="R59" s="1420">
        <v>2135363</v>
      </c>
      <c r="S59" s="1420">
        <v>1758326</v>
      </c>
      <c r="T59" s="1420">
        <v>1995850</v>
      </c>
      <c r="U59" s="1420">
        <v>1616632</v>
      </c>
      <c r="V59" s="1420">
        <v>1408161</v>
      </c>
      <c r="W59" s="1420">
        <v>1309859</v>
      </c>
      <c r="X59" s="1444">
        <v>1080045</v>
      </c>
      <c r="Y59" s="1444">
        <v>1005810</v>
      </c>
      <c r="Z59" s="1444">
        <v>1246622</v>
      </c>
      <c r="AA59" s="1444">
        <v>2094237</v>
      </c>
      <c r="AB59" s="1444">
        <v>1341888</v>
      </c>
      <c r="AC59" s="1444">
        <v>1743574</v>
      </c>
      <c r="AD59" s="1444">
        <v>2126953</v>
      </c>
      <c r="AE59" s="1444">
        <v>1401250</v>
      </c>
      <c r="AF59" s="1444">
        <v>1512631</v>
      </c>
      <c r="AG59" s="1444">
        <v>1553041</v>
      </c>
    </row>
    <row r="60" spans="1:33">
      <c r="B60" s="1416">
        <v>221</v>
      </c>
      <c r="C60" s="1453" t="s">
        <v>1226</v>
      </c>
      <c r="D60" s="1454">
        <v>1373002</v>
      </c>
      <c r="E60" s="1454">
        <v>1691654</v>
      </c>
      <c r="F60" s="1454">
        <v>2021989</v>
      </c>
      <c r="G60" s="1454">
        <v>1813873</v>
      </c>
      <c r="H60" s="1454">
        <v>1781774</v>
      </c>
      <c r="I60" s="1454">
        <v>1780375</v>
      </c>
      <c r="J60" s="1454">
        <v>2465157</v>
      </c>
      <c r="K60" s="1454">
        <v>1718291</v>
      </c>
      <c r="L60" s="1454">
        <v>1723271</v>
      </c>
      <c r="M60" s="1454">
        <v>1232634</v>
      </c>
      <c r="N60" s="1454">
        <v>1239827</v>
      </c>
      <c r="O60" s="1420">
        <v>1177796</v>
      </c>
      <c r="P60" s="1420">
        <v>1488005</v>
      </c>
      <c r="Q60" s="1420">
        <v>977147</v>
      </c>
      <c r="R60" s="1420">
        <v>940708</v>
      </c>
      <c r="S60" s="1420">
        <v>687722</v>
      </c>
      <c r="T60" s="1420">
        <v>690134</v>
      </c>
      <c r="U60" s="1420">
        <v>521143</v>
      </c>
      <c r="V60" s="1420">
        <v>571486</v>
      </c>
      <c r="W60" s="1420">
        <v>624822</v>
      </c>
      <c r="X60" s="1444">
        <v>437140</v>
      </c>
      <c r="Y60" s="1444">
        <v>377566</v>
      </c>
      <c r="Z60" s="1444">
        <v>368420</v>
      </c>
      <c r="AA60" s="1444">
        <v>524367</v>
      </c>
      <c r="AB60" s="1444">
        <v>396482</v>
      </c>
      <c r="AC60" s="1444">
        <v>627457</v>
      </c>
      <c r="AD60" s="1444">
        <v>386671</v>
      </c>
      <c r="AE60" s="1444">
        <v>496451</v>
      </c>
      <c r="AF60" s="1444">
        <v>544786</v>
      </c>
      <c r="AG60" s="1444">
        <v>597521</v>
      </c>
    </row>
    <row r="61" spans="1:33">
      <c r="B61" s="1416">
        <v>223</v>
      </c>
      <c r="C61" s="1453" t="s">
        <v>451</v>
      </c>
      <c r="D61" s="1454">
        <v>1778442</v>
      </c>
      <c r="E61" s="1454">
        <v>1624447</v>
      </c>
      <c r="F61" s="1454">
        <v>2200476</v>
      </c>
      <c r="G61" s="1454">
        <v>1979903</v>
      </c>
      <c r="H61" s="1454">
        <v>2256658</v>
      </c>
      <c r="I61" s="1454">
        <v>2566819</v>
      </c>
      <c r="J61" s="1454">
        <v>2180611</v>
      </c>
      <c r="K61" s="1454">
        <v>1629196</v>
      </c>
      <c r="L61" s="1454">
        <v>1995142</v>
      </c>
      <c r="M61" s="1454">
        <v>1473366</v>
      </c>
      <c r="N61" s="1454">
        <v>1792115</v>
      </c>
      <c r="O61" s="1420">
        <v>955369</v>
      </c>
      <c r="P61" s="1420">
        <v>1058985</v>
      </c>
      <c r="Q61" s="1420">
        <v>954893</v>
      </c>
      <c r="R61" s="1420">
        <v>1194655</v>
      </c>
      <c r="S61" s="1420">
        <v>1070604</v>
      </c>
      <c r="T61" s="1420">
        <v>1305716</v>
      </c>
      <c r="U61" s="1420">
        <v>1095489</v>
      </c>
      <c r="V61" s="1420">
        <v>836675</v>
      </c>
      <c r="W61" s="1420">
        <v>685037</v>
      </c>
      <c r="X61" s="1444">
        <v>642905</v>
      </c>
      <c r="Y61" s="1444">
        <v>628244</v>
      </c>
      <c r="Z61" s="1444">
        <v>878202</v>
      </c>
      <c r="AA61" s="1444">
        <v>1569870</v>
      </c>
      <c r="AB61" s="1444">
        <v>945406</v>
      </c>
      <c r="AC61" s="1444">
        <v>1116117</v>
      </c>
      <c r="AD61" s="1444">
        <v>1740282</v>
      </c>
      <c r="AE61" s="1444">
        <v>904799</v>
      </c>
      <c r="AF61" s="1444">
        <v>967845</v>
      </c>
      <c r="AG61" s="1444">
        <v>955520</v>
      </c>
    </row>
    <row r="62" spans="1:33">
      <c r="A62" s="231" t="s">
        <v>437</v>
      </c>
      <c r="B62" s="1416"/>
      <c r="C62" s="231" t="s">
        <v>284</v>
      </c>
      <c r="D62" s="1420">
        <v>5809229</v>
      </c>
      <c r="E62" s="1420">
        <v>5531989</v>
      </c>
      <c r="F62" s="1420">
        <v>5081364</v>
      </c>
      <c r="G62" s="1420">
        <v>4579148</v>
      </c>
      <c r="H62" s="1420">
        <v>4904884</v>
      </c>
      <c r="I62" s="1420">
        <v>6938716</v>
      </c>
      <c r="J62" s="1420">
        <v>6856374</v>
      </c>
      <c r="K62" s="1420">
        <v>7301823</v>
      </c>
      <c r="L62" s="1420">
        <v>5284087</v>
      </c>
      <c r="M62" s="1420">
        <v>6081904</v>
      </c>
      <c r="N62" s="1420">
        <v>4231339</v>
      </c>
      <c r="O62" s="1420">
        <v>3008363</v>
      </c>
      <c r="P62" s="1420">
        <v>3053916</v>
      </c>
      <c r="Q62" s="1420">
        <v>3138439</v>
      </c>
      <c r="R62" s="1420">
        <v>2409066</v>
      </c>
      <c r="S62" s="1420">
        <v>1984364</v>
      </c>
      <c r="T62" s="1420">
        <v>1981798</v>
      </c>
      <c r="U62" s="1420">
        <v>1820553</v>
      </c>
      <c r="V62" s="1420">
        <v>2091028</v>
      </c>
      <c r="W62" s="1420">
        <v>2590868</v>
      </c>
      <c r="X62" s="1444">
        <v>2492566</v>
      </c>
      <c r="Y62" s="1444">
        <v>1728941</v>
      </c>
      <c r="Z62" s="1444">
        <v>1855623</v>
      </c>
      <c r="AA62" s="1444">
        <v>2102563</v>
      </c>
      <c r="AB62" s="1444">
        <v>1858270</v>
      </c>
      <c r="AC62" s="1444">
        <v>1762454</v>
      </c>
      <c r="AD62" s="1444">
        <v>1908652</v>
      </c>
      <c r="AE62" s="1444">
        <v>1408225</v>
      </c>
      <c r="AF62" s="1444">
        <v>1405477</v>
      </c>
      <c r="AG62" s="1444">
        <v>1604087</v>
      </c>
    </row>
    <row r="63" spans="1:33">
      <c r="B63" s="1416">
        <v>205</v>
      </c>
      <c r="C63" s="231" t="s">
        <v>1227</v>
      </c>
      <c r="D63" s="1420">
        <v>3056785</v>
      </c>
      <c r="E63" s="1420">
        <v>2376703</v>
      </c>
      <c r="F63" s="1420">
        <v>1696513</v>
      </c>
      <c r="G63" s="1420">
        <v>1356590</v>
      </c>
      <c r="H63" s="1420">
        <v>1739142</v>
      </c>
      <c r="I63" s="1420">
        <v>1700703</v>
      </c>
      <c r="J63" s="1420">
        <v>1532599</v>
      </c>
      <c r="K63" s="1420">
        <v>1548723</v>
      </c>
      <c r="L63" s="1420">
        <v>1130182</v>
      </c>
      <c r="M63" s="1420">
        <v>1554226</v>
      </c>
      <c r="N63" s="1420">
        <v>1484971</v>
      </c>
      <c r="O63" s="1420">
        <v>906382</v>
      </c>
      <c r="P63" s="1420">
        <v>833918</v>
      </c>
      <c r="Q63" s="1420">
        <v>1296731</v>
      </c>
      <c r="R63" s="1420">
        <v>836124</v>
      </c>
      <c r="S63" s="1420">
        <v>538007</v>
      </c>
      <c r="T63" s="1420">
        <v>583264</v>
      </c>
      <c r="U63" s="1420">
        <v>520148</v>
      </c>
      <c r="V63" s="1420">
        <v>518039</v>
      </c>
      <c r="W63" s="1420">
        <v>1836691</v>
      </c>
      <c r="X63" s="1444">
        <v>1342437</v>
      </c>
      <c r="Y63" s="1444">
        <v>552109</v>
      </c>
      <c r="Z63" s="1444">
        <v>614129</v>
      </c>
      <c r="AA63" s="1444">
        <v>650106</v>
      </c>
      <c r="AB63" s="1444">
        <v>455908</v>
      </c>
      <c r="AC63" s="1444">
        <v>768365</v>
      </c>
      <c r="AD63" s="1444">
        <v>579064</v>
      </c>
      <c r="AE63" s="1444">
        <v>541907</v>
      </c>
      <c r="AF63" s="1444">
        <v>418667</v>
      </c>
      <c r="AG63" s="1444">
        <v>418379</v>
      </c>
    </row>
    <row r="64" spans="1:33">
      <c r="B64" s="1416">
        <v>224</v>
      </c>
      <c r="C64" s="231" t="s">
        <v>452</v>
      </c>
      <c r="D64" s="1420">
        <v>1296200</v>
      </c>
      <c r="E64" s="1420">
        <v>1328419</v>
      </c>
      <c r="F64" s="1420">
        <v>1329747</v>
      </c>
      <c r="G64" s="1420">
        <v>1504925</v>
      </c>
      <c r="H64" s="1420">
        <v>1533779</v>
      </c>
      <c r="I64" s="1420">
        <v>1528450</v>
      </c>
      <c r="J64" s="1420">
        <v>1553660</v>
      </c>
      <c r="K64" s="1420">
        <v>1318860</v>
      </c>
      <c r="L64" s="1420">
        <v>1578898</v>
      </c>
      <c r="M64" s="1420">
        <v>1172114</v>
      </c>
      <c r="N64" s="1420">
        <v>1257867</v>
      </c>
      <c r="O64" s="1420">
        <v>1116483</v>
      </c>
      <c r="P64" s="1420">
        <v>1044043</v>
      </c>
      <c r="Q64" s="1420">
        <v>976652</v>
      </c>
      <c r="R64" s="1420">
        <v>579141</v>
      </c>
      <c r="S64" s="1420">
        <v>721807</v>
      </c>
      <c r="T64" s="1420">
        <v>689857</v>
      </c>
      <c r="U64" s="1420">
        <v>588112</v>
      </c>
      <c r="V64" s="1420">
        <v>953375</v>
      </c>
      <c r="W64" s="1420">
        <v>423010</v>
      </c>
      <c r="X64" s="1444">
        <v>732050</v>
      </c>
      <c r="Y64" s="1444">
        <v>668080</v>
      </c>
      <c r="Z64" s="1444">
        <v>539467</v>
      </c>
      <c r="AA64" s="1444">
        <v>775509</v>
      </c>
      <c r="AB64" s="1444">
        <v>598616</v>
      </c>
      <c r="AC64" s="1444">
        <v>442625</v>
      </c>
      <c r="AD64" s="1444">
        <v>552258</v>
      </c>
      <c r="AE64" s="1444">
        <v>441927</v>
      </c>
      <c r="AF64" s="1444">
        <v>541968</v>
      </c>
      <c r="AG64" s="1444">
        <v>428800</v>
      </c>
    </row>
    <row r="65" spans="1:33">
      <c r="A65" s="261"/>
      <c r="B65" s="1417">
        <v>226</v>
      </c>
      <c r="C65" s="261" t="s">
        <v>453</v>
      </c>
      <c r="D65" s="1446">
        <v>1456244</v>
      </c>
      <c r="E65" s="1446">
        <v>1826867</v>
      </c>
      <c r="F65" s="1446">
        <v>2055104</v>
      </c>
      <c r="G65" s="1446">
        <v>1717633</v>
      </c>
      <c r="H65" s="1446">
        <v>1631963</v>
      </c>
      <c r="I65" s="1446">
        <v>3709563</v>
      </c>
      <c r="J65" s="1446">
        <v>3770115</v>
      </c>
      <c r="K65" s="1446">
        <v>4434240</v>
      </c>
      <c r="L65" s="1446">
        <v>2575007</v>
      </c>
      <c r="M65" s="1446">
        <v>3355564</v>
      </c>
      <c r="N65" s="1446">
        <v>1488501</v>
      </c>
      <c r="O65" s="1446">
        <v>985498</v>
      </c>
      <c r="P65" s="1446">
        <v>1175955</v>
      </c>
      <c r="Q65" s="1446">
        <v>865056</v>
      </c>
      <c r="R65" s="1446">
        <v>993801</v>
      </c>
      <c r="S65" s="1446">
        <v>724550</v>
      </c>
      <c r="T65" s="1446">
        <v>708677</v>
      </c>
      <c r="U65" s="1446">
        <v>712293</v>
      </c>
      <c r="V65" s="1446">
        <v>619614</v>
      </c>
      <c r="W65" s="1446">
        <v>331167</v>
      </c>
      <c r="X65" s="1447">
        <v>418079</v>
      </c>
      <c r="Y65" s="1447">
        <v>508752</v>
      </c>
      <c r="Z65" s="1447">
        <v>702027</v>
      </c>
      <c r="AA65" s="1447">
        <v>676948</v>
      </c>
      <c r="AB65" s="1447">
        <v>803746</v>
      </c>
      <c r="AC65" s="1447">
        <v>551464</v>
      </c>
      <c r="AD65" s="1447">
        <v>777330</v>
      </c>
      <c r="AE65" s="1447">
        <v>424391</v>
      </c>
      <c r="AF65" s="1447">
        <v>444842</v>
      </c>
      <c r="AG65" s="1447">
        <v>756908</v>
      </c>
    </row>
    <row r="66" spans="1:33">
      <c r="A66" s="1" t="s">
        <v>1228</v>
      </c>
      <c r="D66" s="1420"/>
      <c r="E66" s="1420"/>
      <c r="F66" s="1420"/>
      <c r="G66" s="1420"/>
      <c r="H66" s="1420"/>
      <c r="I66" s="1420"/>
      <c r="J66" s="1420"/>
      <c r="K66" s="1420"/>
      <c r="L66" s="1420"/>
      <c r="M66" s="1420"/>
      <c r="N66" s="1420"/>
      <c r="O66" s="1420"/>
      <c r="P66" s="1420"/>
      <c r="Q66" s="1420"/>
      <c r="R66" s="1420"/>
      <c r="S66" s="1420"/>
      <c r="T66" s="1420"/>
      <c r="U66" s="1420"/>
      <c r="V66" s="1420"/>
      <c r="W66" s="1420"/>
      <c r="X66" s="1444"/>
      <c r="Y66" s="1444"/>
      <c r="Z66" s="1444"/>
      <c r="AA66" s="1444"/>
      <c r="AB66" s="1444"/>
      <c r="AC66" s="1444"/>
      <c r="AD66" s="1444"/>
      <c r="AE66" s="1444"/>
      <c r="AF66" s="1444"/>
      <c r="AG66" s="1444"/>
    </row>
    <row r="67" spans="1:33">
      <c r="AG67" s="1455"/>
    </row>
    <row r="68" spans="1:33">
      <c r="AG68" s="1455"/>
    </row>
    <row r="69" spans="1:33">
      <c r="AG69" s="1455"/>
    </row>
    <row r="70" spans="1:33">
      <c r="AG70" s="1455"/>
    </row>
    <row r="71" spans="1:33">
      <c r="AG71" s="1455"/>
    </row>
    <row r="72" spans="1:33">
      <c r="AG72" s="1455"/>
    </row>
    <row r="73" spans="1:33">
      <c r="AG73" s="1455"/>
    </row>
    <row r="74" spans="1:33">
      <c r="AG74" s="1455"/>
    </row>
    <row r="75" spans="1:33">
      <c r="AG75" s="1455"/>
    </row>
    <row r="76" spans="1:33">
      <c r="AG76" s="1455"/>
    </row>
    <row r="77" spans="1:33">
      <c r="AG77" s="1455"/>
    </row>
    <row r="78" spans="1:33">
      <c r="AG78" s="1455"/>
    </row>
    <row r="79" spans="1:33">
      <c r="AG79" s="1455"/>
    </row>
    <row r="80" spans="1:33">
      <c r="AG80" s="1455"/>
    </row>
    <row r="81" spans="33:33">
      <c r="AG81" s="1455"/>
    </row>
    <row r="82" spans="33:33">
      <c r="AG82" s="1455"/>
    </row>
    <row r="83" spans="33:33">
      <c r="AG83" s="1455"/>
    </row>
    <row r="84" spans="33:33">
      <c r="AG84" s="1455"/>
    </row>
    <row r="85" spans="33:33">
      <c r="AG85" s="1455"/>
    </row>
    <row r="86" spans="33:33">
      <c r="AG86" s="1455"/>
    </row>
    <row r="87" spans="33:33">
      <c r="AG87" s="1455"/>
    </row>
    <row r="88" spans="33:33">
      <c r="AG88" s="1455"/>
    </row>
    <row r="89" spans="33:33">
      <c r="AG89" s="1455"/>
    </row>
    <row r="90" spans="33:33">
      <c r="AG90" s="1455"/>
    </row>
    <row r="91" spans="33:33">
      <c r="AG91" s="1455"/>
    </row>
    <row r="92" spans="33:33">
      <c r="AG92" s="1455"/>
    </row>
    <row r="93" spans="33:33">
      <c r="AG93" s="1455"/>
    </row>
    <row r="94" spans="33:33">
      <c r="AG94" s="1455"/>
    </row>
    <row r="95" spans="33:33">
      <c r="AG95" s="1455"/>
    </row>
    <row r="96" spans="33:33">
      <c r="AG96" s="1455"/>
    </row>
    <row r="97" spans="33:33">
      <c r="AG97" s="1455"/>
    </row>
    <row r="98" spans="33:33">
      <c r="AG98" s="1455"/>
    </row>
    <row r="99" spans="33:33">
      <c r="AG99" s="1455"/>
    </row>
    <row r="100" spans="33:33">
      <c r="AG100" s="1455"/>
    </row>
    <row r="101" spans="33:33">
      <c r="AG101" s="1455"/>
    </row>
    <row r="102" spans="33:33">
      <c r="AG102" s="1455"/>
    </row>
    <row r="103" spans="33:33">
      <c r="AG103" s="1455"/>
    </row>
    <row r="104" spans="33:33">
      <c r="AG104" s="1455"/>
    </row>
    <row r="105" spans="33:33">
      <c r="AG105" s="1455"/>
    </row>
    <row r="106" spans="33:33">
      <c r="AG106" s="1455"/>
    </row>
    <row r="107" spans="33:33">
      <c r="AG107" s="1455"/>
    </row>
    <row r="108" spans="33:33">
      <c r="AG108" s="1455"/>
    </row>
    <row r="109" spans="33:33">
      <c r="AG109" s="1455"/>
    </row>
    <row r="110" spans="33:33">
      <c r="AG110" s="1455"/>
    </row>
    <row r="111" spans="33:33">
      <c r="AG111" s="1455"/>
    </row>
    <row r="112" spans="33:33">
      <c r="AG112" s="1455"/>
    </row>
    <row r="113" spans="33:33">
      <c r="AG113" s="1455"/>
    </row>
    <row r="114" spans="33:33">
      <c r="AG114" s="1455"/>
    </row>
    <row r="115" spans="33:33">
      <c r="AG115" s="1455"/>
    </row>
    <row r="116" spans="33:33">
      <c r="AG116" s="1455"/>
    </row>
    <row r="117" spans="33:33">
      <c r="AG117" s="1455"/>
    </row>
    <row r="118" spans="33:33">
      <c r="AG118" s="1455"/>
    </row>
    <row r="119" spans="33:33">
      <c r="AG119" s="1455"/>
    </row>
    <row r="120" spans="33:33">
      <c r="AG120" s="1455"/>
    </row>
    <row r="121" spans="33:33">
      <c r="AG121" s="1455"/>
    </row>
    <row r="122" spans="33:33">
      <c r="AG122" s="1455"/>
    </row>
    <row r="123" spans="33:33">
      <c r="AG123" s="1455"/>
    </row>
    <row r="124" spans="33:33">
      <c r="AG124" s="1455"/>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41BE-EF40-432D-8908-6A24295C5CD8}">
  <dimension ref="A1:AG184"/>
  <sheetViews>
    <sheetView workbookViewId="0">
      <pane xSplit="3" ySplit="7" topLeftCell="O8" activePane="bottomRight" state="frozen"/>
      <selection pane="topRight" activeCell="D1" sqref="D1"/>
      <selection pane="bottomLeft" activeCell="A8" sqref="A8"/>
      <selection pane="bottomRight" activeCell="Z14" sqref="Z14"/>
    </sheetView>
  </sheetViews>
  <sheetFormatPr defaultColWidth="8.25" defaultRowHeight="13"/>
  <cols>
    <col min="1" max="1" width="2.75" style="1257" customWidth="1"/>
    <col min="2" max="2" width="3.9140625" style="1257" customWidth="1"/>
    <col min="3" max="3" width="11.25" style="1257" customWidth="1"/>
    <col min="4" max="8" width="11" style="1257" customWidth="1"/>
    <col min="9" max="23" width="10.1640625" style="1257" customWidth="1"/>
    <col min="24" max="25" width="10.1640625" style="1314" customWidth="1"/>
    <col min="26" max="26" width="11.08203125" style="1256" customWidth="1"/>
    <col min="27" max="28" width="11.58203125" style="1257" customWidth="1"/>
    <col min="29" max="33" width="7.9140625" style="1257" customWidth="1"/>
    <col min="34" max="34" width="8.25" style="1257"/>
    <col min="35" max="35" width="7.9140625" style="1257" customWidth="1"/>
    <col min="36" max="16384" width="8.25" style="1257"/>
  </cols>
  <sheetData>
    <row r="1" spans="1:25">
      <c r="A1" s="1253" t="s">
        <v>1254</v>
      </c>
      <c r="B1" s="1254"/>
      <c r="C1" s="1254"/>
      <c r="D1" s="1254"/>
      <c r="E1" s="1254"/>
      <c r="F1" s="1254"/>
      <c r="G1" s="1254"/>
      <c r="H1" s="1254"/>
      <c r="I1" s="1254"/>
      <c r="J1" s="1254"/>
      <c r="K1" s="1254"/>
      <c r="L1" s="1254"/>
      <c r="M1" s="1254"/>
      <c r="N1" s="1254"/>
      <c r="O1" s="1254"/>
      <c r="P1" s="1254"/>
      <c r="Q1" s="1254"/>
      <c r="R1" s="1254"/>
      <c r="S1" s="1254"/>
      <c r="T1" s="1254"/>
      <c r="U1" s="1254"/>
      <c r="V1" s="748"/>
      <c r="W1" s="748"/>
      <c r="X1" s="1255"/>
      <c r="Y1" s="748"/>
    </row>
    <row r="2" spans="1:25">
      <c r="A2" s="1258"/>
      <c r="B2" s="1258"/>
      <c r="C2" s="1258"/>
      <c r="D2" s="1259"/>
      <c r="E2" s="1258" t="s">
        <v>1255</v>
      </c>
      <c r="F2" s="1259"/>
      <c r="G2" s="1258" t="s">
        <v>1255</v>
      </c>
      <c r="H2" s="1259"/>
      <c r="I2" s="1258" t="s">
        <v>1255</v>
      </c>
      <c r="J2" s="1259"/>
      <c r="K2" s="1258" t="s">
        <v>1255</v>
      </c>
      <c r="L2" s="1259"/>
      <c r="M2" s="1258" t="s">
        <v>1255</v>
      </c>
      <c r="N2" s="1259"/>
      <c r="O2" s="1258" t="s">
        <v>1255</v>
      </c>
      <c r="P2" s="1259"/>
      <c r="Q2" s="1258" t="s">
        <v>1255</v>
      </c>
      <c r="R2" s="1259" t="s">
        <v>1256</v>
      </c>
      <c r="S2" s="1260" t="s">
        <v>1257</v>
      </c>
      <c r="T2" s="1259" t="s">
        <v>1256</v>
      </c>
      <c r="U2" s="1260" t="s">
        <v>1257</v>
      </c>
      <c r="V2" s="1259" t="s">
        <v>1256</v>
      </c>
      <c r="W2" s="1260" t="s">
        <v>1257</v>
      </c>
      <c r="X2" s="1259" t="s">
        <v>1256</v>
      </c>
      <c r="Y2" s="1260" t="s">
        <v>1257</v>
      </c>
    </row>
    <row r="3" spans="1:25">
      <c r="A3" s="1261"/>
      <c r="B3" s="1262"/>
      <c r="C3" s="1262"/>
      <c r="D3" s="1263" t="s">
        <v>1212</v>
      </c>
      <c r="E3" s="1264"/>
      <c r="F3" s="1265" t="s">
        <v>1215</v>
      </c>
      <c r="G3" s="1265"/>
      <c r="H3" s="1263" t="s">
        <v>1184</v>
      </c>
      <c r="I3" s="1264"/>
      <c r="J3" s="1265" t="s">
        <v>1186</v>
      </c>
      <c r="K3" s="1265"/>
      <c r="L3" s="1263" t="s">
        <v>1189</v>
      </c>
      <c r="M3" s="1264"/>
      <c r="N3" s="1263" t="s">
        <v>1191</v>
      </c>
      <c r="O3" s="1264"/>
      <c r="P3" s="1263" t="s">
        <v>1194</v>
      </c>
      <c r="Q3" s="1264"/>
      <c r="R3" s="1262" t="s">
        <v>1199</v>
      </c>
      <c r="S3" s="1262"/>
      <c r="T3" s="1261" t="s">
        <v>1201</v>
      </c>
      <c r="U3" s="1266"/>
      <c r="V3" s="1262" t="s">
        <v>1217</v>
      </c>
      <c r="W3" s="1262"/>
      <c r="X3" s="1267" t="s">
        <v>1258</v>
      </c>
      <c r="Y3" s="1266"/>
    </row>
    <row r="4" spans="1:25">
      <c r="A4" s="1268"/>
      <c r="B4" s="1269"/>
      <c r="C4" s="1269"/>
      <c r="D4" s="1270">
        <v>1990</v>
      </c>
      <c r="E4" s="1271"/>
      <c r="F4" s="1272">
        <v>1993</v>
      </c>
      <c r="G4" s="1272"/>
      <c r="H4" s="1270">
        <v>1996</v>
      </c>
      <c r="I4" s="1271"/>
      <c r="J4" s="1272">
        <v>1998</v>
      </c>
      <c r="K4" s="1272"/>
      <c r="L4" s="1270">
        <v>2001</v>
      </c>
      <c r="M4" s="1271"/>
      <c r="N4" s="1270">
        <v>2003</v>
      </c>
      <c r="O4" s="1271"/>
      <c r="P4" s="1270">
        <v>2006</v>
      </c>
      <c r="Q4" s="1271"/>
      <c r="R4" s="1269">
        <v>2011</v>
      </c>
      <c r="S4" s="1269"/>
      <c r="T4" s="1268">
        <v>2013</v>
      </c>
      <c r="U4" s="1273"/>
      <c r="V4" s="1274">
        <v>2015</v>
      </c>
      <c r="W4" s="1269"/>
      <c r="X4" s="1275">
        <v>2020</v>
      </c>
      <c r="Y4" s="1273"/>
    </row>
    <row r="5" spans="1:25">
      <c r="A5" s="1276"/>
      <c r="B5" s="961"/>
      <c r="C5" s="961" t="s">
        <v>1147</v>
      </c>
      <c r="D5" s="1277" t="s">
        <v>1259</v>
      </c>
      <c r="E5" s="1278" t="s">
        <v>1260</v>
      </c>
      <c r="F5" s="1279" t="s">
        <v>1259</v>
      </c>
      <c r="G5" s="1279" t="s">
        <v>1260</v>
      </c>
      <c r="H5" s="1277" t="s">
        <v>1259</v>
      </c>
      <c r="I5" s="1278" t="s">
        <v>1260</v>
      </c>
      <c r="J5" s="1279" t="s">
        <v>1259</v>
      </c>
      <c r="K5" s="1279" t="s">
        <v>1260</v>
      </c>
      <c r="L5" s="1277" t="s">
        <v>1259</v>
      </c>
      <c r="M5" s="1278" t="s">
        <v>1260</v>
      </c>
      <c r="N5" s="1277" t="s">
        <v>1259</v>
      </c>
      <c r="O5" s="1278" t="s">
        <v>1260</v>
      </c>
      <c r="P5" s="1277" t="s">
        <v>1259</v>
      </c>
      <c r="Q5" s="1278" t="s">
        <v>1260</v>
      </c>
      <c r="R5" s="971" t="s">
        <v>1259</v>
      </c>
      <c r="S5" s="971" t="s">
        <v>1260</v>
      </c>
      <c r="T5" s="1280" t="s">
        <v>1259</v>
      </c>
      <c r="U5" s="1281" t="s">
        <v>1260</v>
      </c>
      <c r="V5" s="971" t="s">
        <v>1259</v>
      </c>
      <c r="W5" s="971" t="s">
        <v>1260</v>
      </c>
      <c r="X5" s="1280" t="s">
        <v>1259</v>
      </c>
      <c r="Y5" s="1281" t="s">
        <v>1260</v>
      </c>
    </row>
    <row r="6" spans="1:25">
      <c r="A6" s="1282"/>
      <c r="B6" s="974"/>
      <c r="C6" s="974"/>
      <c r="D6" s="1283" t="s">
        <v>1261</v>
      </c>
      <c r="E6" s="1284" t="s">
        <v>1262</v>
      </c>
      <c r="F6" s="1285" t="s">
        <v>1261</v>
      </c>
      <c r="G6" s="1285" t="s">
        <v>1262</v>
      </c>
      <c r="H6" s="1283" t="s">
        <v>1261</v>
      </c>
      <c r="I6" s="1284" t="s">
        <v>1262</v>
      </c>
      <c r="J6" s="1285" t="s">
        <v>1261</v>
      </c>
      <c r="K6" s="1285" t="s">
        <v>1262</v>
      </c>
      <c r="L6" s="1283" t="s">
        <v>1261</v>
      </c>
      <c r="M6" s="1284" t="s">
        <v>1262</v>
      </c>
      <c r="N6" s="1283" t="s">
        <v>1261</v>
      </c>
      <c r="O6" s="1284" t="s">
        <v>1262</v>
      </c>
      <c r="P6" s="1283" t="s">
        <v>1261</v>
      </c>
      <c r="Q6" s="1284" t="s">
        <v>1262</v>
      </c>
      <c r="R6" s="1286" t="s">
        <v>1261</v>
      </c>
      <c r="S6" s="1286" t="s">
        <v>1262</v>
      </c>
      <c r="T6" s="1287" t="s">
        <v>1261</v>
      </c>
      <c r="U6" s="1288" t="s">
        <v>1262</v>
      </c>
      <c r="V6" s="971" t="s">
        <v>1261</v>
      </c>
      <c r="W6" s="971" t="s">
        <v>1262</v>
      </c>
      <c r="X6" s="1280" t="s">
        <v>1261</v>
      </c>
      <c r="Y6" s="1281" t="s">
        <v>1262</v>
      </c>
    </row>
    <row r="7" spans="1:25">
      <c r="A7" s="1276"/>
      <c r="B7" s="961"/>
      <c r="C7" s="961" t="s">
        <v>314</v>
      </c>
      <c r="D7" s="1277" t="s">
        <v>1263</v>
      </c>
      <c r="E7" s="1278" t="s">
        <v>1263</v>
      </c>
      <c r="F7" s="1289" t="s">
        <v>1264</v>
      </c>
      <c r="G7" s="1289" t="s">
        <v>1264</v>
      </c>
      <c r="H7" s="1290" t="s">
        <v>1265</v>
      </c>
      <c r="I7" s="1291" t="s">
        <v>1265</v>
      </c>
      <c r="J7" s="1289" t="s">
        <v>1266</v>
      </c>
      <c r="K7" s="1289" t="s">
        <v>1266</v>
      </c>
      <c r="L7" s="1292" t="s">
        <v>1267</v>
      </c>
      <c r="M7" s="1293" t="s">
        <v>1267</v>
      </c>
      <c r="N7" s="1292" t="s">
        <v>1268</v>
      </c>
      <c r="O7" s="1293" t="s">
        <v>1268</v>
      </c>
      <c r="P7" s="1292" t="s">
        <v>1269</v>
      </c>
      <c r="Q7" s="1293" t="s">
        <v>1269</v>
      </c>
      <c r="R7" s="1294" t="s">
        <v>1270</v>
      </c>
      <c r="S7" s="1294" t="s">
        <v>1270</v>
      </c>
      <c r="T7" s="1592" t="s">
        <v>1271</v>
      </c>
      <c r="U7" s="1593"/>
      <c r="V7" s="1294" t="s">
        <v>1272</v>
      </c>
      <c r="W7" s="1294" t="s">
        <v>1272</v>
      </c>
      <c r="X7" s="1295" t="s">
        <v>1273</v>
      </c>
      <c r="Y7" s="1296" t="s">
        <v>1273</v>
      </c>
    </row>
    <row r="8" spans="1:25">
      <c r="A8" s="1276" t="s">
        <v>431</v>
      </c>
      <c r="B8" s="961"/>
      <c r="C8" s="961" t="s">
        <v>391</v>
      </c>
      <c r="D8" s="1297">
        <v>1216231829</v>
      </c>
      <c r="E8" s="1298">
        <v>597355084</v>
      </c>
      <c r="F8" s="1299">
        <v>1195389674</v>
      </c>
      <c r="G8" s="1299">
        <v>606446096</v>
      </c>
      <c r="H8" s="1297">
        <v>1005003884</v>
      </c>
      <c r="I8" s="1298">
        <v>629232686</v>
      </c>
      <c r="J8" s="1299">
        <v>975248385</v>
      </c>
      <c r="K8" s="1299">
        <v>611781704</v>
      </c>
      <c r="L8" s="1297">
        <f t="shared" ref="L8:O8" si="0">SUM(L9:L18)</f>
        <v>766211652</v>
      </c>
      <c r="M8" s="1298">
        <f t="shared" si="0"/>
        <v>550365658</v>
      </c>
      <c r="N8" s="1297">
        <f t="shared" si="0"/>
        <v>756929375</v>
      </c>
      <c r="O8" s="1298">
        <f t="shared" si="0"/>
        <v>532992204</v>
      </c>
      <c r="P8" s="1297">
        <f t="shared" ref="P8:Y8" si="1">SUM(P9:P18)</f>
        <v>778048972</v>
      </c>
      <c r="Q8" s="1298">
        <f t="shared" si="1"/>
        <v>548510147</v>
      </c>
      <c r="R8" s="1298">
        <f t="shared" si="1"/>
        <v>8199373.04</v>
      </c>
      <c r="S8" s="1298">
        <f t="shared" si="1"/>
        <v>4361161.91</v>
      </c>
      <c r="T8" s="1298">
        <f t="shared" si="1"/>
        <v>7361168.9400000004</v>
      </c>
      <c r="U8" s="1298">
        <f t="shared" si="1"/>
        <v>4957277.3299999991</v>
      </c>
      <c r="V8" s="1298">
        <f t="shared" si="1"/>
        <v>8916625</v>
      </c>
      <c r="W8" s="1298">
        <f t="shared" si="1"/>
        <v>5462757</v>
      </c>
      <c r="X8" s="1298">
        <f t="shared" si="1"/>
        <v>8862298.4599999972</v>
      </c>
      <c r="Y8" s="1298">
        <f t="shared" si="1"/>
        <v>5197227.8299999991</v>
      </c>
    </row>
    <row r="9" spans="1:25">
      <c r="A9" s="1276"/>
      <c r="B9" s="961"/>
      <c r="C9" s="961" t="s">
        <v>85</v>
      </c>
      <c r="D9" s="1297">
        <v>658602296</v>
      </c>
      <c r="E9" s="1298">
        <v>197988253</v>
      </c>
      <c r="F9" s="1299">
        <v>645176147</v>
      </c>
      <c r="G9" s="1299">
        <v>203448999</v>
      </c>
      <c r="H9" s="1297">
        <v>489593469</v>
      </c>
      <c r="I9" s="1298">
        <v>205145481</v>
      </c>
      <c r="J9" s="1299">
        <v>520197811</v>
      </c>
      <c r="K9" s="1299">
        <v>200084732</v>
      </c>
      <c r="L9" s="1297">
        <f t="shared" ref="L9:Y10" si="2">L20</f>
        <v>394261007</v>
      </c>
      <c r="M9" s="1298">
        <f t="shared" si="2"/>
        <v>177567188</v>
      </c>
      <c r="N9" s="1297">
        <f t="shared" si="2"/>
        <v>396745440</v>
      </c>
      <c r="O9" s="1298">
        <f t="shared" si="2"/>
        <v>174526353</v>
      </c>
      <c r="P9" s="1297">
        <f t="shared" si="2"/>
        <v>406469331</v>
      </c>
      <c r="Q9" s="1298">
        <f t="shared" si="2"/>
        <v>179640217</v>
      </c>
      <c r="R9" s="1298">
        <f t="shared" si="2"/>
        <v>4104264.74</v>
      </c>
      <c r="S9" s="1298">
        <f t="shared" si="2"/>
        <v>1444564.68</v>
      </c>
      <c r="T9" s="1298">
        <f t="shared" si="2"/>
        <v>3193051.41</v>
      </c>
      <c r="U9" s="1298">
        <f t="shared" si="2"/>
        <v>1657227.49</v>
      </c>
      <c r="V9" s="1298">
        <f t="shared" si="2"/>
        <v>3779624</v>
      </c>
      <c r="W9" s="1298">
        <f t="shared" si="2"/>
        <v>1868692</v>
      </c>
      <c r="X9" s="1298">
        <f t="shared" si="2"/>
        <v>4375230.63</v>
      </c>
      <c r="Y9" s="1298">
        <f t="shared" si="2"/>
        <v>1788171.27</v>
      </c>
    </row>
    <row r="10" spans="1:25">
      <c r="A10" s="1276"/>
      <c r="B10" s="961"/>
      <c r="C10" s="961" t="s">
        <v>432</v>
      </c>
      <c r="D10" s="1297">
        <v>123437796</v>
      </c>
      <c r="E10" s="1298">
        <v>103118739</v>
      </c>
      <c r="F10" s="1299">
        <v>122694038</v>
      </c>
      <c r="G10" s="1299">
        <v>94982876</v>
      </c>
      <c r="H10" s="1297">
        <v>107268280</v>
      </c>
      <c r="I10" s="1298">
        <v>94442345</v>
      </c>
      <c r="J10" s="1299">
        <v>106027922</v>
      </c>
      <c r="K10" s="1299">
        <v>89900421</v>
      </c>
      <c r="L10" s="1297">
        <f t="shared" si="2"/>
        <v>86141434</v>
      </c>
      <c r="M10" s="1298">
        <f t="shared" si="2"/>
        <v>81874669</v>
      </c>
      <c r="N10" s="1297">
        <f t="shared" si="2"/>
        <v>83363604</v>
      </c>
      <c r="O10" s="1298">
        <f t="shared" si="2"/>
        <v>79332003</v>
      </c>
      <c r="P10" s="1297">
        <f t="shared" si="2"/>
        <v>86829579</v>
      </c>
      <c r="Q10" s="1298">
        <f t="shared" si="2"/>
        <v>83835737</v>
      </c>
      <c r="R10" s="1298">
        <f t="shared" si="2"/>
        <v>1165685.78</v>
      </c>
      <c r="S10" s="1298">
        <f t="shared" si="2"/>
        <v>706688.55</v>
      </c>
      <c r="T10" s="1298">
        <f t="shared" si="2"/>
        <v>1212757.8500000001</v>
      </c>
      <c r="U10" s="1298">
        <f t="shared" si="2"/>
        <v>807808.85</v>
      </c>
      <c r="V10" s="1298">
        <f t="shared" si="2"/>
        <v>1808004</v>
      </c>
      <c r="W10" s="1298">
        <f t="shared" si="2"/>
        <v>865743</v>
      </c>
      <c r="X10" s="1298">
        <f t="shared" si="2"/>
        <v>1424573.15</v>
      </c>
      <c r="Y10" s="1298">
        <f t="shared" si="2"/>
        <v>832769.4</v>
      </c>
    </row>
    <row r="11" spans="1:25">
      <c r="A11" s="1276"/>
      <c r="B11" s="961"/>
      <c r="C11" s="961" t="s">
        <v>433</v>
      </c>
      <c r="D11" s="1297">
        <v>44287716</v>
      </c>
      <c r="E11" s="1298">
        <v>55602059</v>
      </c>
      <c r="F11" s="1299">
        <v>41760858</v>
      </c>
      <c r="G11" s="1299">
        <v>58780811</v>
      </c>
      <c r="H11" s="1297">
        <v>28028515</v>
      </c>
      <c r="I11" s="1298">
        <v>62106983</v>
      </c>
      <c r="J11" s="1299">
        <v>29524417</v>
      </c>
      <c r="K11" s="1299">
        <v>62263193</v>
      </c>
      <c r="L11" s="1297">
        <f t="shared" ref="L11:Y11" si="3">L25</f>
        <v>27680430</v>
      </c>
      <c r="M11" s="1298">
        <f t="shared" si="3"/>
        <v>57004281</v>
      </c>
      <c r="N11" s="1297">
        <f t="shared" si="3"/>
        <v>30668281</v>
      </c>
      <c r="O11" s="1298">
        <f t="shared" si="3"/>
        <v>58201173</v>
      </c>
      <c r="P11" s="1297">
        <f t="shared" si="3"/>
        <v>28557471</v>
      </c>
      <c r="Q11" s="1298">
        <f t="shared" si="3"/>
        <v>58571090</v>
      </c>
      <c r="R11" s="1298">
        <f t="shared" si="3"/>
        <v>376701.29999999993</v>
      </c>
      <c r="S11" s="1298">
        <f t="shared" si="3"/>
        <v>497180.88</v>
      </c>
      <c r="T11" s="1298">
        <f t="shared" si="3"/>
        <v>361908.31000000006</v>
      </c>
      <c r="U11" s="1298">
        <f t="shared" si="3"/>
        <v>551488.02</v>
      </c>
      <c r="V11" s="1298">
        <f t="shared" si="3"/>
        <v>439666</v>
      </c>
      <c r="W11" s="1298">
        <f t="shared" si="3"/>
        <v>601460</v>
      </c>
      <c r="X11" s="1298">
        <f t="shared" si="3"/>
        <v>440306.76</v>
      </c>
      <c r="Y11" s="1298">
        <f t="shared" si="3"/>
        <v>578629.24</v>
      </c>
    </row>
    <row r="12" spans="1:25">
      <c r="A12" s="1276"/>
      <c r="B12" s="961"/>
      <c r="C12" s="961" t="s">
        <v>123</v>
      </c>
      <c r="D12" s="1297">
        <v>96400459</v>
      </c>
      <c r="E12" s="1298">
        <v>62371399</v>
      </c>
      <c r="F12" s="1299">
        <v>99768037</v>
      </c>
      <c r="G12" s="1299">
        <v>64242550</v>
      </c>
      <c r="H12" s="1297">
        <v>74115324</v>
      </c>
      <c r="I12" s="1298">
        <v>68764576</v>
      </c>
      <c r="J12" s="1299">
        <v>66002001</v>
      </c>
      <c r="K12" s="1299">
        <v>68609854</v>
      </c>
      <c r="L12" s="1297">
        <f t="shared" ref="L12:Y12" si="4">L31</f>
        <v>55775949</v>
      </c>
      <c r="M12" s="1298">
        <f t="shared" si="4"/>
        <v>60665417</v>
      </c>
      <c r="N12" s="1297">
        <f t="shared" si="4"/>
        <v>53739853</v>
      </c>
      <c r="O12" s="1298">
        <f t="shared" si="4"/>
        <v>58322554</v>
      </c>
      <c r="P12" s="1297">
        <f t="shared" si="4"/>
        <v>64211832</v>
      </c>
      <c r="Q12" s="1298">
        <f t="shared" si="4"/>
        <v>60044794</v>
      </c>
      <c r="R12" s="1298">
        <f t="shared" si="4"/>
        <v>865711.74</v>
      </c>
      <c r="S12" s="1298">
        <f t="shared" si="4"/>
        <v>436230.23</v>
      </c>
      <c r="T12" s="1298">
        <f t="shared" si="4"/>
        <v>853139.82</v>
      </c>
      <c r="U12" s="1298">
        <f t="shared" si="4"/>
        <v>496323.56000000006</v>
      </c>
      <c r="V12" s="1298">
        <f t="shared" si="4"/>
        <v>1008487</v>
      </c>
      <c r="W12" s="1298">
        <f t="shared" si="4"/>
        <v>567976</v>
      </c>
      <c r="X12" s="1298">
        <f t="shared" si="4"/>
        <v>836533.57</v>
      </c>
      <c r="Y12" s="1298">
        <f t="shared" si="4"/>
        <v>559412.54</v>
      </c>
    </row>
    <row r="13" spans="1:25">
      <c r="A13" s="1276"/>
      <c r="B13" s="961"/>
      <c r="C13" s="961" t="s">
        <v>434</v>
      </c>
      <c r="D13" s="1297">
        <v>40951132</v>
      </c>
      <c r="E13" s="1298">
        <v>28514927</v>
      </c>
      <c r="F13" s="1299">
        <v>43658901</v>
      </c>
      <c r="G13" s="1299">
        <v>30040653</v>
      </c>
      <c r="H13" s="1297">
        <v>72803677</v>
      </c>
      <c r="I13" s="1298">
        <v>32911961</v>
      </c>
      <c r="J13" s="1299">
        <v>37339639</v>
      </c>
      <c r="K13" s="1299">
        <v>29874091</v>
      </c>
      <c r="L13" s="1297">
        <f t="shared" ref="L13:Y13" si="5">L37</f>
        <v>31422744</v>
      </c>
      <c r="M13" s="1298">
        <f t="shared" si="5"/>
        <v>28353013</v>
      </c>
      <c r="N13" s="1297">
        <f t="shared" si="5"/>
        <v>30326819</v>
      </c>
      <c r="O13" s="1298">
        <f t="shared" si="5"/>
        <v>25759013</v>
      </c>
      <c r="P13" s="1297">
        <f t="shared" si="5"/>
        <v>29727537</v>
      </c>
      <c r="Q13" s="1298">
        <f t="shared" si="5"/>
        <v>27172059</v>
      </c>
      <c r="R13" s="1298">
        <f t="shared" si="5"/>
        <v>248323.18</v>
      </c>
      <c r="S13" s="1298">
        <f t="shared" si="5"/>
        <v>211610.27</v>
      </c>
      <c r="T13" s="1298">
        <f t="shared" si="5"/>
        <v>239494.06999999998</v>
      </c>
      <c r="U13" s="1298">
        <f t="shared" si="5"/>
        <v>246566.18999999997</v>
      </c>
      <c r="V13" s="1298">
        <f t="shared" si="5"/>
        <v>257840</v>
      </c>
      <c r="W13" s="1298">
        <f t="shared" si="5"/>
        <v>256136</v>
      </c>
      <c r="X13" s="1298">
        <f t="shared" si="5"/>
        <v>247046.43</v>
      </c>
      <c r="Y13" s="1298">
        <f t="shared" si="5"/>
        <v>234270.37</v>
      </c>
    </row>
    <row r="14" spans="1:25">
      <c r="A14" s="1276"/>
      <c r="B14" s="961"/>
      <c r="C14" s="961" t="s">
        <v>435</v>
      </c>
      <c r="D14" s="1297">
        <v>181441840</v>
      </c>
      <c r="E14" s="1298">
        <v>71932978</v>
      </c>
      <c r="F14" s="1299">
        <v>170623463</v>
      </c>
      <c r="G14" s="1299">
        <v>73690811</v>
      </c>
      <c r="H14" s="1297">
        <v>162866007.73260364</v>
      </c>
      <c r="I14" s="1298">
        <v>78734698.815088421</v>
      </c>
      <c r="J14" s="1299">
        <v>151867827</v>
      </c>
      <c r="K14" s="1299">
        <v>76775749</v>
      </c>
      <c r="L14" s="1297">
        <f t="shared" ref="L14:Y14" si="6">L44</f>
        <v>122163776</v>
      </c>
      <c r="M14" s="1298">
        <f t="shared" si="6"/>
        <v>65850569</v>
      </c>
      <c r="N14" s="1297">
        <f t="shared" si="6"/>
        <v>116195125</v>
      </c>
      <c r="O14" s="1298">
        <f t="shared" si="6"/>
        <v>63697838</v>
      </c>
      <c r="P14" s="1297">
        <f t="shared" si="6"/>
        <v>118795637</v>
      </c>
      <c r="Q14" s="1298">
        <f t="shared" si="6"/>
        <v>64108812</v>
      </c>
      <c r="R14" s="1298">
        <f t="shared" si="6"/>
        <v>1048820.1500000001</v>
      </c>
      <c r="S14" s="1298">
        <f t="shared" si="6"/>
        <v>481197.93</v>
      </c>
      <c r="T14" s="1298">
        <f t="shared" si="6"/>
        <v>1056735.04</v>
      </c>
      <c r="U14" s="1298">
        <f t="shared" si="6"/>
        <v>551550.41</v>
      </c>
      <c r="V14" s="1298">
        <f t="shared" si="6"/>
        <v>1137569</v>
      </c>
      <c r="W14" s="1298">
        <f t="shared" si="6"/>
        <v>621383</v>
      </c>
      <c r="X14" s="1298">
        <f t="shared" si="6"/>
        <v>1130112.8600000001</v>
      </c>
      <c r="Y14" s="1298">
        <f t="shared" si="6"/>
        <v>594084.43000000005</v>
      </c>
    </row>
    <row r="15" spans="1:25">
      <c r="A15" s="1276"/>
      <c r="B15" s="961"/>
      <c r="C15" s="961" t="s">
        <v>436</v>
      </c>
      <c r="D15" s="1297">
        <v>15136453</v>
      </c>
      <c r="E15" s="1298">
        <v>29175143</v>
      </c>
      <c r="F15" s="1299">
        <v>17409181</v>
      </c>
      <c r="G15" s="1299">
        <v>29488390</v>
      </c>
      <c r="H15" s="1297">
        <v>17910821.267396364</v>
      </c>
      <c r="I15" s="1298">
        <v>30677829.184911579</v>
      </c>
      <c r="J15" s="1299">
        <v>15248285</v>
      </c>
      <c r="K15" s="1299">
        <v>29986881</v>
      </c>
      <c r="L15" s="1297">
        <f t="shared" ref="L15:Y15" si="7">L49</f>
        <v>13633706</v>
      </c>
      <c r="M15" s="1298">
        <f t="shared" si="7"/>
        <v>27699329</v>
      </c>
      <c r="N15" s="1297">
        <f t="shared" si="7"/>
        <v>12664819</v>
      </c>
      <c r="O15" s="1298">
        <f t="shared" si="7"/>
        <v>25780992</v>
      </c>
      <c r="P15" s="1297">
        <f t="shared" si="7"/>
        <v>12819595</v>
      </c>
      <c r="Q15" s="1298">
        <f t="shared" si="7"/>
        <v>27394521</v>
      </c>
      <c r="R15" s="1298">
        <f t="shared" si="7"/>
        <v>148769.68</v>
      </c>
      <c r="S15" s="1298">
        <f t="shared" si="7"/>
        <v>196475.59</v>
      </c>
      <c r="T15" s="1298">
        <f t="shared" si="7"/>
        <v>167805.04</v>
      </c>
      <c r="U15" s="1298">
        <f t="shared" si="7"/>
        <v>229229.92</v>
      </c>
      <c r="V15" s="1298">
        <f t="shared" si="7"/>
        <v>185234</v>
      </c>
      <c r="W15" s="1298">
        <f t="shared" si="7"/>
        <v>249458</v>
      </c>
      <c r="X15" s="1298">
        <f t="shared" si="7"/>
        <v>165444.01</v>
      </c>
      <c r="Y15" s="1298">
        <f t="shared" si="7"/>
        <v>219211.55</v>
      </c>
    </row>
    <row r="16" spans="1:25">
      <c r="A16" s="1276"/>
      <c r="B16" s="961"/>
      <c r="C16" s="961" t="s">
        <v>224</v>
      </c>
      <c r="D16" s="1297">
        <v>26410501</v>
      </c>
      <c r="E16" s="1298">
        <v>21793210</v>
      </c>
      <c r="F16" s="1299">
        <v>27514459</v>
      </c>
      <c r="G16" s="1299">
        <v>22700933</v>
      </c>
      <c r="H16" s="1297">
        <v>24214210</v>
      </c>
      <c r="I16" s="1298">
        <v>24032605</v>
      </c>
      <c r="J16" s="1299">
        <v>22990565</v>
      </c>
      <c r="K16" s="1299">
        <v>23086201</v>
      </c>
      <c r="L16" s="1297">
        <f t="shared" ref="L16:Y16" si="8">L57</f>
        <v>16921352</v>
      </c>
      <c r="M16" s="1298">
        <f t="shared" si="8"/>
        <v>21958483</v>
      </c>
      <c r="N16" s="1297">
        <f t="shared" si="8"/>
        <v>15767586</v>
      </c>
      <c r="O16" s="1298">
        <f t="shared" si="8"/>
        <v>20179168</v>
      </c>
      <c r="P16" s="1297">
        <f t="shared" si="8"/>
        <v>13580283</v>
      </c>
      <c r="Q16" s="1298">
        <f t="shared" si="8"/>
        <v>21305751</v>
      </c>
      <c r="R16" s="1298">
        <f t="shared" si="8"/>
        <v>130445.52</v>
      </c>
      <c r="S16" s="1298">
        <f t="shared" si="8"/>
        <v>169666.75000000003</v>
      </c>
      <c r="T16" s="1298">
        <f t="shared" si="8"/>
        <v>134212.66999999998</v>
      </c>
      <c r="U16" s="1298">
        <f t="shared" si="8"/>
        <v>183336.94</v>
      </c>
      <c r="V16" s="1298">
        <f t="shared" si="8"/>
        <v>137026</v>
      </c>
      <c r="W16" s="1298">
        <f t="shared" si="8"/>
        <v>182769</v>
      </c>
      <c r="X16" s="1298">
        <f t="shared" si="8"/>
        <v>111148.54</v>
      </c>
      <c r="Y16" s="1298">
        <f t="shared" si="8"/>
        <v>153945.85</v>
      </c>
    </row>
    <row r="17" spans="1:25">
      <c r="A17" s="1276"/>
      <c r="B17" s="961"/>
      <c r="C17" s="961" t="s">
        <v>269</v>
      </c>
      <c r="D17" s="1297">
        <v>7617504</v>
      </c>
      <c r="E17" s="1298">
        <v>10365824</v>
      </c>
      <c r="F17" s="1299">
        <v>5407409</v>
      </c>
      <c r="G17" s="1299">
        <v>11101993</v>
      </c>
      <c r="H17" s="1297">
        <v>5081559</v>
      </c>
      <c r="I17" s="1298">
        <v>12412386</v>
      </c>
      <c r="J17" s="1299">
        <v>5263452</v>
      </c>
      <c r="K17" s="1299">
        <v>12091077</v>
      </c>
      <c r="L17" s="1297">
        <f t="shared" ref="L17:Y17" si="9">L63</f>
        <v>4532513</v>
      </c>
      <c r="M17" s="1298">
        <f t="shared" si="9"/>
        <v>12180445</v>
      </c>
      <c r="N17" s="1297">
        <f t="shared" si="9"/>
        <v>3878443</v>
      </c>
      <c r="O17" s="1298">
        <f t="shared" si="9"/>
        <v>11470688</v>
      </c>
      <c r="P17" s="1297">
        <f t="shared" si="9"/>
        <v>4864400</v>
      </c>
      <c r="Q17" s="1298">
        <f t="shared" si="9"/>
        <v>11355952</v>
      </c>
      <c r="R17" s="1298">
        <f t="shared" si="9"/>
        <v>32943.120000000003</v>
      </c>
      <c r="S17" s="1298">
        <f t="shared" si="9"/>
        <v>92872.37</v>
      </c>
      <c r="T17" s="1298">
        <f t="shared" si="9"/>
        <v>51667.560000000005</v>
      </c>
      <c r="U17" s="1298">
        <f t="shared" si="9"/>
        <v>101738.06</v>
      </c>
      <c r="V17" s="1298">
        <f t="shared" si="9"/>
        <v>61558</v>
      </c>
      <c r="W17" s="1298">
        <f t="shared" si="9"/>
        <v>111106</v>
      </c>
      <c r="X17" s="1298">
        <f t="shared" si="9"/>
        <v>55280.47</v>
      </c>
      <c r="Y17" s="1298">
        <f t="shared" si="9"/>
        <v>112944.62</v>
      </c>
    </row>
    <row r="18" spans="1:25">
      <c r="A18" s="1282"/>
      <c r="B18" s="974"/>
      <c r="C18" s="974" t="s">
        <v>284</v>
      </c>
      <c r="D18" s="1300">
        <v>21946132</v>
      </c>
      <c r="E18" s="1301">
        <v>16492552</v>
      </c>
      <c r="F18" s="1302">
        <v>21377181</v>
      </c>
      <c r="G18" s="1302">
        <v>17968080</v>
      </c>
      <c r="H18" s="1300">
        <v>23122021</v>
      </c>
      <c r="I18" s="1301">
        <v>20003821</v>
      </c>
      <c r="J18" s="1302">
        <v>20786466</v>
      </c>
      <c r="K18" s="1302">
        <v>19109505</v>
      </c>
      <c r="L18" s="1300">
        <f t="shared" ref="L18:Y18" si="10">L66</f>
        <v>13678741</v>
      </c>
      <c r="M18" s="1301">
        <f t="shared" si="10"/>
        <v>17212264</v>
      </c>
      <c r="N18" s="1300">
        <f t="shared" si="10"/>
        <v>13579405</v>
      </c>
      <c r="O18" s="1301">
        <f t="shared" si="10"/>
        <v>15722422</v>
      </c>
      <c r="P18" s="1300">
        <f t="shared" si="10"/>
        <v>12193307</v>
      </c>
      <c r="Q18" s="1301">
        <f t="shared" si="10"/>
        <v>15081214</v>
      </c>
      <c r="R18" s="1301">
        <f t="shared" si="10"/>
        <v>77707.83</v>
      </c>
      <c r="S18" s="1301">
        <f t="shared" si="10"/>
        <v>124674.66</v>
      </c>
      <c r="T18" s="1301">
        <f t="shared" si="10"/>
        <v>90397.169999999984</v>
      </c>
      <c r="U18" s="1301">
        <f t="shared" si="10"/>
        <v>132007.89000000001</v>
      </c>
      <c r="V18" s="1301">
        <f t="shared" si="10"/>
        <v>101617</v>
      </c>
      <c r="W18" s="1301">
        <f t="shared" si="10"/>
        <v>138034</v>
      </c>
      <c r="X18" s="1301">
        <f t="shared" si="10"/>
        <v>76622.039999999994</v>
      </c>
      <c r="Y18" s="1301">
        <f t="shared" si="10"/>
        <v>123788.56</v>
      </c>
    </row>
    <row r="19" spans="1:25">
      <c r="A19" s="1276"/>
      <c r="B19" s="1303"/>
      <c r="C19" s="961"/>
      <c r="D19" s="1304"/>
      <c r="E19" s="1305"/>
      <c r="F19" s="1306"/>
      <c r="G19" s="1306"/>
      <c r="H19" s="1304"/>
      <c r="I19" s="1305"/>
      <c r="J19" s="1306"/>
      <c r="K19" s="1306"/>
      <c r="L19" s="1304"/>
      <c r="M19" s="1305"/>
      <c r="N19" s="1306"/>
      <c r="O19" s="1306"/>
      <c r="P19" s="1306"/>
      <c r="Q19" s="1305"/>
      <c r="R19" s="1305"/>
      <c r="S19" s="1305"/>
      <c r="T19" s="1305"/>
      <c r="U19" s="1305"/>
      <c r="V19" s="1305"/>
      <c r="W19" s="1305"/>
      <c r="X19" s="1305"/>
      <c r="Y19" s="1305"/>
    </row>
    <row r="20" spans="1:25">
      <c r="A20" s="1261" t="s">
        <v>431</v>
      </c>
      <c r="B20" s="961">
        <v>100</v>
      </c>
      <c r="C20" s="1262" t="s">
        <v>85</v>
      </c>
      <c r="D20" s="1307">
        <v>658602296</v>
      </c>
      <c r="E20" s="1308">
        <v>197988253</v>
      </c>
      <c r="F20" s="1256">
        <v>645176147</v>
      </c>
      <c r="G20" s="1256">
        <v>203448999</v>
      </c>
      <c r="H20" s="1307">
        <v>489593469</v>
      </c>
      <c r="I20" s="1308">
        <v>205145481</v>
      </c>
      <c r="J20" s="1256">
        <v>520197811</v>
      </c>
      <c r="K20" s="1256">
        <v>200084732</v>
      </c>
      <c r="L20" s="1307">
        <f>L77</f>
        <v>394261007</v>
      </c>
      <c r="M20" s="1308">
        <f>M77</f>
        <v>177567188</v>
      </c>
      <c r="N20" s="1263">
        <f>N77</f>
        <v>396745440</v>
      </c>
      <c r="O20" s="1264">
        <f>O77</f>
        <v>174526353</v>
      </c>
      <c r="P20" s="1263">
        <v>406469331</v>
      </c>
      <c r="Q20" s="1264">
        <v>179640217</v>
      </c>
      <c r="R20" s="1264">
        <v>4104264.74</v>
      </c>
      <c r="S20" s="1264">
        <v>1444564.68</v>
      </c>
      <c r="T20" s="1264">
        <v>3193051.41</v>
      </c>
      <c r="U20" s="1264">
        <v>1657227.49</v>
      </c>
      <c r="V20" s="1264">
        <v>3779624</v>
      </c>
      <c r="W20" s="1264">
        <v>1868692</v>
      </c>
      <c r="X20" s="1264">
        <v>4375230.63</v>
      </c>
      <c r="Y20" s="1264">
        <v>1788171.27</v>
      </c>
    </row>
    <row r="21" spans="1:25">
      <c r="A21" s="1309" t="s">
        <v>431</v>
      </c>
      <c r="B21" s="961"/>
      <c r="C21" s="1259" t="s">
        <v>438</v>
      </c>
      <c r="D21" s="1307">
        <v>123437796</v>
      </c>
      <c r="E21" s="1308">
        <v>103118739</v>
      </c>
      <c r="F21" s="1256">
        <v>122694038</v>
      </c>
      <c r="G21" s="1256">
        <v>94982876</v>
      </c>
      <c r="H21" s="1307">
        <v>107268280</v>
      </c>
      <c r="I21" s="1308">
        <v>94442345</v>
      </c>
      <c r="J21" s="1256">
        <v>106027922</v>
      </c>
      <c r="K21" s="1256">
        <v>89900421</v>
      </c>
      <c r="L21" s="1307">
        <f t="shared" ref="L21:W21" si="11">SUM(L22:L24)</f>
        <v>86141434</v>
      </c>
      <c r="M21" s="1308">
        <f t="shared" si="11"/>
        <v>81874669</v>
      </c>
      <c r="N21" s="1307">
        <f t="shared" si="11"/>
        <v>83363604</v>
      </c>
      <c r="O21" s="1308">
        <f t="shared" si="11"/>
        <v>79332003</v>
      </c>
      <c r="P21" s="1307">
        <f t="shared" si="11"/>
        <v>86829579</v>
      </c>
      <c r="Q21" s="1308">
        <f t="shared" si="11"/>
        <v>83835737</v>
      </c>
      <c r="R21" s="1308">
        <f t="shared" si="11"/>
        <v>1165685.78</v>
      </c>
      <c r="S21" s="1308">
        <f t="shared" si="11"/>
        <v>706688.55</v>
      </c>
      <c r="T21" s="1308">
        <f t="shared" si="11"/>
        <v>1212757.8500000001</v>
      </c>
      <c r="U21" s="1308">
        <f t="shared" si="11"/>
        <v>807808.85</v>
      </c>
      <c r="V21" s="1308">
        <f t="shared" si="11"/>
        <v>1808004</v>
      </c>
      <c r="W21" s="1308">
        <f t="shared" si="11"/>
        <v>865743</v>
      </c>
      <c r="X21" s="1308">
        <v>1424573.15</v>
      </c>
      <c r="Y21" s="1308">
        <v>832769.4</v>
      </c>
    </row>
    <row r="22" spans="1:25">
      <c r="A22" s="1276"/>
      <c r="B22" s="961">
        <v>202</v>
      </c>
      <c r="C22" s="961" t="s">
        <v>107</v>
      </c>
      <c r="D22" s="1297">
        <v>71333755</v>
      </c>
      <c r="E22" s="1298">
        <v>52100927</v>
      </c>
      <c r="F22" s="1256">
        <v>74595270</v>
      </c>
      <c r="G22" s="1256">
        <v>48673636</v>
      </c>
      <c r="H22" s="1307">
        <v>60421320</v>
      </c>
      <c r="I22" s="1308">
        <v>48830873</v>
      </c>
      <c r="J22" s="1256">
        <v>55060613</v>
      </c>
      <c r="K22" s="1256">
        <v>45059193</v>
      </c>
      <c r="L22" s="1307">
        <f t="shared" ref="L22:O24" si="12">L79</f>
        <v>41354790</v>
      </c>
      <c r="M22" s="1308">
        <f t="shared" si="12"/>
        <v>39827522</v>
      </c>
      <c r="N22" s="1307">
        <f t="shared" si="12"/>
        <v>43105388</v>
      </c>
      <c r="O22" s="1308">
        <f t="shared" si="12"/>
        <v>36026851</v>
      </c>
      <c r="P22" s="1307">
        <v>44228443</v>
      </c>
      <c r="Q22" s="1308">
        <v>38878361</v>
      </c>
      <c r="R22" s="1308">
        <v>586846.05000000005</v>
      </c>
      <c r="S22" s="1308">
        <v>304536.42</v>
      </c>
      <c r="T22" s="1308">
        <v>568426.52</v>
      </c>
      <c r="U22" s="1308">
        <v>346075.41</v>
      </c>
      <c r="V22" s="1308">
        <v>679355</v>
      </c>
      <c r="W22" s="1308">
        <v>358025</v>
      </c>
      <c r="X22" s="1308">
        <v>729856.94</v>
      </c>
      <c r="Y22" s="1308">
        <v>342266.17</v>
      </c>
    </row>
    <row r="23" spans="1:25">
      <c r="A23" s="1276"/>
      <c r="B23" s="961">
        <v>204</v>
      </c>
      <c r="C23" s="961" t="s">
        <v>109</v>
      </c>
      <c r="D23" s="1297">
        <v>46908241</v>
      </c>
      <c r="E23" s="1298">
        <v>41924773</v>
      </c>
      <c r="F23" s="1256">
        <v>44838946</v>
      </c>
      <c r="G23" s="1256">
        <v>37732746</v>
      </c>
      <c r="H23" s="1307">
        <v>44661947</v>
      </c>
      <c r="I23" s="1308">
        <v>37781977</v>
      </c>
      <c r="J23" s="1256">
        <v>48159906</v>
      </c>
      <c r="K23" s="1256">
        <v>37085621</v>
      </c>
      <c r="L23" s="1307">
        <f t="shared" si="12"/>
        <v>41457682</v>
      </c>
      <c r="M23" s="1308">
        <f t="shared" si="12"/>
        <v>34638750</v>
      </c>
      <c r="N23" s="1307">
        <f t="shared" si="12"/>
        <v>37256044</v>
      </c>
      <c r="O23" s="1308">
        <f t="shared" si="12"/>
        <v>36077753</v>
      </c>
      <c r="P23" s="1307">
        <v>38542601</v>
      </c>
      <c r="Q23" s="1308">
        <v>38195985</v>
      </c>
      <c r="R23" s="1308">
        <v>549854.76</v>
      </c>
      <c r="S23" s="1308">
        <v>348787.34</v>
      </c>
      <c r="T23" s="1308">
        <v>623009.62</v>
      </c>
      <c r="U23" s="1308">
        <v>403794.78</v>
      </c>
      <c r="V23" s="1308">
        <v>1082985</v>
      </c>
      <c r="W23" s="1308">
        <v>441892</v>
      </c>
      <c r="X23" s="1308">
        <v>667513.86</v>
      </c>
      <c r="Y23" s="1308">
        <v>422112.23</v>
      </c>
    </row>
    <row r="24" spans="1:25">
      <c r="A24" s="1276"/>
      <c r="B24" s="961">
        <v>206</v>
      </c>
      <c r="C24" s="961" t="s">
        <v>111</v>
      </c>
      <c r="D24" s="1297">
        <v>5195800</v>
      </c>
      <c r="E24" s="1298">
        <v>9093039</v>
      </c>
      <c r="F24" s="1256">
        <v>3259822</v>
      </c>
      <c r="G24" s="1256">
        <v>8576494</v>
      </c>
      <c r="H24" s="1307">
        <v>2185013</v>
      </c>
      <c r="I24" s="1308">
        <v>7829495</v>
      </c>
      <c r="J24" s="1256">
        <v>2807403</v>
      </c>
      <c r="K24" s="1256">
        <v>7755607</v>
      </c>
      <c r="L24" s="1307">
        <f t="shared" si="12"/>
        <v>3328962</v>
      </c>
      <c r="M24" s="1308">
        <f t="shared" si="12"/>
        <v>7408397</v>
      </c>
      <c r="N24" s="1307">
        <f t="shared" si="12"/>
        <v>3002172</v>
      </c>
      <c r="O24" s="1308">
        <f t="shared" si="12"/>
        <v>7227399</v>
      </c>
      <c r="P24" s="1307">
        <v>4058535</v>
      </c>
      <c r="Q24" s="1308">
        <v>6761391</v>
      </c>
      <c r="R24" s="1308">
        <v>28984.97</v>
      </c>
      <c r="S24" s="1308">
        <v>53364.79</v>
      </c>
      <c r="T24" s="1308">
        <v>21321.71</v>
      </c>
      <c r="U24" s="1308">
        <v>57938.66</v>
      </c>
      <c r="V24" s="1308">
        <v>45664</v>
      </c>
      <c r="W24" s="1308">
        <v>65826</v>
      </c>
      <c r="X24" s="1308">
        <v>27202.35</v>
      </c>
      <c r="Y24" s="1308">
        <v>68391</v>
      </c>
    </row>
    <row r="25" spans="1:25">
      <c r="A25" s="1276" t="s">
        <v>437</v>
      </c>
      <c r="B25" s="961"/>
      <c r="C25" s="961" t="s">
        <v>433</v>
      </c>
      <c r="D25" s="1297">
        <v>44287716</v>
      </c>
      <c r="E25" s="1298">
        <v>55602059</v>
      </c>
      <c r="F25" s="1299">
        <v>41760858</v>
      </c>
      <c r="G25" s="1299">
        <v>58780811</v>
      </c>
      <c r="H25" s="1297">
        <v>28028515</v>
      </c>
      <c r="I25" s="1298">
        <v>62106983</v>
      </c>
      <c r="J25" s="1299">
        <v>29524417</v>
      </c>
      <c r="K25" s="1299">
        <v>62263193</v>
      </c>
      <c r="L25" s="1297">
        <f t="shared" ref="L25:W25" si="13">SUM(L26:L30)</f>
        <v>27680430</v>
      </c>
      <c r="M25" s="1298">
        <f t="shared" si="13"/>
        <v>57004281</v>
      </c>
      <c r="N25" s="1297">
        <f t="shared" si="13"/>
        <v>30668281</v>
      </c>
      <c r="O25" s="1298">
        <f t="shared" si="13"/>
        <v>58201173</v>
      </c>
      <c r="P25" s="1297">
        <f t="shared" si="13"/>
        <v>28557471</v>
      </c>
      <c r="Q25" s="1298">
        <f t="shared" si="13"/>
        <v>58571090</v>
      </c>
      <c r="R25" s="1298">
        <f t="shared" si="13"/>
        <v>376701.29999999993</v>
      </c>
      <c r="S25" s="1298">
        <f t="shared" si="13"/>
        <v>497180.88</v>
      </c>
      <c r="T25" s="1298">
        <f t="shared" si="13"/>
        <v>361908.31000000006</v>
      </c>
      <c r="U25" s="1298">
        <f t="shared" si="13"/>
        <v>551488.02</v>
      </c>
      <c r="V25" s="1298">
        <f t="shared" si="13"/>
        <v>439666</v>
      </c>
      <c r="W25" s="1298">
        <f t="shared" si="13"/>
        <v>601460</v>
      </c>
      <c r="X25" s="1298">
        <v>440306.76</v>
      </c>
      <c r="Y25" s="1298">
        <v>578629.24</v>
      </c>
    </row>
    <row r="26" spans="1:25">
      <c r="A26" s="1276"/>
      <c r="B26" s="961">
        <v>207</v>
      </c>
      <c r="C26" s="961" t="s">
        <v>114</v>
      </c>
      <c r="D26" s="1297">
        <v>31345166</v>
      </c>
      <c r="E26" s="1298">
        <v>19009354</v>
      </c>
      <c r="F26" s="1256">
        <v>28411149</v>
      </c>
      <c r="G26" s="1256">
        <v>19413109</v>
      </c>
      <c r="H26" s="1307">
        <v>19551216</v>
      </c>
      <c r="I26" s="1308">
        <v>18139878</v>
      </c>
      <c r="J26" s="1256">
        <v>20776985</v>
      </c>
      <c r="K26" s="1256">
        <v>18121359</v>
      </c>
      <c r="L26" s="1307">
        <f>SUM(L83)</f>
        <v>20432916</v>
      </c>
      <c r="M26" s="1308">
        <f>SUM(M83)</f>
        <v>15583701</v>
      </c>
      <c r="N26" s="1307">
        <f>SUM(N83)</f>
        <v>22877584</v>
      </c>
      <c r="O26" s="1308">
        <f>SUM(O83)</f>
        <v>17399330</v>
      </c>
      <c r="P26" s="1307">
        <v>21480297</v>
      </c>
      <c r="Q26" s="1308">
        <v>18073552</v>
      </c>
      <c r="R26" s="1308">
        <v>305277.56</v>
      </c>
      <c r="S26" s="1308">
        <v>153181.95000000001</v>
      </c>
      <c r="T26" s="1308">
        <v>269360.57</v>
      </c>
      <c r="U26" s="1308">
        <v>187049.7</v>
      </c>
      <c r="V26" s="1308">
        <v>322989</v>
      </c>
      <c r="W26" s="1308">
        <v>192700</v>
      </c>
      <c r="X26" s="1308">
        <v>344033.82</v>
      </c>
      <c r="Y26" s="1308">
        <v>177786.22</v>
      </c>
    </row>
    <row r="27" spans="1:25">
      <c r="A27" s="1276"/>
      <c r="B27" s="961">
        <v>214</v>
      </c>
      <c r="C27" s="961" t="s">
        <v>116</v>
      </c>
      <c r="D27" s="1297">
        <v>3627034</v>
      </c>
      <c r="E27" s="1298">
        <v>14342225</v>
      </c>
      <c r="F27" s="1256">
        <v>4576426</v>
      </c>
      <c r="G27" s="1256">
        <v>15912699</v>
      </c>
      <c r="H27" s="1307">
        <v>3712270</v>
      </c>
      <c r="I27" s="1308">
        <v>16876624</v>
      </c>
      <c r="J27" s="1256">
        <v>3992723</v>
      </c>
      <c r="K27" s="1256">
        <v>17145874</v>
      </c>
      <c r="L27" s="1307">
        <f t="shared" ref="L27:O30" si="14">L84</f>
        <v>2989967</v>
      </c>
      <c r="M27" s="1308">
        <f t="shared" si="14"/>
        <v>14931102</v>
      </c>
      <c r="N27" s="1307">
        <f t="shared" si="14"/>
        <v>2784736</v>
      </c>
      <c r="O27" s="1308">
        <f t="shared" si="14"/>
        <v>15058792</v>
      </c>
      <c r="P27" s="1307">
        <v>2785422</v>
      </c>
      <c r="Q27" s="1308">
        <v>15179383</v>
      </c>
      <c r="R27" s="1308">
        <v>26292.37</v>
      </c>
      <c r="S27" s="1308">
        <v>129456.09</v>
      </c>
      <c r="T27" s="1308">
        <v>21805.67</v>
      </c>
      <c r="U27" s="1308">
        <v>130959.6</v>
      </c>
      <c r="V27" s="1308">
        <v>32718</v>
      </c>
      <c r="W27" s="1308">
        <v>150394</v>
      </c>
      <c r="X27" s="1308">
        <v>28190.17</v>
      </c>
      <c r="Y27" s="1308">
        <v>145105.47</v>
      </c>
    </row>
    <row r="28" spans="1:25">
      <c r="A28" s="1276"/>
      <c r="B28" s="961">
        <v>217</v>
      </c>
      <c r="C28" s="961" t="s">
        <v>118</v>
      </c>
      <c r="D28" s="1297">
        <v>5957762</v>
      </c>
      <c r="E28" s="1298">
        <v>13728780</v>
      </c>
      <c r="F28" s="1256">
        <v>5982974</v>
      </c>
      <c r="G28" s="1256">
        <v>14444628</v>
      </c>
      <c r="H28" s="1307">
        <v>2255680</v>
      </c>
      <c r="I28" s="1308">
        <v>16273974</v>
      </c>
      <c r="J28" s="1256">
        <v>2522121</v>
      </c>
      <c r="K28" s="1256">
        <v>15376296</v>
      </c>
      <c r="L28" s="1307">
        <f t="shared" si="14"/>
        <v>2225902</v>
      </c>
      <c r="M28" s="1308">
        <f t="shared" si="14"/>
        <v>14061078</v>
      </c>
      <c r="N28" s="1307">
        <f t="shared" si="14"/>
        <v>2274105</v>
      </c>
      <c r="O28" s="1308">
        <f t="shared" si="14"/>
        <v>13680201</v>
      </c>
      <c r="P28" s="1307">
        <v>2260372</v>
      </c>
      <c r="Q28" s="1308">
        <v>13314807</v>
      </c>
      <c r="R28" s="1308">
        <v>11075.47</v>
      </c>
      <c r="S28" s="1308">
        <v>120386.22</v>
      </c>
      <c r="T28" s="1308">
        <v>16448.650000000001</v>
      </c>
      <c r="U28" s="1308">
        <v>124775.98</v>
      </c>
      <c r="V28" s="1308">
        <v>18954</v>
      </c>
      <c r="W28" s="1308">
        <v>133905</v>
      </c>
      <c r="X28" s="1308">
        <v>16285.09</v>
      </c>
      <c r="Y28" s="1308">
        <v>131272.03</v>
      </c>
    </row>
    <row r="29" spans="1:25">
      <c r="A29" s="1276"/>
      <c r="B29" s="961">
        <v>219</v>
      </c>
      <c r="C29" s="961" t="s">
        <v>120</v>
      </c>
      <c r="D29" s="1297">
        <v>3247641</v>
      </c>
      <c r="E29" s="1298">
        <v>7451505</v>
      </c>
      <c r="F29" s="1256">
        <v>2724892</v>
      </c>
      <c r="G29" s="1256">
        <v>7503049</v>
      </c>
      <c r="H29" s="1307">
        <v>2428808</v>
      </c>
      <c r="I29" s="1308">
        <v>9440170</v>
      </c>
      <c r="J29" s="1256">
        <v>2023887</v>
      </c>
      <c r="K29" s="1256">
        <v>9295368</v>
      </c>
      <c r="L29" s="1307">
        <f t="shared" si="14"/>
        <v>1830132</v>
      </c>
      <c r="M29" s="1308">
        <f t="shared" si="14"/>
        <v>9693248</v>
      </c>
      <c r="N29" s="1307">
        <f t="shared" si="14"/>
        <v>2466454</v>
      </c>
      <c r="O29" s="1308">
        <f t="shared" si="14"/>
        <v>9390954</v>
      </c>
      <c r="P29" s="1307">
        <v>1957550</v>
      </c>
      <c r="Q29" s="1308">
        <v>9309043</v>
      </c>
      <c r="R29" s="1308">
        <v>32357.42</v>
      </c>
      <c r="S29" s="1308">
        <v>66511.649999999994</v>
      </c>
      <c r="T29" s="1308">
        <v>52241.27</v>
      </c>
      <c r="U29" s="1308">
        <v>80162.679999999993</v>
      </c>
      <c r="V29" s="1308">
        <v>64382</v>
      </c>
      <c r="W29" s="1308">
        <v>92565</v>
      </c>
      <c r="X29" s="1308">
        <v>50855.22</v>
      </c>
      <c r="Y29" s="1308">
        <v>96375.05</v>
      </c>
    </row>
    <row r="30" spans="1:25">
      <c r="A30" s="1276"/>
      <c r="B30" s="961">
        <v>301</v>
      </c>
      <c r="C30" s="961" t="s">
        <v>122</v>
      </c>
      <c r="D30" s="1297">
        <v>110113</v>
      </c>
      <c r="E30" s="1298">
        <v>1070195</v>
      </c>
      <c r="F30" s="1256">
        <v>65417</v>
      </c>
      <c r="G30" s="1256">
        <v>1507326</v>
      </c>
      <c r="H30" s="1307">
        <v>80541</v>
      </c>
      <c r="I30" s="1308">
        <v>1376337</v>
      </c>
      <c r="J30" s="1256">
        <v>208701</v>
      </c>
      <c r="K30" s="1256">
        <v>2324296</v>
      </c>
      <c r="L30" s="1307">
        <f t="shared" si="14"/>
        <v>201513</v>
      </c>
      <c r="M30" s="1308">
        <f t="shared" si="14"/>
        <v>2735152</v>
      </c>
      <c r="N30" s="1307">
        <f t="shared" si="14"/>
        <v>265402</v>
      </c>
      <c r="O30" s="1308">
        <f t="shared" si="14"/>
        <v>2671896</v>
      </c>
      <c r="P30" s="1307">
        <v>73830</v>
      </c>
      <c r="Q30" s="1308">
        <v>2694305</v>
      </c>
      <c r="R30" s="1308">
        <v>1698.48</v>
      </c>
      <c r="S30" s="1308">
        <v>27644.97</v>
      </c>
      <c r="T30" s="1308">
        <v>2052.15</v>
      </c>
      <c r="U30" s="1308">
        <v>28540.06</v>
      </c>
      <c r="V30" s="1308">
        <v>623</v>
      </c>
      <c r="W30" s="1308">
        <v>31896</v>
      </c>
      <c r="X30" s="1308">
        <v>942.46</v>
      </c>
      <c r="Y30" s="1308">
        <v>28090.47</v>
      </c>
    </row>
    <row r="31" spans="1:25">
      <c r="A31" s="1276" t="s">
        <v>431</v>
      </c>
      <c r="B31" s="961"/>
      <c r="C31" s="961" t="s">
        <v>123</v>
      </c>
      <c r="D31" s="1297">
        <v>96400459</v>
      </c>
      <c r="E31" s="1298">
        <v>62371399</v>
      </c>
      <c r="F31" s="1299">
        <v>99768037</v>
      </c>
      <c r="G31" s="1299">
        <v>64242550</v>
      </c>
      <c r="H31" s="1297">
        <v>74115324</v>
      </c>
      <c r="I31" s="1298">
        <v>68764576</v>
      </c>
      <c r="J31" s="1299">
        <v>66002001</v>
      </c>
      <c r="K31" s="1299">
        <v>68609854</v>
      </c>
      <c r="L31" s="1297">
        <f t="shared" ref="L31:W31" si="15">SUM(L32:L36)</f>
        <v>55775949</v>
      </c>
      <c r="M31" s="1298">
        <f t="shared" si="15"/>
        <v>60665417</v>
      </c>
      <c r="N31" s="1297">
        <f t="shared" si="15"/>
        <v>53739853</v>
      </c>
      <c r="O31" s="1298">
        <f t="shared" si="15"/>
        <v>58322554</v>
      </c>
      <c r="P31" s="1297">
        <f t="shared" si="15"/>
        <v>64211832</v>
      </c>
      <c r="Q31" s="1298">
        <f t="shared" si="15"/>
        <v>60044794</v>
      </c>
      <c r="R31" s="1298">
        <f t="shared" si="15"/>
        <v>865711.74</v>
      </c>
      <c r="S31" s="1298">
        <f t="shared" si="15"/>
        <v>436230.23</v>
      </c>
      <c r="T31" s="1298">
        <f t="shared" si="15"/>
        <v>853139.82</v>
      </c>
      <c r="U31" s="1298">
        <f t="shared" si="15"/>
        <v>496323.56000000006</v>
      </c>
      <c r="V31" s="1298">
        <f t="shared" si="15"/>
        <v>1008487</v>
      </c>
      <c r="W31" s="1298">
        <f t="shared" si="15"/>
        <v>567976</v>
      </c>
      <c r="X31" s="1298">
        <v>836533.57</v>
      </c>
      <c r="Y31" s="1298">
        <v>559412.54</v>
      </c>
    </row>
    <row r="32" spans="1:25">
      <c r="A32" s="1276"/>
      <c r="B32" s="961">
        <v>203</v>
      </c>
      <c r="C32" s="961" t="s">
        <v>125</v>
      </c>
      <c r="D32" s="1297">
        <v>58427377</v>
      </c>
      <c r="E32" s="1298">
        <v>24949544</v>
      </c>
      <c r="F32" s="1256">
        <v>60943049</v>
      </c>
      <c r="G32" s="1256">
        <v>25073764</v>
      </c>
      <c r="H32" s="1307">
        <v>33366072</v>
      </c>
      <c r="I32" s="1308">
        <v>26822215</v>
      </c>
      <c r="J32" s="1256">
        <v>29242116</v>
      </c>
      <c r="K32" s="1256">
        <v>27102722</v>
      </c>
      <c r="L32" s="1307">
        <f t="shared" ref="L32:O36" si="16">L89</f>
        <v>25262692</v>
      </c>
      <c r="M32" s="1308">
        <f t="shared" si="16"/>
        <v>23476298</v>
      </c>
      <c r="N32" s="1307">
        <f t="shared" si="16"/>
        <v>24005685</v>
      </c>
      <c r="O32" s="1308">
        <f t="shared" si="16"/>
        <v>22343574</v>
      </c>
      <c r="P32" s="1307">
        <v>23724724</v>
      </c>
      <c r="Q32" s="1308">
        <v>22519762</v>
      </c>
      <c r="R32" s="1308">
        <v>407190.07</v>
      </c>
      <c r="S32" s="1308">
        <v>151601.14000000001</v>
      </c>
      <c r="T32" s="1308">
        <v>377921.97</v>
      </c>
      <c r="U32" s="1308">
        <v>172790.85</v>
      </c>
      <c r="V32" s="1308">
        <v>409183</v>
      </c>
      <c r="W32" s="1308">
        <v>214988</v>
      </c>
      <c r="X32" s="1308">
        <v>332951.74</v>
      </c>
      <c r="Y32" s="1308">
        <v>213390.92</v>
      </c>
    </row>
    <row r="33" spans="1:25">
      <c r="A33" s="1276"/>
      <c r="B33" s="961">
        <v>210</v>
      </c>
      <c r="C33" s="961" t="s">
        <v>127</v>
      </c>
      <c r="D33" s="1297">
        <v>27585844</v>
      </c>
      <c r="E33" s="1298">
        <v>26680839</v>
      </c>
      <c r="F33" s="1256">
        <v>28703858</v>
      </c>
      <c r="G33" s="1256">
        <v>28064193</v>
      </c>
      <c r="H33" s="1307">
        <v>29033268</v>
      </c>
      <c r="I33" s="1308">
        <v>30078403</v>
      </c>
      <c r="J33" s="1256">
        <v>26799279</v>
      </c>
      <c r="K33" s="1256">
        <v>29791458</v>
      </c>
      <c r="L33" s="1307">
        <f t="shared" si="16"/>
        <v>20035842</v>
      </c>
      <c r="M33" s="1308">
        <f t="shared" si="16"/>
        <v>25074437</v>
      </c>
      <c r="N33" s="1307">
        <f t="shared" si="16"/>
        <v>20020224</v>
      </c>
      <c r="O33" s="1308">
        <f t="shared" si="16"/>
        <v>23895740</v>
      </c>
      <c r="P33" s="1307">
        <v>21781304</v>
      </c>
      <c r="Q33" s="1308">
        <v>24899259</v>
      </c>
      <c r="R33" s="1308">
        <v>228144.17</v>
      </c>
      <c r="S33" s="1308">
        <v>198222.62</v>
      </c>
      <c r="T33" s="1308">
        <v>204651.59</v>
      </c>
      <c r="U33" s="1308">
        <v>220863.56</v>
      </c>
      <c r="V33" s="1308">
        <v>278859</v>
      </c>
      <c r="W33" s="1308">
        <v>247410</v>
      </c>
      <c r="X33" s="1308">
        <v>232044.24</v>
      </c>
      <c r="Y33" s="1308">
        <v>242135.98</v>
      </c>
    </row>
    <row r="34" spans="1:25">
      <c r="A34" s="1276"/>
      <c r="B34" s="961">
        <v>216</v>
      </c>
      <c r="C34" s="961" t="s">
        <v>129</v>
      </c>
      <c r="D34" s="1297">
        <v>6194030</v>
      </c>
      <c r="E34" s="1298">
        <v>8001830</v>
      </c>
      <c r="F34" s="1256">
        <v>5880903</v>
      </c>
      <c r="G34" s="1256">
        <v>7809286</v>
      </c>
      <c r="H34" s="1307">
        <v>6672873</v>
      </c>
      <c r="I34" s="1308">
        <v>7956589</v>
      </c>
      <c r="J34" s="1256">
        <v>4696692</v>
      </c>
      <c r="K34" s="1256">
        <v>8026159</v>
      </c>
      <c r="L34" s="1307">
        <f t="shared" si="16"/>
        <v>4340185</v>
      </c>
      <c r="M34" s="1308">
        <f t="shared" si="16"/>
        <v>7696118</v>
      </c>
      <c r="N34" s="1307">
        <f t="shared" si="16"/>
        <v>4068167</v>
      </c>
      <c r="O34" s="1308">
        <f t="shared" si="16"/>
        <v>7456515</v>
      </c>
      <c r="P34" s="1307">
        <v>3634272</v>
      </c>
      <c r="Q34" s="1308">
        <v>8017418</v>
      </c>
      <c r="R34" s="1308">
        <v>33238.28</v>
      </c>
      <c r="S34" s="1308">
        <v>52210.43</v>
      </c>
      <c r="T34" s="1308">
        <v>31556.92</v>
      </c>
      <c r="U34" s="1308">
        <v>62523.14</v>
      </c>
      <c r="V34" s="1308">
        <v>45761</v>
      </c>
      <c r="W34" s="1308">
        <v>63579</v>
      </c>
      <c r="X34" s="1308">
        <v>32544.47</v>
      </c>
      <c r="Y34" s="1308">
        <v>61475.37</v>
      </c>
    </row>
    <row r="35" spans="1:25">
      <c r="A35" s="1276"/>
      <c r="B35" s="961">
        <v>381</v>
      </c>
      <c r="C35" s="961" t="s">
        <v>131</v>
      </c>
      <c r="D35" s="1297">
        <v>2463742</v>
      </c>
      <c r="E35" s="1298">
        <v>1146441</v>
      </c>
      <c r="F35" s="1256">
        <v>3124621</v>
      </c>
      <c r="G35" s="1256">
        <v>1592716</v>
      </c>
      <c r="H35" s="1307">
        <v>3665455</v>
      </c>
      <c r="I35" s="1308">
        <v>1965951</v>
      </c>
      <c r="J35" s="1256">
        <v>3849744</v>
      </c>
      <c r="K35" s="1256">
        <v>1757512</v>
      </c>
      <c r="L35" s="1307">
        <f t="shared" si="16"/>
        <v>4347573</v>
      </c>
      <c r="M35" s="1308">
        <f t="shared" si="16"/>
        <v>2626552</v>
      </c>
      <c r="N35" s="1307">
        <f t="shared" si="16"/>
        <v>4247364</v>
      </c>
      <c r="O35" s="1308">
        <f t="shared" si="16"/>
        <v>2822631</v>
      </c>
      <c r="P35" s="1307">
        <v>14011342</v>
      </c>
      <c r="Q35" s="1308">
        <v>2915140</v>
      </c>
      <c r="R35" s="1308">
        <v>191310.24</v>
      </c>
      <c r="S35" s="1308">
        <v>22710.85</v>
      </c>
      <c r="T35" s="1308">
        <v>231657.96</v>
      </c>
      <c r="U35" s="1308">
        <v>25972.18</v>
      </c>
      <c r="V35" s="1308">
        <v>265624</v>
      </c>
      <c r="W35" s="1308">
        <v>28999</v>
      </c>
      <c r="X35" s="1308">
        <v>230258.27</v>
      </c>
      <c r="Y35" s="1308">
        <v>30280.38</v>
      </c>
    </row>
    <row r="36" spans="1:25">
      <c r="A36" s="1276"/>
      <c r="B36" s="961">
        <v>382</v>
      </c>
      <c r="C36" s="961" t="s">
        <v>133</v>
      </c>
      <c r="D36" s="1297">
        <v>1729466</v>
      </c>
      <c r="E36" s="1298">
        <v>1592745</v>
      </c>
      <c r="F36" s="1256">
        <v>1115606</v>
      </c>
      <c r="G36" s="1256">
        <v>1702591</v>
      </c>
      <c r="H36" s="1307">
        <v>1377656</v>
      </c>
      <c r="I36" s="1308">
        <v>1941418</v>
      </c>
      <c r="J36" s="1256">
        <v>1414170</v>
      </c>
      <c r="K36" s="1256">
        <v>1932003</v>
      </c>
      <c r="L36" s="1307">
        <f t="shared" si="16"/>
        <v>1789657</v>
      </c>
      <c r="M36" s="1308">
        <f t="shared" si="16"/>
        <v>1792012</v>
      </c>
      <c r="N36" s="1307">
        <f t="shared" si="16"/>
        <v>1398413</v>
      </c>
      <c r="O36" s="1308">
        <f t="shared" si="16"/>
        <v>1804094</v>
      </c>
      <c r="P36" s="1307">
        <v>1060190</v>
      </c>
      <c r="Q36" s="1308">
        <v>1693215</v>
      </c>
      <c r="R36" s="1308">
        <v>5828.98</v>
      </c>
      <c r="S36" s="1308">
        <v>11485.19</v>
      </c>
      <c r="T36" s="1308">
        <v>7351.38</v>
      </c>
      <c r="U36" s="1308">
        <v>14173.83</v>
      </c>
      <c r="V36" s="1308">
        <v>9060</v>
      </c>
      <c r="W36" s="1308">
        <v>13000</v>
      </c>
      <c r="X36" s="1308">
        <v>8734.85</v>
      </c>
      <c r="Y36" s="1308">
        <v>12129.89</v>
      </c>
    </row>
    <row r="37" spans="1:25">
      <c r="A37" s="1276" t="s">
        <v>437</v>
      </c>
      <c r="B37" s="961"/>
      <c r="C37" s="961" t="s">
        <v>434</v>
      </c>
      <c r="D37" s="1297">
        <v>40951132</v>
      </c>
      <c r="E37" s="1298">
        <v>28514927</v>
      </c>
      <c r="F37" s="1299">
        <v>43658901</v>
      </c>
      <c r="G37" s="1299">
        <v>30040653</v>
      </c>
      <c r="H37" s="1297">
        <v>72803677</v>
      </c>
      <c r="I37" s="1298">
        <v>32911961</v>
      </c>
      <c r="J37" s="1299">
        <v>37339639</v>
      </c>
      <c r="K37" s="1299">
        <v>29874091</v>
      </c>
      <c r="L37" s="1297">
        <f t="shared" ref="L37:W37" si="17">SUM(L38:L39,L40:L43)</f>
        <v>31422744</v>
      </c>
      <c r="M37" s="1298">
        <f t="shared" si="17"/>
        <v>28353013</v>
      </c>
      <c r="N37" s="1297">
        <f t="shared" si="17"/>
        <v>30326819</v>
      </c>
      <c r="O37" s="1298">
        <f t="shared" si="17"/>
        <v>25759013</v>
      </c>
      <c r="P37" s="1297">
        <f t="shared" si="17"/>
        <v>29727537</v>
      </c>
      <c r="Q37" s="1298">
        <f t="shared" si="17"/>
        <v>27172059</v>
      </c>
      <c r="R37" s="1298">
        <f t="shared" si="17"/>
        <v>248323.18</v>
      </c>
      <c r="S37" s="1298">
        <f t="shared" si="17"/>
        <v>211610.27</v>
      </c>
      <c r="T37" s="1298">
        <f t="shared" si="17"/>
        <v>239494.06999999998</v>
      </c>
      <c r="U37" s="1298">
        <f t="shared" si="17"/>
        <v>246566.18999999997</v>
      </c>
      <c r="V37" s="1298">
        <f t="shared" si="17"/>
        <v>257840</v>
      </c>
      <c r="W37" s="1298">
        <f t="shared" si="17"/>
        <v>256136</v>
      </c>
      <c r="X37" s="1298">
        <v>247046.43</v>
      </c>
      <c r="Y37" s="1298">
        <v>234270.37</v>
      </c>
    </row>
    <row r="38" spans="1:25">
      <c r="A38" s="1276"/>
      <c r="B38" s="961">
        <v>213</v>
      </c>
      <c r="C38" s="961" t="s">
        <v>1222</v>
      </c>
      <c r="D38" s="1297">
        <v>10774670</v>
      </c>
      <c r="E38" s="1298">
        <v>5435302</v>
      </c>
      <c r="F38" s="1256">
        <v>8678873</v>
      </c>
      <c r="G38" s="1256">
        <v>6139394</v>
      </c>
      <c r="H38" s="1307">
        <v>9381512</v>
      </c>
      <c r="I38" s="1308">
        <v>5811106</v>
      </c>
      <c r="J38" s="1256">
        <v>8318555</v>
      </c>
      <c r="K38" s="1256">
        <v>5584349</v>
      </c>
      <c r="L38" s="1307">
        <f>L95+L106</f>
        <v>7000731</v>
      </c>
      <c r="M38" s="1308">
        <f>M95+M106</f>
        <v>5318320</v>
      </c>
      <c r="N38" s="1307">
        <f>N95+N106</f>
        <v>6242056</v>
      </c>
      <c r="O38" s="1308">
        <f>O95+O106</f>
        <v>4835345</v>
      </c>
      <c r="P38" s="1307">
        <v>4761603</v>
      </c>
      <c r="Q38" s="1308">
        <v>4957384</v>
      </c>
      <c r="R38" s="1308">
        <v>35059.53</v>
      </c>
      <c r="S38" s="1308">
        <v>38494.14</v>
      </c>
      <c r="T38" s="1308">
        <v>35857.21</v>
      </c>
      <c r="U38" s="1308">
        <v>38090.42</v>
      </c>
      <c r="V38" s="1308">
        <v>38382</v>
      </c>
      <c r="W38" s="1308">
        <v>39729</v>
      </c>
      <c r="X38" s="1308">
        <v>28625.03</v>
      </c>
      <c r="Y38" s="1308">
        <v>36857.25</v>
      </c>
    </row>
    <row r="39" spans="1:25">
      <c r="A39" s="1276"/>
      <c r="B39" s="961">
        <v>215</v>
      </c>
      <c r="C39" s="961" t="s">
        <v>1223</v>
      </c>
      <c r="D39" s="1297">
        <v>15451424</v>
      </c>
      <c r="E39" s="1298">
        <v>8346432</v>
      </c>
      <c r="F39" s="1256">
        <v>16268652</v>
      </c>
      <c r="G39" s="1256">
        <v>8661332</v>
      </c>
      <c r="H39" s="1307">
        <v>45558914</v>
      </c>
      <c r="I39" s="1308">
        <v>9957075</v>
      </c>
      <c r="J39" s="1256">
        <v>13011826</v>
      </c>
      <c r="K39" s="1256">
        <v>9311688</v>
      </c>
      <c r="L39" s="1307">
        <f t="shared" ref="L39:O41" si="18">L96</f>
        <v>12606477</v>
      </c>
      <c r="M39" s="1308">
        <f t="shared" si="18"/>
        <v>8725252</v>
      </c>
      <c r="N39" s="1307">
        <f t="shared" si="18"/>
        <v>12821130</v>
      </c>
      <c r="O39" s="1308">
        <f t="shared" si="18"/>
        <v>8067189</v>
      </c>
      <c r="P39" s="1307">
        <v>14891071</v>
      </c>
      <c r="Q39" s="1308">
        <v>9041977</v>
      </c>
      <c r="R39" s="1308">
        <v>102703.03</v>
      </c>
      <c r="S39" s="1308">
        <v>68262.91</v>
      </c>
      <c r="T39" s="1308">
        <v>101329.63</v>
      </c>
      <c r="U39" s="1308">
        <v>79830.399999999994</v>
      </c>
      <c r="V39" s="1308">
        <v>117856</v>
      </c>
      <c r="W39" s="1308">
        <v>83616</v>
      </c>
      <c r="X39" s="1308">
        <v>113440.19</v>
      </c>
      <c r="Y39" s="1308">
        <v>80328.17</v>
      </c>
    </row>
    <row r="40" spans="1:25">
      <c r="A40" s="1276"/>
      <c r="B40" s="1310">
        <v>218</v>
      </c>
      <c r="C40" s="1310" t="s">
        <v>148</v>
      </c>
      <c r="D40" s="1297">
        <v>4896571</v>
      </c>
      <c r="E40" s="1298">
        <v>4013116</v>
      </c>
      <c r="F40" s="1256">
        <v>5376107</v>
      </c>
      <c r="G40" s="1256">
        <v>4324482</v>
      </c>
      <c r="H40" s="1307">
        <v>4295142</v>
      </c>
      <c r="I40" s="1308">
        <v>4326728</v>
      </c>
      <c r="J40" s="1256">
        <v>3885177</v>
      </c>
      <c r="K40" s="1256">
        <v>4337212</v>
      </c>
      <c r="L40" s="1307">
        <f t="shared" si="18"/>
        <v>3784864</v>
      </c>
      <c r="M40" s="1308">
        <f t="shared" si="18"/>
        <v>4122788</v>
      </c>
      <c r="N40" s="1307">
        <f t="shared" si="18"/>
        <v>3983811</v>
      </c>
      <c r="O40" s="1308">
        <f t="shared" si="18"/>
        <v>3604066</v>
      </c>
      <c r="P40" s="1307">
        <v>3712210</v>
      </c>
      <c r="Q40" s="1308">
        <v>3976184</v>
      </c>
      <c r="R40" s="1308">
        <v>38411.550000000003</v>
      </c>
      <c r="S40" s="1308">
        <v>27167.35</v>
      </c>
      <c r="T40" s="1308">
        <v>34022.83</v>
      </c>
      <c r="U40" s="1308">
        <v>37868.629999999997</v>
      </c>
      <c r="V40" s="1308">
        <v>27978</v>
      </c>
      <c r="W40" s="1308">
        <v>37202</v>
      </c>
      <c r="X40" s="1308">
        <v>32106.42</v>
      </c>
      <c r="Y40" s="1308">
        <v>31508.240000000002</v>
      </c>
    </row>
    <row r="41" spans="1:25">
      <c r="A41" s="1276"/>
      <c r="B41" s="1310">
        <v>220</v>
      </c>
      <c r="C41" s="1310" t="s">
        <v>150</v>
      </c>
      <c r="D41" s="1297">
        <v>2002253</v>
      </c>
      <c r="E41" s="1298">
        <v>5204842</v>
      </c>
      <c r="F41" s="1256">
        <v>2316355</v>
      </c>
      <c r="G41" s="1256">
        <v>5114035</v>
      </c>
      <c r="H41" s="1307">
        <v>2358410</v>
      </c>
      <c r="I41" s="1308">
        <v>5301866</v>
      </c>
      <c r="J41" s="1256">
        <v>1788222</v>
      </c>
      <c r="K41" s="1256">
        <v>4522771</v>
      </c>
      <c r="L41" s="1307">
        <f t="shared" si="18"/>
        <v>1664591</v>
      </c>
      <c r="M41" s="1308">
        <f t="shared" si="18"/>
        <v>4322281</v>
      </c>
      <c r="N41" s="1307">
        <f t="shared" si="18"/>
        <v>1732228</v>
      </c>
      <c r="O41" s="1308">
        <f t="shared" si="18"/>
        <v>3571413</v>
      </c>
      <c r="P41" s="1307">
        <v>1274930</v>
      </c>
      <c r="Q41" s="1308">
        <v>3658812</v>
      </c>
      <c r="R41" s="1308">
        <v>31758.39</v>
      </c>
      <c r="S41" s="1308">
        <v>38204.83</v>
      </c>
      <c r="T41" s="1308">
        <v>24945.74</v>
      </c>
      <c r="U41" s="1308">
        <v>41746.83</v>
      </c>
      <c r="V41" s="1308">
        <v>28756</v>
      </c>
      <c r="W41" s="1308">
        <v>44446</v>
      </c>
      <c r="X41" s="1308">
        <v>33757.21</v>
      </c>
      <c r="Y41" s="1308">
        <v>37644.61</v>
      </c>
    </row>
    <row r="42" spans="1:25">
      <c r="A42" s="1276"/>
      <c r="B42" s="1310">
        <v>228</v>
      </c>
      <c r="C42" s="1310" t="s">
        <v>439</v>
      </c>
      <c r="D42" s="1297">
        <v>7149408</v>
      </c>
      <c r="E42" s="1298">
        <v>3935306</v>
      </c>
      <c r="F42" s="1256">
        <v>9669386</v>
      </c>
      <c r="G42" s="1256">
        <v>4041070</v>
      </c>
      <c r="H42" s="1307">
        <v>9224011</v>
      </c>
      <c r="I42" s="1308">
        <v>5766551</v>
      </c>
      <c r="J42" s="1256">
        <v>8358896</v>
      </c>
      <c r="K42" s="1256">
        <v>4468638</v>
      </c>
      <c r="L42" s="1307">
        <f>SUM(L100:L102)</f>
        <v>4963522</v>
      </c>
      <c r="M42" s="1308">
        <f>SUM(M100:M102)</f>
        <v>4304436</v>
      </c>
      <c r="N42" s="1307">
        <f>SUM(N100:N102)</f>
        <v>4428463</v>
      </c>
      <c r="O42" s="1308">
        <f>SUM(O100:O102)</f>
        <v>4182595</v>
      </c>
      <c r="P42" s="1307">
        <v>4025353</v>
      </c>
      <c r="Q42" s="1308">
        <v>4225433</v>
      </c>
      <c r="R42" s="1308">
        <v>29679.32</v>
      </c>
      <c r="S42" s="1308">
        <v>29162.98</v>
      </c>
      <c r="T42" s="1308">
        <v>33012.43</v>
      </c>
      <c r="U42" s="1308">
        <v>37410.46</v>
      </c>
      <c r="V42" s="1308">
        <v>34078</v>
      </c>
      <c r="W42" s="1308">
        <v>39827</v>
      </c>
      <c r="X42" s="1308">
        <v>32946.35</v>
      </c>
      <c r="Y42" s="1308">
        <v>38502.89</v>
      </c>
    </row>
    <row r="43" spans="1:25">
      <c r="A43" s="1276"/>
      <c r="B43" s="1310">
        <v>365</v>
      </c>
      <c r="C43" s="1310" t="s">
        <v>440</v>
      </c>
      <c r="D43" s="1297">
        <v>676806</v>
      </c>
      <c r="E43" s="1298">
        <v>1579929</v>
      </c>
      <c r="F43" s="1256">
        <v>1349528</v>
      </c>
      <c r="G43" s="1256">
        <v>1760340</v>
      </c>
      <c r="H43" s="1307">
        <v>1985688</v>
      </c>
      <c r="I43" s="1308">
        <v>1748635</v>
      </c>
      <c r="J43" s="1256">
        <v>1976963</v>
      </c>
      <c r="K43" s="1256">
        <v>1649433</v>
      </c>
      <c r="L43" s="1307">
        <f>SUM(L103:L105)</f>
        <v>1402559</v>
      </c>
      <c r="M43" s="1308">
        <f>SUM(M103:M105)</f>
        <v>1559936</v>
      </c>
      <c r="N43" s="1307">
        <f>SUM(N103:N105)</f>
        <v>1119131</v>
      </c>
      <c r="O43" s="1308">
        <f>SUM(O103:O105)</f>
        <v>1498405</v>
      </c>
      <c r="P43" s="1307">
        <v>1062370</v>
      </c>
      <c r="Q43" s="1308">
        <v>1312269</v>
      </c>
      <c r="R43" s="1308">
        <v>10711.36</v>
      </c>
      <c r="S43" s="1308">
        <v>10318.06</v>
      </c>
      <c r="T43" s="1308">
        <v>10326.23</v>
      </c>
      <c r="U43" s="1308">
        <v>11619.45</v>
      </c>
      <c r="V43" s="1308">
        <v>10790</v>
      </c>
      <c r="W43" s="1308">
        <v>11316</v>
      </c>
      <c r="X43" s="1308">
        <v>6171.23</v>
      </c>
      <c r="Y43" s="1308">
        <v>9429.2099999999991</v>
      </c>
    </row>
    <row r="44" spans="1:25">
      <c r="A44" s="1276" t="s">
        <v>431</v>
      </c>
      <c r="B44" s="961"/>
      <c r="C44" s="961" t="s">
        <v>435</v>
      </c>
      <c r="D44" s="1297">
        <v>181441840</v>
      </c>
      <c r="E44" s="1298">
        <v>71932978</v>
      </c>
      <c r="F44" s="1299">
        <v>170623463</v>
      </c>
      <c r="G44" s="1299">
        <v>73690811</v>
      </c>
      <c r="H44" s="1297">
        <v>162866007.73260364</v>
      </c>
      <c r="I44" s="1298">
        <v>78734698.815088421</v>
      </c>
      <c r="J44" s="1299">
        <v>151867827</v>
      </c>
      <c r="K44" s="1299">
        <v>76775749</v>
      </c>
      <c r="L44" s="1297">
        <f t="shared" ref="L44:W44" si="19">SUM(L45:L48)</f>
        <v>122163776</v>
      </c>
      <c r="M44" s="1298">
        <f t="shared" si="19"/>
        <v>65850569</v>
      </c>
      <c r="N44" s="1297">
        <f t="shared" si="19"/>
        <v>116195125</v>
      </c>
      <c r="O44" s="1298">
        <f t="shared" si="19"/>
        <v>63697838</v>
      </c>
      <c r="P44" s="1297">
        <f t="shared" si="19"/>
        <v>118795637</v>
      </c>
      <c r="Q44" s="1298">
        <f t="shared" si="19"/>
        <v>64108812</v>
      </c>
      <c r="R44" s="1298">
        <f t="shared" si="19"/>
        <v>1048820.1500000001</v>
      </c>
      <c r="S44" s="1298">
        <f t="shared" si="19"/>
        <v>481197.93</v>
      </c>
      <c r="T44" s="1298">
        <f t="shared" si="19"/>
        <v>1056735.04</v>
      </c>
      <c r="U44" s="1298">
        <f t="shared" si="19"/>
        <v>551550.41</v>
      </c>
      <c r="V44" s="1298">
        <f t="shared" si="19"/>
        <v>1137569</v>
      </c>
      <c r="W44" s="1298">
        <f t="shared" si="19"/>
        <v>621383</v>
      </c>
      <c r="X44" s="1298">
        <v>1130112.8600000001</v>
      </c>
      <c r="Y44" s="1298">
        <v>594084.43000000005</v>
      </c>
    </row>
    <row r="45" spans="1:25">
      <c r="A45" s="1276"/>
      <c r="B45" s="961">
        <v>201</v>
      </c>
      <c r="C45" s="961" t="s">
        <v>441</v>
      </c>
      <c r="D45" s="1297">
        <v>179007488</v>
      </c>
      <c r="E45" s="1298">
        <v>67680885</v>
      </c>
      <c r="F45" s="1256">
        <v>167985221</v>
      </c>
      <c r="G45" s="1256">
        <v>68998841</v>
      </c>
      <c r="H45" s="1307">
        <v>159741306</v>
      </c>
      <c r="I45" s="1308">
        <v>73431297</v>
      </c>
      <c r="J45" s="1256">
        <v>148873980</v>
      </c>
      <c r="K45" s="1256">
        <v>71498191</v>
      </c>
      <c r="L45" s="1307">
        <f>SUM(L108:L110,L114,L130)</f>
        <v>118594192</v>
      </c>
      <c r="M45" s="1308">
        <f>SUM(M108:M110,M114,M130)</f>
        <v>61031970</v>
      </c>
      <c r="N45" s="1307">
        <f>SUM(N108:N110,N114,N130)</f>
        <v>113298392</v>
      </c>
      <c r="O45" s="1308">
        <f>SUM(O108:O110,O114,O130)</f>
        <v>58975683</v>
      </c>
      <c r="P45" s="1307">
        <v>115547623</v>
      </c>
      <c r="Q45" s="1308">
        <v>59373349</v>
      </c>
      <c r="R45" s="1308">
        <v>1022599.79</v>
      </c>
      <c r="S45" s="1308">
        <v>449084.07</v>
      </c>
      <c r="T45" s="1308">
        <v>1034234.59</v>
      </c>
      <c r="U45" s="1308">
        <v>511763.03</v>
      </c>
      <c r="V45" s="1308">
        <v>1104318</v>
      </c>
      <c r="W45" s="1308">
        <v>578040</v>
      </c>
      <c r="X45" s="1308">
        <v>1101197.73</v>
      </c>
      <c r="Y45" s="1308">
        <v>550737.5</v>
      </c>
    </row>
    <row r="46" spans="1:25">
      <c r="A46" s="1276"/>
      <c r="B46" s="1310">
        <v>442</v>
      </c>
      <c r="C46" s="1310" t="s">
        <v>179</v>
      </c>
      <c r="D46" s="1297">
        <v>447573</v>
      </c>
      <c r="E46" s="1298">
        <v>649197</v>
      </c>
      <c r="F46" s="1256">
        <v>367760</v>
      </c>
      <c r="G46" s="1256">
        <v>734653</v>
      </c>
      <c r="H46" s="1307">
        <v>95943</v>
      </c>
      <c r="I46" s="1308">
        <v>726736</v>
      </c>
      <c r="J46" s="1256">
        <v>251964</v>
      </c>
      <c r="K46" s="1256">
        <v>700015</v>
      </c>
      <c r="L46" s="1307">
        <f t="shared" ref="L46:O47" si="20">L112</f>
        <v>201976</v>
      </c>
      <c r="M46" s="1308">
        <f t="shared" si="20"/>
        <v>856426</v>
      </c>
      <c r="N46" s="1307">
        <f t="shared" si="20"/>
        <v>140951</v>
      </c>
      <c r="O46" s="1308">
        <f t="shared" si="20"/>
        <v>651880</v>
      </c>
      <c r="P46" s="1307">
        <v>169313</v>
      </c>
      <c r="Q46" s="1308">
        <v>697154</v>
      </c>
      <c r="R46" s="1308">
        <v>985</v>
      </c>
      <c r="S46" s="1308">
        <v>4195</v>
      </c>
      <c r="T46" s="1308">
        <v>967.81</v>
      </c>
      <c r="U46" s="1308">
        <v>6289.82</v>
      </c>
      <c r="V46" s="1308">
        <v>1187</v>
      </c>
      <c r="W46" s="1308">
        <v>7174</v>
      </c>
      <c r="X46" s="1308">
        <v>436.88</v>
      </c>
      <c r="Y46" s="1308">
        <v>8556.89</v>
      </c>
    </row>
    <row r="47" spans="1:25">
      <c r="A47" s="1276"/>
      <c r="B47" s="1310">
        <v>443</v>
      </c>
      <c r="C47" s="1310" t="s">
        <v>181</v>
      </c>
      <c r="D47" s="1297">
        <v>1875009</v>
      </c>
      <c r="E47" s="1298">
        <v>2637186</v>
      </c>
      <c r="F47" s="1256">
        <v>2173739</v>
      </c>
      <c r="G47" s="1256">
        <v>2963079</v>
      </c>
      <c r="H47" s="1307">
        <v>2898295</v>
      </c>
      <c r="I47" s="1308">
        <v>3692852</v>
      </c>
      <c r="J47" s="1256">
        <v>2686314</v>
      </c>
      <c r="K47" s="1256">
        <v>3624036</v>
      </c>
      <c r="L47" s="1307">
        <f t="shared" si="20"/>
        <v>3196071</v>
      </c>
      <c r="M47" s="1308">
        <f t="shared" si="20"/>
        <v>3197051</v>
      </c>
      <c r="N47" s="1307">
        <f t="shared" si="20"/>
        <v>2657041</v>
      </c>
      <c r="O47" s="1308">
        <f t="shared" si="20"/>
        <v>3373150</v>
      </c>
      <c r="P47" s="1307">
        <v>2956688</v>
      </c>
      <c r="Q47" s="1308">
        <v>3333251</v>
      </c>
      <c r="R47" s="1308">
        <v>22965.62</v>
      </c>
      <c r="S47" s="1308">
        <v>23094.57</v>
      </c>
      <c r="T47" s="1308">
        <v>18786.18</v>
      </c>
      <c r="U47" s="1308">
        <v>27162.41</v>
      </c>
      <c r="V47" s="1308">
        <v>27511</v>
      </c>
      <c r="W47" s="1308">
        <v>28951</v>
      </c>
      <c r="X47" s="1308">
        <v>24658.55</v>
      </c>
      <c r="Y47" s="1308">
        <v>28968.91</v>
      </c>
    </row>
    <row r="48" spans="1:25">
      <c r="A48" s="1276"/>
      <c r="B48" s="1310">
        <v>446</v>
      </c>
      <c r="C48" s="1310" t="s">
        <v>442</v>
      </c>
      <c r="D48" s="1297">
        <v>111770</v>
      </c>
      <c r="E48" s="1298">
        <v>965710</v>
      </c>
      <c r="F48" s="1256">
        <v>96743</v>
      </c>
      <c r="G48" s="1256">
        <v>994238</v>
      </c>
      <c r="H48" s="1307">
        <v>130463.73260363529</v>
      </c>
      <c r="I48" s="1308">
        <v>883813.81508841924</v>
      </c>
      <c r="J48" s="1256">
        <v>55569</v>
      </c>
      <c r="K48" s="1256">
        <v>953507</v>
      </c>
      <c r="L48" s="1307">
        <f>SUM(L111,L115)</f>
        <v>171537</v>
      </c>
      <c r="M48" s="1308">
        <f>SUM(M111,M115)</f>
        <v>765122</v>
      </c>
      <c r="N48" s="1307">
        <f>SUM(N111,N115)</f>
        <v>98741</v>
      </c>
      <c r="O48" s="1308">
        <f>SUM(O111,O115)</f>
        <v>697125</v>
      </c>
      <c r="P48" s="1307">
        <v>122013</v>
      </c>
      <c r="Q48" s="1308">
        <v>705058</v>
      </c>
      <c r="R48" s="1308">
        <v>2269.7399999999998</v>
      </c>
      <c r="S48" s="1308">
        <v>4824.29</v>
      </c>
      <c r="T48" s="1308">
        <v>2746.46</v>
      </c>
      <c r="U48" s="1308">
        <v>6335.15</v>
      </c>
      <c r="V48" s="1308">
        <v>4553</v>
      </c>
      <c r="W48" s="1308">
        <v>7218</v>
      </c>
      <c r="X48" s="1308">
        <v>3819.7</v>
      </c>
      <c r="Y48" s="1308">
        <v>5821.13</v>
      </c>
    </row>
    <row r="49" spans="1:25">
      <c r="A49" s="1276" t="s">
        <v>437</v>
      </c>
      <c r="B49" s="961"/>
      <c r="C49" s="961" t="s">
        <v>436</v>
      </c>
      <c r="D49" s="1297">
        <v>15136453</v>
      </c>
      <c r="E49" s="1298">
        <v>29175143</v>
      </c>
      <c r="F49" s="1299">
        <v>17409181</v>
      </c>
      <c r="G49" s="1299">
        <v>29488390</v>
      </c>
      <c r="H49" s="1297">
        <v>17910821.267396364</v>
      </c>
      <c r="I49" s="1298">
        <v>30677829.184911579</v>
      </c>
      <c r="J49" s="1299">
        <v>15248285</v>
      </c>
      <c r="K49" s="1299">
        <v>29986881</v>
      </c>
      <c r="L49" s="1297">
        <f t="shared" ref="L49:Q49" si="21">SUM(L50:L56)</f>
        <v>13633706</v>
      </c>
      <c r="M49" s="1298">
        <f t="shared" si="21"/>
        <v>27699329</v>
      </c>
      <c r="N49" s="1297">
        <f t="shared" si="21"/>
        <v>12664819</v>
      </c>
      <c r="O49" s="1298">
        <f t="shared" si="21"/>
        <v>25780992</v>
      </c>
      <c r="P49" s="1297">
        <f t="shared" si="21"/>
        <v>12819595</v>
      </c>
      <c r="Q49" s="1298">
        <f t="shared" si="21"/>
        <v>27394521</v>
      </c>
      <c r="R49" s="1298">
        <f t="shared" ref="R49:W49" si="22">SUM(R50:R56)</f>
        <v>148769.68</v>
      </c>
      <c r="S49" s="1298">
        <f t="shared" si="22"/>
        <v>196475.59</v>
      </c>
      <c r="T49" s="1298">
        <f t="shared" si="22"/>
        <v>167805.04</v>
      </c>
      <c r="U49" s="1298">
        <f t="shared" si="22"/>
        <v>229229.92</v>
      </c>
      <c r="V49" s="1298">
        <f t="shared" si="22"/>
        <v>185234</v>
      </c>
      <c r="W49" s="1298">
        <f t="shared" si="22"/>
        <v>249458</v>
      </c>
      <c r="X49" s="1298">
        <v>165444.01</v>
      </c>
      <c r="Y49" s="1298">
        <v>219211.55</v>
      </c>
    </row>
    <row r="50" spans="1:25">
      <c r="A50" s="1276"/>
      <c r="B50" s="961">
        <v>208</v>
      </c>
      <c r="C50" s="961" t="s">
        <v>189</v>
      </c>
      <c r="D50" s="1297">
        <v>2507654</v>
      </c>
      <c r="E50" s="1298">
        <v>3832091</v>
      </c>
      <c r="F50" s="1256">
        <v>2398411</v>
      </c>
      <c r="G50" s="1256">
        <v>3836524</v>
      </c>
      <c r="H50" s="1307">
        <v>2676486</v>
      </c>
      <c r="I50" s="1308">
        <v>3920888</v>
      </c>
      <c r="J50" s="1256">
        <v>2564695</v>
      </c>
      <c r="K50" s="1256">
        <v>3640950</v>
      </c>
      <c r="L50" s="1307">
        <f>L$117</f>
        <v>2012614</v>
      </c>
      <c r="M50" s="1308">
        <f>M$117</f>
        <v>2789625</v>
      </c>
      <c r="N50" s="1307">
        <f>N$117</f>
        <v>2285603</v>
      </c>
      <c r="O50" s="1308">
        <f>O$117</f>
        <v>2579397</v>
      </c>
      <c r="P50" s="1307">
        <v>2205757</v>
      </c>
      <c r="Q50" s="1308">
        <v>3187007</v>
      </c>
      <c r="R50" s="1308">
        <v>42767.27</v>
      </c>
      <c r="S50" s="1308">
        <v>22210.18</v>
      </c>
      <c r="T50" s="1308">
        <v>25714.87</v>
      </c>
      <c r="U50" s="1308">
        <v>30200.61</v>
      </c>
      <c r="V50" s="1308">
        <v>56196</v>
      </c>
      <c r="W50" s="1308">
        <v>23084</v>
      </c>
      <c r="X50" s="1308">
        <v>45986.3</v>
      </c>
      <c r="Y50" s="1308">
        <v>19292.18</v>
      </c>
    </row>
    <row r="51" spans="1:25">
      <c r="A51" s="1276"/>
      <c r="B51" s="961">
        <v>212</v>
      </c>
      <c r="C51" s="961" t="s">
        <v>191</v>
      </c>
      <c r="D51" s="1297">
        <v>3159795</v>
      </c>
      <c r="E51" s="1298">
        <v>5279653</v>
      </c>
      <c r="F51" s="1256">
        <v>3345539</v>
      </c>
      <c r="G51" s="1256">
        <v>5570591</v>
      </c>
      <c r="H51" s="1307">
        <v>3655002</v>
      </c>
      <c r="I51" s="1308">
        <v>5964311</v>
      </c>
      <c r="J51" s="1256">
        <v>3438590</v>
      </c>
      <c r="K51" s="1256">
        <v>5167911</v>
      </c>
      <c r="L51" s="1307">
        <f>L$119</f>
        <v>2486432</v>
      </c>
      <c r="M51" s="1308">
        <f>M$119</f>
        <v>5149248</v>
      </c>
      <c r="N51" s="1307">
        <f>N$119</f>
        <v>2658985</v>
      </c>
      <c r="O51" s="1308">
        <f>O$119</f>
        <v>4640018</v>
      </c>
      <c r="P51" s="1307">
        <v>2229293</v>
      </c>
      <c r="Q51" s="1308">
        <v>5075794</v>
      </c>
      <c r="R51" s="1308">
        <v>21441.94</v>
      </c>
      <c r="S51" s="1308">
        <v>35341.03</v>
      </c>
      <c r="T51" s="1308">
        <v>14195.73</v>
      </c>
      <c r="U51" s="1308">
        <v>44589.52</v>
      </c>
      <c r="V51" s="1308">
        <v>10174</v>
      </c>
      <c r="W51" s="1308">
        <v>48453</v>
      </c>
      <c r="X51" s="1308">
        <v>7947.6</v>
      </c>
      <c r="Y51" s="1308">
        <v>41952.7</v>
      </c>
    </row>
    <row r="52" spans="1:25">
      <c r="A52" s="1276"/>
      <c r="B52" s="961">
        <v>227</v>
      </c>
      <c r="C52" s="961" t="s">
        <v>443</v>
      </c>
      <c r="D52" s="1297">
        <v>1987521</v>
      </c>
      <c r="E52" s="1298">
        <v>4634649</v>
      </c>
      <c r="F52" s="1256">
        <v>1902510</v>
      </c>
      <c r="G52" s="1256">
        <v>5153952</v>
      </c>
      <c r="H52" s="1307">
        <v>2039309</v>
      </c>
      <c r="I52" s="1308">
        <v>5424884</v>
      </c>
      <c r="J52" s="1256">
        <v>1807612</v>
      </c>
      <c r="K52" s="1256">
        <v>4963773</v>
      </c>
      <c r="L52" s="1307">
        <f>SUM(L129,L131:L133)</f>
        <v>1779312</v>
      </c>
      <c r="M52" s="1308">
        <f>SUM(M129,M131:M133)</f>
        <v>4559531</v>
      </c>
      <c r="N52" s="1307">
        <f>SUM(N129,N131:N133)</f>
        <v>1157752</v>
      </c>
      <c r="O52" s="1308">
        <f>SUM(O129,O131:O133)</f>
        <v>4602991</v>
      </c>
      <c r="P52" s="1307">
        <v>1656804</v>
      </c>
      <c r="Q52" s="1308">
        <v>4207834</v>
      </c>
      <c r="R52" s="1308">
        <v>7895.79</v>
      </c>
      <c r="S52" s="1308">
        <v>33336.230000000003</v>
      </c>
      <c r="T52" s="1308">
        <v>10941.84</v>
      </c>
      <c r="U52" s="1308">
        <v>36489.86</v>
      </c>
      <c r="V52" s="1308">
        <v>16608</v>
      </c>
      <c r="W52" s="1308">
        <v>34109</v>
      </c>
      <c r="X52" s="1308">
        <v>11373.42</v>
      </c>
      <c r="Y52" s="1308">
        <v>30338.9</v>
      </c>
    </row>
    <row r="53" spans="1:25">
      <c r="A53" s="1276"/>
      <c r="B53" s="961">
        <v>229</v>
      </c>
      <c r="C53" s="961" t="s">
        <v>444</v>
      </c>
      <c r="D53" s="1297">
        <v>5070060</v>
      </c>
      <c r="E53" s="1298">
        <v>7567510</v>
      </c>
      <c r="F53" s="1256">
        <v>6793853</v>
      </c>
      <c r="G53" s="1256">
        <v>7418311</v>
      </c>
      <c r="H53" s="1307">
        <v>6599050</v>
      </c>
      <c r="I53" s="1308">
        <v>7369594</v>
      </c>
      <c r="J53" s="1256">
        <v>4924291</v>
      </c>
      <c r="K53" s="1256">
        <v>8077215</v>
      </c>
      <c r="L53" s="1307">
        <f>SUM(L118,L120:L122)</f>
        <v>5183002</v>
      </c>
      <c r="M53" s="1308">
        <f>SUM(M118,M120:M122)</f>
        <v>7349460</v>
      </c>
      <c r="N53" s="1307">
        <f>SUM(N118,N120:N122)</f>
        <v>4303371</v>
      </c>
      <c r="O53" s="1308">
        <f>SUM(O118,O120:O122)</f>
        <v>6594476</v>
      </c>
      <c r="P53" s="1307">
        <v>4499440</v>
      </c>
      <c r="Q53" s="1308">
        <v>6920646</v>
      </c>
      <c r="R53" s="1308">
        <v>54966.92</v>
      </c>
      <c r="S53" s="1308">
        <v>52375.41</v>
      </c>
      <c r="T53" s="1308">
        <v>92874.03</v>
      </c>
      <c r="U53" s="1308">
        <v>62382.41</v>
      </c>
      <c r="V53" s="1308">
        <v>57952</v>
      </c>
      <c r="W53" s="1308">
        <v>68261</v>
      </c>
      <c r="X53" s="1308">
        <v>63181.55</v>
      </c>
      <c r="Y53" s="1308">
        <v>64231.01</v>
      </c>
    </row>
    <row r="54" spans="1:25">
      <c r="A54" s="1276"/>
      <c r="B54" s="1310">
        <v>464</v>
      </c>
      <c r="C54" s="1310" t="s">
        <v>212</v>
      </c>
      <c r="D54" s="1297">
        <v>1273431</v>
      </c>
      <c r="E54" s="1298">
        <v>4765386</v>
      </c>
      <c r="F54" s="1256">
        <v>1336746</v>
      </c>
      <c r="G54" s="1256">
        <v>4151092</v>
      </c>
      <c r="H54" s="1307">
        <v>1433863</v>
      </c>
      <c r="I54" s="1308">
        <v>4777226</v>
      </c>
      <c r="J54" s="1256">
        <v>1532407</v>
      </c>
      <c r="K54" s="1256">
        <v>4815452</v>
      </c>
      <c r="L54" s="1307">
        <f t="shared" ref="L54:O55" si="23">L123</f>
        <v>1412565</v>
      </c>
      <c r="M54" s="1308">
        <f t="shared" si="23"/>
        <v>4621629</v>
      </c>
      <c r="N54" s="1307">
        <f t="shared" si="23"/>
        <v>1556966</v>
      </c>
      <c r="O54" s="1308">
        <f t="shared" si="23"/>
        <v>4641856</v>
      </c>
      <c r="P54" s="1307">
        <v>1655294</v>
      </c>
      <c r="Q54" s="1308">
        <v>5122613</v>
      </c>
      <c r="R54" s="1308">
        <v>14870.07</v>
      </c>
      <c r="S54" s="1308">
        <v>32156.65</v>
      </c>
      <c r="T54" s="1308">
        <v>15679.4</v>
      </c>
      <c r="U54" s="1308">
        <v>33725.65</v>
      </c>
      <c r="V54" s="1308">
        <v>40782</v>
      </c>
      <c r="W54" s="1308">
        <v>51261</v>
      </c>
      <c r="X54" s="1308">
        <v>33862.800000000003</v>
      </c>
      <c r="Y54" s="1308">
        <v>44139.49</v>
      </c>
    </row>
    <row r="55" spans="1:25">
      <c r="A55" s="1276"/>
      <c r="B55" s="1310">
        <v>481</v>
      </c>
      <c r="C55" s="1310" t="s">
        <v>214</v>
      </c>
      <c r="D55" s="1297">
        <v>397790</v>
      </c>
      <c r="E55" s="1298">
        <v>1241778</v>
      </c>
      <c r="F55" s="1256">
        <v>744109</v>
      </c>
      <c r="G55" s="1256">
        <v>1342013</v>
      </c>
      <c r="H55" s="1307">
        <v>416171</v>
      </c>
      <c r="I55" s="1308">
        <v>1382953</v>
      </c>
      <c r="J55" s="1256">
        <v>447211</v>
      </c>
      <c r="K55" s="1256">
        <v>1373752</v>
      </c>
      <c r="L55" s="1307">
        <f t="shared" si="23"/>
        <v>478048</v>
      </c>
      <c r="M55" s="1308">
        <f t="shared" si="23"/>
        <v>1308170</v>
      </c>
      <c r="N55" s="1307">
        <f t="shared" si="23"/>
        <v>193783</v>
      </c>
      <c r="O55" s="1308">
        <f t="shared" si="23"/>
        <v>1126039</v>
      </c>
      <c r="P55" s="1307">
        <v>127581</v>
      </c>
      <c r="Q55" s="1308">
        <v>1100333</v>
      </c>
      <c r="R55" s="1308">
        <v>1326.12</v>
      </c>
      <c r="S55" s="1308">
        <v>8727.52</v>
      </c>
      <c r="T55" s="1308">
        <v>1414.5</v>
      </c>
      <c r="U55" s="1308">
        <v>9753.2199999999993</v>
      </c>
      <c r="V55" s="1308">
        <v>935</v>
      </c>
      <c r="W55" s="1308">
        <v>10751</v>
      </c>
      <c r="X55" s="1308">
        <v>1103.52</v>
      </c>
      <c r="Y55" s="1308">
        <v>8140.01</v>
      </c>
    </row>
    <row r="56" spans="1:25">
      <c r="A56" s="1276"/>
      <c r="B56" s="1310">
        <v>501</v>
      </c>
      <c r="C56" s="1310" t="s">
        <v>1224</v>
      </c>
      <c r="D56" s="1297">
        <v>740202</v>
      </c>
      <c r="E56" s="1298">
        <v>1854076</v>
      </c>
      <c r="F56" s="1256">
        <v>888013</v>
      </c>
      <c r="G56" s="1256">
        <v>2015907</v>
      </c>
      <c r="H56" s="1307">
        <v>1090940.2673963648</v>
      </c>
      <c r="I56" s="1308">
        <v>1837973.1849115808</v>
      </c>
      <c r="J56" s="1256">
        <v>533479</v>
      </c>
      <c r="K56" s="1256">
        <v>1947828</v>
      </c>
      <c r="L56" s="1307">
        <f>SUM(L125:L128)</f>
        <v>281733</v>
      </c>
      <c r="M56" s="1308">
        <f>SUM(M125:M128)</f>
        <v>1921666</v>
      </c>
      <c r="N56" s="1307">
        <f>SUM(N125:N128)</f>
        <v>508359</v>
      </c>
      <c r="O56" s="1308">
        <f>SUM(O125:O128)</f>
        <v>1596215</v>
      </c>
      <c r="P56" s="1307">
        <v>445426</v>
      </c>
      <c r="Q56" s="1308">
        <v>1780294</v>
      </c>
      <c r="R56" s="1308">
        <v>5501.57</v>
      </c>
      <c r="S56" s="1308">
        <v>12328.57</v>
      </c>
      <c r="T56" s="1308">
        <v>6984.67</v>
      </c>
      <c r="U56" s="1308">
        <v>12088.65</v>
      </c>
      <c r="V56" s="1308">
        <v>2587</v>
      </c>
      <c r="W56" s="1308">
        <v>13539</v>
      </c>
      <c r="X56" s="1308">
        <v>1988.82</v>
      </c>
      <c r="Y56" s="1308">
        <v>11117.26</v>
      </c>
    </row>
    <row r="57" spans="1:25">
      <c r="A57" s="1276" t="s">
        <v>431</v>
      </c>
      <c r="B57" s="961"/>
      <c r="C57" s="961" t="s">
        <v>224</v>
      </c>
      <c r="D57" s="1297">
        <v>26410501</v>
      </c>
      <c r="E57" s="1298">
        <v>21793210</v>
      </c>
      <c r="F57" s="1299">
        <v>27514459</v>
      </c>
      <c r="G57" s="1299">
        <v>22700933</v>
      </c>
      <c r="H57" s="1297">
        <v>24214210</v>
      </c>
      <c r="I57" s="1298">
        <v>24032605</v>
      </c>
      <c r="J57" s="1299">
        <v>22990565</v>
      </c>
      <c r="K57" s="1299">
        <v>23086201</v>
      </c>
      <c r="L57" s="1297">
        <f t="shared" ref="L57:W57" si="24">SUM(L58:L62)</f>
        <v>16921352</v>
      </c>
      <c r="M57" s="1298">
        <f t="shared" si="24"/>
        <v>21958483</v>
      </c>
      <c r="N57" s="1297">
        <f t="shared" si="24"/>
        <v>15767586</v>
      </c>
      <c r="O57" s="1298">
        <f t="shared" si="24"/>
        <v>20179168</v>
      </c>
      <c r="P57" s="1297">
        <f t="shared" si="24"/>
        <v>13580283</v>
      </c>
      <c r="Q57" s="1298">
        <f t="shared" si="24"/>
        <v>21305751</v>
      </c>
      <c r="R57" s="1298">
        <f t="shared" si="24"/>
        <v>130445.52</v>
      </c>
      <c r="S57" s="1298">
        <f t="shared" si="24"/>
        <v>169666.75000000003</v>
      </c>
      <c r="T57" s="1298">
        <f t="shared" si="24"/>
        <v>134212.66999999998</v>
      </c>
      <c r="U57" s="1298">
        <f t="shared" si="24"/>
        <v>183336.94</v>
      </c>
      <c r="V57" s="1298">
        <f t="shared" si="24"/>
        <v>137026</v>
      </c>
      <c r="W57" s="1298">
        <f t="shared" si="24"/>
        <v>182769</v>
      </c>
      <c r="X57" s="1298">
        <v>111148.54</v>
      </c>
      <c r="Y57" s="1298">
        <v>153945.85</v>
      </c>
    </row>
    <row r="58" spans="1:25">
      <c r="A58" s="1276"/>
      <c r="B58" s="961">
        <v>209</v>
      </c>
      <c r="C58" s="961" t="s">
        <v>1225</v>
      </c>
      <c r="D58" s="1297">
        <v>15727569</v>
      </c>
      <c r="E58" s="1298">
        <v>10690436</v>
      </c>
      <c r="F58" s="1256">
        <v>16144705</v>
      </c>
      <c r="G58" s="1256">
        <v>11610760</v>
      </c>
      <c r="H58" s="1307">
        <v>14956741</v>
      </c>
      <c r="I58" s="1308">
        <v>11542260</v>
      </c>
      <c r="J58" s="1256">
        <v>14859595</v>
      </c>
      <c r="K58" s="1256">
        <v>11641975</v>
      </c>
      <c r="L58" s="1307">
        <f>SUM(L135:L137,L139:L141)</f>
        <v>11974042</v>
      </c>
      <c r="M58" s="1308">
        <f>SUM(M135:M137,M139:M141)</f>
        <v>10610055</v>
      </c>
      <c r="N58" s="1307">
        <f>SUM(N135:N137,N139:N141)</f>
        <v>10946866</v>
      </c>
      <c r="O58" s="1308">
        <f>SUM(O135:O137,O139:O141)</f>
        <v>9612071</v>
      </c>
      <c r="P58" s="1307">
        <v>9262884</v>
      </c>
      <c r="Q58" s="1308">
        <v>10378570</v>
      </c>
      <c r="R58" s="1308">
        <v>78334.11</v>
      </c>
      <c r="S58" s="1308">
        <v>81188.710000000006</v>
      </c>
      <c r="T58" s="1308">
        <v>77754.47</v>
      </c>
      <c r="U58" s="1308">
        <v>93468.73</v>
      </c>
      <c r="V58" s="1308">
        <v>79239</v>
      </c>
      <c r="W58" s="1308">
        <v>91411</v>
      </c>
      <c r="X58" s="1308">
        <v>74488.289999999994</v>
      </c>
      <c r="Y58" s="1308">
        <v>78522.740000000005</v>
      </c>
    </row>
    <row r="59" spans="1:25">
      <c r="A59" s="1276"/>
      <c r="B59" s="961">
        <v>222</v>
      </c>
      <c r="C59" s="961" t="s">
        <v>446</v>
      </c>
      <c r="D59" s="1297">
        <v>6019831</v>
      </c>
      <c r="E59" s="1298">
        <v>2857095</v>
      </c>
      <c r="F59" s="1256">
        <v>5963637</v>
      </c>
      <c r="G59" s="1256">
        <v>2978805</v>
      </c>
      <c r="H59" s="1307">
        <v>5101489</v>
      </c>
      <c r="I59" s="1308">
        <v>3566022</v>
      </c>
      <c r="J59" s="1256">
        <v>4530795</v>
      </c>
      <c r="K59" s="1256">
        <v>2904761</v>
      </c>
      <c r="L59" s="1307">
        <f>SUM(L146:L149)</f>
        <v>1920730</v>
      </c>
      <c r="M59" s="1308">
        <f>SUM(M146:M149)</f>
        <v>2648193</v>
      </c>
      <c r="N59" s="1307">
        <f>SUM(N146:N149)</f>
        <v>1850601</v>
      </c>
      <c r="O59" s="1308">
        <f>SUM(O146:O149)</f>
        <v>2563581</v>
      </c>
      <c r="P59" s="1307">
        <v>1758946</v>
      </c>
      <c r="Q59" s="1308">
        <v>2668980</v>
      </c>
      <c r="R59" s="1308">
        <v>32491.64</v>
      </c>
      <c r="S59" s="1308">
        <v>22278.92</v>
      </c>
      <c r="T59" s="1308">
        <v>35150.9</v>
      </c>
      <c r="U59" s="1308">
        <v>25343.47</v>
      </c>
      <c r="V59" s="1308">
        <v>32162</v>
      </c>
      <c r="W59" s="1308">
        <v>23930</v>
      </c>
      <c r="X59" s="1308">
        <v>18919.43</v>
      </c>
      <c r="Y59" s="1308">
        <v>20540.18</v>
      </c>
    </row>
    <row r="60" spans="1:25">
      <c r="A60" s="1276"/>
      <c r="B60" s="961">
        <v>225</v>
      </c>
      <c r="C60" s="961" t="s">
        <v>447</v>
      </c>
      <c r="D60" s="1297">
        <v>2330086</v>
      </c>
      <c r="E60" s="1298">
        <v>4194079</v>
      </c>
      <c r="F60" s="1256">
        <v>2548729</v>
      </c>
      <c r="G60" s="1256">
        <v>4342401</v>
      </c>
      <c r="H60" s="1307">
        <v>2368632</v>
      </c>
      <c r="I60" s="1308">
        <v>5220670</v>
      </c>
      <c r="J60" s="1256">
        <v>2309049</v>
      </c>
      <c r="K60" s="1256">
        <v>4851141</v>
      </c>
      <c r="L60" s="1307">
        <f>SUM(L150:L153)</f>
        <v>1889758</v>
      </c>
      <c r="M60" s="1308">
        <f>SUM(M150:M153)</f>
        <v>5351160</v>
      </c>
      <c r="N60" s="1307">
        <f>SUM(N150:N153)</f>
        <v>1864941</v>
      </c>
      <c r="O60" s="1308">
        <f>SUM(O150:O153)</f>
        <v>4900352</v>
      </c>
      <c r="P60" s="1307">
        <v>1529141</v>
      </c>
      <c r="Q60" s="1308">
        <v>5215582</v>
      </c>
      <c r="R60" s="1308">
        <v>14484.75</v>
      </c>
      <c r="S60" s="1308">
        <v>42857.39</v>
      </c>
      <c r="T60" s="1308">
        <v>16600.28</v>
      </c>
      <c r="U60" s="1308">
        <v>41613.82</v>
      </c>
      <c r="V60" s="1308">
        <v>19928</v>
      </c>
      <c r="W60" s="1308">
        <v>43030</v>
      </c>
      <c r="X60" s="1308">
        <v>13164.65</v>
      </c>
      <c r="Y60" s="1308">
        <v>36973.75</v>
      </c>
    </row>
    <row r="61" spans="1:25">
      <c r="A61" s="1276"/>
      <c r="B61" s="961">
        <v>585</v>
      </c>
      <c r="C61" s="961" t="s">
        <v>448</v>
      </c>
      <c r="D61" s="1297">
        <v>723386</v>
      </c>
      <c r="E61" s="1298">
        <v>2346375</v>
      </c>
      <c r="F61" s="1256">
        <v>1000174</v>
      </c>
      <c r="G61" s="1256">
        <v>2059737</v>
      </c>
      <c r="H61" s="1307">
        <v>488201</v>
      </c>
      <c r="I61" s="1308">
        <v>2058815</v>
      </c>
      <c r="J61" s="1256">
        <v>475936</v>
      </c>
      <c r="K61" s="1256">
        <v>2098229</v>
      </c>
      <c r="L61" s="1307">
        <f>SUM(L138,L142,L144)</f>
        <v>351342</v>
      </c>
      <c r="M61" s="1308">
        <f>SUM(M138,M142,M144)</f>
        <v>1921100</v>
      </c>
      <c r="N61" s="1307">
        <f>SUM(N138,N142,N144)</f>
        <v>334729</v>
      </c>
      <c r="O61" s="1308">
        <f>SUM(O138,O142,O144)</f>
        <v>1760262</v>
      </c>
      <c r="P61" s="1307">
        <v>300610</v>
      </c>
      <c r="Q61" s="1308">
        <v>1745936</v>
      </c>
      <c r="R61" s="1308">
        <v>2039.66</v>
      </c>
      <c r="S61" s="1308">
        <v>12086.88</v>
      </c>
      <c r="T61" s="1308">
        <v>1920.25</v>
      </c>
      <c r="U61" s="1308">
        <v>13227.6</v>
      </c>
      <c r="V61" s="1308">
        <v>1873</v>
      </c>
      <c r="W61" s="1308">
        <v>13803</v>
      </c>
      <c r="X61" s="1308">
        <v>2701.97</v>
      </c>
      <c r="Y61" s="1308">
        <v>9349.39</v>
      </c>
    </row>
    <row r="62" spans="1:25">
      <c r="A62" s="1276"/>
      <c r="B62" s="961">
        <v>586</v>
      </c>
      <c r="C62" s="961" t="s">
        <v>449</v>
      </c>
      <c r="D62" s="1297">
        <v>1609629</v>
      </c>
      <c r="E62" s="1298">
        <v>1705225</v>
      </c>
      <c r="F62" s="1256">
        <v>1857214</v>
      </c>
      <c r="G62" s="1256">
        <v>1709230</v>
      </c>
      <c r="H62" s="1307">
        <v>1299147</v>
      </c>
      <c r="I62" s="1308">
        <v>1644838</v>
      </c>
      <c r="J62" s="1256">
        <v>815190</v>
      </c>
      <c r="K62" s="1256">
        <v>1590095</v>
      </c>
      <c r="L62" s="1307">
        <f>SUM(L143,L145)</f>
        <v>785480</v>
      </c>
      <c r="M62" s="1308">
        <f>SUM(M143,M145)</f>
        <v>1427975</v>
      </c>
      <c r="N62" s="1307">
        <f>SUM(N143,N145)</f>
        <v>770449</v>
      </c>
      <c r="O62" s="1308">
        <f>SUM(O143,O145)</f>
        <v>1342902</v>
      </c>
      <c r="P62" s="1307">
        <v>728702</v>
      </c>
      <c r="Q62" s="1308">
        <v>1296683</v>
      </c>
      <c r="R62" s="1308">
        <v>3095.36</v>
      </c>
      <c r="S62" s="1308">
        <v>11254.85</v>
      </c>
      <c r="T62" s="1308">
        <v>2786.77</v>
      </c>
      <c r="U62" s="1308">
        <v>9683.32</v>
      </c>
      <c r="V62" s="1308">
        <v>3824</v>
      </c>
      <c r="W62" s="1308">
        <v>10595</v>
      </c>
      <c r="X62" s="1308">
        <v>1874.2</v>
      </c>
      <c r="Y62" s="1308">
        <v>8559.7900000000009</v>
      </c>
    </row>
    <row r="63" spans="1:25">
      <c r="A63" s="1276" t="s">
        <v>431</v>
      </c>
      <c r="B63" s="961"/>
      <c r="C63" s="961" t="s">
        <v>269</v>
      </c>
      <c r="D63" s="1297">
        <v>7617504</v>
      </c>
      <c r="E63" s="1298">
        <v>10365824</v>
      </c>
      <c r="F63" s="1299">
        <v>5407409</v>
      </c>
      <c r="G63" s="1299">
        <v>11101993</v>
      </c>
      <c r="H63" s="1297">
        <v>5081559</v>
      </c>
      <c r="I63" s="1298">
        <v>12412386</v>
      </c>
      <c r="J63" s="1299">
        <v>5263452</v>
      </c>
      <c r="K63" s="1299">
        <v>12091077</v>
      </c>
      <c r="L63" s="1297">
        <f t="shared" ref="L63:Q63" si="25">SUM(L64:L65)</f>
        <v>4532513</v>
      </c>
      <c r="M63" s="1298">
        <f t="shared" si="25"/>
        <v>12180445</v>
      </c>
      <c r="N63" s="1297">
        <f t="shared" si="25"/>
        <v>3878443</v>
      </c>
      <c r="O63" s="1298">
        <f t="shared" si="25"/>
        <v>11470688</v>
      </c>
      <c r="P63" s="1297">
        <f t="shared" si="25"/>
        <v>4864400</v>
      </c>
      <c r="Q63" s="1298">
        <f t="shared" si="25"/>
        <v>11355952</v>
      </c>
      <c r="R63" s="1298">
        <f t="shared" ref="R63:W63" si="26">SUM(R64:R65)</f>
        <v>32943.120000000003</v>
      </c>
      <c r="S63" s="1298">
        <f t="shared" si="26"/>
        <v>92872.37</v>
      </c>
      <c r="T63" s="1298">
        <f t="shared" si="26"/>
        <v>51667.560000000005</v>
      </c>
      <c r="U63" s="1298">
        <f t="shared" si="26"/>
        <v>101738.06</v>
      </c>
      <c r="V63" s="1298">
        <f t="shared" si="26"/>
        <v>61558</v>
      </c>
      <c r="W63" s="1298">
        <f t="shared" si="26"/>
        <v>111106</v>
      </c>
      <c r="X63" s="1298">
        <v>55280.47</v>
      </c>
      <c r="Y63" s="1298">
        <v>112944.62</v>
      </c>
    </row>
    <row r="64" spans="1:25">
      <c r="A64" s="1276"/>
      <c r="B64" s="961">
        <v>221</v>
      </c>
      <c r="C64" s="961" t="s">
        <v>1226</v>
      </c>
      <c r="D64" s="1297">
        <v>2183813</v>
      </c>
      <c r="E64" s="1298">
        <v>3781911</v>
      </c>
      <c r="F64" s="1256">
        <v>2004058</v>
      </c>
      <c r="G64" s="1256">
        <v>4120825</v>
      </c>
      <c r="H64" s="1307">
        <v>1497284</v>
      </c>
      <c r="I64" s="1308">
        <v>5080315</v>
      </c>
      <c r="J64" s="1256">
        <v>1816857</v>
      </c>
      <c r="K64" s="1256">
        <v>4930141</v>
      </c>
      <c r="L64" s="1307">
        <f>SUM(L155)</f>
        <v>1470501</v>
      </c>
      <c r="M64" s="1308">
        <f>SUM(M155)</f>
        <v>5216741</v>
      </c>
      <c r="N64" s="1307">
        <f>SUM(N155)</f>
        <v>1223603</v>
      </c>
      <c r="O64" s="1308">
        <f>SUM(O155)</f>
        <v>4871225</v>
      </c>
      <c r="P64" s="1307">
        <v>1742171</v>
      </c>
      <c r="Q64" s="1308">
        <v>4629348</v>
      </c>
      <c r="R64" s="1308">
        <v>13448.08</v>
      </c>
      <c r="S64" s="1308">
        <v>41295.919999999998</v>
      </c>
      <c r="T64" s="1308">
        <v>14705.33</v>
      </c>
      <c r="U64" s="1308">
        <v>41170.980000000003</v>
      </c>
      <c r="V64" s="1308">
        <v>8528</v>
      </c>
      <c r="W64" s="1308">
        <v>47106</v>
      </c>
      <c r="X64" s="1308">
        <v>13352.84</v>
      </c>
      <c r="Y64" s="1308">
        <v>54366.23</v>
      </c>
    </row>
    <row r="65" spans="1:25">
      <c r="A65" s="1276"/>
      <c r="B65" s="961">
        <v>223</v>
      </c>
      <c r="C65" s="961" t="s">
        <v>451</v>
      </c>
      <c r="D65" s="1297">
        <v>5433691</v>
      </c>
      <c r="E65" s="1298">
        <v>6583913</v>
      </c>
      <c r="F65" s="1256">
        <v>3403351</v>
      </c>
      <c r="G65" s="1256">
        <v>6981168</v>
      </c>
      <c r="H65" s="1307">
        <v>3584275</v>
      </c>
      <c r="I65" s="1308">
        <v>7332071</v>
      </c>
      <c r="J65" s="1256">
        <v>3446595</v>
      </c>
      <c r="K65" s="1256">
        <v>7160936</v>
      </c>
      <c r="L65" s="1307">
        <f>SUM(L156:L161)</f>
        <v>3062012</v>
      </c>
      <c r="M65" s="1308">
        <f>SUM(M156:M161)</f>
        <v>6963704</v>
      </c>
      <c r="N65" s="1307">
        <f>SUM(N156:N161)</f>
        <v>2654840</v>
      </c>
      <c r="O65" s="1308">
        <f>SUM(O156:O161)</f>
        <v>6599463</v>
      </c>
      <c r="P65" s="1307">
        <v>3122229</v>
      </c>
      <c r="Q65" s="1308">
        <v>6726604</v>
      </c>
      <c r="R65" s="1308">
        <v>19495.04</v>
      </c>
      <c r="S65" s="1308">
        <v>51576.45</v>
      </c>
      <c r="T65" s="1308">
        <v>36962.230000000003</v>
      </c>
      <c r="U65" s="1308">
        <v>60567.08</v>
      </c>
      <c r="V65" s="1308">
        <v>53030</v>
      </c>
      <c r="W65" s="1308">
        <v>64000</v>
      </c>
      <c r="X65" s="1308">
        <v>41927.629999999997</v>
      </c>
      <c r="Y65" s="1308">
        <v>58578.39</v>
      </c>
    </row>
    <row r="66" spans="1:25">
      <c r="A66" s="1276" t="s">
        <v>431</v>
      </c>
      <c r="B66" s="961"/>
      <c r="C66" s="961" t="s">
        <v>284</v>
      </c>
      <c r="D66" s="1297">
        <v>21946132</v>
      </c>
      <c r="E66" s="1298">
        <v>16492552</v>
      </c>
      <c r="F66" s="1299">
        <v>21377181</v>
      </c>
      <c r="G66" s="1299">
        <v>17968080</v>
      </c>
      <c r="H66" s="1297">
        <v>23122021</v>
      </c>
      <c r="I66" s="1298">
        <v>20003821</v>
      </c>
      <c r="J66" s="1299">
        <v>20786466</v>
      </c>
      <c r="K66" s="1299">
        <v>19109505</v>
      </c>
      <c r="L66" s="1297">
        <f t="shared" ref="L66:W66" si="27">SUM(L67:L69)</f>
        <v>13678741</v>
      </c>
      <c r="M66" s="1298">
        <f t="shared" si="27"/>
        <v>17212264</v>
      </c>
      <c r="N66" s="1297">
        <f t="shared" si="27"/>
        <v>13579405</v>
      </c>
      <c r="O66" s="1298">
        <f t="shared" si="27"/>
        <v>15722422</v>
      </c>
      <c r="P66" s="1297">
        <f t="shared" si="27"/>
        <v>12193307</v>
      </c>
      <c r="Q66" s="1298">
        <f t="shared" si="27"/>
        <v>15081214</v>
      </c>
      <c r="R66" s="1298">
        <f t="shared" si="27"/>
        <v>77707.83</v>
      </c>
      <c r="S66" s="1298">
        <f t="shared" si="27"/>
        <v>124674.66</v>
      </c>
      <c r="T66" s="1298">
        <f t="shared" si="27"/>
        <v>90397.169999999984</v>
      </c>
      <c r="U66" s="1298">
        <f t="shared" si="27"/>
        <v>132007.89000000001</v>
      </c>
      <c r="V66" s="1298">
        <f t="shared" si="27"/>
        <v>101617</v>
      </c>
      <c r="W66" s="1298">
        <f t="shared" si="27"/>
        <v>138034</v>
      </c>
      <c r="X66" s="1298">
        <v>76622.039999999994</v>
      </c>
      <c r="Y66" s="1298">
        <v>123788.56</v>
      </c>
    </row>
    <row r="67" spans="1:25">
      <c r="A67" s="1276"/>
      <c r="B67" s="961">
        <v>205</v>
      </c>
      <c r="C67" s="961" t="s">
        <v>1227</v>
      </c>
      <c r="D67" s="1297">
        <v>11807595</v>
      </c>
      <c r="E67" s="1298">
        <v>6218598</v>
      </c>
      <c r="F67" s="1256">
        <v>10932563</v>
      </c>
      <c r="G67" s="1256">
        <v>6303108</v>
      </c>
      <c r="H67" s="1307">
        <v>10283272</v>
      </c>
      <c r="I67" s="1308">
        <v>6351945</v>
      </c>
      <c r="J67" s="1256">
        <v>10149937</v>
      </c>
      <c r="K67" s="1256">
        <v>5624486</v>
      </c>
      <c r="L67" s="1307">
        <f>SUM(L163,L168)</f>
        <v>5286543</v>
      </c>
      <c r="M67" s="1308">
        <f>SUM(M163,M168)</f>
        <v>5360504</v>
      </c>
      <c r="N67" s="1307">
        <f>SUM(N163,N168)</f>
        <v>5001856</v>
      </c>
      <c r="O67" s="1308">
        <f>SUM(O163,O168)</f>
        <v>5263712</v>
      </c>
      <c r="P67" s="1307">
        <v>4235140</v>
      </c>
      <c r="Q67" s="1308">
        <v>4958599</v>
      </c>
      <c r="R67" s="1308">
        <v>38330.879999999997</v>
      </c>
      <c r="S67" s="1308">
        <v>45931.79</v>
      </c>
      <c r="T67" s="1308">
        <v>37862.839999999997</v>
      </c>
      <c r="U67" s="1308">
        <v>40044.29</v>
      </c>
      <c r="V67" s="1308">
        <v>50894</v>
      </c>
      <c r="W67" s="1308">
        <v>44433</v>
      </c>
      <c r="X67" s="1308">
        <v>30492.18</v>
      </c>
      <c r="Y67" s="1308">
        <v>41925.550000000003</v>
      </c>
    </row>
    <row r="68" spans="1:25">
      <c r="A68" s="1276"/>
      <c r="B68" s="961">
        <v>224</v>
      </c>
      <c r="C68" s="961" t="s">
        <v>452</v>
      </c>
      <c r="D68" s="1297">
        <v>8215070</v>
      </c>
      <c r="E68" s="1298">
        <v>5865637</v>
      </c>
      <c r="F68" s="1256">
        <v>8310502</v>
      </c>
      <c r="G68" s="1256">
        <v>6376430</v>
      </c>
      <c r="H68" s="1307">
        <v>10596613</v>
      </c>
      <c r="I68" s="1308">
        <v>7884407</v>
      </c>
      <c r="J68" s="1256">
        <v>7717273</v>
      </c>
      <c r="K68" s="1256">
        <v>7295664</v>
      </c>
      <c r="L68" s="1307">
        <f>SUM(L170:L173)</f>
        <v>6376052</v>
      </c>
      <c r="M68" s="1308">
        <f>SUM(M170:M173)</f>
        <v>6176878</v>
      </c>
      <c r="N68" s="1307">
        <f>SUM(N170:N173)</f>
        <v>6598052</v>
      </c>
      <c r="O68" s="1308">
        <f>SUM(O170:O173)</f>
        <v>5927766</v>
      </c>
      <c r="P68" s="1307">
        <v>5817611</v>
      </c>
      <c r="Q68" s="1308">
        <v>5506151</v>
      </c>
      <c r="R68" s="1308">
        <v>32236.43</v>
      </c>
      <c r="S68" s="1308">
        <v>42930.6</v>
      </c>
      <c r="T68" s="1308">
        <v>37898.21</v>
      </c>
      <c r="U68" s="1308">
        <v>48629.35</v>
      </c>
      <c r="V68" s="1308">
        <v>35892</v>
      </c>
      <c r="W68" s="1308">
        <v>49106</v>
      </c>
      <c r="X68" s="1308">
        <v>32527.74</v>
      </c>
      <c r="Y68" s="1308">
        <v>42980.73</v>
      </c>
    </row>
    <row r="69" spans="1:25">
      <c r="A69" s="1282"/>
      <c r="B69" s="974">
        <v>226</v>
      </c>
      <c r="C69" s="974" t="s">
        <v>453</v>
      </c>
      <c r="D69" s="1300">
        <v>1923467</v>
      </c>
      <c r="E69" s="1301">
        <v>4408317</v>
      </c>
      <c r="F69" s="1311">
        <v>2134116</v>
      </c>
      <c r="G69" s="1311">
        <v>5288542</v>
      </c>
      <c r="H69" s="1312">
        <v>2242136</v>
      </c>
      <c r="I69" s="1313">
        <v>5767469</v>
      </c>
      <c r="J69" s="1311">
        <v>2919256</v>
      </c>
      <c r="K69" s="1311">
        <v>6189355</v>
      </c>
      <c r="L69" s="1312">
        <f>SUM(L164:L167,L169)</f>
        <v>2016146</v>
      </c>
      <c r="M69" s="1313">
        <f>SUM(M164:M167,M169)</f>
        <v>5674882</v>
      </c>
      <c r="N69" s="1312">
        <f>SUM(N164:N167,N169)</f>
        <v>1979497</v>
      </c>
      <c r="O69" s="1313">
        <f>SUM(O164:O167,O169)</f>
        <v>4530944</v>
      </c>
      <c r="P69" s="1312">
        <v>2140556</v>
      </c>
      <c r="Q69" s="1313">
        <v>4616464</v>
      </c>
      <c r="R69" s="1313">
        <v>7140.52</v>
      </c>
      <c r="S69" s="1313">
        <v>35812.269999999997</v>
      </c>
      <c r="T69" s="1313">
        <v>14636.12</v>
      </c>
      <c r="U69" s="1313">
        <v>43334.25</v>
      </c>
      <c r="V69" s="1313">
        <v>14831</v>
      </c>
      <c r="W69" s="1313">
        <v>44495</v>
      </c>
      <c r="X69" s="1313">
        <v>13602.12</v>
      </c>
      <c r="Y69" s="1313">
        <v>38882.28</v>
      </c>
    </row>
    <row r="70" spans="1:25">
      <c r="A70" s="1256" t="s">
        <v>1228</v>
      </c>
      <c r="B70" s="1256"/>
      <c r="C70" s="1256"/>
      <c r="D70" s="1256"/>
      <c r="E70" s="1256"/>
      <c r="F70" s="1256"/>
      <c r="G70" s="1256"/>
      <c r="H70" s="1256"/>
      <c r="I70" s="1256"/>
      <c r="J70" s="1256"/>
      <c r="K70" s="1256"/>
      <c r="L70" s="1256"/>
      <c r="M70" s="1256"/>
      <c r="N70" s="1256"/>
      <c r="O70" s="1256"/>
      <c r="P70" s="1256"/>
      <c r="Q70" s="1256"/>
      <c r="R70" s="1256"/>
      <c r="S70" s="1256"/>
      <c r="T70" s="1256"/>
      <c r="U70" s="1256"/>
      <c r="V70" s="1256"/>
      <c r="W70" s="1256"/>
      <c r="X70" s="1256"/>
      <c r="Y70" s="1256"/>
    </row>
    <row r="71" spans="1:25">
      <c r="A71" s="1256"/>
      <c r="B71" s="1256"/>
      <c r="C71" s="1256"/>
      <c r="D71" s="1256"/>
      <c r="E71" s="1256"/>
      <c r="F71" s="1256"/>
      <c r="G71" s="1256"/>
      <c r="H71" s="1256"/>
      <c r="I71" s="1256"/>
      <c r="J71" s="1256"/>
      <c r="K71" s="1256"/>
      <c r="L71" s="1256"/>
      <c r="M71" s="1256"/>
      <c r="N71" s="1256"/>
      <c r="O71" s="1256"/>
      <c r="P71" s="1256"/>
      <c r="Q71" s="1256"/>
      <c r="R71" s="1256"/>
      <c r="S71" s="1256"/>
      <c r="T71" s="1256"/>
      <c r="U71" s="1256"/>
      <c r="V71" s="1256"/>
      <c r="W71" s="1256"/>
      <c r="X71" s="1256"/>
      <c r="Y71" s="1256"/>
    </row>
    <row r="72" spans="1:25">
      <c r="A72" s="1262"/>
      <c r="B72" s="1262"/>
      <c r="C72" s="1262"/>
      <c r="D72" s="1262" t="s">
        <v>1235</v>
      </c>
      <c r="E72" s="1266"/>
      <c r="F72" s="1262" t="s">
        <v>1238</v>
      </c>
      <c r="G72" s="1266"/>
      <c r="H72" s="1262" t="s">
        <v>1241</v>
      </c>
      <c r="I72" s="1266"/>
      <c r="J72" s="1262" t="s">
        <v>1243</v>
      </c>
      <c r="K72" s="1266"/>
      <c r="L72" s="1262" t="s">
        <v>1246</v>
      </c>
      <c r="M72" s="1266"/>
      <c r="N72" s="1262" t="s">
        <v>1248</v>
      </c>
      <c r="O72" s="1266"/>
    </row>
    <row r="73" spans="1:25">
      <c r="A73" s="961"/>
      <c r="B73" s="961"/>
      <c r="C73" s="961"/>
      <c r="D73" s="1315">
        <v>1990</v>
      </c>
      <c r="E73" s="1316"/>
      <c r="F73" s="1315">
        <v>1993</v>
      </c>
      <c r="G73" s="1316"/>
      <c r="H73" s="1315">
        <v>1996</v>
      </c>
      <c r="I73" s="1316"/>
      <c r="J73" s="1315">
        <v>1998</v>
      </c>
      <c r="K73" s="1316"/>
      <c r="L73" s="1315">
        <v>2001</v>
      </c>
      <c r="M73" s="1316"/>
      <c r="N73" s="1315">
        <v>2003</v>
      </c>
      <c r="O73" s="1316"/>
    </row>
    <row r="74" spans="1:25">
      <c r="A74" s="961"/>
      <c r="B74" s="961"/>
      <c r="C74" s="961" t="s">
        <v>1147</v>
      </c>
      <c r="D74" s="971" t="s">
        <v>1259</v>
      </c>
      <c r="E74" s="1281" t="s">
        <v>1260</v>
      </c>
      <c r="F74" s="971" t="s">
        <v>1259</v>
      </c>
      <c r="G74" s="1281" t="s">
        <v>1260</v>
      </c>
      <c r="H74" s="971" t="s">
        <v>1259</v>
      </c>
      <c r="I74" s="1281" t="s">
        <v>1260</v>
      </c>
      <c r="J74" s="971" t="s">
        <v>1259</v>
      </c>
      <c r="K74" s="1281" t="s">
        <v>1260</v>
      </c>
      <c r="L74" s="971" t="s">
        <v>1259</v>
      </c>
      <c r="M74" s="1281" t="s">
        <v>1260</v>
      </c>
      <c r="N74" s="971" t="s">
        <v>1259</v>
      </c>
      <c r="O74" s="1281" t="s">
        <v>1260</v>
      </c>
    </row>
    <row r="75" spans="1:25">
      <c r="A75" s="974"/>
      <c r="B75" s="974"/>
      <c r="C75" s="974"/>
      <c r="D75" s="1286" t="s">
        <v>1261</v>
      </c>
      <c r="E75" s="1288" t="s">
        <v>1262</v>
      </c>
      <c r="F75" s="1286" t="s">
        <v>1261</v>
      </c>
      <c r="G75" s="1288" t="s">
        <v>1262</v>
      </c>
      <c r="H75" s="1286" t="s">
        <v>1261</v>
      </c>
      <c r="I75" s="1288" t="s">
        <v>1262</v>
      </c>
      <c r="J75" s="1286" t="s">
        <v>1261</v>
      </c>
      <c r="K75" s="1288" t="s">
        <v>1262</v>
      </c>
      <c r="L75" s="1286" t="s">
        <v>1261</v>
      </c>
      <c r="M75" s="1288" t="s">
        <v>1262</v>
      </c>
      <c r="N75" s="1286" t="s">
        <v>1261</v>
      </c>
      <c r="O75" s="1288" t="s">
        <v>1262</v>
      </c>
    </row>
    <row r="76" spans="1:25">
      <c r="A76" s="1303"/>
      <c r="B76" s="1303"/>
      <c r="C76" s="1254" t="s">
        <v>314</v>
      </c>
      <c r="D76" s="1258" t="s">
        <v>1263</v>
      </c>
      <c r="E76" s="1281" t="s">
        <v>1263</v>
      </c>
      <c r="F76" s="1317" t="s">
        <v>1264</v>
      </c>
      <c r="G76" s="1318" t="s">
        <v>1264</v>
      </c>
      <c r="H76" s="1319" t="s">
        <v>1265</v>
      </c>
      <c r="I76" s="1320" t="s">
        <v>1265</v>
      </c>
      <c r="J76" s="1317" t="s">
        <v>1266</v>
      </c>
      <c r="K76" s="1318" t="s">
        <v>1266</v>
      </c>
      <c r="L76" s="1258" t="s">
        <v>1267</v>
      </c>
      <c r="M76" s="1281" t="s">
        <v>1267</v>
      </c>
      <c r="N76" s="1294" t="s">
        <v>1268</v>
      </c>
      <c r="O76" s="1296" t="s">
        <v>1268</v>
      </c>
    </row>
    <row r="77" spans="1:25">
      <c r="A77" s="961" t="s">
        <v>431</v>
      </c>
      <c r="B77" s="961">
        <v>100</v>
      </c>
      <c r="C77" s="1262" t="s">
        <v>85</v>
      </c>
      <c r="D77" s="1321">
        <v>658602296</v>
      </c>
      <c r="E77" s="1322">
        <v>197988253</v>
      </c>
      <c r="F77" s="1321">
        <v>645176147</v>
      </c>
      <c r="G77" s="1322">
        <v>203448999</v>
      </c>
      <c r="H77" s="1323">
        <v>489593469</v>
      </c>
      <c r="I77" s="1324">
        <v>205145481</v>
      </c>
      <c r="J77" s="1323">
        <v>520197811</v>
      </c>
      <c r="K77" s="1324">
        <v>200084732</v>
      </c>
      <c r="L77" s="1323">
        <v>394261007</v>
      </c>
      <c r="M77" s="1324">
        <v>177567188</v>
      </c>
      <c r="N77" s="1299">
        <v>396745440</v>
      </c>
      <c r="O77" s="1298">
        <v>174526353</v>
      </c>
    </row>
    <row r="78" spans="1:25">
      <c r="A78" s="1259" t="s">
        <v>431</v>
      </c>
      <c r="B78" s="961"/>
      <c r="C78" s="1259" t="s">
        <v>438</v>
      </c>
      <c r="D78" s="1299">
        <v>123437796</v>
      </c>
      <c r="E78" s="1298">
        <v>103118739</v>
      </c>
      <c r="F78" s="1299">
        <v>122694038</v>
      </c>
      <c r="G78" s="1298">
        <v>94982876</v>
      </c>
      <c r="H78" s="1299">
        <v>107268280</v>
      </c>
      <c r="I78" s="1298">
        <v>94442345</v>
      </c>
      <c r="J78" s="1299">
        <v>106027922</v>
      </c>
      <c r="K78" s="1298">
        <v>89900421</v>
      </c>
      <c r="L78" s="1299">
        <f>SUM(L79:L81)</f>
        <v>86141434</v>
      </c>
      <c r="M78" s="1298">
        <f>SUM(M79:M81)</f>
        <v>81874669</v>
      </c>
      <c r="N78" s="1299">
        <f>SUM(N79:N81)</f>
        <v>83363604</v>
      </c>
      <c r="O78" s="1298">
        <f>SUM(O79:O81)</f>
        <v>79332003</v>
      </c>
    </row>
    <row r="79" spans="1:25">
      <c r="A79" s="961"/>
      <c r="B79" s="961">
        <v>202</v>
      </c>
      <c r="C79" s="961" t="s">
        <v>107</v>
      </c>
      <c r="D79" s="1325">
        <v>71333755</v>
      </c>
      <c r="E79" s="1326">
        <v>52100927</v>
      </c>
      <c r="F79" s="1325">
        <v>74595270</v>
      </c>
      <c r="G79" s="1326">
        <v>48673636</v>
      </c>
      <c r="H79" s="1299">
        <v>60421320</v>
      </c>
      <c r="I79" s="1298">
        <v>48830873</v>
      </c>
      <c r="J79" s="1299">
        <v>55060613</v>
      </c>
      <c r="K79" s="1298">
        <v>45059193</v>
      </c>
      <c r="L79" s="1299">
        <v>41354790</v>
      </c>
      <c r="M79" s="1298">
        <v>39827522</v>
      </c>
      <c r="N79" s="1299">
        <v>43105388</v>
      </c>
      <c r="O79" s="1298">
        <v>36026851</v>
      </c>
    </row>
    <row r="80" spans="1:25">
      <c r="A80" s="961"/>
      <c r="B80" s="961">
        <v>204</v>
      </c>
      <c r="C80" s="961" t="s">
        <v>109</v>
      </c>
      <c r="D80" s="1325">
        <v>46908241</v>
      </c>
      <c r="E80" s="1326">
        <v>41924773</v>
      </c>
      <c r="F80" s="1325">
        <v>44838946</v>
      </c>
      <c r="G80" s="1326">
        <v>37732746</v>
      </c>
      <c r="H80" s="1299">
        <v>44661947</v>
      </c>
      <c r="I80" s="1298">
        <v>37781977</v>
      </c>
      <c r="J80" s="1299">
        <v>48159906</v>
      </c>
      <c r="K80" s="1298">
        <v>37085621</v>
      </c>
      <c r="L80" s="1299">
        <v>41457682</v>
      </c>
      <c r="M80" s="1298">
        <v>34638750</v>
      </c>
      <c r="N80" s="1299">
        <v>37256044</v>
      </c>
      <c r="O80" s="1298">
        <v>36077753</v>
      </c>
    </row>
    <row r="81" spans="1:15">
      <c r="A81" s="961"/>
      <c r="B81" s="961">
        <v>206</v>
      </c>
      <c r="C81" s="961" t="s">
        <v>111</v>
      </c>
      <c r="D81" s="1325">
        <v>5195800</v>
      </c>
      <c r="E81" s="1326">
        <v>9093039</v>
      </c>
      <c r="F81" s="1325">
        <v>3259822</v>
      </c>
      <c r="G81" s="1326">
        <v>8576494</v>
      </c>
      <c r="H81" s="1299">
        <v>2185013</v>
      </c>
      <c r="I81" s="1298">
        <v>7829495</v>
      </c>
      <c r="J81" s="1299">
        <v>2807403</v>
      </c>
      <c r="K81" s="1298">
        <v>7755607</v>
      </c>
      <c r="L81" s="1299">
        <v>3328962</v>
      </c>
      <c r="M81" s="1298">
        <v>7408397</v>
      </c>
      <c r="N81" s="1299">
        <v>3002172</v>
      </c>
      <c r="O81" s="1298">
        <v>7227399</v>
      </c>
    </row>
    <row r="82" spans="1:15">
      <c r="A82" s="961" t="s">
        <v>437</v>
      </c>
      <c r="B82" s="961"/>
      <c r="C82" s="961" t="s">
        <v>433</v>
      </c>
      <c r="D82" s="1299">
        <v>44287716</v>
      </c>
      <c r="E82" s="1298">
        <v>55602059</v>
      </c>
      <c r="F82" s="1299">
        <v>41760858</v>
      </c>
      <c r="G82" s="1298">
        <v>58780811</v>
      </c>
      <c r="H82" s="1299">
        <v>28028515</v>
      </c>
      <c r="I82" s="1298">
        <v>62106983</v>
      </c>
      <c r="J82" s="1299">
        <v>29524417</v>
      </c>
      <c r="K82" s="1298">
        <v>62263193</v>
      </c>
      <c r="L82" s="1299">
        <f>SUM(L83:L87)</f>
        <v>27680430</v>
      </c>
      <c r="M82" s="1298">
        <f>SUM(M83:M87)</f>
        <v>57004281</v>
      </c>
      <c r="N82" s="1299">
        <f>SUM(N83:N87)</f>
        <v>30668281</v>
      </c>
      <c r="O82" s="1298">
        <f>SUM(O83:O87)</f>
        <v>58201173</v>
      </c>
    </row>
    <row r="83" spans="1:15">
      <c r="A83" s="961"/>
      <c r="B83" s="961">
        <v>207</v>
      </c>
      <c r="C83" s="961" t="s">
        <v>114</v>
      </c>
      <c r="D83" s="1325">
        <v>31345166</v>
      </c>
      <c r="E83" s="1326">
        <v>19009354</v>
      </c>
      <c r="F83" s="1325">
        <v>28411149</v>
      </c>
      <c r="G83" s="1326">
        <v>19413109</v>
      </c>
      <c r="H83" s="1299">
        <v>19551216</v>
      </c>
      <c r="I83" s="1298">
        <v>18139878</v>
      </c>
      <c r="J83" s="1299">
        <v>20776985</v>
      </c>
      <c r="K83" s="1298">
        <v>18121359</v>
      </c>
      <c r="L83" s="1299">
        <v>20432916</v>
      </c>
      <c r="M83" s="1298">
        <v>15583701</v>
      </c>
      <c r="N83" s="1299">
        <v>22877584</v>
      </c>
      <c r="O83" s="1298">
        <v>17399330</v>
      </c>
    </row>
    <row r="84" spans="1:15">
      <c r="A84" s="961"/>
      <c r="B84" s="961">
        <v>214</v>
      </c>
      <c r="C84" s="961" t="s">
        <v>116</v>
      </c>
      <c r="D84" s="1325">
        <v>3627034</v>
      </c>
      <c r="E84" s="1326">
        <v>14342225</v>
      </c>
      <c r="F84" s="1325">
        <v>4576426</v>
      </c>
      <c r="G84" s="1326">
        <v>15912699</v>
      </c>
      <c r="H84" s="1299">
        <v>3712270</v>
      </c>
      <c r="I84" s="1298">
        <v>16876624</v>
      </c>
      <c r="J84" s="1299">
        <v>3992723</v>
      </c>
      <c r="K84" s="1298">
        <v>17145874</v>
      </c>
      <c r="L84" s="1299">
        <v>2989967</v>
      </c>
      <c r="M84" s="1298">
        <v>14931102</v>
      </c>
      <c r="N84" s="1299">
        <v>2784736</v>
      </c>
      <c r="O84" s="1298">
        <v>15058792</v>
      </c>
    </row>
    <row r="85" spans="1:15">
      <c r="A85" s="961"/>
      <c r="B85" s="961">
        <v>217</v>
      </c>
      <c r="C85" s="961" t="s">
        <v>118</v>
      </c>
      <c r="D85" s="1325">
        <v>5957762</v>
      </c>
      <c r="E85" s="1326">
        <v>13728780</v>
      </c>
      <c r="F85" s="1325">
        <v>5982974</v>
      </c>
      <c r="G85" s="1326">
        <v>14444628</v>
      </c>
      <c r="H85" s="1299">
        <v>2255680</v>
      </c>
      <c r="I85" s="1298">
        <v>16273974</v>
      </c>
      <c r="J85" s="1299">
        <v>2522121</v>
      </c>
      <c r="K85" s="1298">
        <v>15376296</v>
      </c>
      <c r="L85" s="1299">
        <v>2225902</v>
      </c>
      <c r="M85" s="1298">
        <v>14061078</v>
      </c>
      <c r="N85" s="1299">
        <v>2274105</v>
      </c>
      <c r="O85" s="1298">
        <v>13680201</v>
      </c>
    </row>
    <row r="86" spans="1:15">
      <c r="A86" s="961"/>
      <c r="B86" s="961">
        <v>219</v>
      </c>
      <c r="C86" s="961" t="s">
        <v>120</v>
      </c>
      <c r="D86" s="1325">
        <v>3247641</v>
      </c>
      <c r="E86" s="1326">
        <v>7451505</v>
      </c>
      <c r="F86" s="1325">
        <v>2724892</v>
      </c>
      <c r="G86" s="1326">
        <v>7503049</v>
      </c>
      <c r="H86" s="1299">
        <v>2428808</v>
      </c>
      <c r="I86" s="1298">
        <v>9440170</v>
      </c>
      <c r="J86" s="1299">
        <v>2023887</v>
      </c>
      <c r="K86" s="1298">
        <v>9295368</v>
      </c>
      <c r="L86" s="1299">
        <v>1830132</v>
      </c>
      <c r="M86" s="1298">
        <v>9693248</v>
      </c>
      <c r="N86" s="1299">
        <v>2466454</v>
      </c>
      <c r="O86" s="1298">
        <v>9390954</v>
      </c>
    </row>
    <row r="87" spans="1:15">
      <c r="A87" s="961"/>
      <c r="B87" s="961">
        <v>301</v>
      </c>
      <c r="C87" s="961" t="s">
        <v>122</v>
      </c>
      <c r="D87" s="1325">
        <v>110113</v>
      </c>
      <c r="E87" s="1326">
        <v>1070195</v>
      </c>
      <c r="F87" s="1325">
        <v>65417</v>
      </c>
      <c r="G87" s="1326">
        <v>1507326</v>
      </c>
      <c r="H87" s="1299">
        <v>80541</v>
      </c>
      <c r="I87" s="1298">
        <v>1376337</v>
      </c>
      <c r="J87" s="1299">
        <v>208701</v>
      </c>
      <c r="K87" s="1298">
        <v>2324296</v>
      </c>
      <c r="L87" s="1299">
        <v>201513</v>
      </c>
      <c r="M87" s="1298">
        <v>2735152</v>
      </c>
      <c r="N87" s="1299">
        <v>265402</v>
      </c>
      <c r="O87" s="1298">
        <v>2671896</v>
      </c>
    </row>
    <row r="88" spans="1:15">
      <c r="A88" s="961" t="s">
        <v>431</v>
      </c>
      <c r="B88" s="961"/>
      <c r="C88" s="961" t="s">
        <v>123</v>
      </c>
      <c r="D88" s="1299">
        <v>96400459</v>
      </c>
      <c r="E88" s="1298">
        <v>62371399</v>
      </c>
      <c r="F88" s="1299">
        <v>99768037</v>
      </c>
      <c r="G88" s="1298">
        <v>64242550</v>
      </c>
      <c r="H88" s="1299">
        <v>74115324</v>
      </c>
      <c r="I88" s="1298">
        <v>68764576</v>
      </c>
      <c r="J88" s="1299">
        <v>66002001</v>
      </c>
      <c r="K88" s="1298">
        <v>68609854</v>
      </c>
      <c r="L88" s="1299">
        <f>SUM(L89:L93)</f>
        <v>55775949</v>
      </c>
      <c r="M88" s="1298">
        <f>SUM(M89:M93)</f>
        <v>60665417</v>
      </c>
      <c r="N88" s="1299">
        <f>SUM(N89:N93)</f>
        <v>53739853</v>
      </c>
      <c r="O88" s="1298">
        <f>SUM(O89:O93)</f>
        <v>58322554</v>
      </c>
    </row>
    <row r="89" spans="1:15">
      <c r="A89" s="961"/>
      <c r="B89" s="961">
        <v>203</v>
      </c>
      <c r="C89" s="961" t="s">
        <v>125</v>
      </c>
      <c r="D89" s="1325">
        <v>58427377</v>
      </c>
      <c r="E89" s="1326">
        <v>24949544</v>
      </c>
      <c r="F89" s="1325">
        <v>60943049</v>
      </c>
      <c r="G89" s="1326">
        <v>25073764</v>
      </c>
      <c r="H89" s="1299">
        <v>33366072</v>
      </c>
      <c r="I89" s="1298">
        <v>26822215</v>
      </c>
      <c r="J89" s="1299">
        <v>29242116</v>
      </c>
      <c r="K89" s="1298">
        <v>27102722</v>
      </c>
      <c r="L89" s="1299">
        <v>25262692</v>
      </c>
      <c r="M89" s="1298">
        <v>23476298</v>
      </c>
      <c r="N89" s="1299">
        <v>24005685</v>
      </c>
      <c r="O89" s="1298">
        <v>22343574</v>
      </c>
    </row>
    <row r="90" spans="1:15">
      <c r="A90" s="961"/>
      <c r="B90" s="961">
        <v>210</v>
      </c>
      <c r="C90" s="961" t="s">
        <v>127</v>
      </c>
      <c r="D90" s="1325">
        <v>27585844</v>
      </c>
      <c r="E90" s="1326">
        <v>26680839</v>
      </c>
      <c r="F90" s="1325">
        <v>28703858</v>
      </c>
      <c r="G90" s="1326">
        <v>28064193</v>
      </c>
      <c r="H90" s="1299">
        <v>29033268</v>
      </c>
      <c r="I90" s="1298">
        <v>30078403</v>
      </c>
      <c r="J90" s="1299">
        <v>26799279</v>
      </c>
      <c r="K90" s="1298">
        <v>29791458</v>
      </c>
      <c r="L90" s="1299">
        <v>20035842</v>
      </c>
      <c r="M90" s="1298">
        <v>25074437</v>
      </c>
      <c r="N90" s="1299">
        <v>20020224</v>
      </c>
      <c r="O90" s="1298">
        <v>23895740</v>
      </c>
    </row>
    <row r="91" spans="1:15">
      <c r="A91" s="961"/>
      <c r="B91" s="961">
        <v>216</v>
      </c>
      <c r="C91" s="961" t="s">
        <v>129</v>
      </c>
      <c r="D91" s="1325">
        <v>6194030</v>
      </c>
      <c r="E91" s="1326">
        <v>8001830</v>
      </c>
      <c r="F91" s="1325">
        <v>5880903</v>
      </c>
      <c r="G91" s="1326">
        <v>7809286</v>
      </c>
      <c r="H91" s="1299">
        <v>6672873</v>
      </c>
      <c r="I91" s="1298">
        <v>7956589</v>
      </c>
      <c r="J91" s="1299">
        <v>4696692</v>
      </c>
      <c r="K91" s="1298">
        <v>8026159</v>
      </c>
      <c r="L91" s="1299">
        <v>4340185</v>
      </c>
      <c r="M91" s="1298">
        <v>7696118</v>
      </c>
      <c r="N91" s="1299">
        <v>4068167</v>
      </c>
      <c r="O91" s="1298">
        <v>7456515</v>
      </c>
    </row>
    <row r="92" spans="1:15">
      <c r="A92" s="961"/>
      <c r="B92" s="961">
        <v>381</v>
      </c>
      <c r="C92" s="961" t="s">
        <v>131</v>
      </c>
      <c r="D92" s="1325">
        <v>2463742</v>
      </c>
      <c r="E92" s="1326">
        <v>1146441</v>
      </c>
      <c r="F92" s="1325">
        <v>3124621</v>
      </c>
      <c r="G92" s="1326">
        <v>1592716</v>
      </c>
      <c r="H92" s="1299">
        <v>3665455</v>
      </c>
      <c r="I92" s="1298">
        <v>1965951</v>
      </c>
      <c r="J92" s="1299">
        <v>3849744</v>
      </c>
      <c r="K92" s="1298">
        <v>1757512</v>
      </c>
      <c r="L92" s="1299">
        <v>4347573</v>
      </c>
      <c r="M92" s="1298">
        <v>2626552</v>
      </c>
      <c r="N92" s="1299">
        <v>4247364</v>
      </c>
      <c r="O92" s="1298">
        <v>2822631</v>
      </c>
    </row>
    <row r="93" spans="1:15">
      <c r="A93" s="961"/>
      <c r="B93" s="961">
        <v>382</v>
      </c>
      <c r="C93" s="961" t="s">
        <v>133</v>
      </c>
      <c r="D93" s="1325">
        <v>1729466</v>
      </c>
      <c r="E93" s="1326">
        <v>1592745</v>
      </c>
      <c r="F93" s="1325">
        <v>1115606</v>
      </c>
      <c r="G93" s="1326">
        <v>1702591</v>
      </c>
      <c r="H93" s="1299">
        <v>1377656</v>
      </c>
      <c r="I93" s="1298">
        <v>1941418</v>
      </c>
      <c r="J93" s="1299">
        <v>1414170</v>
      </c>
      <c r="K93" s="1298">
        <v>1932003</v>
      </c>
      <c r="L93" s="1299">
        <v>1789657</v>
      </c>
      <c r="M93" s="1298">
        <v>1792012</v>
      </c>
      <c r="N93" s="1299">
        <v>1398413</v>
      </c>
      <c r="O93" s="1298">
        <v>1804094</v>
      </c>
    </row>
    <row r="94" spans="1:15">
      <c r="A94" s="961" t="s">
        <v>437</v>
      </c>
      <c r="B94" s="961"/>
      <c r="C94" s="961" t="s">
        <v>434</v>
      </c>
      <c r="D94" s="1299">
        <v>40951132</v>
      </c>
      <c r="E94" s="1298">
        <v>28514927</v>
      </c>
      <c r="F94" s="1299">
        <v>43658901</v>
      </c>
      <c r="G94" s="1298">
        <v>30040653</v>
      </c>
      <c r="H94" s="1299">
        <v>72803677</v>
      </c>
      <c r="I94" s="1298">
        <v>32911961</v>
      </c>
      <c r="J94" s="1299">
        <v>37339639</v>
      </c>
      <c r="K94" s="1298">
        <v>29874091</v>
      </c>
      <c r="L94" s="1299">
        <f>SUM(L95:L106)</f>
        <v>32339186</v>
      </c>
      <c r="M94" s="1298">
        <f>SUM(M95:M106)</f>
        <v>28615783</v>
      </c>
      <c r="N94" s="1299">
        <f>SUM(N95:N106)</f>
        <v>31504617</v>
      </c>
      <c r="O94" s="1298">
        <f>SUM(O95:O106)</f>
        <v>26129261</v>
      </c>
    </row>
    <row r="95" spans="1:15">
      <c r="A95" s="961"/>
      <c r="B95" s="961">
        <v>213</v>
      </c>
      <c r="C95" s="961" t="s">
        <v>136</v>
      </c>
      <c r="D95" s="1325">
        <v>10541239</v>
      </c>
      <c r="E95" s="1326">
        <v>4957069</v>
      </c>
      <c r="F95" s="1325">
        <v>8383299</v>
      </c>
      <c r="G95" s="1326">
        <v>5604920</v>
      </c>
      <c r="H95" s="1299">
        <v>9082903</v>
      </c>
      <c r="I95" s="1298">
        <v>5316241</v>
      </c>
      <c r="J95" s="1299">
        <v>7799931</v>
      </c>
      <c r="K95" s="1298">
        <v>5137353</v>
      </c>
      <c r="L95" s="1299">
        <v>6555371</v>
      </c>
      <c r="M95" s="1298">
        <v>4897004</v>
      </c>
      <c r="N95" s="1299">
        <v>5772262</v>
      </c>
      <c r="O95" s="1298">
        <v>4414434</v>
      </c>
    </row>
    <row r="96" spans="1:15">
      <c r="A96" s="961"/>
      <c r="B96" s="961">
        <v>215</v>
      </c>
      <c r="C96" s="961" t="s">
        <v>142</v>
      </c>
      <c r="D96" s="1325">
        <v>15207611</v>
      </c>
      <c r="E96" s="1326">
        <v>7900264</v>
      </c>
      <c r="F96" s="1325">
        <v>15902668</v>
      </c>
      <c r="G96" s="1326">
        <v>8226156</v>
      </c>
      <c r="H96" s="1299">
        <v>45235833</v>
      </c>
      <c r="I96" s="1298">
        <v>9479259</v>
      </c>
      <c r="J96" s="1299">
        <v>12528371</v>
      </c>
      <c r="K96" s="1298">
        <v>8937523</v>
      </c>
      <c r="L96" s="1299">
        <v>12606477</v>
      </c>
      <c r="M96" s="1298">
        <v>8725252</v>
      </c>
      <c r="N96" s="1299">
        <v>12821130</v>
      </c>
      <c r="O96" s="1298">
        <v>8067189</v>
      </c>
    </row>
    <row r="97" spans="1:15">
      <c r="A97" s="961"/>
      <c r="B97" s="961">
        <v>218</v>
      </c>
      <c r="C97" s="961" t="s">
        <v>148</v>
      </c>
      <c r="D97" s="1325">
        <v>4896571</v>
      </c>
      <c r="E97" s="1326">
        <v>4013116</v>
      </c>
      <c r="F97" s="1325">
        <v>5376107</v>
      </c>
      <c r="G97" s="1326">
        <v>4324482</v>
      </c>
      <c r="H97" s="1299">
        <v>4295142</v>
      </c>
      <c r="I97" s="1298">
        <v>4326728</v>
      </c>
      <c r="J97" s="1299">
        <v>3885177</v>
      </c>
      <c r="K97" s="1298">
        <v>4337212</v>
      </c>
      <c r="L97" s="1299">
        <v>3784864</v>
      </c>
      <c r="M97" s="1298">
        <v>4122788</v>
      </c>
      <c r="N97" s="1299">
        <v>3983811</v>
      </c>
      <c r="O97" s="1298">
        <v>3604066</v>
      </c>
    </row>
    <row r="98" spans="1:15">
      <c r="A98" s="961"/>
      <c r="B98" s="961">
        <v>220</v>
      </c>
      <c r="C98" s="961" t="s">
        <v>150</v>
      </c>
      <c r="D98" s="1325">
        <v>2002253</v>
      </c>
      <c r="E98" s="1326">
        <v>5204842</v>
      </c>
      <c r="F98" s="1325">
        <v>2316355</v>
      </c>
      <c r="G98" s="1326">
        <v>5114035</v>
      </c>
      <c r="H98" s="1299">
        <v>2358410</v>
      </c>
      <c r="I98" s="1298">
        <v>5301866</v>
      </c>
      <c r="J98" s="1299">
        <v>1788222</v>
      </c>
      <c r="K98" s="1298">
        <v>4522771</v>
      </c>
      <c r="L98" s="1299">
        <v>1664591</v>
      </c>
      <c r="M98" s="1298">
        <v>4322281</v>
      </c>
      <c r="N98" s="1299">
        <v>1732228</v>
      </c>
      <c r="O98" s="1298">
        <v>3571413</v>
      </c>
    </row>
    <row r="99" spans="1:15">
      <c r="A99" s="961"/>
      <c r="B99" s="961">
        <v>321</v>
      </c>
      <c r="C99" s="961" t="s">
        <v>1274</v>
      </c>
      <c r="D99" s="1325">
        <v>243813</v>
      </c>
      <c r="E99" s="1326">
        <v>446168</v>
      </c>
      <c r="F99" s="1325">
        <v>365984</v>
      </c>
      <c r="G99" s="1326">
        <v>435176</v>
      </c>
      <c r="H99" s="1299">
        <v>323081</v>
      </c>
      <c r="I99" s="1298">
        <v>477816</v>
      </c>
      <c r="J99" s="1299">
        <v>483455</v>
      </c>
      <c r="K99" s="1298">
        <v>374165</v>
      </c>
      <c r="L99" s="1299">
        <v>916442</v>
      </c>
      <c r="M99" s="1298">
        <v>262770</v>
      </c>
      <c r="N99" s="1299">
        <v>1177798</v>
      </c>
      <c r="O99" s="1298">
        <v>370248</v>
      </c>
    </row>
    <row r="100" spans="1:15">
      <c r="A100" s="961"/>
      <c r="B100" s="961">
        <v>341</v>
      </c>
      <c r="C100" s="961" t="s">
        <v>1275</v>
      </c>
      <c r="D100" s="1325">
        <v>2332354</v>
      </c>
      <c r="E100" s="1326">
        <v>2263408</v>
      </c>
      <c r="F100" s="1325">
        <v>3452993</v>
      </c>
      <c r="G100" s="1326">
        <v>2215456</v>
      </c>
      <c r="H100" s="1299">
        <v>3249158</v>
      </c>
      <c r="I100" s="1298">
        <v>3082858</v>
      </c>
      <c r="J100" s="1299">
        <v>3412284</v>
      </c>
      <c r="K100" s="1298">
        <v>2852311</v>
      </c>
      <c r="L100" s="1299">
        <v>2779394</v>
      </c>
      <c r="M100" s="1298">
        <v>2798856</v>
      </c>
      <c r="N100" s="1299">
        <v>2793617</v>
      </c>
      <c r="O100" s="1298">
        <v>2726572</v>
      </c>
    </row>
    <row r="101" spans="1:15">
      <c r="A101" s="961"/>
      <c r="B101" s="961">
        <v>342</v>
      </c>
      <c r="C101" s="961" t="s">
        <v>1276</v>
      </c>
      <c r="D101" s="1325">
        <v>4382114</v>
      </c>
      <c r="E101" s="1326">
        <v>1153624</v>
      </c>
      <c r="F101" s="1325">
        <v>5815587</v>
      </c>
      <c r="G101" s="1326">
        <v>1334653</v>
      </c>
      <c r="H101" s="1299">
        <v>5720303</v>
      </c>
      <c r="I101" s="1298">
        <v>2247572</v>
      </c>
      <c r="J101" s="1299">
        <v>4793168</v>
      </c>
      <c r="K101" s="1298">
        <v>1060987</v>
      </c>
      <c r="L101" s="1299">
        <v>2016646</v>
      </c>
      <c r="M101" s="1298">
        <v>1045482</v>
      </c>
      <c r="N101" s="1299">
        <v>1475800</v>
      </c>
      <c r="O101" s="1298">
        <v>1009949</v>
      </c>
    </row>
    <row r="102" spans="1:15">
      <c r="A102" s="961"/>
      <c r="B102" s="961">
        <v>343</v>
      </c>
      <c r="C102" s="961" t="s">
        <v>1277</v>
      </c>
      <c r="D102" s="1325">
        <v>434940</v>
      </c>
      <c r="E102" s="1326">
        <v>518274</v>
      </c>
      <c r="F102" s="1325">
        <v>400806</v>
      </c>
      <c r="G102" s="1326">
        <v>490961</v>
      </c>
      <c r="H102" s="1299">
        <v>254550</v>
      </c>
      <c r="I102" s="1298">
        <v>436121</v>
      </c>
      <c r="J102" s="1299">
        <v>153444</v>
      </c>
      <c r="K102" s="1298">
        <v>555340</v>
      </c>
      <c r="L102" s="1299">
        <v>167482</v>
      </c>
      <c r="M102" s="1298">
        <v>460098</v>
      </c>
      <c r="N102" s="1299">
        <v>159046</v>
      </c>
      <c r="O102" s="1298">
        <v>446074</v>
      </c>
    </row>
    <row r="103" spans="1:15">
      <c r="A103" s="961"/>
      <c r="B103" s="961">
        <v>361</v>
      </c>
      <c r="C103" s="961" t="s">
        <v>1278</v>
      </c>
      <c r="D103" s="1325">
        <v>575453</v>
      </c>
      <c r="E103" s="1326">
        <v>839694</v>
      </c>
      <c r="F103" s="1325">
        <v>1193454</v>
      </c>
      <c r="G103" s="1326">
        <v>1019269</v>
      </c>
      <c r="H103" s="1299">
        <v>1864713</v>
      </c>
      <c r="I103" s="1298">
        <v>1057683</v>
      </c>
      <c r="J103" s="1299">
        <v>1893146</v>
      </c>
      <c r="K103" s="1298">
        <v>1015890</v>
      </c>
      <c r="L103" s="1299">
        <v>1278569</v>
      </c>
      <c r="M103" s="1298">
        <v>973105</v>
      </c>
      <c r="N103" s="1299">
        <v>1026570</v>
      </c>
      <c r="O103" s="1298">
        <v>882839</v>
      </c>
    </row>
    <row r="104" spans="1:15">
      <c r="A104" s="961"/>
      <c r="B104" s="961">
        <v>362</v>
      </c>
      <c r="C104" s="961" t="s">
        <v>1279</v>
      </c>
      <c r="D104" s="1325">
        <v>72553</v>
      </c>
      <c r="E104" s="1326">
        <v>485694</v>
      </c>
      <c r="F104" s="1325">
        <v>127865</v>
      </c>
      <c r="G104" s="1326">
        <v>458977</v>
      </c>
      <c r="H104" s="1299">
        <v>100155</v>
      </c>
      <c r="I104" s="1298">
        <v>433802</v>
      </c>
      <c r="J104" s="1299">
        <v>69391.953998760073</v>
      </c>
      <c r="K104" s="1298">
        <v>397758.77410587133</v>
      </c>
      <c r="L104" s="1299">
        <v>121840</v>
      </c>
      <c r="M104" s="1298">
        <v>360454</v>
      </c>
      <c r="N104" s="1299">
        <v>87519</v>
      </c>
      <c r="O104" s="1298">
        <v>394102</v>
      </c>
    </row>
    <row r="105" spans="1:15">
      <c r="A105" s="961"/>
      <c r="B105" s="961">
        <v>363</v>
      </c>
      <c r="C105" s="961" t="s">
        <v>1280</v>
      </c>
      <c r="D105" s="1325">
        <v>28800</v>
      </c>
      <c r="E105" s="1326">
        <v>254541</v>
      </c>
      <c r="F105" s="1325">
        <v>28209</v>
      </c>
      <c r="G105" s="1326">
        <v>282094</v>
      </c>
      <c r="H105" s="1299">
        <v>20820</v>
      </c>
      <c r="I105" s="1298">
        <v>257150</v>
      </c>
      <c r="J105" s="1299">
        <v>14425.046001239925</v>
      </c>
      <c r="K105" s="1298">
        <v>235784.22589412867</v>
      </c>
      <c r="L105" s="1299">
        <v>2150</v>
      </c>
      <c r="M105" s="1298">
        <v>226377</v>
      </c>
      <c r="N105" s="1299">
        <v>5042</v>
      </c>
      <c r="O105" s="1298">
        <v>221464</v>
      </c>
    </row>
    <row r="106" spans="1:15">
      <c r="A106" s="961"/>
      <c r="B106" s="961">
        <v>364</v>
      </c>
      <c r="C106" s="961" t="s">
        <v>1281</v>
      </c>
      <c r="D106" s="1325">
        <v>233431</v>
      </c>
      <c r="E106" s="1326">
        <v>478233</v>
      </c>
      <c r="F106" s="1325">
        <v>295574</v>
      </c>
      <c r="G106" s="1326">
        <v>534474</v>
      </c>
      <c r="H106" s="1299">
        <v>298609</v>
      </c>
      <c r="I106" s="1298">
        <v>494865</v>
      </c>
      <c r="J106" s="1299">
        <v>518624</v>
      </c>
      <c r="K106" s="1298">
        <v>446996</v>
      </c>
      <c r="L106" s="1299">
        <v>445360</v>
      </c>
      <c r="M106" s="1298">
        <v>421316</v>
      </c>
      <c r="N106" s="1299">
        <v>469794</v>
      </c>
      <c r="O106" s="1298">
        <v>420911</v>
      </c>
    </row>
    <row r="107" spans="1:15">
      <c r="A107" s="961" t="s">
        <v>431</v>
      </c>
      <c r="B107" s="961"/>
      <c r="C107" s="961" t="s">
        <v>435</v>
      </c>
      <c r="D107" s="1299">
        <v>181382875</v>
      </c>
      <c r="E107" s="1298">
        <v>71609728</v>
      </c>
      <c r="F107" s="1299">
        <v>170570553</v>
      </c>
      <c r="G107" s="1298">
        <v>73308665</v>
      </c>
      <c r="H107" s="1299">
        <v>162793602.73260364</v>
      </c>
      <c r="I107" s="1298">
        <v>78362726.815088421</v>
      </c>
      <c r="J107" s="1299">
        <v>151829812</v>
      </c>
      <c r="K107" s="1298">
        <v>76471334</v>
      </c>
      <c r="L107" s="1299">
        <f>SUM(L108:L115)</f>
        <v>122130397</v>
      </c>
      <c r="M107" s="1298">
        <f>SUM(M108:M115)</f>
        <v>65496729</v>
      </c>
      <c r="N107" s="1299">
        <f>SUM(N108:N115)</f>
        <v>116143914</v>
      </c>
      <c r="O107" s="1298">
        <f>SUM(O108:O115)</f>
        <v>63408082</v>
      </c>
    </row>
    <row r="108" spans="1:15">
      <c r="A108" s="961"/>
      <c r="B108" s="961">
        <v>201</v>
      </c>
      <c r="C108" s="961" t="s">
        <v>167</v>
      </c>
      <c r="D108" s="1325">
        <v>178002354</v>
      </c>
      <c r="E108" s="1326">
        <v>64509387</v>
      </c>
      <c r="F108" s="1325">
        <v>166245695</v>
      </c>
      <c r="G108" s="1326">
        <v>65679656</v>
      </c>
      <c r="H108" s="1299">
        <v>158296483</v>
      </c>
      <c r="I108" s="1298">
        <v>69909529</v>
      </c>
      <c r="J108" s="1299">
        <v>147641836</v>
      </c>
      <c r="K108" s="1298">
        <v>68167737</v>
      </c>
      <c r="L108" s="1299">
        <v>117695460</v>
      </c>
      <c r="M108" s="1298">
        <v>58074543</v>
      </c>
      <c r="N108" s="1299">
        <v>112364956</v>
      </c>
      <c r="O108" s="1298">
        <v>56169257</v>
      </c>
    </row>
    <row r="109" spans="1:15">
      <c r="A109" s="961"/>
      <c r="B109" s="961">
        <v>421</v>
      </c>
      <c r="C109" s="961" t="s">
        <v>1282</v>
      </c>
      <c r="D109" s="1325">
        <v>159424</v>
      </c>
      <c r="E109" s="1326">
        <v>910358</v>
      </c>
      <c r="F109" s="1325">
        <v>217719</v>
      </c>
      <c r="G109" s="1326">
        <v>874267</v>
      </c>
      <c r="H109" s="1299">
        <v>385488</v>
      </c>
      <c r="I109" s="1298">
        <v>970589</v>
      </c>
      <c r="J109" s="1299">
        <v>34568</v>
      </c>
      <c r="K109" s="1298">
        <v>975739</v>
      </c>
      <c r="L109" s="1299">
        <v>278886</v>
      </c>
      <c r="M109" s="1298">
        <v>803381</v>
      </c>
      <c r="N109" s="1299">
        <v>274146</v>
      </c>
      <c r="O109" s="1298">
        <v>588954</v>
      </c>
    </row>
    <row r="110" spans="1:15">
      <c r="A110" s="961"/>
      <c r="B110" s="961">
        <v>422</v>
      </c>
      <c r="C110" s="961" t="s">
        <v>1283</v>
      </c>
      <c r="D110" s="1325">
        <v>404012</v>
      </c>
      <c r="E110" s="1326">
        <v>786929</v>
      </c>
      <c r="F110" s="1325">
        <v>1050329</v>
      </c>
      <c r="G110" s="1326">
        <v>847122</v>
      </c>
      <c r="H110" s="1299">
        <v>667868</v>
      </c>
      <c r="I110" s="1298">
        <v>834495</v>
      </c>
      <c r="J110" s="1299">
        <v>753262</v>
      </c>
      <c r="K110" s="1298">
        <v>822069</v>
      </c>
      <c r="L110" s="1299">
        <v>181426</v>
      </c>
      <c r="M110" s="1298">
        <v>655765</v>
      </c>
      <c r="N110" s="1299">
        <v>261204</v>
      </c>
      <c r="O110" s="1298">
        <v>918945</v>
      </c>
    </row>
    <row r="111" spans="1:15">
      <c r="A111" s="961"/>
      <c r="B111" s="961">
        <v>441</v>
      </c>
      <c r="C111" s="961" t="s">
        <v>1284</v>
      </c>
      <c r="D111" s="1325">
        <v>89161</v>
      </c>
      <c r="E111" s="1326">
        <v>752756</v>
      </c>
      <c r="F111" s="1325">
        <v>89792</v>
      </c>
      <c r="G111" s="1326">
        <v>754878</v>
      </c>
      <c r="H111" s="1299">
        <v>97036</v>
      </c>
      <c r="I111" s="1298">
        <v>722028</v>
      </c>
      <c r="J111" s="1299">
        <v>44628</v>
      </c>
      <c r="K111" s="1298">
        <v>790902</v>
      </c>
      <c r="L111" s="1299">
        <v>93270</v>
      </c>
      <c r="M111" s="1298">
        <v>621433</v>
      </c>
      <c r="N111" s="1299">
        <v>33799</v>
      </c>
      <c r="O111" s="1298">
        <v>580669</v>
      </c>
    </row>
    <row r="112" spans="1:15">
      <c r="A112" s="961"/>
      <c r="B112" s="961">
        <v>442</v>
      </c>
      <c r="C112" s="961" t="s">
        <v>179</v>
      </c>
      <c r="D112" s="1325">
        <v>447573</v>
      </c>
      <c r="E112" s="1326">
        <v>649197</v>
      </c>
      <c r="F112" s="1325">
        <v>367760</v>
      </c>
      <c r="G112" s="1326">
        <v>734653</v>
      </c>
      <c r="H112" s="1299">
        <v>95943</v>
      </c>
      <c r="I112" s="1298">
        <v>726736</v>
      </c>
      <c r="J112" s="1299">
        <v>251964</v>
      </c>
      <c r="K112" s="1298">
        <v>700015</v>
      </c>
      <c r="L112" s="1299">
        <v>201976</v>
      </c>
      <c r="M112" s="1298">
        <v>856426</v>
      </c>
      <c r="N112" s="1299">
        <v>140951</v>
      </c>
      <c r="O112" s="1298">
        <v>651880</v>
      </c>
    </row>
    <row r="113" spans="1:15">
      <c r="A113" s="961"/>
      <c r="B113" s="961">
        <v>443</v>
      </c>
      <c r="C113" s="961" t="s">
        <v>181</v>
      </c>
      <c r="D113" s="1325">
        <v>1875009</v>
      </c>
      <c r="E113" s="1326">
        <v>2637186</v>
      </c>
      <c r="F113" s="1325">
        <v>2173739</v>
      </c>
      <c r="G113" s="1326">
        <v>2963079</v>
      </c>
      <c r="H113" s="1299">
        <v>2898295</v>
      </c>
      <c r="I113" s="1298">
        <v>3692852</v>
      </c>
      <c r="J113" s="1299">
        <v>2686314</v>
      </c>
      <c r="K113" s="1298">
        <v>3624036</v>
      </c>
      <c r="L113" s="1299">
        <v>3196071</v>
      </c>
      <c r="M113" s="1298">
        <v>3197051</v>
      </c>
      <c r="N113" s="1299">
        <v>2657041</v>
      </c>
      <c r="O113" s="1298">
        <v>3373150</v>
      </c>
    </row>
    <row r="114" spans="1:15">
      <c r="A114" s="961"/>
      <c r="B114" s="961">
        <v>444</v>
      </c>
      <c r="C114" s="961" t="s">
        <v>1285</v>
      </c>
      <c r="D114" s="1325">
        <v>382733</v>
      </c>
      <c r="E114" s="1326">
        <v>1150961</v>
      </c>
      <c r="F114" s="1325">
        <v>418568</v>
      </c>
      <c r="G114" s="1326">
        <v>1215650</v>
      </c>
      <c r="H114" s="1299">
        <v>319062</v>
      </c>
      <c r="I114" s="1298">
        <v>1344712</v>
      </c>
      <c r="J114" s="1299">
        <v>406299</v>
      </c>
      <c r="K114" s="1298">
        <v>1228231</v>
      </c>
      <c r="L114" s="1299">
        <v>405041</v>
      </c>
      <c r="M114" s="1298">
        <v>1144441</v>
      </c>
      <c r="N114" s="1299">
        <v>346875</v>
      </c>
      <c r="O114" s="1298">
        <v>1008771</v>
      </c>
    </row>
    <row r="115" spans="1:15">
      <c r="A115" s="961"/>
      <c r="B115" s="961">
        <v>445</v>
      </c>
      <c r="C115" s="961" t="s">
        <v>1286</v>
      </c>
      <c r="D115" s="1325">
        <v>22609</v>
      </c>
      <c r="E115" s="1326">
        <v>212954</v>
      </c>
      <c r="F115" s="1325">
        <v>6951</v>
      </c>
      <c r="G115" s="1326">
        <v>239360</v>
      </c>
      <c r="H115" s="1299">
        <v>33427.732603635282</v>
      </c>
      <c r="I115" s="1298">
        <v>161785.81508841919</v>
      </c>
      <c r="J115" s="1299">
        <v>10941</v>
      </c>
      <c r="K115" s="1298">
        <v>162605</v>
      </c>
      <c r="L115" s="1299">
        <v>78267</v>
      </c>
      <c r="M115" s="1298">
        <v>143689</v>
      </c>
      <c r="N115" s="1299">
        <v>64942</v>
      </c>
      <c r="O115" s="1298">
        <v>116456</v>
      </c>
    </row>
    <row r="116" spans="1:15">
      <c r="A116" s="961" t="s">
        <v>437</v>
      </c>
      <c r="B116" s="961"/>
      <c r="C116" s="961" t="s">
        <v>436</v>
      </c>
      <c r="D116" s="1299">
        <v>15195418</v>
      </c>
      <c r="E116" s="1298">
        <v>29498393</v>
      </c>
      <c r="F116" s="1299">
        <v>17462091</v>
      </c>
      <c r="G116" s="1298">
        <v>29870536</v>
      </c>
      <c r="H116" s="1299">
        <v>17983226.267396364</v>
      </c>
      <c r="I116" s="1298">
        <v>31049801.184911583</v>
      </c>
      <c r="J116" s="1299">
        <v>15286300</v>
      </c>
      <c r="K116" s="1298">
        <v>30291296</v>
      </c>
      <c r="L116" s="1299">
        <f>SUM(L117:L133)</f>
        <v>13667085</v>
      </c>
      <c r="M116" s="1298">
        <f>SUM(M117:M133)</f>
        <v>28053169</v>
      </c>
      <c r="N116" s="1299">
        <f>SUM(N117:N133)</f>
        <v>12716030</v>
      </c>
      <c r="O116" s="1298">
        <f>SUM(O117:O133)</f>
        <v>26070748</v>
      </c>
    </row>
    <row r="117" spans="1:15">
      <c r="A117" s="961"/>
      <c r="B117" s="961">
        <v>208</v>
      </c>
      <c r="C117" s="961" t="s">
        <v>189</v>
      </c>
      <c r="D117" s="1325">
        <v>2507654</v>
      </c>
      <c r="E117" s="1326">
        <v>3832091</v>
      </c>
      <c r="F117" s="1325">
        <v>2398411</v>
      </c>
      <c r="G117" s="1326">
        <v>3836524</v>
      </c>
      <c r="H117" s="1299">
        <v>2676486</v>
      </c>
      <c r="I117" s="1298">
        <v>3920888</v>
      </c>
      <c r="J117" s="1299">
        <v>2564695</v>
      </c>
      <c r="K117" s="1298">
        <v>3640950</v>
      </c>
      <c r="L117" s="1299">
        <v>2012614</v>
      </c>
      <c r="M117" s="1298">
        <v>2789625</v>
      </c>
      <c r="N117" s="1299">
        <v>2285603</v>
      </c>
      <c r="O117" s="1298">
        <v>2579397</v>
      </c>
    </row>
    <row r="118" spans="1:15">
      <c r="A118" s="961"/>
      <c r="B118" s="961">
        <v>211</v>
      </c>
      <c r="C118" s="961" t="s">
        <v>1287</v>
      </c>
      <c r="D118" s="1325">
        <v>3046163</v>
      </c>
      <c r="E118" s="1326">
        <v>5061702</v>
      </c>
      <c r="F118" s="1325">
        <v>4960545</v>
      </c>
      <c r="G118" s="1326">
        <v>4883518</v>
      </c>
      <c r="H118" s="1299">
        <v>4666020</v>
      </c>
      <c r="I118" s="1298">
        <v>4742085</v>
      </c>
      <c r="J118" s="1299">
        <v>2808301</v>
      </c>
      <c r="K118" s="1298">
        <v>5669407</v>
      </c>
      <c r="L118" s="1299">
        <v>3505590</v>
      </c>
      <c r="M118" s="1298">
        <v>5128103</v>
      </c>
      <c r="N118" s="1299">
        <v>2900934</v>
      </c>
      <c r="O118" s="1298">
        <v>4507329</v>
      </c>
    </row>
    <row r="119" spans="1:15">
      <c r="A119" s="961"/>
      <c r="B119" s="961">
        <v>212</v>
      </c>
      <c r="C119" s="961" t="s">
        <v>191</v>
      </c>
      <c r="D119" s="1325">
        <v>3159795</v>
      </c>
      <c r="E119" s="1308">
        <v>5279653</v>
      </c>
      <c r="F119" s="1325">
        <v>3345539</v>
      </c>
      <c r="G119" s="1298">
        <v>5570591</v>
      </c>
      <c r="H119" s="1299">
        <v>3655002</v>
      </c>
      <c r="I119" s="1298">
        <v>5964311</v>
      </c>
      <c r="J119" s="1299">
        <v>3438590</v>
      </c>
      <c r="K119" s="1298">
        <v>5167911</v>
      </c>
      <c r="L119" s="1299">
        <v>2486432</v>
      </c>
      <c r="M119" s="1298">
        <v>5149248</v>
      </c>
      <c r="N119" s="1299">
        <v>2658985</v>
      </c>
      <c r="O119" s="1298">
        <v>4640018</v>
      </c>
    </row>
    <row r="120" spans="1:15">
      <c r="A120" s="961"/>
      <c r="B120" s="961">
        <v>461</v>
      </c>
      <c r="C120" s="961" t="s">
        <v>1288</v>
      </c>
      <c r="D120" s="1325">
        <v>1325674</v>
      </c>
      <c r="E120" s="1326">
        <v>1173502</v>
      </c>
      <c r="F120" s="1325">
        <v>1270784</v>
      </c>
      <c r="G120" s="1326">
        <v>1179905</v>
      </c>
      <c r="H120" s="1299">
        <v>1448990</v>
      </c>
      <c r="I120" s="1298">
        <v>1258930</v>
      </c>
      <c r="J120" s="1299">
        <v>1660995</v>
      </c>
      <c r="K120" s="1298">
        <v>1138840</v>
      </c>
      <c r="L120" s="1299">
        <v>1115165</v>
      </c>
      <c r="M120" s="1298">
        <v>1049636</v>
      </c>
      <c r="N120" s="1299">
        <v>998939</v>
      </c>
      <c r="O120" s="1298">
        <v>1046669</v>
      </c>
    </row>
    <row r="121" spans="1:15">
      <c r="A121" s="961"/>
      <c r="B121" s="961">
        <v>462</v>
      </c>
      <c r="C121" s="961" t="s">
        <v>1289</v>
      </c>
      <c r="D121" s="1325">
        <v>562555</v>
      </c>
      <c r="E121" s="1326">
        <v>700753</v>
      </c>
      <c r="F121" s="1325">
        <v>421763</v>
      </c>
      <c r="G121" s="1326">
        <v>728568</v>
      </c>
      <c r="H121" s="1299">
        <v>320034</v>
      </c>
      <c r="I121" s="1298">
        <v>812467</v>
      </c>
      <c r="J121" s="1299">
        <v>318576</v>
      </c>
      <c r="K121" s="1298">
        <v>740238</v>
      </c>
      <c r="L121" s="1299">
        <v>447475</v>
      </c>
      <c r="M121" s="1298">
        <v>693069</v>
      </c>
      <c r="N121" s="1299">
        <v>316209</v>
      </c>
      <c r="O121" s="1298">
        <v>666046</v>
      </c>
    </row>
    <row r="122" spans="1:15">
      <c r="A122" s="961"/>
      <c r="B122" s="961">
        <v>463</v>
      </c>
      <c r="C122" s="961" t="s">
        <v>1290</v>
      </c>
      <c r="D122" s="1325">
        <v>135668</v>
      </c>
      <c r="E122" s="1326">
        <v>631553</v>
      </c>
      <c r="F122" s="1325">
        <v>140761</v>
      </c>
      <c r="G122" s="1326">
        <v>626320</v>
      </c>
      <c r="H122" s="1299">
        <v>164006</v>
      </c>
      <c r="I122" s="1298">
        <v>556112</v>
      </c>
      <c r="J122" s="1299">
        <v>136419</v>
      </c>
      <c r="K122" s="1298">
        <v>528730</v>
      </c>
      <c r="L122" s="1299">
        <v>114772</v>
      </c>
      <c r="M122" s="1298">
        <v>478652</v>
      </c>
      <c r="N122" s="1299">
        <v>87289</v>
      </c>
      <c r="O122" s="1298">
        <v>374432</v>
      </c>
    </row>
    <row r="123" spans="1:15">
      <c r="A123" s="961"/>
      <c r="B123" s="961">
        <v>464</v>
      </c>
      <c r="C123" s="961" t="s">
        <v>212</v>
      </c>
      <c r="D123" s="1325">
        <v>1273431</v>
      </c>
      <c r="E123" s="1326">
        <v>4765386</v>
      </c>
      <c r="F123" s="1325">
        <v>1336746</v>
      </c>
      <c r="G123" s="1326">
        <v>4151092</v>
      </c>
      <c r="H123" s="1299">
        <v>1433863</v>
      </c>
      <c r="I123" s="1298">
        <v>4777226</v>
      </c>
      <c r="J123" s="1299">
        <v>1532407</v>
      </c>
      <c r="K123" s="1298">
        <v>4815452</v>
      </c>
      <c r="L123" s="1299">
        <v>1412565</v>
      </c>
      <c r="M123" s="1298">
        <v>4621629</v>
      </c>
      <c r="N123" s="1299">
        <v>1556966</v>
      </c>
      <c r="O123" s="1298">
        <v>4641856</v>
      </c>
    </row>
    <row r="124" spans="1:15">
      <c r="A124" s="961"/>
      <c r="B124" s="961">
        <v>481</v>
      </c>
      <c r="C124" s="961" t="s">
        <v>214</v>
      </c>
      <c r="D124" s="1325">
        <v>397790</v>
      </c>
      <c r="E124" s="1326">
        <v>1241778</v>
      </c>
      <c r="F124" s="1325">
        <v>744109</v>
      </c>
      <c r="G124" s="1326">
        <v>1342013</v>
      </c>
      <c r="H124" s="1299">
        <v>416171</v>
      </c>
      <c r="I124" s="1298">
        <v>1382953</v>
      </c>
      <c r="J124" s="1299">
        <v>447211</v>
      </c>
      <c r="K124" s="1298">
        <v>1373752</v>
      </c>
      <c r="L124" s="1299">
        <v>478048</v>
      </c>
      <c r="M124" s="1298">
        <v>1308170</v>
      </c>
      <c r="N124" s="1299">
        <v>193783</v>
      </c>
      <c r="O124" s="1298">
        <v>1126039</v>
      </c>
    </row>
    <row r="125" spans="1:15">
      <c r="A125" s="961"/>
      <c r="B125" s="961">
        <v>501</v>
      </c>
      <c r="C125" s="961" t="s">
        <v>445</v>
      </c>
      <c r="D125" s="1325">
        <v>569446</v>
      </c>
      <c r="E125" s="1326">
        <v>1156180</v>
      </c>
      <c r="F125" s="1325">
        <v>676265</v>
      </c>
      <c r="G125" s="1326">
        <v>1217812</v>
      </c>
      <c r="H125" s="1299">
        <v>985820</v>
      </c>
      <c r="I125" s="1298">
        <v>1037800</v>
      </c>
      <c r="J125" s="1299">
        <v>424426</v>
      </c>
      <c r="K125" s="1298">
        <v>1188565</v>
      </c>
      <c r="L125" s="1299">
        <v>205619</v>
      </c>
      <c r="M125" s="1298">
        <v>1271305</v>
      </c>
      <c r="N125" s="1299">
        <v>411406</v>
      </c>
      <c r="O125" s="1298">
        <v>1011882</v>
      </c>
    </row>
    <row r="126" spans="1:15">
      <c r="A126" s="961"/>
      <c r="B126" s="961">
        <v>502</v>
      </c>
      <c r="C126" s="961" t="s">
        <v>1291</v>
      </c>
      <c r="D126" s="1325">
        <v>83632</v>
      </c>
      <c r="E126" s="1326">
        <v>301171</v>
      </c>
      <c r="F126" s="1325">
        <v>63875</v>
      </c>
      <c r="G126" s="1326">
        <v>392949</v>
      </c>
      <c r="H126" s="1299">
        <v>63834</v>
      </c>
      <c r="I126" s="1298">
        <v>364567</v>
      </c>
      <c r="J126" s="1299">
        <v>84656</v>
      </c>
      <c r="K126" s="1298">
        <v>342132</v>
      </c>
      <c r="L126" s="1299">
        <v>64655</v>
      </c>
      <c r="M126" s="1298">
        <v>300948</v>
      </c>
      <c r="N126" s="1299">
        <v>66680</v>
      </c>
      <c r="O126" s="1298">
        <v>245498</v>
      </c>
    </row>
    <row r="127" spans="1:15">
      <c r="A127" s="961"/>
      <c r="B127" s="961">
        <v>503</v>
      </c>
      <c r="C127" s="961" t="s">
        <v>1292</v>
      </c>
      <c r="D127" s="1325">
        <v>6560</v>
      </c>
      <c r="E127" s="1326">
        <v>192598</v>
      </c>
      <c r="F127" s="1325">
        <v>81073</v>
      </c>
      <c r="G127" s="1326">
        <v>196338</v>
      </c>
      <c r="H127" s="1299">
        <v>13025</v>
      </c>
      <c r="I127" s="1298">
        <v>218792</v>
      </c>
      <c r="J127" s="1299">
        <v>15147</v>
      </c>
      <c r="K127" s="1298">
        <v>199219</v>
      </c>
      <c r="L127" s="1299">
        <v>2310</v>
      </c>
      <c r="M127" s="1298">
        <v>170710</v>
      </c>
      <c r="N127" s="1299">
        <v>11001</v>
      </c>
      <c r="O127" s="1298">
        <v>174833</v>
      </c>
    </row>
    <row r="128" spans="1:15">
      <c r="A128" s="961"/>
      <c r="B128" s="961">
        <v>504</v>
      </c>
      <c r="C128" s="961" t="s">
        <v>1293</v>
      </c>
      <c r="D128" s="1325">
        <v>80564</v>
      </c>
      <c r="E128" s="1326">
        <v>204127</v>
      </c>
      <c r="F128" s="1325">
        <v>66800</v>
      </c>
      <c r="G128" s="1326">
        <v>208808</v>
      </c>
      <c r="H128" s="1299">
        <v>28261.267396364718</v>
      </c>
      <c r="I128" s="1298">
        <v>216814.18491158081</v>
      </c>
      <c r="J128" s="1299">
        <v>9250</v>
      </c>
      <c r="K128" s="1298">
        <v>217912</v>
      </c>
      <c r="L128" s="1299">
        <v>9149</v>
      </c>
      <c r="M128" s="1298">
        <v>178703</v>
      </c>
      <c r="N128" s="1299">
        <v>19272</v>
      </c>
      <c r="O128" s="1298">
        <v>164002</v>
      </c>
    </row>
    <row r="129" spans="1:15">
      <c r="A129" s="961"/>
      <c r="B129" s="961">
        <v>521</v>
      </c>
      <c r="C129" s="961" t="s">
        <v>1294</v>
      </c>
      <c r="D129" s="1325">
        <v>1836482</v>
      </c>
      <c r="E129" s="1326">
        <v>3128423</v>
      </c>
      <c r="F129" s="1325">
        <v>1653805</v>
      </c>
      <c r="G129" s="1326">
        <v>3715556</v>
      </c>
      <c r="H129" s="1299">
        <v>1849912</v>
      </c>
      <c r="I129" s="1298">
        <v>3950865</v>
      </c>
      <c r="J129" s="1299">
        <v>1652976</v>
      </c>
      <c r="K129" s="1298">
        <v>3598682</v>
      </c>
      <c r="L129" s="1299">
        <v>1643203</v>
      </c>
      <c r="M129" s="1298">
        <v>3271255</v>
      </c>
      <c r="N129" s="1299">
        <v>1029461</v>
      </c>
      <c r="O129" s="1298">
        <v>3373116</v>
      </c>
    </row>
    <row r="130" spans="1:15">
      <c r="A130" s="961"/>
      <c r="B130" s="961">
        <v>522</v>
      </c>
      <c r="C130" s="961" t="s">
        <v>1295</v>
      </c>
      <c r="D130" s="1325">
        <v>58965</v>
      </c>
      <c r="E130" s="1326">
        <v>323250</v>
      </c>
      <c r="F130" s="1325">
        <v>52910</v>
      </c>
      <c r="G130" s="1326">
        <v>382146</v>
      </c>
      <c r="H130" s="1299">
        <v>72405</v>
      </c>
      <c r="I130" s="1298">
        <v>371972</v>
      </c>
      <c r="J130" s="1299">
        <v>38015</v>
      </c>
      <c r="K130" s="1298">
        <v>304415</v>
      </c>
      <c r="L130" s="1299">
        <v>33379</v>
      </c>
      <c r="M130" s="1298">
        <v>353840</v>
      </c>
      <c r="N130" s="1299">
        <v>51211</v>
      </c>
      <c r="O130" s="1298">
        <v>289756</v>
      </c>
    </row>
    <row r="131" spans="1:15">
      <c r="A131" s="961"/>
      <c r="B131" s="961">
        <v>523</v>
      </c>
      <c r="C131" s="961" t="s">
        <v>1296</v>
      </c>
      <c r="D131" s="1325">
        <v>86189</v>
      </c>
      <c r="E131" s="1326">
        <v>952526</v>
      </c>
      <c r="F131" s="1325">
        <v>144378</v>
      </c>
      <c r="G131" s="1326">
        <v>879681</v>
      </c>
      <c r="H131" s="1299">
        <v>108622</v>
      </c>
      <c r="I131" s="1298">
        <v>883111</v>
      </c>
      <c r="J131" s="1299">
        <v>80580</v>
      </c>
      <c r="K131" s="1298">
        <v>844710</v>
      </c>
      <c r="L131" s="1299">
        <v>87733</v>
      </c>
      <c r="M131" s="1298">
        <v>731388</v>
      </c>
      <c r="N131" s="1299">
        <v>82335</v>
      </c>
      <c r="O131" s="1298">
        <v>725971</v>
      </c>
    </row>
    <row r="132" spans="1:15">
      <c r="A132" s="961"/>
      <c r="B132" s="961">
        <v>524</v>
      </c>
      <c r="C132" s="961" t="s">
        <v>1297</v>
      </c>
      <c r="D132" s="1325">
        <v>27800</v>
      </c>
      <c r="E132" s="1326">
        <v>306514</v>
      </c>
      <c r="F132" s="1325">
        <v>36107</v>
      </c>
      <c r="G132" s="1326">
        <v>309549</v>
      </c>
      <c r="H132" s="1299">
        <v>23058</v>
      </c>
      <c r="I132" s="1298">
        <v>363156</v>
      </c>
      <c r="J132" s="1299">
        <v>16088</v>
      </c>
      <c r="K132" s="1298">
        <v>297764</v>
      </c>
      <c r="L132" s="1299">
        <v>15143</v>
      </c>
      <c r="M132" s="1298">
        <v>309729</v>
      </c>
      <c r="N132" s="1299">
        <v>15050</v>
      </c>
      <c r="O132" s="1298">
        <v>273028</v>
      </c>
    </row>
    <row r="133" spans="1:15">
      <c r="A133" s="961"/>
      <c r="B133" s="961">
        <v>525</v>
      </c>
      <c r="C133" s="961" t="s">
        <v>1298</v>
      </c>
      <c r="D133" s="1325">
        <v>37050</v>
      </c>
      <c r="E133" s="1326">
        <v>247186</v>
      </c>
      <c r="F133" s="1325">
        <v>68220</v>
      </c>
      <c r="G133" s="1326">
        <v>249166</v>
      </c>
      <c r="H133" s="1299">
        <v>57717</v>
      </c>
      <c r="I133" s="1298">
        <v>227752</v>
      </c>
      <c r="J133" s="1299">
        <v>57968</v>
      </c>
      <c r="K133" s="1298">
        <v>222617</v>
      </c>
      <c r="L133" s="1299">
        <v>33233</v>
      </c>
      <c r="M133" s="1298">
        <v>247159</v>
      </c>
      <c r="N133" s="1299">
        <v>30906</v>
      </c>
      <c r="O133" s="1298">
        <v>230876</v>
      </c>
    </row>
    <row r="134" spans="1:15">
      <c r="A134" s="961" t="s">
        <v>431</v>
      </c>
      <c r="B134" s="961"/>
      <c r="C134" s="961" t="s">
        <v>224</v>
      </c>
      <c r="D134" s="1299">
        <v>26410501</v>
      </c>
      <c r="E134" s="1298">
        <v>21793210</v>
      </c>
      <c r="F134" s="1299">
        <v>27514459</v>
      </c>
      <c r="G134" s="1298">
        <v>22700933</v>
      </c>
      <c r="H134" s="1299">
        <v>24214210</v>
      </c>
      <c r="I134" s="1298">
        <v>24032605</v>
      </c>
      <c r="J134" s="1299">
        <v>22990565</v>
      </c>
      <c r="K134" s="1298">
        <v>23086201</v>
      </c>
      <c r="L134" s="1299">
        <f>SUM(L135:L153)</f>
        <v>16921352</v>
      </c>
      <c r="M134" s="1298">
        <f>SUM(M135:M153)</f>
        <v>21958483</v>
      </c>
      <c r="N134" s="1299">
        <f>SUM(N135:N153)</f>
        <v>15767586</v>
      </c>
      <c r="O134" s="1298">
        <f>SUM(O135:O153)</f>
        <v>20179168</v>
      </c>
    </row>
    <row r="135" spans="1:15">
      <c r="A135" s="961"/>
      <c r="B135" s="961">
        <v>209</v>
      </c>
      <c r="C135" s="961" t="s">
        <v>226</v>
      </c>
      <c r="D135" s="1325">
        <v>13465470</v>
      </c>
      <c r="E135" s="1326">
        <v>6542813</v>
      </c>
      <c r="F135" s="1325">
        <v>13746508</v>
      </c>
      <c r="G135" s="1326">
        <v>7056467</v>
      </c>
      <c r="H135" s="1299">
        <v>12504078</v>
      </c>
      <c r="I135" s="1298">
        <v>7341797</v>
      </c>
      <c r="J135" s="1299">
        <v>12667896</v>
      </c>
      <c r="K135" s="1298">
        <v>7589996</v>
      </c>
      <c r="L135" s="1299">
        <v>9829444</v>
      </c>
      <c r="M135" s="1298">
        <v>6883715</v>
      </c>
      <c r="N135" s="1299">
        <v>8743401</v>
      </c>
      <c r="O135" s="1298">
        <v>6352238</v>
      </c>
    </row>
    <row r="136" spans="1:15">
      <c r="A136" s="961"/>
      <c r="B136" s="961">
        <v>541</v>
      </c>
      <c r="C136" s="961" t="s">
        <v>1299</v>
      </c>
      <c r="D136" s="1325">
        <v>483437</v>
      </c>
      <c r="E136" s="1326">
        <v>444290</v>
      </c>
      <c r="F136" s="1325">
        <v>534043</v>
      </c>
      <c r="G136" s="1326">
        <v>467211</v>
      </c>
      <c r="H136" s="1299">
        <v>475725</v>
      </c>
      <c r="I136" s="1298">
        <v>478413</v>
      </c>
      <c r="J136" s="1299">
        <v>443702</v>
      </c>
      <c r="K136" s="1298">
        <v>481264</v>
      </c>
      <c r="L136" s="1299">
        <v>355983</v>
      </c>
      <c r="M136" s="1298">
        <v>440473</v>
      </c>
      <c r="N136" s="1299">
        <v>404628</v>
      </c>
      <c r="O136" s="1298">
        <v>402523</v>
      </c>
    </row>
    <row r="137" spans="1:15">
      <c r="A137" s="961"/>
      <c r="B137" s="961">
        <v>542</v>
      </c>
      <c r="C137" s="961" t="s">
        <v>1300</v>
      </c>
      <c r="D137" s="1325">
        <v>24190</v>
      </c>
      <c r="E137" s="1326">
        <v>274933</v>
      </c>
      <c r="F137" s="1325">
        <v>23288</v>
      </c>
      <c r="G137" s="1326">
        <v>369636</v>
      </c>
      <c r="H137" s="1299">
        <v>50008</v>
      </c>
      <c r="I137" s="1298">
        <v>236657</v>
      </c>
      <c r="J137" s="1299">
        <v>81379</v>
      </c>
      <c r="K137" s="1298">
        <v>225328</v>
      </c>
      <c r="L137" s="1299">
        <v>20852</v>
      </c>
      <c r="M137" s="1298">
        <v>232038</v>
      </c>
      <c r="N137" s="1299">
        <v>27315</v>
      </c>
      <c r="O137" s="1298">
        <v>195883</v>
      </c>
    </row>
    <row r="138" spans="1:15">
      <c r="A138" s="961"/>
      <c r="B138" s="961">
        <v>543</v>
      </c>
      <c r="C138" s="961" t="s">
        <v>1301</v>
      </c>
      <c r="D138" s="1325">
        <v>625091</v>
      </c>
      <c r="E138" s="1326">
        <v>1680899</v>
      </c>
      <c r="F138" s="1325">
        <v>913672</v>
      </c>
      <c r="G138" s="1326">
        <v>1397494</v>
      </c>
      <c r="H138" s="1299">
        <v>424140</v>
      </c>
      <c r="I138" s="1298">
        <v>1383935</v>
      </c>
      <c r="J138" s="1299">
        <v>427206</v>
      </c>
      <c r="K138" s="1298">
        <v>1418696</v>
      </c>
      <c r="L138" s="1299">
        <v>308996</v>
      </c>
      <c r="M138" s="1298">
        <v>1298563</v>
      </c>
      <c r="N138" s="1299">
        <v>291128</v>
      </c>
      <c r="O138" s="1298">
        <v>1200414</v>
      </c>
    </row>
    <row r="139" spans="1:15">
      <c r="A139" s="961"/>
      <c r="B139" s="961">
        <v>544</v>
      </c>
      <c r="C139" s="961" t="s">
        <v>1302</v>
      </c>
      <c r="D139" s="1325">
        <v>1542103</v>
      </c>
      <c r="E139" s="1326">
        <v>2120879</v>
      </c>
      <c r="F139" s="1325">
        <v>1614180</v>
      </c>
      <c r="G139" s="1326">
        <v>2350989</v>
      </c>
      <c r="H139" s="1299">
        <v>1671581</v>
      </c>
      <c r="I139" s="1298">
        <v>2148606</v>
      </c>
      <c r="J139" s="1299">
        <v>1358790</v>
      </c>
      <c r="K139" s="1298">
        <v>2141426</v>
      </c>
      <c r="L139" s="1299">
        <v>1589395</v>
      </c>
      <c r="M139" s="1298">
        <v>1911350</v>
      </c>
      <c r="N139" s="1299">
        <v>1590625</v>
      </c>
      <c r="O139" s="1298">
        <v>1623317</v>
      </c>
    </row>
    <row r="140" spans="1:15">
      <c r="A140" s="961"/>
      <c r="B140" s="961">
        <v>561</v>
      </c>
      <c r="C140" s="961" t="s">
        <v>1303</v>
      </c>
      <c r="D140" s="1325">
        <v>91745</v>
      </c>
      <c r="E140" s="1326">
        <v>973059</v>
      </c>
      <c r="F140" s="1325">
        <v>103445</v>
      </c>
      <c r="G140" s="1326">
        <v>1046067</v>
      </c>
      <c r="H140" s="1299">
        <v>131432</v>
      </c>
      <c r="I140" s="1298">
        <v>1042007</v>
      </c>
      <c r="J140" s="1299">
        <v>283928</v>
      </c>
      <c r="K140" s="1298">
        <v>944465</v>
      </c>
      <c r="L140" s="1299">
        <v>150143</v>
      </c>
      <c r="M140" s="1298">
        <v>916271</v>
      </c>
      <c r="N140" s="1299">
        <v>149320</v>
      </c>
      <c r="O140" s="1298">
        <v>804597</v>
      </c>
    </row>
    <row r="141" spans="1:15">
      <c r="A141" s="961"/>
      <c r="B141" s="961">
        <v>562</v>
      </c>
      <c r="C141" s="961" t="s">
        <v>1304</v>
      </c>
      <c r="D141" s="1325">
        <v>120624</v>
      </c>
      <c r="E141" s="1326">
        <v>334462</v>
      </c>
      <c r="F141" s="1325">
        <v>123241</v>
      </c>
      <c r="G141" s="1326">
        <v>320390</v>
      </c>
      <c r="H141" s="1299">
        <v>123917</v>
      </c>
      <c r="I141" s="1298">
        <v>294780</v>
      </c>
      <c r="J141" s="1299">
        <v>23900</v>
      </c>
      <c r="K141" s="1298">
        <v>259496</v>
      </c>
      <c r="L141" s="1299">
        <v>28225</v>
      </c>
      <c r="M141" s="1298">
        <v>226208</v>
      </c>
      <c r="N141" s="1299">
        <v>31577</v>
      </c>
      <c r="O141" s="1298">
        <v>233513</v>
      </c>
    </row>
    <row r="142" spans="1:15">
      <c r="A142" s="961"/>
      <c r="B142" s="961">
        <v>581</v>
      </c>
      <c r="C142" s="961" t="s">
        <v>1305</v>
      </c>
      <c r="D142" s="1325">
        <v>64299</v>
      </c>
      <c r="E142" s="1326">
        <v>482610</v>
      </c>
      <c r="F142" s="1325">
        <v>67804</v>
      </c>
      <c r="G142" s="1326">
        <v>483848</v>
      </c>
      <c r="H142" s="1299">
        <v>57266</v>
      </c>
      <c r="I142" s="1298">
        <v>524406</v>
      </c>
      <c r="J142" s="1299">
        <v>46920</v>
      </c>
      <c r="K142" s="1298">
        <v>517362</v>
      </c>
      <c r="L142" s="1299">
        <v>41424</v>
      </c>
      <c r="M142" s="1298">
        <v>506251</v>
      </c>
      <c r="N142" s="1299">
        <v>41885</v>
      </c>
      <c r="O142" s="1298">
        <v>463888</v>
      </c>
    </row>
    <row r="143" spans="1:15">
      <c r="A143" s="961"/>
      <c r="B143" s="961">
        <v>582</v>
      </c>
      <c r="C143" s="961" t="s">
        <v>1306</v>
      </c>
      <c r="D143" s="1325">
        <v>1360705</v>
      </c>
      <c r="E143" s="1326">
        <v>1043627</v>
      </c>
      <c r="F143" s="1325">
        <v>1565782</v>
      </c>
      <c r="G143" s="1326">
        <v>1097556</v>
      </c>
      <c r="H143" s="1299">
        <v>1001390</v>
      </c>
      <c r="I143" s="1298">
        <v>1021901</v>
      </c>
      <c r="J143" s="1299">
        <v>593207</v>
      </c>
      <c r="K143" s="1298">
        <v>975779</v>
      </c>
      <c r="L143" s="1299">
        <v>556761</v>
      </c>
      <c r="M143" s="1298">
        <v>845277</v>
      </c>
      <c r="N143" s="1299">
        <v>522470</v>
      </c>
      <c r="O143" s="1298">
        <v>721194</v>
      </c>
    </row>
    <row r="144" spans="1:15">
      <c r="A144" s="961"/>
      <c r="B144" s="961">
        <v>583</v>
      </c>
      <c r="C144" s="961" t="s">
        <v>1307</v>
      </c>
      <c r="D144" s="1325">
        <v>33996</v>
      </c>
      <c r="E144" s="1326">
        <v>182866</v>
      </c>
      <c r="F144" s="1325">
        <v>18698</v>
      </c>
      <c r="G144" s="1326">
        <v>178395</v>
      </c>
      <c r="H144" s="1299">
        <v>6795</v>
      </c>
      <c r="I144" s="1298">
        <v>150474</v>
      </c>
      <c r="J144" s="1299">
        <v>1810</v>
      </c>
      <c r="K144" s="1298">
        <v>162171</v>
      </c>
      <c r="L144" s="1299">
        <v>922</v>
      </c>
      <c r="M144" s="1298">
        <v>116286</v>
      </c>
      <c r="N144" s="1299">
        <v>1716</v>
      </c>
      <c r="O144" s="1298">
        <v>95960</v>
      </c>
    </row>
    <row r="145" spans="1:15">
      <c r="A145" s="961"/>
      <c r="B145" s="961">
        <v>584</v>
      </c>
      <c r="C145" s="961" t="s">
        <v>1308</v>
      </c>
      <c r="D145" s="1325">
        <v>248924</v>
      </c>
      <c r="E145" s="1326">
        <v>661598</v>
      </c>
      <c r="F145" s="1325">
        <v>291432</v>
      </c>
      <c r="G145" s="1326">
        <v>611674</v>
      </c>
      <c r="H145" s="1299">
        <v>297757</v>
      </c>
      <c r="I145" s="1298">
        <v>622937</v>
      </c>
      <c r="J145" s="1299">
        <v>221983</v>
      </c>
      <c r="K145" s="1298">
        <v>614316</v>
      </c>
      <c r="L145" s="1299">
        <v>228719</v>
      </c>
      <c r="M145" s="1298">
        <v>582698</v>
      </c>
      <c r="N145" s="1299">
        <v>247979</v>
      </c>
      <c r="O145" s="1298">
        <v>621708</v>
      </c>
    </row>
    <row r="146" spans="1:15">
      <c r="A146" s="961"/>
      <c r="B146" s="961">
        <v>601</v>
      </c>
      <c r="C146" s="961" t="s">
        <v>1309</v>
      </c>
      <c r="D146" s="1325">
        <v>4639000</v>
      </c>
      <c r="E146" s="1326">
        <v>1667680</v>
      </c>
      <c r="F146" s="1325">
        <v>4790256</v>
      </c>
      <c r="G146" s="1326">
        <v>1634179</v>
      </c>
      <c r="H146" s="1299">
        <v>3803708</v>
      </c>
      <c r="I146" s="1298">
        <v>2132347</v>
      </c>
      <c r="J146" s="1299">
        <v>3226615</v>
      </c>
      <c r="K146" s="1298">
        <v>1683535</v>
      </c>
      <c r="L146" s="1299">
        <v>1026731</v>
      </c>
      <c r="M146" s="1298">
        <v>1509015</v>
      </c>
      <c r="N146" s="1299">
        <f>ROUND(1850601*L146/SUM(L$146:L$149),0)</f>
        <v>989243</v>
      </c>
      <c r="O146" s="1298">
        <f>ROUND(2563581*M146/SUM(M$146:M$149),0)</f>
        <v>1460801</v>
      </c>
    </row>
    <row r="147" spans="1:15">
      <c r="A147" s="961"/>
      <c r="B147" s="961">
        <v>602</v>
      </c>
      <c r="C147" s="961" t="s">
        <v>1310</v>
      </c>
      <c r="D147" s="1325">
        <v>1347724</v>
      </c>
      <c r="E147" s="1326">
        <v>699701</v>
      </c>
      <c r="F147" s="1325">
        <v>1122355</v>
      </c>
      <c r="G147" s="1326">
        <v>798563</v>
      </c>
      <c r="H147" s="1299">
        <v>1234619</v>
      </c>
      <c r="I147" s="1298">
        <v>809050</v>
      </c>
      <c r="J147" s="1299">
        <v>1266663</v>
      </c>
      <c r="K147" s="1298">
        <v>681467</v>
      </c>
      <c r="L147" s="1299">
        <v>854150</v>
      </c>
      <c r="M147" s="1298">
        <v>668142</v>
      </c>
      <c r="N147" s="1299">
        <f>ROUND(1850601*L147/SUM(L$146:L$149),0)</f>
        <v>822964</v>
      </c>
      <c r="O147" s="1298">
        <f>ROUND(2563581*M147/SUM(M$146:M$149),0)</f>
        <v>646794</v>
      </c>
    </row>
    <row r="148" spans="1:15">
      <c r="A148" s="961"/>
      <c r="B148" s="961">
        <v>603</v>
      </c>
      <c r="C148" s="961" t="s">
        <v>1311</v>
      </c>
      <c r="D148" s="1325">
        <v>9204</v>
      </c>
      <c r="E148" s="1326">
        <v>240671</v>
      </c>
      <c r="F148" s="1325">
        <v>11343</v>
      </c>
      <c r="G148" s="1326">
        <v>272950</v>
      </c>
      <c r="H148" s="1299">
        <v>11582</v>
      </c>
      <c r="I148" s="1298">
        <v>307840</v>
      </c>
      <c r="J148" s="1299">
        <v>7179</v>
      </c>
      <c r="K148" s="1298">
        <v>255890</v>
      </c>
      <c r="L148" s="1299">
        <v>3790</v>
      </c>
      <c r="M148" s="1298">
        <v>223547</v>
      </c>
      <c r="N148" s="1299">
        <f>ROUND(1850601*L148/SUM(L$146:L$149),0)</f>
        <v>3652</v>
      </c>
      <c r="O148" s="1298">
        <f>ROUND(2563581*M148/SUM(M$146:M$149),0)</f>
        <v>216404</v>
      </c>
    </row>
    <row r="149" spans="1:15">
      <c r="A149" s="961"/>
      <c r="B149" s="961">
        <v>604</v>
      </c>
      <c r="C149" s="961" t="s">
        <v>1312</v>
      </c>
      <c r="D149" s="1325">
        <v>23903</v>
      </c>
      <c r="E149" s="1326">
        <v>249043</v>
      </c>
      <c r="F149" s="1325">
        <v>39683</v>
      </c>
      <c r="G149" s="1326">
        <v>273113</v>
      </c>
      <c r="H149" s="1299">
        <v>51580</v>
      </c>
      <c r="I149" s="1298">
        <v>316785</v>
      </c>
      <c r="J149" s="1299">
        <v>30338</v>
      </c>
      <c r="K149" s="1298">
        <v>283869</v>
      </c>
      <c r="L149" s="1299">
        <v>36059</v>
      </c>
      <c r="M149" s="1298">
        <v>247489</v>
      </c>
      <c r="N149" s="1299">
        <f>1850601-SUM(N146:N148)</f>
        <v>34742</v>
      </c>
      <c r="O149" s="1298">
        <f>2563581-SUM(O146:O148)</f>
        <v>239582</v>
      </c>
    </row>
    <row r="150" spans="1:15">
      <c r="A150" s="961"/>
      <c r="B150" s="961">
        <v>621</v>
      </c>
      <c r="C150" s="961" t="s">
        <v>1313</v>
      </c>
      <c r="D150" s="1325">
        <v>23890</v>
      </c>
      <c r="E150" s="1326">
        <v>441655</v>
      </c>
      <c r="F150" s="1325">
        <v>2500</v>
      </c>
      <c r="G150" s="1326">
        <v>511906</v>
      </c>
      <c r="H150" s="1299">
        <v>12070</v>
      </c>
      <c r="I150" s="1298">
        <v>409997</v>
      </c>
      <c r="J150" s="1299">
        <v>49081</v>
      </c>
      <c r="K150" s="1298">
        <v>376242</v>
      </c>
      <c r="L150" s="1299">
        <v>73795</v>
      </c>
      <c r="M150" s="1298">
        <v>1301465</v>
      </c>
      <c r="N150" s="1299">
        <v>32994</v>
      </c>
      <c r="O150" s="1298">
        <v>1312840</v>
      </c>
    </row>
    <row r="151" spans="1:15">
      <c r="A151" s="961"/>
      <c r="B151" s="961">
        <v>622</v>
      </c>
      <c r="C151" s="961" t="s">
        <v>1314</v>
      </c>
      <c r="D151" s="1325">
        <v>2132474</v>
      </c>
      <c r="E151" s="1326">
        <v>2722258</v>
      </c>
      <c r="F151" s="1325">
        <v>2246016</v>
      </c>
      <c r="G151" s="1326">
        <v>2789140</v>
      </c>
      <c r="H151" s="1299">
        <v>2167997</v>
      </c>
      <c r="I151" s="1298">
        <v>3531487</v>
      </c>
      <c r="J151" s="1299">
        <v>2108666</v>
      </c>
      <c r="K151" s="1298">
        <v>3261683</v>
      </c>
      <c r="L151" s="1299">
        <v>1519622</v>
      </c>
      <c r="M151" s="1298">
        <v>3166887</v>
      </c>
      <c r="N151" s="1299">
        <v>1508539</v>
      </c>
      <c r="O151" s="1298">
        <v>2762447</v>
      </c>
    </row>
    <row r="152" spans="1:15">
      <c r="A152" s="961"/>
      <c r="B152" s="961">
        <v>623</v>
      </c>
      <c r="C152" s="961" t="s">
        <v>1315</v>
      </c>
      <c r="D152" s="1325">
        <v>48306</v>
      </c>
      <c r="E152" s="1326">
        <v>543697</v>
      </c>
      <c r="F152" s="1325">
        <v>165285</v>
      </c>
      <c r="G152" s="1326">
        <v>428527</v>
      </c>
      <c r="H152" s="1299">
        <v>25792</v>
      </c>
      <c r="I152" s="1298">
        <v>682836</v>
      </c>
      <c r="J152" s="1299">
        <v>36519</v>
      </c>
      <c r="K152" s="1298">
        <v>566042</v>
      </c>
      <c r="L152" s="1299">
        <v>150637</v>
      </c>
      <c r="M152" s="1298">
        <v>387532</v>
      </c>
      <c r="N152" s="1299">
        <v>156084</v>
      </c>
      <c r="O152" s="1298">
        <v>366122</v>
      </c>
    </row>
    <row r="153" spans="1:15">
      <c r="A153" s="961"/>
      <c r="B153" s="961">
        <v>624</v>
      </c>
      <c r="C153" s="961" t="s">
        <v>1316</v>
      </c>
      <c r="D153" s="1325">
        <v>125416</v>
      </c>
      <c r="E153" s="1326">
        <v>486469</v>
      </c>
      <c r="F153" s="1325">
        <v>134928</v>
      </c>
      <c r="G153" s="1326">
        <v>612828</v>
      </c>
      <c r="H153" s="1299">
        <v>162773</v>
      </c>
      <c r="I153" s="1298">
        <v>596350</v>
      </c>
      <c r="J153" s="1299">
        <v>114783</v>
      </c>
      <c r="K153" s="1298">
        <v>647174</v>
      </c>
      <c r="L153" s="1299">
        <v>145704</v>
      </c>
      <c r="M153" s="1298">
        <v>495276</v>
      </c>
      <c r="N153" s="1299">
        <v>167324</v>
      </c>
      <c r="O153" s="1298">
        <v>458943</v>
      </c>
    </row>
    <row r="154" spans="1:15">
      <c r="A154" s="961" t="s">
        <v>431</v>
      </c>
      <c r="B154" s="961"/>
      <c r="C154" s="961" t="s">
        <v>269</v>
      </c>
      <c r="D154" s="1299">
        <v>7617504</v>
      </c>
      <c r="E154" s="1298">
        <v>10365824</v>
      </c>
      <c r="F154" s="1299">
        <v>5407409</v>
      </c>
      <c r="G154" s="1298">
        <v>11101993</v>
      </c>
      <c r="H154" s="1299">
        <v>5081559</v>
      </c>
      <c r="I154" s="1298">
        <v>12412386</v>
      </c>
      <c r="J154" s="1299">
        <v>5263452</v>
      </c>
      <c r="K154" s="1298">
        <v>12091077</v>
      </c>
      <c r="L154" s="1299">
        <f>SUM(L155:L161)</f>
        <v>4532513</v>
      </c>
      <c r="M154" s="1298">
        <f>SUM(M155:M161)</f>
        <v>12180445</v>
      </c>
      <c r="N154" s="1299">
        <f>SUM(N155:N161)</f>
        <v>3878443</v>
      </c>
      <c r="O154" s="1298">
        <f>SUM(O155:O161)</f>
        <v>11470688</v>
      </c>
    </row>
    <row r="155" spans="1:15">
      <c r="A155" s="961"/>
      <c r="B155" s="961">
        <v>221</v>
      </c>
      <c r="C155" s="961" t="s">
        <v>1226</v>
      </c>
      <c r="D155" s="1325">
        <v>2183813</v>
      </c>
      <c r="E155" s="1326">
        <v>3781911</v>
      </c>
      <c r="F155" s="1325">
        <v>2004058</v>
      </c>
      <c r="G155" s="1326">
        <v>4120825</v>
      </c>
      <c r="H155" s="1299">
        <v>1497284</v>
      </c>
      <c r="I155" s="1298">
        <v>5080315</v>
      </c>
      <c r="J155" s="1299">
        <v>1816857</v>
      </c>
      <c r="K155" s="1298">
        <v>4930141</v>
      </c>
      <c r="L155" s="1299">
        <v>1470501</v>
      </c>
      <c r="M155" s="1298">
        <v>5216741</v>
      </c>
      <c r="N155" s="1299">
        <v>1223603</v>
      </c>
      <c r="O155" s="1298">
        <v>4871225</v>
      </c>
    </row>
    <row r="156" spans="1:15">
      <c r="A156" s="961"/>
      <c r="B156" s="961">
        <v>641</v>
      </c>
      <c r="C156" s="961" t="s">
        <v>1317</v>
      </c>
      <c r="D156" s="1325">
        <v>3256590</v>
      </c>
      <c r="E156" s="1326">
        <v>1789781</v>
      </c>
      <c r="F156" s="1325">
        <v>1290830</v>
      </c>
      <c r="G156" s="1326">
        <v>1794715</v>
      </c>
      <c r="H156" s="1299">
        <v>1441312</v>
      </c>
      <c r="I156" s="1298">
        <v>2224379</v>
      </c>
      <c r="J156" s="1299">
        <v>1182993</v>
      </c>
      <c r="K156" s="1298">
        <v>2162974</v>
      </c>
      <c r="L156" s="1299">
        <v>1170781</v>
      </c>
      <c r="M156" s="1298">
        <v>2041603</v>
      </c>
      <c r="N156" s="1299">
        <v>800491</v>
      </c>
      <c r="O156" s="1298">
        <v>1910021</v>
      </c>
    </row>
    <row r="157" spans="1:15">
      <c r="A157" s="961"/>
      <c r="B157" s="961">
        <v>642</v>
      </c>
      <c r="C157" s="961" t="s">
        <v>1318</v>
      </c>
      <c r="D157" s="1325">
        <v>1297646</v>
      </c>
      <c r="E157" s="1326">
        <v>2066101</v>
      </c>
      <c r="F157" s="1325">
        <v>1202501</v>
      </c>
      <c r="G157" s="1326">
        <v>1943809</v>
      </c>
      <c r="H157" s="1299">
        <v>1279043</v>
      </c>
      <c r="I157" s="1298">
        <v>2183910</v>
      </c>
      <c r="J157" s="1299">
        <v>1398508</v>
      </c>
      <c r="K157" s="1298">
        <v>2139043</v>
      </c>
      <c r="L157" s="1299">
        <v>1197565</v>
      </c>
      <c r="M157" s="1298">
        <v>2195137</v>
      </c>
      <c r="N157" s="1299">
        <v>1275577</v>
      </c>
      <c r="O157" s="1298">
        <v>2122907</v>
      </c>
    </row>
    <row r="158" spans="1:15">
      <c r="A158" s="961"/>
      <c r="B158" s="961">
        <v>643</v>
      </c>
      <c r="C158" s="961" t="s">
        <v>1319</v>
      </c>
      <c r="D158" s="1325">
        <v>39478</v>
      </c>
      <c r="E158" s="1326">
        <v>338794</v>
      </c>
      <c r="F158" s="1325">
        <v>69493</v>
      </c>
      <c r="G158" s="1326">
        <v>346498</v>
      </c>
      <c r="H158" s="1299">
        <v>65010</v>
      </c>
      <c r="I158" s="1298">
        <v>405617</v>
      </c>
      <c r="J158" s="1299">
        <v>32668.995612832467</v>
      </c>
      <c r="K158" s="1298">
        <v>371618.94936750195</v>
      </c>
      <c r="L158" s="1299">
        <v>12867</v>
      </c>
      <c r="M158" s="1298">
        <v>319433</v>
      </c>
      <c r="N158" s="1299">
        <v>29273</v>
      </c>
      <c r="O158" s="1298">
        <v>319855</v>
      </c>
    </row>
    <row r="159" spans="1:15">
      <c r="A159" s="961"/>
      <c r="B159" s="961">
        <v>644</v>
      </c>
      <c r="C159" s="961" t="s">
        <v>1320</v>
      </c>
      <c r="D159" s="1325">
        <v>397379</v>
      </c>
      <c r="E159" s="1326">
        <v>991268</v>
      </c>
      <c r="F159" s="1325">
        <v>268926</v>
      </c>
      <c r="G159" s="1326">
        <v>1420574</v>
      </c>
      <c r="H159" s="1299">
        <v>351071</v>
      </c>
      <c r="I159" s="1298">
        <v>1188017</v>
      </c>
      <c r="J159" s="1299">
        <v>276186</v>
      </c>
      <c r="K159" s="1298">
        <v>1164340</v>
      </c>
      <c r="L159" s="1299">
        <v>224307</v>
      </c>
      <c r="M159" s="1298">
        <v>1119532</v>
      </c>
      <c r="N159" s="1299">
        <v>181122</v>
      </c>
      <c r="O159" s="1298">
        <v>1076259</v>
      </c>
    </row>
    <row r="160" spans="1:15">
      <c r="A160" s="961"/>
      <c r="B160" s="961">
        <v>645</v>
      </c>
      <c r="C160" s="961" t="s">
        <v>1321</v>
      </c>
      <c r="D160" s="1325">
        <v>403326</v>
      </c>
      <c r="E160" s="1326">
        <v>790615</v>
      </c>
      <c r="F160" s="1325">
        <v>498664</v>
      </c>
      <c r="G160" s="1326">
        <v>847323</v>
      </c>
      <c r="H160" s="1299">
        <v>403439</v>
      </c>
      <c r="I160" s="1298">
        <v>755762</v>
      </c>
      <c r="J160" s="1299">
        <v>533927</v>
      </c>
      <c r="K160" s="1298">
        <v>796718</v>
      </c>
      <c r="L160" s="1299">
        <v>416374</v>
      </c>
      <c r="M160" s="1298">
        <v>769703</v>
      </c>
      <c r="N160" s="1299">
        <v>328392</v>
      </c>
      <c r="O160" s="1298">
        <v>690569</v>
      </c>
    </row>
    <row r="161" spans="1:28">
      <c r="A161" s="961"/>
      <c r="B161" s="961">
        <v>646</v>
      </c>
      <c r="C161" s="961" t="s">
        <v>1322</v>
      </c>
      <c r="D161" s="1325">
        <v>39272</v>
      </c>
      <c r="E161" s="1326">
        <v>607354</v>
      </c>
      <c r="F161" s="1325">
        <v>72937</v>
      </c>
      <c r="G161" s="1326">
        <v>628249</v>
      </c>
      <c r="H161" s="1299">
        <v>44400</v>
      </c>
      <c r="I161" s="1298">
        <v>574386</v>
      </c>
      <c r="J161" s="1299">
        <v>22312.004387167533</v>
      </c>
      <c r="K161" s="1298">
        <v>526242.05063249811</v>
      </c>
      <c r="L161" s="1299">
        <v>40118</v>
      </c>
      <c r="M161" s="1298">
        <v>518296</v>
      </c>
      <c r="N161" s="1299">
        <v>39985</v>
      </c>
      <c r="O161" s="1298">
        <v>479852</v>
      </c>
    </row>
    <row r="162" spans="1:28">
      <c r="A162" s="961" t="s">
        <v>431</v>
      </c>
      <c r="B162" s="961"/>
      <c r="C162" s="961" t="s">
        <v>284</v>
      </c>
      <c r="D162" s="1299">
        <v>21946132</v>
      </c>
      <c r="E162" s="1298">
        <v>16492552</v>
      </c>
      <c r="F162" s="1299">
        <v>21377181</v>
      </c>
      <c r="G162" s="1298">
        <v>17968080</v>
      </c>
      <c r="H162" s="1299">
        <v>23122021</v>
      </c>
      <c r="I162" s="1298">
        <v>20003821</v>
      </c>
      <c r="J162" s="1299">
        <v>20786466</v>
      </c>
      <c r="K162" s="1298">
        <v>19109505</v>
      </c>
      <c r="L162" s="1299">
        <f>SUM(L163:L173)</f>
        <v>13678741</v>
      </c>
      <c r="M162" s="1298">
        <f>SUM(M163:M173)</f>
        <v>17212264</v>
      </c>
      <c r="N162" s="1299">
        <f>SUM(N163:N173)</f>
        <v>13579405</v>
      </c>
      <c r="O162" s="1298">
        <f>SUM(O163:O173)</f>
        <v>15722422</v>
      </c>
    </row>
    <row r="163" spans="1:28">
      <c r="A163" s="961"/>
      <c r="B163" s="961">
        <v>205</v>
      </c>
      <c r="C163" s="961" t="s">
        <v>55</v>
      </c>
      <c r="D163" s="1325">
        <v>10984149</v>
      </c>
      <c r="E163" s="1326">
        <v>5627760</v>
      </c>
      <c r="F163" s="1325">
        <v>10164077</v>
      </c>
      <c r="G163" s="1326">
        <v>5673628</v>
      </c>
      <c r="H163" s="1299">
        <v>9557039</v>
      </c>
      <c r="I163" s="1298">
        <v>5692023</v>
      </c>
      <c r="J163" s="1299">
        <v>9533496</v>
      </c>
      <c r="K163" s="1298">
        <v>4993793</v>
      </c>
      <c r="L163" s="1299">
        <v>4824303</v>
      </c>
      <c r="M163" s="1298">
        <v>4807984</v>
      </c>
      <c r="N163" s="1299">
        <v>4464750</v>
      </c>
      <c r="O163" s="1298">
        <v>4782516</v>
      </c>
    </row>
    <row r="164" spans="1:28">
      <c r="A164" s="961"/>
      <c r="B164" s="961">
        <v>681</v>
      </c>
      <c r="C164" s="961" t="s">
        <v>1323</v>
      </c>
      <c r="D164" s="1325">
        <v>809963</v>
      </c>
      <c r="E164" s="1326">
        <v>2040334</v>
      </c>
      <c r="F164" s="1325">
        <v>1033655</v>
      </c>
      <c r="G164" s="1326">
        <v>2728469</v>
      </c>
      <c r="H164" s="1299">
        <v>1090058</v>
      </c>
      <c r="I164" s="1298">
        <v>3046145</v>
      </c>
      <c r="J164" s="1299">
        <v>1770811</v>
      </c>
      <c r="K164" s="1298">
        <v>3148023</v>
      </c>
      <c r="L164" s="1299">
        <v>1074720</v>
      </c>
      <c r="M164" s="1298">
        <v>3175760</v>
      </c>
      <c r="N164" s="1299">
        <v>1106403</v>
      </c>
      <c r="O164" s="1298">
        <v>2166975</v>
      </c>
    </row>
    <row r="165" spans="1:28">
      <c r="A165" s="961"/>
      <c r="B165" s="961">
        <v>682</v>
      </c>
      <c r="C165" s="961" t="s">
        <v>1324</v>
      </c>
      <c r="D165" s="1325">
        <v>305285</v>
      </c>
      <c r="E165" s="1326">
        <v>537900</v>
      </c>
      <c r="F165" s="1325">
        <v>387169</v>
      </c>
      <c r="G165" s="1326">
        <v>497195</v>
      </c>
      <c r="H165" s="1299">
        <v>354061</v>
      </c>
      <c r="I165" s="1298">
        <v>560741</v>
      </c>
      <c r="J165" s="1299">
        <v>295511</v>
      </c>
      <c r="K165" s="1298">
        <v>827309</v>
      </c>
      <c r="L165" s="1299">
        <v>229007</v>
      </c>
      <c r="M165" s="1298">
        <v>527986</v>
      </c>
      <c r="N165" s="1299">
        <v>225920</v>
      </c>
      <c r="O165" s="1298">
        <v>452934</v>
      </c>
    </row>
    <row r="166" spans="1:28">
      <c r="A166" s="961"/>
      <c r="B166" s="961">
        <v>683</v>
      </c>
      <c r="C166" s="961" t="s">
        <v>1325</v>
      </c>
      <c r="D166" s="1325">
        <v>195794</v>
      </c>
      <c r="E166" s="1326">
        <v>625625</v>
      </c>
      <c r="F166" s="1325">
        <v>120190</v>
      </c>
      <c r="G166" s="1326">
        <v>706547</v>
      </c>
      <c r="H166" s="1299">
        <v>136764</v>
      </c>
      <c r="I166" s="1298">
        <v>726836</v>
      </c>
      <c r="J166" s="1299">
        <v>112616</v>
      </c>
      <c r="K166" s="1298">
        <v>784753</v>
      </c>
      <c r="L166" s="1299">
        <v>197925</v>
      </c>
      <c r="M166" s="1298">
        <v>501401</v>
      </c>
      <c r="N166" s="1299">
        <v>130521</v>
      </c>
      <c r="O166" s="1298">
        <v>525668</v>
      </c>
    </row>
    <row r="167" spans="1:28">
      <c r="A167" s="961"/>
      <c r="B167" s="961">
        <v>684</v>
      </c>
      <c r="C167" s="961" t="s">
        <v>1296</v>
      </c>
      <c r="D167" s="1325">
        <v>254586</v>
      </c>
      <c r="E167" s="1326">
        <v>592379</v>
      </c>
      <c r="F167" s="1325">
        <v>206103</v>
      </c>
      <c r="G167" s="1326">
        <v>660337</v>
      </c>
      <c r="H167" s="1299">
        <v>265008</v>
      </c>
      <c r="I167" s="1298">
        <v>638030</v>
      </c>
      <c r="J167" s="1299">
        <v>363244</v>
      </c>
      <c r="K167" s="1298">
        <v>597279</v>
      </c>
      <c r="L167" s="1299">
        <v>285350</v>
      </c>
      <c r="M167" s="1298">
        <v>658892</v>
      </c>
      <c r="N167" s="1299">
        <v>296455</v>
      </c>
      <c r="O167" s="1298">
        <v>591791</v>
      </c>
    </row>
    <row r="168" spans="1:28">
      <c r="A168" s="961"/>
      <c r="B168" s="961">
        <v>685</v>
      </c>
      <c r="C168" s="961" t="s">
        <v>1326</v>
      </c>
      <c r="D168" s="1325">
        <v>823446</v>
      </c>
      <c r="E168" s="1326">
        <v>590838</v>
      </c>
      <c r="F168" s="1325">
        <v>768486</v>
      </c>
      <c r="G168" s="1326">
        <v>629480</v>
      </c>
      <c r="H168" s="1299">
        <v>726233</v>
      </c>
      <c r="I168" s="1298">
        <v>659922</v>
      </c>
      <c r="J168" s="1299">
        <v>616441</v>
      </c>
      <c r="K168" s="1298">
        <v>630693</v>
      </c>
      <c r="L168" s="1299">
        <v>462240</v>
      </c>
      <c r="M168" s="1298">
        <v>552520</v>
      </c>
      <c r="N168" s="1299">
        <v>537106</v>
      </c>
      <c r="O168" s="1298">
        <v>481196</v>
      </c>
    </row>
    <row r="169" spans="1:28">
      <c r="A169" s="961"/>
      <c r="B169" s="961">
        <v>686</v>
      </c>
      <c r="C169" s="961" t="s">
        <v>1327</v>
      </c>
      <c r="D169" s="1325">
        <v>357839</v>
      </c>
      <c r="E169" s="1326">
        <v>612079</v>
      </c>
      <c r="F169" s="1325">
        <v>386999</v>
      </c>
      <c r="G169" s="1326">
        <v>695994</v>
      </c>
      <c r="H169" s="1299">
        <v>396245</v>
      </c>
      <c r="I169" s="1298">
        <v>795717</v>
      </c>
      <c r="J169" s="1299">
        <v>377074</v>
      </c>
      <c r="K169" s="1298">
        <v>831991</v>
      </c>
      <c r="L169" s="1299">
        <v>229144</v>
      </c>
      <c r="M169" s="1298">
        <v>810843</v>
      </c>
      <c r="N169" s="1299">
        <v>220198</v>
      </c>
      <c r="O169" s="1298">
        <v>793576</v>
      </c>
    </row>
    <row r="170" spans="1:28">
      <c r="A170" s="961"/>
      <c r="B170" s="961">
        <v>701</v>
      </c>
      <c r="C170" s="961" t="s">
        <v>1328</v>
      </c>
      <c r="D170" s="1325">
        <v>1052424</v>
      </c>
      <c r="E170" s="1326">
        <v>980283</v>
      </c>
      <c r="F170" s="1325">
        <v>788874</v>
      </c>
      <c r="G170" s="1326">
        <v>1030131</v>
      </c>
      <c r="H170" s="1299">
        <v>906710</v>
      </c>
      <c r="I170" s="1298">
        <v>1021911</v>
      </c>
      <c r="J170" s="1299">
        <v>706181</v>
      </c>
      <c r="K170" s="1298">
        <v>1099197</v>
      </c>
      <c r="L170" s="1299">
        <v>707128</v>
      </c>
      <c r="M170" s="1298">
        <v>799993</v>
      </c>
      <c r="N170" s="1299">
        <v>875227</v>
      </c>
      <c r="O170" s="1298">
        <v>765493</v>
      </c>
    </row>
    <row r="171" spans="1:28">
      <c r="A171" s="961"/>
      <c r="B171" s="961">
        <v>702</v>
      </c>
      <c r="C171" s="961" t="s">
        <v>1329</v>
      </c>
      <c r="D171" s="1325">
        <v>1332086</v>
      </c>
      <c r="E171" s="1326">
        <v>1214792</v>
      </c>
      <c r="F171" s="1325">
        <v>1716084</v>
      </c>
      <c r="G171" s="1326">
        <v>1152712</v>
      </c>
      <c r="H171" s="1299">
        <v>1778792</v>
      </c>
      <c r="I171" s="1298">
        <v>1435758</v>
      </c>
      <c r="J171" s="1299">
        <v>1123611</v>
      </c>
      <c r="K171" s="1298">
        <v>1270069</v>
      </c>
      <c r="L171" s="1299">
        <v>958099</v>
      </c>
      <c r="M171" s="1298">
        <v>1036149</v>
      </c>
      <c r="N171" s="1299">
        <v>1019235</v>
      </c>
      <c r="O171" s="1298">
        <v>1005510</v>
      </c>
    </row>
    <row r="172" spans="1:28">
      <c r="A172" s="961"/>
      <c r="B172" s="961">
        <v>703</v>
      </c>
      <c r="C172" s="961" t="s">
        <v>1330</v>
      </c>
      <c r="D172" s="1325">
        <v>2215088</v>
      </c>
      <c r="E172" s="1326">
        <v>2161211</v>
      </c>
      <c r="F172" s="1325">
        <v>2189236</v>
      </c>
      <c r="G172" s="1326">
        <v>2547809</v>
      </c>
      <c r="H172" s="1299">
        <v>4385413</v>
      </c>
      <c r="I172" s="1298">
        <v>3592957</v>
      </c>
      <c r="J172" s="1299">
        <v>2280795</v>
      </c>
      <c r="K172" s="1298">
        <v>2652469</v>
      </c>
      <c r="L172" s="1299">
        <v>1698516</v>
      </c>
      <c r="M172" s="1298">
        <v>2496230</v>
      </c>
      <c r="N172" s="1299">
        <v>1688164</v>
      </c>
      <c r="O172" s="1298">
        <v>2628709</v>
      </c>
    </row>
    <row r="173" spans="1:28">
      <c r="A173" s="974"/>
      <c r="B173" s="974">
        <v>704</v>
      </c>
      <c r="C173" s="974" t="s">
        <v>1331</v>
      </c>
      <c r="D173" s="1311">
        <v>3615472</v>
      </c>
      <c r="E173" s="1313">
        <v>1509351</v>
      </c>
      <c r="F173" s="1311">
        <v>3616308</v>
      </c>
      <c r="G173" s="1313">
        <v>1645778</v>
      </c>
      <c r="H173" s="1311">
        <v>3525698</v>
      </c>
      <c r="I173" s="1313">
        <v>1833781</v>
      </c>
      <c r="J173" s="1311">
        <v>3606686</v>
      </c>
      <c r="K173" s="1313">
        <v>2273929</v>
      </c>
      <c r="L173" s="1302">
        <v>3012309</v>
      </c>
      <c r="M173" s="1301">
        <v>1844506</v>
      </c>
      <c r="N173" s="1302">
        <v>3015426</v>
      </c>
      <c r="O173" s="1301">
        <v>1528054</v>
      </c>
      <c r="AB173" s="1257" t="s">
        <v>1332</v>
      </c>
    </row>
    <row r="174" spans="1:28">
      <c r="AB174" s="1327" t="s">
        <v>1333</v>
      </c>
    </row>
    <row r="175" spans="1:28">
      <c r="AB175" s="1327" t="s">
        <v>1334</v>
      </c>
    </row>
    <row r="183" spans="29:33">
      <c r="AC183" s="1327"/>
      <c r="AD183" s="1327"/>
      <c r="AE183" s="1327" t="s">
        <v>1335</v>
      </c>
      <c r="AF183" s="1327" t="s">
        <v>1336</v>
      </c>
      <c r="AG183" s="1327" t="s">
        <v>1337</v>
      </c>
    </row>
    <row r="184" spans="29:33">
      <c r="AC184" s="1327"/>
      <c r="AD184" s="1327"/>
      <c r="AE184" s="1327">
        <v>6945336</v>
      </c>
      <c r="AF184" s="1327">
        <v>0.71305600000000002</v>
      </c>
      <c r="AG184" s="1327" t="e">
        <f>ROUND(#REF!*AF184,0)</f>
        <v>#REF!</v>
      </c>
    </row>
  </sheetData>
  <mergeCells count="1">
    <mergeCell ref="T7:U7"/>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3175-4965-4BE1-9D36-49AFDDBF6ADF}">
  <dimension ref="A1:AR114"/>
  <sheetViews>
    <sheetView workbookViewId="0">
      <pane xSplit="2" ySplit="3" topLeftCell="C4" activePane="bottomRight" state="frozen"/>
      <selection pane="topRight" activeCell="C1" sqref="C1"/>
      <selection pane="bottomLeft" activeCell="A4" sqref="A4"/>
      <selection pane="bottomRight" activeCell="H15" sqref="H15"/>
    </sheetView>
  </sheetViews>
  <sheetFormatPr defaultColWidth="8" defaultRowHeight="13"/>
  <cols>
    <col min="1" max="1" width="4.08203125" style="1328" customWidth="1"/>
    <col min="2" max="2" width="12.9140625" style="1328" customWidth="1"/>
    <col min="3" max="16" width="10.5" style="1328" customWidth="1"/>
    <col min="17" max="26" width="10.1640625" style="1421" bestFit="1" customWidth="1"/>
    <col min="27" max="28" width="9.1640625" style="1421" bestFit="1" customWidth="1"/>
    <col min="29" max="30" width="10.1640625" style="1421" bestFit="1" customWidth="1"/>
    <col min="31" max="40" width="9.1640625" style="1421" bestFit="1" customWidth="1"/>
    <col min="41" max="42" width="8.25" style="1421" bestFit="1" customWidth="1"/>
    <col min="43" max="44" width="9.1640625" style="1421" bestFit="1" customWidth="1"/>
    <col min="45" max="16384" width="8" style="1421"/>
  </cols>
  <sheetData>
    <row r="1" spans="1:16" ht="15.65" customHeight="1">
      <c r="B1" s="1329" t="s">
        <v>1338</v>
      </c>
      <c r="P1" s="1328" t="s">
        <v>1339</v>
      </c>
    </row>
    <row r="2" spans="1:16" ht="15.65" customHeight="1">
      <c r="A2" s="1330"/>
      <c r="B2" s="1331" t="s">
        <v>830</v>
      </c>
      <c r="C2" s="1331" t="s">
        <v>721</v>
      </c>
      <c r="D2" s="1331" t="s">
        <v>722</v>
      </c>
      <c r="E2" s="1331" t="s">
        <v>723</v>
      </c>
      <c r="F2" s="1331" t="s">
        <v>724</v>
      </c>
      <c r="G2" s="1331" t="s">
        <v>725</v>
      </c>
      <c r="H2" s="1331" t="s">
        <v>726</v>
      </c>
      <c r="I2" s="1331" t="s">
        <v>727</v>
      </c>
      <c r="J2" s="1331" t="s">
        <v>728</v>
      </c>
      <c r="K2" s="1331" t="s">
        <v>754</v>
      </c>
      <c r="L2" s="1331" t="s">
        <v>729</v>
      </c>
      <c r="M2" s="1331" t="s">
        <v>26</v>
      </c>
      <c r="N2" s="1331" t="s">
        <v>898</v>
      </c>
      <c r="O2" s="1331" t="s">
        <v>899</v>
      </c>
      <c r="P2" s="1331" t="s">
        <v>900</v>
      </c>
    </row>
    <row r="3" spans="1:16" ht="15.65" customHeight="1">
      <c r="A3" s="1332"/>
      <c r="B3" s="1332"/>
      <c r="C3" s="1422">
        <v>2010</v>
      </c>
      <c r="D3" s="1422">
        <f>C3+1</f>
        <v>2011</v>
      </c>
      <c r="E3" s="1422">
        <f t="shared" ref="E3:P3" si="0">D3+1</f>
        <v>2012</v>
      </c>
      <c r="F3" s="1422">
        <f t="shared" si="0"/>
        <v>2013</v>
      </c>
      <c r="G3" s="1422">
        <f t="shared" si="0"/>
        <v>2014</v>
      </c>
      <c r="H3" s="1422">
        <f t="shared" si="0"/>
        <v>2015</v>
      </c>
      <c r="I3" s="1422">
        <f t="shared" si="0"/>
        <v>2016</v>
      </c>
      <c r="J3" s="1422">
        <f t="shared" si="0"/>
        <v>2017</v>
      </c>
      <c r="K3" s="1422">
        <f t="shared" si="0"/>
        <v>2018</v>
      </c>
      <c r="L3" s="1422">
        <f t="shared" si="0"/>
        <v>2019</v>
      </c>
      <c r="M3" s="1422">
        <f t="shared" si="0"/>
        <v>2020</v>
      </c>
      <c r="N3" s="1422">
        <f t="shared" si="0"/>
        <v>2021</v>
      </c>
      <c r="O3" s="1422">
        <f t="shared" si="0"/>
        <v>2022</v>
      </c>
      <c r="P3" s="1422">
        <f t="shared" si="0"/>
        <v>2023</v>
      </c>
    </row>
    <row r="4" spans="1:16" ht="15.65" customHeight="1">
      <c r="A4" s="1333" t="s">
        <v>356</v>
      </c>
      <c r="B4" s="1333" t="s">
        <v>54</v>
      </c>
      <c r="C4" s="1333">
        <f t="shared" ref="C4:D4" si="1">SUM(C5:C14)</f>
        <v>120921</v>
      </c>
      <c r="D4" s="1333">
        <f t="shared" si="1"/>
        <v>118170.534</v>
      </c>
      <c r="E4" s="1333">
        <f>SUM(E5:E14)</f>
        <v>123638.72899999999</v>
      </c>
      <c r="F4" s="1333">
        <f t="shared" ref="F4:P4" si="2">SUM(F5:F14)</f>
        <v>127711.10499999998</v>
      </c>
      <c r="G4" s="1333">
        <f t="shared" si="2"/>
        <v>133255.97899999999</v>
      </c>
      <c r="H4" s="1333">
        <f t="shared" si="2"/>
        <v>138753.79700000002</v>
      </c>
      <c r="I4" s="1333">
        <f t="shared" si="2"/>
        <v>134166.17300000001</v>
      </c>
      <c r="J4" s="1333">
        <f t="shared" si="2"/>
        <v>139045.98199999999</v>
      </c>
      <c r="K4" s="1333">
        <f t="shared" si="2"/>
        <v>136962.77100000001</v>
      </c>
      <c r="L4" s="1333">
        <f t="shared" si="2"/>
        <v>136507.073</v>
      </c>
      <c r="M4" s="1333">
        <f t="shared" si="2"/>
        <v>75253.759203919442</v>
      </c>
      <c r="N4" s="1333">
        <f t="shared" si="2"/>
        <v>84863.313000000009</v>
      </c>
      <c r="O4" s="1333">
        <f t="shared" si="2"/>
        <v>114373.8278413785</v>
      </c>
      <c r="P4" s="1333">
        <f t="shared" si="2"/>
        <v>122317.39399999999</v>
      </c>
    </row>
    <row r="5" spans="1:16" ht="15.65" customHeight="1">
      <c r="A5" s="1333"/>
      <c r="B5" s="1333" t="s">
        <v>85</v>
      </c>
      <c r="C5" s="1333">
        <f t="shared" ref="C5:D6" si="3">C16</f>
        <v>31790</v>
      </c>
      <c r="D5" s="1333">
        <f t="shared" si="3"/>
        <v>30956</v>
      </c>
      <c r="E5" s="1333">
        <f>E16</f>
        <v>32820</v>
      </c>
      <c r="F5" s="1333">
        <f t="shared" ref="F5:P6" si="4">F16</f>
        <v>35730</v>
      </c>
      <c r="G5" s="1333">
        <f t="shared" si="4"/>
        <v>35430</v>
      </c>
      <c r="H5" s="1333">
        <f t="shared" si="4"/>
        <v>35980</v>
      </c>
      <c r="I5" s="1333">
        <f t="shared" si="4"/>
        <v>35000</v>
      </c>
      <c r="J5" s="1333">
        <f t="shared" si="4"/>
        <v>39330</v>
      </c>
      <c r="K5" s="1333">
        <f t="shared" si="4"/>
        <v>35380</v>
      </c>
      <c r="L5" s="1333">
        <f t="shared" si="4"/>
        <v>35420</v>
      </c>
      <c r="M5" s="1333">
        <f t="shared" si="4"/>
        <v>12543.217203919437</v>
      </c>
      <c r="N5" s="1333">
        <f t="shared" si="4"/>
        <v>13380</v>
      </c>
      <c r="O5" s="1333">
        <f t="shared" si="4"/>
        <v>24257.222841378501</v>
      </c>
      <c r="P5" s="1333">
        <f t="shared" si="4"/>
        <v>26450</v>
      </c>
    </row>
    <row r="6" spans="1:16" ht="15.65" customHeight="1">
      <c r="A6" s="1333"/>
      <c r="B6" s="1333" t="s">
        <v>432</v>
      </c>
      <c r="C6" s="1333">
        <f t="shared" si="3"/>
        <v>13926</v>
      </c>
      <c r="D6" s="1333">
        <f t="shared" si="3"/>
        <v>13250.212000000001</v>
      </c>
      <c r="E6" s="1333">
        <f>E17</f>
        <v>13444.718999999999</v>
      </c>
      <c r="F6" s="1333">
        <f t="shared" si="4"/>
        <v>13798.865</v>
      </c>
      <c r="G6" s="1333">
        <f t="shared" si="4"/>
        <v>14195.019999999999</v>
      </c>
      <c r="H6" s="1333">
        <f t="shared" si="4"/>
        <v>14460.829</v>
      </c>
      <c r="I6" s="1333">
        <f t="shared" si="4"/>
        <v>14537.968000000001</v>
      </c>
      <c r="J6" s="1333">
        <f t="shared" si="4"/>
        <v>14294.641</v>
      </c>
      <c r="K6" s="1333">
        <f t="shared" si="4"/>
        <v>14477.533000000001</v>
      </c>
      <c r="L6" s="1333">
        <f t="shared" si="4"/>
        <v>14726.505999999999</v>
      </c>
      <c r="M6" s="1333">
        <f t="shared" si="4"/>
        <v>7895.4100000000008</v>
      </c>
      <c r="N6" s="1333">
        <f t="shared" si="4"/>
        <v>9493.0189999999984</v>
      </c>
      <c r="O6" s="1333">
        <f t="shared" si="4"/>
        <v>13290.877999999999</v>
      </c>
      <c r="P6" s="1333">
        <f t="shared" si="4"/>
        <v>14251.242999999999</v>
      </c>
    </row>
    <row r="7" spans="1:16" ht="15.65" customHeight="1">
      <c r="A7" s="1333"/>
      <c r="B7" s="1333" t="s">
        <v>433</v>
      </c>
      <c r="C7" s="1333">
        <f t="shared" ref="C7:D7" si="5">C21</f>
        <v>16991</v>
      </c>
      <c r="D7" s="1333">
        <f t="shared" si="5"/>
        <v>16242.326000000001</v>
      </c>
      <c r="E7" s="1333">
        <f>E21</f>
        <v>16723.539999999997</v>
      </c>
      <c r="F7" s="1333">
        <f t="shared" ref="F7:P7" si="6">F21</f>
        <v>16479.019</v>
      </c>
      <c r="G7" s="1333">
        <f t="shared" si="6"/>
        <v>16620.085999999999</v>
      </c>
      <c r="H7" s="1333">
        <f t="shared" si="6"/>
        <v>17134.128999999997</v>
      </c>
      <c r="I7" s="1333">
        <f t="shared" si="6"/>
        <v>16476.8</v>
      </c>
      <c r="J7" s="1333">
        <f t="shared" si="6"/>
        <v>16831.066999999999</v>
      </c>
      <c r="K7" s="1333">
        <f t="shared" si="6"/>
        <v>19943.812999999998</v>
      </c>
      <c r="L7" s="1333">
        <f t="shared" si="6"/>
        <v>18935.099999999999</v>
      </c>
      <c r="M7" s="1333">
        <f t="shared" si="6"/>
        <v>12401.438</v>
      </c>
      <c r="N7" s="1333">
        <f t="shared" si="6"/>
        <v>14960.55</v>
      </c>
      <c r="O7" s="1333">
        <f t="shared" si="6"/>
        <v>17272.05</v>
      </c>
      <c r="P7" s="1333">
        <f t="shared" si="6"/>
        <v>17901.383000000002</v>
      </c>
    </row>
    <row r="8" spans="1:16" ht="15.65" customHeight="1">
      <c r="A8" s="1333"/>
      <c r="B8" s="1333" t="s">
        <v>123</v>
      </c>
      <c r="C8" s="1333">
        <f t="shared" ref="C8:D8" si="7">C27</f>
        <v>9063</v>
      </c>
      <c r="D8" s="1333">
        <f t="shared" si="7"/>
        <v>8769.2720000000008</v>
      </c>
      <c r="E8" s="1333">
        <f>E27</f>
        <v>8733.393</v>
      </c>
      <c r="F8" s="1333">
        <f t="shared" ref="F8:P8" si="8">F27</f>
        <v>8777.3769999999986</v>
      </c>
      <c r="G8" s="1333">
        <f t="shared" si="8"/>
        <v>8707.0560000000005</v>
      </c>
      <c r="H8" s="1333">
        <f t="shared" si="8"/>
        <v>8857.7919999999976</v>
      </c>
      <c r="I8" s="1333">
        <f t="shared" si="8"/>
        <v>8822.9929999999986</v>
      </c>
      <c r="J8" s="1333">
        <f t="shared" si="8"/>
        <v>9304.5500000000011</v>
      </c>
      <c r="K8" s="1333">
        <f t="shared" si="8"/>
        <v>9402.9809999999998</v>
      </c>
      <c r="L8" s="1333">
        <f t="shared" si="8"/>
        <v>9847.7669999999998</v>
      </c>
      <c r="M8" s="1333">
        <f t="shared" si="8"/>
        <v>6150.9809999999989</v>
      </c>
      <c r="N8" s="1333">
        <f t="shared" si="8"/>
        <v>6231.8940000000002</v>
      </c>
      <c r="O8" s="1333">
        <f t="shared" si="8"/>
        <v>7365.6269999999995</v>
      </c>
      <c r="P8" s="1333">
        <f t="shared" si="8"/>
        <v>7746.6500000000005</v>
      </c>
    </row>
    <row r="9" spans="1:16" ht="15.65" customHeight="1">
      <c r="A9" s="1333"/>
      <c r="B9" s="1333" t="s">
        <v>434</v>
      </c>
      <c r="C9" s="1333">
        <f t="shared" ref="C9:D9" si="9">C33</f>
        <v>14174</v>
      </c>
      <c r="D9" s="1333">
        <f t="shared" si="9"/>
        <v>13865.565000000002</v>
      </c>
      <c r="E9" s="1333">
        <f>E33</f>
        <v>14220.956</v>
      </c>
      <c r="F9" s="1333">
        <f t="shared" ref="F9:P9" si="10">F33</f>
        <v>14168.861999999999</v>
      </c>
      <c r="G9" s="1333">
        <f t="shared" si="10"/>
        <v>13867.696999999996</v>
      </c>
      <c r="H9" s="1333">
        <f t="shared" si="10"/>
        <v>14176.131999999998</v>
      </c>
      <c r="I9" s="1333">
        <f t="shared" si="10"/>
        <v>14109.933000000001</v>
      </c>
      <c r="J9" s="1333">
        <f t="shared" si="10"/>
        <v>13956.536</v>
      </c>
      <c r="K9" s="1333">
        <f t="shared" si="10"/>
        <v>14044.553</v>
      </c>
      <c r="L9" s="1333">
        <f t="shared" si="10"/>
        <v>13940.566000000001</v>
      </c>
      <c r="M9" s="1333">
        <f t="shared" si="10"/>
        <v>10808.62</v>
      </c>
      <c r="N9" s="1333">
        <f t="shared" si="10"/>
        <v>11396.198</v>
      </c>
      <c r="O9" s="1333">
        <f t="shared" si="10"/>
        <v>13502.411</v>
      </c>
      <c r="P9" s="1333">
        <f t="shared" si="10"/>
        <v>13631.559000000001</v>
      </c>
    </row>
    <row r="10" spans="1:16" ht="15.65" customHeight="1">
      <c r="A10" s="1333"/>
      <c r="B10" s="1333" t="s">
        <v>435</v>
      </c>
      <c r="C10" s="1333">
        <f t="shared" ref="C10:D10" si="11">C40</f>
        <v>5901</v>
      </c>
      <c r="D10" s="1333">
        <f t="shared" si="11"/>
        <v>6673.6549999999997</v>
      </c>
      <c r="E10" s="1333">
        <f>E40</f>
        <v>6537.3209999999999</v>
      </c>
      <c r="F10" s="1333">
        <f t="shared" ref="F10:P10" si="12">F40</f>
        <v>7291.2060000000001</v>
      </c>
      <c r="G10" s="1333">
        <f t="shared" si="12"/>
        <v>10022.203</v>
      </c>
      <c r="H10" s="1333">
        <f t="shared" si="12"/>
        <v>12878.213000000002</v>
      </c>
      <c r="I10" s="1333">
        <f t="shared" si="12"/>
        <v>11302.914999999999</v>
      </c>
      <c r="J10" s="1333">
        <f t="shared" si="12"/>
        <v>10962.522000000001</v>
      </c>
      <c r="K10" s="1333">
        <f t="shared" si="12"/>
        <v>10328.460999999999</v>
      </c>
      <c r="L10" s="1333">
        <f t="shared" si="12"/>
        <v>10366.136999999999</v>
      </c>
      <c r="M10" s="1333">
        <f t="shared" si="12"/>
        <v>4300.3920000000007</v>
      </c>
      <c r="N10" s="1333">
        <f t="shared" si="12"/>
        <v>5411.6059999999998</v>
      </c>
      <c r="O10" s="1333">
        <f t="shared" si="12"/>
        <v>8355.9269999999997</v>
      </c>
      <c r="P10" s="1333">
        <f t="shared" si="12"/>
        <v>10906.777</v>
      </c>
    </row>
    <row r="11" spans="1:16" ht="15.65" customHeight="1">
      <c r="A11" s="1333"/>
      <c r="B11" s="1333" t="s">
        <v>436</v>
      </c>
      <c r="C11" s="1333">
        <f t="shared" ref="C11:D11" si="13">C45</f>
        <v>6541</v>
      </c>
      <c r="D11" s="1333">
        <f t="shared" si="13"/>
        <v>6444.0350000000008</v>
      </c>
      <c r="E11" s="1333">
        <f>E45</f>
        <v>6647.4930000000004</v>
      </c>
      <c r="F11" s="1333">
        <f t="shared" ref="F11:P11" si="14">F45</f>
        <v>6657.6029999999992</v>
      </c>
      <c r="G11" s="1333">
        <f t="shared" si="14"/>
        <v>6634.6770000000006</v>
      </c>
      <c r="H11" s="1333">
        <f t="shared" si="14"/>
        <v>6758.6679999999997</v>
      </c>
      <c r="I11" s="1333">
        <f t="shared" si="14"/>
        <v>6539.1370000000006</v>
      </c>
      <c r="J11" s="1333">
        <f t="shared" si="14"/>
        <v>6605.37</v>
      </c>
      <c r="K11" s="1333">
        <f t="shared" si="14"/>
        <v>6247.7590000000009</v>
      </c>
      <c r="L11" s="1333">
        <f t="shared" si="14"/>
        <v>6186.8240000000005</v>
      </c>
      <c r="M11" s="1333">
        <f t="shared" si="14"/>
        <v>3696.6039999999998</v>
      </c>
      <c r="N11" s="1333">
        <f t="shared" si="14"/>
        <v>4277.3969999999999</v>
      </c>
      <c r="O11" s="1333">
        <f t="shared" si="14"/>
        <v>4919.3380000000006</v>
      </c>
      <c r="P11" s="1333">
        <f t="shared" si="14"/>
        <v>5102.9659999999994</v>
      </c>
    </row>
    <row r="12" spans="1:16" ht="15.65" customHeight="1">
      <c r="A12" s="1333"/>
      <c r="B12" s="1333" t="s">
        <v>224</v>
      </c>
      <c r="C12" s="1333">
        <f t="shared" ref="C12:D12" si="15">C53</f>
        <v>8339</v>
      </c>
      <c r="D12" s="1333">
        <f t="shared" si="15"/>
        <v>8361.496000000001</v>
      </c>
      <c r="E12" s="1333">
        <f>E53</f>
        <v>9993.4480000000003</v>
      </c>
      <c r="F12" s="1333">
        <f t="shared" ref="F12:P12" si="16">F53</f>
        <v>10620.765999999998</v>
      </c>
      <c r="G12" s="1333">
        <f t="shared" si="16"/>
        <v>10762.271000000001</v>
      </c>
      <c r="H12" s="1333">
        <f t="shared" si="16"/>
        <v>10330.800000000001</v>
      </c>
      <c r="I12" s="1333">
        <f t="shared" si="16"/>
        <v>10117.718999999999</v>
      </c>
      <c r="J12" s="1333">
        <f t="shared" si="16"/>
        <v>10093.969999999999</v>
      </c>
      <c r="K12" s="1333">
        <f t="shared" si="16"/>
        <v>9888.3930000000018</v>
      </c>
      <c r="L12" s="1333">
        <f t="shared" si="16"/>
        <v>9409.2350000000006</v>
      </c>
      <c r="M12" s="1333">
        <f t="shared" si="16"/>
        <v>5779.4950000000008</v>
      </c>
      <c r="N12" s="1333">
        <f t="shared" si="16"/>
        <v>6055.5149999999994</v>
      </c>
      <c r="O12" s="1333">
        <f t="shared" si="16"/>
        <v>8005.067</v>
      </c>
      <c r="P12" s="1333">
        <f t="shared" si="16"/>
        <v>8003.3250000000007</v>
      </c>
    </row>
    <row r="13" spans="1:16" ht="15.65" customHeight="1">
      <c r="A13" s="1333"/>
      <c r="B13" s="1333" t="s">
        <v>269</v>
      </c>
      <c r="C13" s="1333">
        <f t="shared" ref="C13:D13" si="17">C59</f>
        <v>4417</v>
      </c>
      <c r="D13" s="1333">
        <f t="shared" si="17"/>
        <v>4466.92</v>
      </c>
      <c r="E13" s="1333">
        <f>E59</f>
        <v>4637.9740000000002</v>
      </c>
      <c r="F13" s="1333">
        <f t="shared" ref="F13:P13" si="18">F59</f>
        <v>4418.625</v>
      </c>
      <c r="G13" s="1333">
        <f t="shared" si="18"/>
        <v>4304.1939999999995</v>
      </c>
      <c r="H13" s="1333">
        <f t="shared" si="18"/>
        <v>4454.683</v>
      </c>
      <c r="I13" s="1333">
        <f t="shared" si="18"/>
        <v>4481.8680000000004</v>
      </c>
      <c r="J13" s="1333">
        <f t="shared" si="18"/>
        <v>4655.3459999999995</v>
      </c>
      <c r="K13" s="1333">
        <f t="shared" si="18"/>
        <v>4682.5349999999999</v>
      </c>
      <c r="L13" s="1333">
        <f t="shared" si="18"/>
        <v>5072.2610000000004</v>
      </c>
      <c r="M13" s="1333">
        <f t="shared" si="18"/>
        <v>3634.49</v>
      </c>
      <c r="N13" s="1333">
        <f t="shared" si="18"/>
        <v>4068.9520000000002</v>
      </c>
      <c r="O13" s="1333">
        <f t="shared" si="18"/>
        <v>4589.6329999999998</v>
      </c>
      <c r="P13" s="1333">
        <f t="shared" si="18"/>
        <v>4990.76</v>
      </c>
    </row>
    <row r="14" spans="1:16" ht="15.65" customHeight="1">
      <c r="A14" s="1333"/>
      <c r="B14" s="1333" t="s">
        <v>284</v>
      </c>
      <c r="C14" s="1333">
        <f t="shared" ref="C14:D14" si="19">C62</f>
        <v>9779</v>
      </c>
      <c r="D14" s="1333">
        <f t="shared" si="19"/>
        <v>9141.0529999999999</v>
      </c>
      <c r="E14" s="1333">
        <f>E62</f>
        <v>9879.8850000000002</v>
      </c>
      <c r="F14" s="1333">
        <f t="shared" ref="F14:P14" si="20">F62</f>
        <v>9768.7819999999992</v>
      </c>
      <c r="G14" s="1333">
        <f t="shared" si="20"/>
        <v>12712.775</v>
      </c>
      <c r="H14" s="1333">
        <f t="shared" si="20"/>
        <v>13722.550999999999</v>
      </c>
      <c r="I14" s="1333">
        <f t="shared" si="20"/>
        <v>12776.84</v>
      </c>
      <c r="J14" s="1333">
        <f t="shared" si="20"/>
        <v>13011.98</v>
      </c>
      <c r="K14" s="1333">
        <f t="shared" si="20"/>
        <v>12566.743</v>
      </c>
      <c r="L14" s="1333">
        <f t="shared" si="20"/>
        <v>12602.677</v>
      </c>
      <c r="M14" s="1333">
        <f t="shared" si="20"/>
        <v>8043.1120000000001</v>
      </c>
      <c r="N14" s="1333">
        <f t="shared" si="20"/>
        <v>9588.1820000000007</v>
      </c>
      <c r="O14" s="1333">
        <f t="shared" si="20"/>
        <v>12815.674000000001</v>
      </c>
      <c r="P14" s="1333">
        <f t="shared" si="20"/>
        <v>13332.731</v>
      </c>
    </row>
    <row r="15" spans="1:16" ht="15.65" customHeight="1"/>
    <row r="16" spans="1:16" ht="15.65" customHeight="1">
      <c r="A16" s="1334">
        <v>100</v>
      </c>
      <c r="B16" s="1333" t="s">
        <v>85</v>
      </c>
      <c r="C16" s="1333">
        <f>C72</f>
        <v>31790</v>
      </c>
      <c r="D16" s="1333">
        <f t="shared" ref="D16:P16" si="21">D72</f>
        <v>30956</v>
      </c>
      <c r="E16" s="1333">
        <f t="shared" si="21"/>
        <v>32820</v>
      </c>
      <c r="F16" s="1333">
        <f t="shared" si="21"/>
        <v>35730</v>
      </c>
      <c r="G16" s="1333">
        <f t="shared" si="21"/>
        <v>35430</v>
      </c>
      <c r="H16" s="1333">
        <f t="shared" si="21"/>
        <v>35980</v>
      </c>
      <c r="I16" s="1333">
        <f t="shared" si="21"/>
        <v>35000</v>
      </c>
      <c r="J16" s="1333">
        <f t="shared" si="21"/>
        <v>39330</v>
      </c>
      <c r="K16" s="1333">
        <f t="shared" si="21"/>
        <v>35380</v>
      </c>
      <c r="L16" s="1333">
        <f t="shared" si="21"/>
        <v>35420</v>
      </c>
      <c r="M16" s="1333">
        <f t="shared" si="21"/>
        <v>12543.217203919437</v>
      </c>
      <c r="N16" s="1333">
        <f t="shared" si="21"/>
        <v>13380</v>
      </c>
      <c r="O16" s="1333">
        <f t="shared" si="21"/>
        <v>24257.222841378501</v>
      </c>
      <c r="P16" s="1333">
        <f t="shared" si="21"/>
        <v>26450</v>
      </c>
    </row>
    <row r="17" spans="1:16" ht="15.65" customHeight="1">
      <c r="A17" s="1333"/>
      <c r="B17" s="1335" t="s">
        <v>105</v>
      </c>
      <c r="C17" s="1335">
        <f t="shared" ref="C17:D17" si="22">SUM(C18:C20)</f>
        <v>13926</v>
      </c>
      <c r="D17" s="1335">
        <f t="shared" si="22"/>
        <v>13250.212000000001</v>
      </c>
      <c r="E17" s="1335">
        <f>SUM(E18:E20)</f>
        <v>13444.718999999999</v>
      </c>
      <c r="F17" s="1335">
        <f t="shared" ref="F17:P17" si="23">SUM(F18:F20)</f>
        <v>13798.865</v>
      </c>
      <c r="G17" s="1335">
        <f t="shared" si="23"/>
        <v>14195.019999999999</v>
      </c>
      <c r="H17" s="1335">
        <f t="shared" si="23"/>
        <v>14460.829</v>
      </c>
      <c r="I17" s="1335">
        <f t="shared" si="23"/>
        <v>14537.968000000001</v>
      </c>
      <c r="J17" s="1335">
        <f t="shared" si="23"/>
        <v>14294.641</v>
      </c>
      <c r="K17" s="1335">
        <f t="shared" si="23"/>
        <v>14477.533000000001</v>
      </c>
      <c r="L17" s="1335">
        <f t="shared" si="23"/>
        <v>14726.505999999999</v>
      </c>
      <c r="M17" s="1335">
        <f t="shared" si="23"/>
        <v>7895.4100000000008</v>
      </c>
      <c r="N17" s="1335">
        <f t="shared" si="23"/>
        <v>9493.0189999999984</v>
      </c>
      <c r="O17" s="1335">
        <f t="shared" si="23"/>
        <v>13290.877999999999</v>
      </c>
      <c r="P17" s="1335">
        <f t="shared" si="23"/>
        <v>14251.242999999999</v>
      </c>
    </row>
    <row r="18" spans="1:16" ht="15.65" customHeight="1">
      <c r="A18" s="1334">
        <v>202</v>
      </c>
      <c r="B18" s="1333" t="s">
        <v>107</v>
      </c>
      <c r="C18" s="1333">
        <f>C73</f>
        <v>1573</v>
      </c>
      <c r="D18" s="1333">
        <f t="shared" ref="D18:P18" si="24">D73</f>
        <v>1587.27</v>
      </c>
      <c r="E18" s="1333">
        <f t="shared" si="24"/>
        <v>1785.723</v>
      </c>
      <c r="F18" s="1333">
        <f t="shared" si="24"/>
        <v>1764.2149999999999</v>
      </c>
      <c r="G18" s="1333">
        <f t="shared" si="24"/>
        <v>1745.3009999999999</v>
      </c>
      <c r="H18" s="1333">
        <f t="shared" si="24"/>
        <v>1900.3510000000001</v>
      </c>
      <c r="I18" s="1333">
        <f t="shared" si="24"/>
        <v>2095.6309999999999</v>
      </c>
      <c r="J18" s="1333">
        <f t="shared" si="24"/>
        <v>1841.759</v>
      </c>
      <c r="K18" s="1333">
        <f t="shared" si="24"/>
        <v>1978.25</v>
      </c>
      <c r="L18" s="1333">
        <f t="shared" si="24"/>
        <v>2160.3020000000001</v>
      </c>
      <c r="M18" s="1333">
        <f t="shared" si="24"/>
        <v>1092.961</v>
      </c>
      <c r="N18" s="1333">
        <f t="shared" si="24"/>
        <v>1351.059</v>
      </c>
      <c r="O18" s="1333">
        <f t="shared" si="24"/>
        <v>2021.0250000000001</v>
      </c>
      <c r="P18" s="1333">
        <f t="shared" si="24"/>
        <v>2283.433</v>
      </c>
    </row>
    <row r="19" spans="1:16" ht="15.65" customHeight="1">
      <c r="A19" s="1334">
        <v>204</v>
      </c>
      <c r="B19" s="1333" t="s">
        <v>109</v>
      </c>
      <c r="C19" s="1333">
        <f t="shared" ref="C19:P20" si="25">C74</f>
        <v>12141</v>
      </c>
      <c r="D19" s="1333">
        <f t="shared" si="25"/>
        <v>11434.429</v>
      </c>
      <c r="E19" s="1333">
        <f t="shared" si="25"/>
        <v>11405.268</v>
      </c>
      <c r="F19" s="1333">
        <f t="shared" si="25"/>
        <v>11730.239</v>
      </c>
      <c r="G19" s="1333">
        <f t="shared" si="25"/>
        <v>12152.034</v>
      </c>
      <c r="H19" s="1333">
        <f t="shared" si="25"/>
        <v>12248.669</v>
      </c>
      <c r="I19" s="1333">
        <f t="shared" si="25"/>
        <v>12089.869000000001</v>
      </c>
      <c r="J19" s="1333">
        <f t="shared" si="25"/>
        <v>12111.486999999999</v>
      </c>
      <c r="K19" s="1333">
        <f t="shared" si="25"/>
        <v>12161.683000000001</v>
      </c>
      <c r="L19" s="1333">
        <f t="shared" si="25"/>
        <v>12205.707</v>
      </c>
      <c r="M19" s="1333">
        <f t="shared" si="25"/>
        <v>6634.0590000000002</v>
      </c>
      <c r="N19" s="1333">
        <f t="shared" si="25"/>
        <v>7935.3919999999998</v>
      </c>
      <c r="O19" s="1333">
        <f t="shared" si="25"/>
        <v>10986.675999999999</v>
      </c>
      <c r="P19" s="1333">
        <f t="shared" si="25"/>
        <v>11613.237999999999</v>
      </c>
    </row>
    <row r="20" spans="1:16" ht="15.65" customHeight="1">
      <c r="A20" s="1334">
        <v>206</v>
      </c>
      <c r="B20" s="1333" t="s">
        <v>111</v>
      </c>
      <c r="C20" s="1333">
        <f t="shared" si="25"/>
        <v>212</v>
      </c>
      <c r="D20" s="1333">
        <f t="shared" si="25"/>
        <v>228.51300000000001</v>
      </c>
      <c r="E20" s="1333">
        <f t="shared" si="25"/>
        <v>253.72800000000001</v>
      </c>
      <c r="F20" s="1333">
        <f t="shared" si="25"/>
        <v>304.411</v>
      </c>
      <c r="G20" s="1333">
        <f t="shared" si="25"/>
        <v>297.685</v>
      </c>
      <c r="H20" s="1333">
        <f t="shared" si="25"/>
        <v>311.80900000000003</v>
      </c>
      <c r="I20" s="1333">
        <f t="shared" si="25"/>
        <v>352.46800000000002</v>
      </c>
      <c r="J20" s="1333">
        <f t="shared" si="25"/>
        <v>341.39499999999998</v>
      </c>
      <c r="K20" s="1333">
        <f t="shared" si="25"/>
        <v>337.6</v>
      </c>
      <c r="L20" s="1333">
        <f t="shared" si="25"/>
        <v>360.49700000000001</v>
      </c>
      <c r="M20" s="1333">
        <f t="shared" si="25"/>
        <v>168.39</v>
      </c>
      <c r="N20" s="1333">
        <f t="shared" si="25"/>
        <v>206.56800000000001</v>
      </c>
      <c r="O20" s="1333">
        <f t="shared" si="25"/>
        <v>283.17700000000002</v>
      </c>
      <c r="P20" s="1333">
        <f t="shared" si="25"/>
        <v>354.572</v>
      </c>
    </row>
    <row r="21" spans="1:16" ht="15.65" customHeight="1">
      <c r="A21" s="1333"/>
      <c r="B21" s="1335" t="s">
        <v>112</v>
      </c>
      <c r="C21" s="1335">
        <f>SUM(C22:C26)</f>
        <v>16991</v>
      </c>
      <c r="D21" s="1335">
        <f t="shared" ref="D21:P21" si="26">SUM(D22:D26)</f>
        <v>16242.326000000001</v>
      </c>
      <c r="E21" s="1335">
        <f t="shared" si="26"/>
        <v>16723.539999999997</v>
      </c>
      <c r="F21" s="1335">
        <f t="shared" si="26"/>
        <v>16479.019</v>
      </c>
      <c r="G21" s="1335">
        <f t="shared" si="26"/>
        <v>16620.085999999999</v>
      </c>
      <c r="H21" s="1335">
        <f t="shared" si="26"/>
        <v>17134.128999999997</v>
      </c>
      <c r="I21" s="1335">
        <f t="shared" si="26"/>
        <v>16476.8</v>
      </c>
      <c r="J21" s="1335">
        <f t="shared" si="26"/>
        <v>16831.066999999999</v>
      </c>
      <c r="K21" s="1335">
        <f t="shared" si="26"/>
        <v>19943.812999999998</v>
      </c>
      <c r="L21" s="1335">
        <f t="shared" si="26"/>
        <v>18935.099999999999</v>
      </c>
      <c r="M21" s="1335">
        <f t="shared" si="26"/>
        <v>12401.438</v>
      </c>
      <c r="N21" s="1335">
        <f t="shared" si="26"/>
        <v>14960.55</v>
      </c>
      <c r="O21" s="1335">
        <f t="shared" si="26"/>
        <v>17272.05</v>
      </c>
      <c r="P21" s="1335">
        <f t="shared" si="26"/>
        <v>17901.383000000002</v>
      </c>
    </row>
    <row r="22" spans="1:16" ht="15.65" customHeight="1">
      <c r="A22" s="1334">
        <v>207</v>
      </c>
      <c r="B22" s="1333" t="s">
        <v>114</v>
      </c>
      <c r="C22" s="1333">
        <f>C76</f>
        <v>2810</v>
      </c>
      <c r="D22" s="1333">
        <f t="shared" ref="D22:P22" si="27">D76</f>
        <v>2698.7020000000002</v>
      </c>
      <c r="E22" s="1333">
        <f t="shared" si="27"/>
        <v>2902.5749999999998</v>
      </c>
      <c r="F22" s="1333">
        <f t="shared" si="27"/>
        <v>2764.3620000000001</v>
      </c>
      <c r="G22" s="1333">
        <f t="shared" si="27"/>
        <v>2950.0340000000001</v>
      </c>
      <c r="H22" s="1333">
        <f t="shared" si="27"/>
        <v>3122.902</v>
      </c>
      <c r="I22" s="1333">
        <f t="shared" si="27"/>
        <v>2657.2460000000001</v>
      </c>
      <c r="J22" s="1333">
        <f t="shared" si="27"/>
        <v>2784.752</v>
      </c>
      <c r="K22" s="1333">
        <f t="shared" si="27"/>
        <v>3036.99</v>
      </c>
      <c r="L22" s="1333">
        <f t="shared" si="27"/>
        <v>2737.6239999999998</v>
      </c>
      <c r="M22" s="1333">
        <f t="shared" si="27"/>
        <v>1771.5820000000001</v>
      </c>
      <c r="N22" s="1333">
        <f t="shared" si="27"/>
        <v>1930.864</v>
      </c>
      <c r="O22" s="1333">
        <f t="shared" si="27"/>
        <v>2497.5630000000001</v>
      </c>
      <c r="P22" s="1333">
        <f t="shared" si="27"/>
        <v>2365.4929999999999</v>
      </c>
    </row>
    <row r="23" spans="1:16" ht="15.65" customHeight="1">
      <c r="A23" s="1334">
        <v>214</v>
      </c>
      <c r="B23" s="1333" t="s">
        <v>116</v>
      </c>
      <c r="C23" s="1333">
        <f t="shared" ref="C23:P26" si="28">C77</f>
        <v>8513</v>
      </c>
      <c r="D23" s="1333">
        <f t="shared" si="28"/>
        <v>8273.0689999999995</v>
      </c>
      <c r="E23" s="1333">
        <f t="shared" si="28"/>
        <v>8362.5669999999991</v>
      </c>
      <c r="F23" s="1333">
        <f t="shared" si="28"/>
        <v>8325.6560000000009</v>
      </c>
      <c r="G23" s="1333">
        <f t="shared" si="28"/>
        <v>8180.74</v>
      </c>
      <c r="H23" s="1333">
        <f t="shared" si="28"/>
        <v>8337.1769999999997</v>
      </c>
      <c r="I23" s="1333">
        <f t="shared" si="28"/>
        <v>8242.0889999999999</v>
      </c>
      <c r="J23" s="1333">
        <f t="shared" si="28"/>
        <v>8408.9709999999995</v>
      </c>
      <c r="K23" s="1333">
        <f t="shared" si="28"/>
        <v>11564.55</v>
      </c>
      <c r="L23" s="1333">
        <f t="shared" si="28"/>
        <v>10247.668</v>
      </c>
      <c r="M23" s="1333">
        <f t="shared" si="28"/>
        <v>6463.8549999999996</v>
      </c>
      <c r="N23" s="1333">
        <f t="shared" si="28"/>
        <v>8485.6880000000001</v>
      </c>
      <c r="O23" s="1333">
        <f t="shared" si="28"/>
        <v>9974.3340000000007</v>
      </c>
      <c r="P23" s="1333">
        <f t="shared" si="28"/>
        <v>9931.3529999999992</v>
      </c>
    </row>
    <row r="24" spans="1:16" ht="15.65" customHeight="1">
      <c r="A24" s="1334">
        <v>217</v>
      </c>
      <c r="B24" s="1333" t="s">
        <v>118</v>
      </c>
      <c r="C24" s="1333">
        <f t="shared" si="28"/>
        <v>2139</v>
      </c>
      <c r="D24" s="1333">
        <f t="shared" si="28"/>
        <v>2094.6669999999999</v>
      </c>
      <c r="E24" s="1333">
        <f t="shared" si="28"/>
        <v>2110.692</v>
      </c>
      <c r="F24" s="1333">
        <f t="shared" si="28"/>
        <v>2085.2559999999999</v>
      </c>
      <c r="G24" s="1333">
        <f t="shared" si="28"/>
        <v>2091.7469999999998</v>
      </c>
      <c r="H24" s="1333">
        <f t="shared" si="28"/>
        <v>2203.2179999999998</v>
      </c>
      <c r="I24" s="1333">
        <f t="shared" si="28"/>
        <v>2249.0169999999998</v>
      </c>
      <c r="J24" s="1333">
        <f t="shared" si="28"/>
        <v>2435.596</v>
      </c>
      <c r="K24" s="1333">
        <f t="shared" si="28"/>
        <v>2304.163</v>
      </c>
      <c r="L24" s="1333">
        <f t="shared" si="28"/>
        <v>2301.819</v>
      </c>
      <c r="M24" s="1333">
        <f t="shared" si="28"/>
        <v>1205.5899999999999</v>
      </c>
      <c r="N24" s="1333">
        <f t="shared" si="28"/>
        <v>1261.318</v>
      </c>
      <c r="O24" s="1333">
        <f t="shared" si="28"/>
        <v>1333.22</v>
      </c>
      <c r="P24" s="1333">
        <f t="shared" si="28"/>
        <v>1767.1279999999999</v>
      </c>
    </row>
    <row r="25" spans="1:16" ht="15.65" customHeight="1">
      <c r="A25" s="1334">
        <v>219</v>
      </c>
      <c r="B25" s="1333" t="s">
        <v>120</v>
      </c>
      <c r="C25" s="1333">
        <f t="shared" si="28"/>
        <v>2379</v>
      </c>
      <c r="D25" s="1333">
        <f t="shared" si="28"/>
        <v>2193.136</v>
      </c>
      <c r="E25" s="1333">
        <f t="shared" si="28"/>
        <v>2344.9369999999999</v>
      </c>
      <c r="F25" s="1333">
        <f t="shared" si="28"/>
        <v>2283.5320000000002</v>
      </c>
      <c r="G25" s="1333">
        <f t="shared" si="28"/>
        <v>2283.819</v>
      </c>
      <c r="H25" s="1333">
        <f t="shared" si="28"/>
        <v>2295.0349999999999</v>
      </c>
      <c r="I25" s="1333">
        <f t="shared" si="28"/>
        <v>2176.3620000000001</v>
      </c>
      <c r="J25" s="1333">
        <f t="shared" si="28"/>
        <v>2083.6579999999999</v>
      </c>
      <c r="K25" s="1333">
        <f t="shared" si="28"/>
        <v>1981.61</v>
      </c>
      <c r="L25" s="1333">
        <f t="shared" si="28"/>
        <v>2472.5720000000001</v>
      </c>
      <c r="M25" s="1333">
        <f t="shared" si="28"/>
        <v>2034.384</v>
      </c>
      <c r="N25" s="1333">
        <f t="shared" si="28"/>
        <v>2287.701</v>
      </c>
      <c r="O25" s="1333">
        <f t="shared" si="28"/>
        <v>2336.6129999999998</v>
      </c>
      <c r="P25" s="1333">
        <f t="shared" si="28"/>
        <v>2677.317</v>
      </c>
    </row>
    <row r="26" spans="1:16" ht="15.65" customHeight="1">
      <c r="A26" s="1334">
        <v>301</v>
      </c>
      <c r="B26" s="1333" t="s">
        <v>122</v>
      </c>
      <c r="C26" s="1333">
        <f t="shared" si="28"/>
        <v>1150</v>
      </c>
      <c r="D26" s="1333">
        <f t="shared" si="28"/>
        <v>982.75199999999995</v>
      </c>
      <c r="E26" s="1333">
        <f t="shared" si="28"/>
        <v>1002.769</v>
      </c>
      <c r="F26" s="1333">
        <f t="shared" si="28"/>
        <v>1020.213</v>
      </c>
      <c r="G26" s="1333">
        <f t="shared" si="28"/>
        <v>1113.7460000000001</v>
      </c>
      <c r="H26" s="1333">
        <f t="shared" si="28"/>
        <v>1175.797</v>
      </c>
      <c r="I26" s="1333">
        <f t="shared" si="28"/>
        <v>1152.086</v>
      </c>
      <c r="J26" s="1333">
        <f t="shared" si="28"/>
        <v>1118.0899999999999</v>
      </c>
      <c r="K26" s="1333">
        <f t="shared" si="28"/>
        <v>1056.5</v>
      </c>
      <c r="L26" s="1333">
        <f t="shared" si="28"/>
        <v>1175.4169999999999</v>
      </c>
      <c r="M26" s="1333">
        <f t="shared" si="28"/>
        <v>926.02700000000004</v>
      </c>
      <c r="N26" s="1333">
        <f t="shared" si="28"/>
        <v>994.97900000000004</v>
      </c>
      <c r="O26" s="1333">
        <f t="shared" si="28"/>
        <v>1130.32</v>
      </c>
      <c r="P26" s="1333">
        <f t="shared" si="28"/>
        <v>1160.0920000000001</v>
      </c>
    </row>
    <row r="27" spans="1:16" ht="15.65" customHeight="1">
      <c r="A27" s="1333"/>
      <c r="B27" s="1335" t="s">
        <v>123</v>
      </c>
      <c r="C27" s="1335">
        <f>SUM(C28:C32)</f>
        <v>9063</v>
      </c>
      <c r="D27" s="1335">
        <f t="shared" ref="D27:P27" si="29">SUM(D28:D32)</f>
        <v>8769.2720000000008</v>
      </c>
      <c r="E27" s="1335">
        <f t="shared" si="29"/>
        <v>8733.393</v>
      </c>
      <c r="F27" s="1335">
        <f t="shared" si="29"/>
        <v>8777.3769999999986</v>
      </c>
      <c r="G27" s="1335">
        <f t="shared" si="29"/>
        <v>8707.0560000000005</v>
      </c>
      <c r="H27" s="1335">
        <f t="shared" si="29"/>
        <v>8857.7919999999976</v>
      </c>
      <c r="I27" s="1335">
        <f t="shared" si="29"/>
        <v>8822.9929999999986</v>
      </c>
      <c r="J27" s="1335">
        <f t="shared" si="29"/>
        <v>9304.5500000000011</v>
      </c>
      <c r="K27" s="1335">
        <f t="shared" si="29"/>
        <v>9402.9809999999998</v>
      </c>
      <c r="L27" s="1335">
        <f t="shared" si="29"/>
        <v>9847.7669999999998</v>
      </c>
      <c r="M27" s="1335">
        <f t="shared" si="29"/>
        <v>6150.9809999999989</v>
      </c>
      <c r="N27" s="1335">
        <f t="shared" si="29"/>
        <v>6231.8940000000002</v>
      </c>
      <c r="O27" s="1335">
        <f t="shared" si="29"/>
        <v>7365.6269999999995</v>
      </c>
      <c r="P27" s="1335">
        <f t="shared" si="29"/>
        <v>7746.6500000000005</v>
      </c>
    </row>
    <row r="28" spans="1:16" ht="15.65" customHeight="1">
      <c r="A28" s="1334">
        <v>203</v>
      </c>
      <c r="B28" s="1333" t="s">
        <v>125</v>
      </c>
      <c r="C28" s="1333">
        <f>C81</f>
        <v>5049</v>
      </c>
      <c r="D28" s="1333">
        <f t="shared" ref="D28:P28" si="30">D81</f>
        <v>4884.7640000000001</v>
      </c>
      <c r="E28" s="1333">
        <f t="shared" si="30"/>
        <v>4733.6009999999997</v>
      </c>
      <c r="F28" s="1333">
        <f t="shared" si="30"/>
        <v>4719.2929999999997</v>
      </c>
      <c r="G28" s="1333">
        <f t="shared" si="30"/>
        <v>4898.6229999999996</v>
      </c>
      <c r="H28" s="1333">
        <f t="shared" si="30"/>
        <v>5057.866</v>
      </c>
      <c r="I28" s="1333">
        <f t="shared" si="30"/>
        <v>5014.2089999999998</v>
      </c>
      <c r="J28" s="1333">
        <f t="shared" si="30"/>
        <v>5590.701</v>
      </c>
      <c r="K28" s="1333">
        <f t="shared" si="30"/>
        <v>5485.317</v>
      </c>
      <c r="L28" s="1333">
        <f t="shared" si="30"/>
        <v>5913.5630000000001</v>
      </c>
      <c r="M28" s="1333">
        <f t="shared" si="30"/>
        <v>3625.857</v>
      </c>
      <c r="N28" s="1333">
        <f t="shared" si="30"/>
        <v>3813.9560000000001</v>
      </c>
      <c r="O28" s="1333">
        <f t="shared" si="30"/>
        <v>4837.1679999999997</v>
      </c>
      <c r="P28" s="1333">
        <f t="shared" si="30"/>
        <v>5042.6750000000002</v>
      </c>
    </row>
    <row r="29" spans="1:16" ht="15.65" customHeight="1">
      <c r="A29" s="1334">
        <v>210</v>
      </c>
      <c r="B29" s="1333" t="s">
        <v>127</v>
      </c>
      <c r="C29" s="1333">
        <f t="shared" ref="C29:P32" si="31">C82</f>
        <v>2281</v>
      </c>
      <c r="D29" s="1333">
        <f t="shared" si="31"/>
        <v>2272.587</v>
      </c>
      <c r="E29" s="1333">
        <f t="shared" si="31"/>
        <v>2319.0709999999999</v>
      </c>
      <c r="F29" s="1333">
        <f t="shared" si="31"/>
        <v>2258.7109999999998</v>
      </c>
      <c r="G29" s="1333">
        <f t="shared" si="31"/>
        <v>2188.2890000000002</v>
      </c>
      <c r="H29" s="1333">
        <f t="shared" si="31"/>
        <v>2260.7829999999999</v>
      </c>
      <c r="I29" s="1333">
        <f t="shared" si="31"/>
        <v>2261.277</v>
      </c>
      <c r="J29" s="1333">
        <f t="shared" si="31"/>
        <v>2191.5700000000002</v>
      </c>
      <c r="K29" s="1333">
        <f t="shared" si="31"/>
        <v>2313.7269999999999</v>
      </c>
      <c r="L29" s="1333">
        <f t="shared" si="31"/>
        <v>2204.5070000000001</v>
      </c>
      <c r="M29" s="1333">
        <f t="shared" si="31"/>
        <v>1335.5160000000001</v>
      </c>
      <c r="N29" s="1333">
        <f t="shared" si="31"/>
        <v>1338.385</v>
      </c>
      <c r="O29" s="1333">
        <f t="shared" si="31"/>
        <v>1011.5119999999999</v>
      </c>
      <c r="P29" s="1333">
        <f t="shared" si="31"/>
        <v>1014.725</v>
      </c>
    </row>
    <row r="30" spans="1:16" ht="15.65" customHeight="1">
      <c r="A30" s="1334">
        <v>216</v>
      </c>
      <c r="B30" s="1333" t="s">
        <v>129</v>
      </c>
      <c r="C30" s="1333">
        <f t="shared" si="31"/>
        <v>1091</v>
      </c>
      <c r="D30" s="1333">
        <f t="shared" si="31"/>
        <v>1084.7439999999999</v>
      </c>
      <c r="E30" s="1333">
        <f t="shared" si="31"/>
        <v>1072.559</v>
      </c>
      <c r="F30" s="1333">
        <f t="shared" si="31"/>
        <v>1143.2850000000001</v>
      </c>
      <c r="G30" s="1333">
        <f t="shared" si="31"/>
        <v>1038.3720000000001</v>
      </c>
      <c r="H30" s="1333">
        <f t="shared" si="31"/>
        <v>983.20100000000002</v>
      </c>
      <c r="I30" s="1333">
        <f t="shared" si="31"/>
        <v>1005.968</v>
      </c>
      <c r="J30" s="1333">
        <f t="shared" si="31"/>
        <v>1023.937</v>
      </c>
      <c r="K30" s="1333">
        <f t="shared" si="31"/>
        <v>1093.104</v>
      </c>
      <c r="L30" s="1333">
        <f t="shared" si="31"/>
        <v>1213.3240000000001</v>
      </c>
      <c r="M30" s="1333">
        <f t="shared" si="31"/>
        <v>897.62</v>
      </c>
      <c r="N30" s="1333">
        <f t="shared" si="31"/>
        <v>754.97900000000004</v>
      </c>
      <c r="O30" s="1333">
        <f t="shared" si="31"/>
        <v>1098.33</v>
      </c>
      <c r="P30" s="1333">
        <f t="shared" si="31"/>
        <v>1239.7149999999999</v>
      </c>
    </row>
    <row r="31" spans="1:16" ht="15.65" customHeight="1">
      <c r="A31" s="1334">
        <v>381</v>
      </c>
      <c r="B31" s="1333" t="s">
        <v>131</v>
      </c>
      <c r="C31" s="1333">
        <f t="shared" si="31"/>
        <v>139</v>
      </c>
      <c r="D31" s="1333">
        <f t="shared" si="31"/>
        <v>116.511</v>
      </c>
      <c r="E31" s="1333">
        <f t="shared" si="31"/>
        <v>126.455</v>
      </c>
      <c r="F31" s="1333">
        <f t="shared" si="31"/>
        <v>126.533</v>
      </c>
      <c r="G31" s="1333">
        <f t="shared" si="31"/>
        <v>124.104</v>
      </c>
      <c r="H31" s="1333">
        <f t="shared" si="31"/>
        <v>124.514</v>
      </c>
      <c r="I31" s="1333">
        <f t="shared" si="31"/>
        <v>128.26400000000001</v>
      </c>
      <c r="J31" s="1333">
        <f t="shared" si="31"/>
        <v>124.446</v>
      </c>
      <c r="K31" s="1333">
        <f t="shared" si="31"/>
        <v>128.89099999999999</v>
      </c>
      <c r="L31" s="1333">
        <f t="shared" si="31"/>
        <v>123.79600000000001</v>
      </c>
      <c r="M31" s="1333">
        <f t="shared" si="31"/>
        <v>95.007000000000005</v>
      </c>
      <c r="N31" s="1333">
        <f t="shared" si="31"/>
        <v>102.52200000000001</v>
      </c>
      <c r="O31" s="1333">
        <f t="shared" si="31"/>
        <v>109.956</v>
      </c>
      <c r="P31" s="1333">
        <f t="shared" si="31"/>
        <v>111.423</v>
      </c>
    </row>
    <row r="32" spans="1:16" ht="15.65" customHeight="1">
      <c r="A32" s="1334">
        <v>382</v>
      </c>
      <c r="B32" s="1333" t="s">
        <v>133</v>
      </c>
      <c r="C32" s="1333">
        <f t="shared" si="31"/>
        <v>503</v>
      </c>
      <c r="D32" s="1333">
        <f t="shared" si="31"/>
        <v>410.666</v>
      </c>
      <c r="E32" s="1333">
        <f t="shared" si="31"/>
        <v>481.70699999999999</v>
      </c>
      <c r="F32" s="1333">
        <f t="shared" si="31"/>
        <v>529.55499999999995</v>
      </c>
      <c r="G32" s="1333">
        <f t="shared" si="31"/>
        <v>457.66800000000001</v>
      </c>
      <c r="H32" s="1333">
        <f t="shared" si="31"/>
        <v>431.428</v>
      </c>
      <c r="I32" s="1333">
        <f t="shared" si="31"/>
        <v>413.27499999999998</v>
      </c>
      <c r="J32" s="1333">
        <f t="shared" si="31"/>
        <v>373.89600000000002</v>
      </c>
      <c r="K32" s="1333">
        <f t="shared" si="31"/>
        <v>381.94200000000001</v>
      </c>
      <c r="L32" s="1333">
        <f t="shared" si="31"/>
        <v>392.577</v>
      </c>
      <c r="M32" s="1333">
        <f t="shared" si="31"/>
        <v>196.98099999999999</v>
      </c>
      <c r="N32" s="1333">
        <f t="shared" si="31"/>
        <v>222.05199999999999</v>
      </c>
      <c r="O32" s="1333">
        <f t="shared" si="31"/>
        <v>308.661</v>
      </c>
      <c r="P32" s="1333">
        <f t="shared" si="31"/>
        <v>338.11200000000002</v>
      </c>
    </row>
    <row r="33" spans="1:16" ht="15.65" customHeight="1">
      <c r="A33" s="1333"/>
      <c r="B33" s="1335" t="s">
        <v>134</v>
      </c>
      <c r="C33" s="1335">
        <f>SUM(C34:C39)</f>
        <v>14174</v>
      </c>
      <c r="D33" s="1335">
        <f t="shared" ref="D33:P33" si="32">SUM(D34:D39)</f>
        <v>13865.565000000002</v>
      </c>
      <c r="E33" s="1335">
        <f t="shared" si="32"/>
        <v>14220.956</v>
      </c>
      <c r="F33" s="1335">
        <f t="shared" si="32"/>
        <v>14168.861999999999</v>
      </c>
      <c r="G33" s="1335">
        <f t="shared" si="32"/>
        <v>13867.696999999996</v>
      </c>
      <c r="H33" s="1335">
        <f t="shared" si="32"/>
        <v>14176.131999999998</v>
      </c>
      <c r="I33" s="1335">
        <f t="shared" si="32"/>
        <v>14109.933000000001</v>
      </c>
      <c r="J33" s="1335">
        <f t="shared" si="32"/>
        <v>13956.536</v>
      </c>
      <c r="K33" s="1335">
        <f t="shared" si="32"/>
        <v>14044.553</v>
      </c>
      <c r="L33" s="1335">
        <f t="shared" si="32"/>
        <v>13940.566000000001</v>
      </c>
      <c r="M33" s="1335">
        <f t="shared" si="32"/>
        <v>10808.62</v>
      </c>
      <c r="N33" s="1335">
        <f t="shared" si="32"/>
        <v>11396.198</v>
      </c>
      <c r="O33" s="1335">
        <f t="shared" si="32"/>
        <v>13502.411</v>
      </c>
      <c r="P33" s="1335">
        <f t="shared" si="32"/>
        <v>13631.559000000001</v>
      </c>
    </row>
    <row r="34" spans="1:16" ht="15.65" customHeight="1">
      <c r="A34" s="1333">
        <v>213</v>
      </c>
      <c r="B34" s="1335" t="s">
        <v>361</v>
      </c>
      <c r="C34" s="1335">
        <f>C86</f>
        <v>1228</v>
      </c>
      <c r="D34" s="1335">
        <f t="shared" ref="D34:P34" si="33">D86</f>
        <v>1248.4829999999999</v>
      </c>
      <c r="E34" s="1335">
        <f t="shared" si="33"/>
        <v>1211.5999999999999</v>
      </c>
      <c r="F34" s="1335">
        <f t="shared" si="33"/>
        <v>1148.221</v>
      </c>
      <c r="G34" s="1335">
        <f t="shared" si="33"/>
        <v>1106.2619999999999</v>
      </c>
      <c r="H34" s="1335">
        <f t="shared" si="33"/>
        <v>1269.7719999999999</v>
      </c>
      <c r="I34" s="1335">
        <f t="shared" si="33"/>
        <v>1277.3009999999999</v>
      </c>
      <c r="J34" s="1335">
        <f t="shared" si="33"/>
        <v>1230.0419999999999</v>
      </c>
      <c r="K34" s="1335">
        <f t="shared" si="33"/>
        <v>1229.9760000000001</v>
      </c>
      <c r="L34" s="1335">
        <f t="shared" si="33"/>
        <v>1265.8910000000001</v>
      </c>
      <c r="M34" s="1335">
        <f t="shared" si="33"/>
        <v>879.755</v>
      </c>
      <c r="N34" s="1335">
        <f t="shared" si="33"/>
        <v>900.65599999999995</v>
      </c>
      <c r="O34" s="1335">
        <f t="shared" si="33"/>
        <v>1084.0930000000001</v>
      </c>
      <c r="P34" s="1335">
        <f t="shared" si="33"/>
        <v>1003.596</v>
      </c>
    </row>
    <row r="35" spans="1:16" ht="15.65" customHeight="1">
      <c r="A35" s="1334">
        <v>215</v>
      </c>
      <c r="B35" s="1333" t="s">
        <v>362</v>
      </c>
      <c r="C35" s="1335">
        <f t="shared" ref="C35:P39" si="34">C87</f>
        <v>5533</v>
      </c>
      <c r="D35" s="1335">
        <f t="shared" si="34"/>
        <v>5424.6379999999999</v>
      </c>
      <c r="E35" s="1335">
        <f t="shared" si="34"/>
        <v>5634.9690000000001</v>
      </c>
      <c r="F35" s="1335">
        <f t="shared" si="34"/>
        <v>5575.4570000000003</v>
      </c>
      <c r="G35" s="1335">
        <f t="shared" si="34"/>
        <v>4966.0309999999999</v>
      </c>
      <c r="H35" s="1335">
        <f t="shared" si="34"/>
        <v>4928.0330000000004</v>
      </c>
      <c r="I35" s="1335">
        <f t="shared" si="34"/>
        <v>4974.4440000000004</v>
      </c>
      <c r="J35" s="1335">
        <f t="shared" si="34"/>
        <v>5226.7820000000002</v>
      </c>
      <c r="K35" s="1335">
        <f t="shared" si="34"/>
        <v>5043.8540000000003</v>
      </c>
      <c r="L35" s="1335">
        <f t="shared" si="34"/>
        <v>5166.2160000000003</v>
      </c>
      <c r="M35" s="1335">
        <f t="shared" si="34"/>
        <v>3934.5810000000001</v>
      </c>
      <c r="N35" s="1335">
        <f t="shared" si="34"/>
        <v>4266.84</v>
      </c>
      <c r="O35" s="1335">
        <f t="shared" si="34"/>
        <v>4761.4459999999999</v>
      </c>
      <c r="P35" s="1335">
        <f t="shared" si="34"/>
        <v>4812.4620000000004</v>
      </c>
    </row>
    <row r="36" spans="1:16" ht="15.65" customHeight="1">
      <c r="A36" s="1334">
        <v>218</v>
      </c>
      <c r="B36" s="1333" t="s">
        <v>148</v>
      </c>
      <c r="C36" s="1335">
        <f t="shared" si="34"/>
        <v>2453</v>
      </c>
      <c r="D36" s="1335">
        <f t="shared" si="34"/>
        <v>2370.1320000000001</v>
      </c>
      <c r="E36" s="1335">
        <f t="shared" si="34"/>
        <v>2274.5189999999998</v>
      </c>
      <c r="F36" s="1335">
        <f t="shared" si="34"/>
        <v>2315.9920000000002</v>
      </c>
      <c r="G36" s="1335">
        <f t="shared" si="34"/>
        <v>2367.2379999999998</v>
      </c>
      <c r="H36" s="1335">
        <f t="shared" si="34"/>
        <v>2448.3539999999998</v>
      </c>
      <c r="I36" s="1335">
        <f t="shared" si="34"/>
        <v>2470.6480000000001</v>
      </c>
      <c r="J36" s="1335">
        <f t="shared" si="34"/>
        <v>2256.1239999999998</v>
      </c>
      <c r="K36" s="1335">
        <f t="shared" si="34"/>
        <v>2248.9490000000001</v>
      </c>
      <c r="L36" s="1335">
        <f t="shared" si="34"/>
        <v>1957.413</v>
      </c>
      <c r="M36" s="1335">
        <f t="shared" si="34"/>
        <v>1643.7940000000001</v>
      </c>
      <c r="N36" s="1335">
        <f t="shared" si="34"/>
        <v>1715.5319999999999</v>
      </c>
      <c r="O36" s="1335">
        <f t="shared" si="34"/>
        <v>2371.5940000000001</v>
      </c>
      <c r="P36" s="1335">
        <f t="shared" si="34"/>
        <v>2394.1439999999998</v>
      </c>
    </row>
    <row r="37" spans="1:16" ht="15.65" customHeight="1">
      <c r="A37" s="1334">
        <v>220</v>
      </c>
      <c r="B37" s="1333" t="s">
        <v>150</v>
      </c>
      <c r="C37" s="1335">
        <f t="shared" si="34"/>
        <v>853</v>
      </c>
      <c r="D37" s="1335">
        <f t="shared" si="34"/>
        <v>820.73599999999999</v>
      </c>
      <c r="E37" s="1335">
        <f t="shared" si="34"/>
        <v>858.50300000000004</v>
      </c>
      <c r="F37" s="1335">
        <f t="shared" si="34"/>
        <v>894.23400000000004</v>
      </c>
      <c r="G37" s="1335">
        <f t="shared" si="34"/>
        <v>853.71</v>
      </c>
      <c r="H37" s="1335">
        <f t="shared" si="34"/>
        <v>897.06</v>
      </c>
      <c r="I37" s="1335">
        <f t="shared" si="34"/>
        <v>871.12599999999998</v>
      </c>
      <c r="J37" s="1335">
        <f t="shared" si="34"/>
        <v>836.76700000000005</v>
      </c>
      <c r="K37" s="1335">
        <f t="shared" si="34"/>
        <v>920.55799999999999</v>
      </c>
      <c r="L37" s="1335">
        <f t="shared" si="34"/>
        <v>1100.7070000000001</v>
      </c>
      <c r="M37" s="1335">
        <f t="shared" si="34"/>
        <v>873.17200000000003</v>
      </c>
      <c r="N37" s="1335">
        <f t="shared" si="34"/>
        <v>954.85299999999995</v>
      </c>
      <c r="O37" s="1335">
        <f t="shared" si="34"/>
        <v>1205.203</v>
      </c>
      <c r="P37" s="1335">
        <f t="shared" si="34"/>
        <v>1161.6569999999999</v>
      </c>
    </row>
    <row r="38" spans="1:16" ht="15.65" customHeight="1">
      <c r="A38" s="1334">
        <v>228</v>
      </c>
      <c r="B38" s="1333" t="s">
        <v>363</v>
      </c>
      <c r="C38" s="1335">
        <f t="shared" si="34"/>
        <v>3285</v>
      </c>
      <c r="D38" s="1335">
        <f t="shared" si="34"/>
        <v>3191.9380000000001</v>
      </c>
      <c r="E38" s="1335">
        <f t="shared" si="34"/>
        <v>3244.3009999999999</v>
      </c>
      <c r="F38" s="1335">
        <f t="shared" si="34"/>
        <v>3157.2190000000001</v>
      </c>
      <c r="G38" s="1335">
        <f t="shared" si="34"/>
        <v>3431.12</v>
      </c>
      <c r="H38" s="1335">
        <f t="shared" si="34"/>
        <v>3479.8629999999998</v>
      </c>
      <c r="I38" s="1335">
        <f t="shared" si="34"/>
        <v>3356.9989999999998</v>
      </c>
      <c r="J38" s="1335">
        <f t="shared" si="34"/>
        <v>3338.759</v>
      </c>
      <c r="K38" s="1335">
        <f t="shared" si="34"/>
        <v>3500.17</v>
      </c>
      <c r="L38" s="1335">
        <f t="shared" si="34"/>
        <v>3411.9920000000002</v>
      </c>
      <c r="M38" s="1335">
        <f t="shared" si="34"/>
        <v>2648.0030000000002</v>
      </c>
      <c r="N38" s="1335">
        <f t="shared" si="34"/>
        <v>2760.14</v>
      </c>
      <c r="O38" s="1335">
        <f t="shared" si="34"/>
        <v>3168.665</v>
      </c>
      <c r="P38" s="1335">
        <f t="shared" si="34"/>
        <v>3294.5819999999999</v>
      </c>
    </row>
    <row r="39" spans="1:16" ht="15.65" customHeight="1">
      <c r="A39" s="1334">
        <v>365</v>
      </c>
      <c r="B39" s="1333" t="s">
        <v>364</v>
      </c>
      <c r="C39" s="1335">
        <f t="shared" si="34"/>
        <v>822</v>
      </c>
      <c r="D39" s="1335">
        <f t="shared" si="34"/>
        <v>809.63800000000003</v>
      </c>
      <c r="E39" s="1335">
        <f t="shared" si="34"/>
        <v>997.06399999999996</v>
      </c>
      <c r="F39" s="1335">
        <f t="shared" si="34"/>
        <v>1077.739</v>
      </c>
      <c r="G39" s="1335">
        <f t="shared" si="34"/>
        <v>1143.336</v>
      </c>
      <c r="H39" s="1335">
        <f t="shared" si="34"/>
        <v>1153.05</v>
      </c>
      <c r="I39" s="1335">
        <f t="shared" si="34"/>
        <v>1159.415</v>
      </c>
      <c r="J39" s="1335">
        <f t="shared" si="34"/>
        <v>1068.0619999999999</v>
      </c>
      <c r="K39" s="1335">
        <f t="shared" si="34"/>
        <v>1101.046</v>
      </c>
      <c r="L39" s="1335">
        <f t="shared" si="34"/>
        <v>1038.347</v>
      </c>
      <c r="M39" s="1335">
        <f t="shared" si="34"/>
        <v>829.31500000000005</v>
      </c>
      <c r="N39" s="1335">
        <f t="shared" si="34"/>
        <v>798.17700000000002</v>
      </c>
      <c r="O39" s="1335">
        <f t="shared" si="34"/>
        <v>911.41</v>
      </c>
      <c r="P39" s="1335">
        <f t="shared" si="34"/>
        <v>965.11800000000005</v>
      </c>
    </row>
    <row r="40" spans="1:16" ht="15.65" customHeight="1">
      <c r="A40" s="1333"/>
      <c r="B40" s="1335" t="s">
        <v>165</v>
      </c>
      <c r="C40" s="1335">
        <f>SUM(C41:C44)</f>
        <v>5901</v>
      </c>
      <c r="D40" s="1335">
        <f t="shared" ref="D40:P40" si="35">SUM(D41:D44)</f>
        <v>6673.6549999999997</v>
      </c>
      <c r="E40" s="1335">
        <f t="shared" si="35"/>
        <v>6537.3209999999999</v>
      </c>
      <c r="F40" s="1335">
        <f t="shared" si="35"/>
        <v>7291.2060000000001</v>
      </c>
      <c r="G40" s="1335">
        <f t="shared" si="35"/>
        <v>10022.203</v>
      </c>
      <c r="H40" s="1335">
        <f t="shared" si="35"/>
        <v>12878.213000000002</v>
      </c>
      <c r="I40" s="1335">
        <f t="shared" si="35"/>
        <v>11302.914999999999</v>
      </c>
      <c r="J40" s="1335">
        <f t="shared" si="35"/>
        <v>10962.522000000001</v>
      </c>
      <c r="K40" s="1335">
        <f t="shared" si="35"/>
        <v>10328.460999999999</v>
      </c>
      <c r="L40" s="1335">
        <f t="shared" si="35"/>
        <v>10366.136999999999</v>
      </c>
      <c r="M40" s="1335">
        <f t="shared" si="35"/>
        <v>4300.3920000000007</v>
      </c>
      <c r="N40" s="1335">
        <f t="shared" si="35"/>
        <v>5411.6059999999998</v>
      </c>
      <c r="O40" s="1335">
        <f t="shared" si="35"/>
        <v>8355.9269999999997</v>
      </c>
      <c r="P40" s="1335">
        <f t="shared" si="35"/>
        <v>10906.777</v>
      </c>
    </row>
    <row r="41" spans="1:16" ht="15.65" customHeight="1">
      <c r="A41" s="1333">
        <v>201</v>
      </c>
      <c r="B41" s="1335" t="s">
        <v>365</v>
      </c>
      <c r="C41" s="1335">
        <f>C92</f>
        <v>4973</v>
      </c>
      <c r="D41" s="1335">
        <f t="shared" ref="D41:P41" si="36">D92</f>
        <v>5692.4279999999999</v>
      </c>
      <c r="E41" s="1335">
        <f t="shared" si="36"/>
        <v>5555.0569999999998</v>
      </c>
      <c r="F41" s="1335">
        <f t="shared" si="36"/>
        <v>6361.4660000000003</v>
      </c>
      <c r="G41" s="1335">
        <f t="shared" si="36"/>
        <v>9037.7800000000007</v>
      </c>
      <c r="H41" s="1335">
        <f t="shared" si="36"/>
        <v>11813.343000000001</v>
      </c>
      <c r="I41" s="1335">
        <f t="shared" si="36"/>
        <v>10162.657999999999</v>
      </c>
      <c r="J41" s="1335">
        <f t="shared" si="36"/>
        <v>9780.6530000000002</v>
      </c>
      <c r="K41" s="1335">
        <f t="shared" si="36"/>
        <v>9036.3790000000008</v>
      </c>
      <c r="L41" s="1335">
        <f t="shared" si="36"/>
        <v>9141.9889999999996</v>
      </c>
      <c r="M41" s="1335">
        <f t="shared" si="36"/>
        <v>3211.7040000000002</v>
      </c>
      <c r="N41" s="1335">
        <f t="shared" si="36"/>
        <v>4155.6530000000002</v>
      </c>
      <c r="O41" s="1335">
        <f t="shared" si="36"/>
        <v>6953.3019999999997</v>
      </c>
      <c r="P41" s="1335">
        <f t="shared" si="36"/>
        <v>9417.4719999999998</v>
      </c>
    </row>
    <row r="42" spans="1:16" ht="15.65" customHeight="1">
      <c r="A42" s="1334">
        <v>442</v>
      </c>
      <c r="B42" s="1333" t="s">
        <v>179</v>
      </c>
      <c r="C42" s="1333">
        <f>C94</f>
        <v>154</v>
      </c>
      <c r="D42" s="1333">
        <f t="shared" ref="D42:P43" si="37">D94</f>
        <v>162.95699999999999</v>
      </c>
      <c r="E42" s="1333">
        <f t="shared" si="37"/>
        <v>147.40799999999999</v>
      </c>
      <c r="F42" s="1333">
        <f t="shared" si="37"/>
        <v>118.295</v>
      </c>
      <c r="G42" s="1333">
        <f t="shared" si="37"/>
        <v>87.56</v>
      </c>
      <c r="H42" s="1333">
        <f t="shared" si="37"/>
        <v>114.018</v>
      </c>
      <c r="I42" s="1333">
        <f t="shared" si="37"/>
        <v>167.16900000000001</v>
      </c>
      <c r="J42" s="1333">
        <f t="shared" si="37"/>
        <v>149.73099999999999</v>
      </c>
      <c r="K42" s="1333">
        <f t="shared" si="37"/>
        <v>130.767</v>
      </c>
      <c r="L42" s="1333">
        <f t="shared" si="37"/>
        <v>126.057</v>
      </c>
      <c r="M42" s="1333">
        <f t="shared" si="37"/>
        <v>85.430999999999997</v>
      </c>
      <c r="N42" s="1333">
        <f t="shared" si="37"/>
        <v>101.01</v>
      </c>
      <c r="O42" s="1333">
        <f t="shared" si="37"/>
        <v>108.227</v>
      </c>
      <c r="P42" s="1333">
        <f t="shared" si="37"/>
        <v>120.205</v>
      </c>
    </row>
    <row r="43" spans="1:16" ht="15.65" customHeight="1">
      <c r="A43" s="1334">
        <v>443</v>
      </c>
      <c r="B43" s="1333" t="s">
        <v>181</v>
      </c>
      <c r="C43" s="1333">
        <f>C95</f>
        <v>224</v>
      </c>
      <c r="D43" s="1333">
        <f t="shared" si="37"/>
        <v>228.52500000000001</v>
      </c>
      <c r="E43" s="1333">
        <f t="shared" si="37"/>
        <v>234.81700000000001</v>
      </c>
      <c r="F43" s="1333">
        <f t="shared" si="37"/>
        <v>248.072</v>
      </c>
      <c r="G43" s="1333">
        <f t="shared" si="37"/>
        <v>336.57100000000003</v>
      </c>
      <c r="H43" s="1333">
        <f t="shared" si="37"/>
        <v>346.68</v>
      </c>
      <c r="I43" s="1333">
        <f t="shared" si="37"/>
        <v>414.98700000000002</v>
      </c>
      <c r="J43" s="1333">
        <f t="shared" si="37"/>
        <v>397.19799999999998</v>
      </c>
      <c r="K43" s="1333">
        <f t="shared" si="37"/>
        <v>419.41699999999997</v>
      </c>
      <c r="L43" s="1333">
        <f t="shared" si="37"/>
        <v>416.024</v>
      </c>
      <c r="M43" s="1333">
        <f t="shared" si="37"/>
        <v>408.36</v>
      </c>
      <c r="N43" s="1333">
        <f t="shared" si="37"/>
        <v>489.08800000000002</v>
      </c>
      <c r="O43" s="1333">
        <f t="shared" si="37"/>
        <v>604.37900000000002</v>
      </c>
      <c r="P43" s="1333">
        <f t="shared" si="37"/>
        <v>701.298</v>
      </c>
    </row>
    <row r="44" spans="1:16" ht="15.65" customHeight="1">
      <c r="A44" s="1334">
        <v>446</v>
      </c>
      <c r="B44" s="1333" t="s">
        <v>366</v>
      </c>
      <c r="C44" s="1333">
        <f>C93</f>
        <v>550</v>
      </c>
      <c r="D44" s="1333">
        <f t="shared" ref="D44:P44" si="38">D93</f>
        <v>589.745</v>
      </c>
      <c r="E44" s="1333">
        <f t="shared" si="38"/>
        <v>600.03899999999999</v>
      </c>
      <c r="F44" s="1333">
        <f t="shared" si="38"/>
        <v>563.37300000000005</v>
      </c>
      <c r="G44" s="1333">
        <f t="shared" si="38"/>
        <v>560.29200000000003</v>
      </c>
      <c r="H44" s="1333">
        <f t="shared" si="38"/>
        <v>604.17200000000003</v>
      </c>
      <c r="I44" s="1333">
        <f t="shared" si="38"/>
        <v>558.101</v>
      </c>
      <c r="J44" s="1333">
        <f t="shared" si="38"/>
        <v>634.94000000000005</v>
      </c>
      <c r="K44" s="1333">
        <f t="shared" si="38"/>
        <v>741.89800000000002</v>
      </c>
      <c r="L44" s="1333">
        <f t="shared" si="38"/>
        <v>682.06700000000001</v>
      </c>
      <c r="M44" s="1333">
        <f t="shared" si="38"/>
        <v>594.89700000000005</v>
      </c>
      <c r="N44" s="1333">
        <f t="shared" si="38"/>
        <v>665.85500000000002</v>
      </c>
      <c r="O44" s="1333">
        <f t="shared" si="38"/>
        <v>690.01900000000001</v>
      </c>
      <c r="P44" s="1333">
        <f t="shared" si="38"/>
        <v>667.80200000000002</v>
      </c>
    </row>
    <row r="45" spans="1:16" ht="15.65" customHeight="1">
      <c r="A45" s="1333"/>
      <c r="B45" s="1335" t="s">
        <v>187</v>
      </c>
      <c r="C45" s="1335">
        <f>SUM(C46:C52)</f>
        <v>6541</v>
      </c>
      <c r="D45" s="1335">
        <f t="shared" ref="D45:P45" si="39">SUM(D46:D52)</f>
        <v>6444.0350000000008</v>
      </c>
      <c r="E45" s="1335">
        <f t="shared" si="39"/>
        <v>6647.4930000000004</v>
      </c>
      <c r="F45" s="1335">
        <f t="shared" si="39"/>
        <v>6657.6029999999992</v>
      </c>
      <c r="G45" s="1335">
        <f t="shared" si="39"/>
        <v>6634.6770000000006</v>
      </c>
      <c r="H45" s="1335">
        <f t="shared" si="39"/>
        <v>6758.6679999999997</v>
      </c>
      <c r="I45" s="1335">
        <f t="shared" si="39"/>
        <v>6539.1370000000006</v>
      </c>
      <c r="J45" s="1335">
        <f t="shared" si="39"/>
        <v>6605.37</v>
      </c>
      <c r="K45" s="1335">
        <f t="shared" si="39"/>
        <v>6247.7590000000009</v>
      </c>
      <c r="L45" s="1335">
        <f t="shared" si="39"/>
        <v>6186.8240000000005</v>
      </c>
      <c r="M45" s="1335">
        <f t="shared" si="39"/>
        <v>3696.6039999999998</v>
      </c>
      <c r="N45" s="1335">
        <f t="shared" si="39"/>
        <v>4277.3969999999999</v>
      </c>
      <c r="O45" s="1335">
        <f t="shared" si="39"/>
        <v>4919.3380000000006</v>
      </c>
      <c r="P45" s="1335">
        <f t="shared" si="39"/>
        <v>5102.9659999999994</v>
      </c>
    </row>
    <row r="46" spans="1:16" ht="15.65" customHeight="1">
      <c r="A46" s="1334">
        <v>208</v>
      </c>
      <c r="B46" s="1333" t="s">
        <v>189</v>
      </c>
      <c r="C46" s="1333">
        <f>C96</f>
        <v>746</v>
      </c>
      <c r="D46" s="1333">
        <f t="shared" ref="D46:P46" si="40">D96</f>
        <v>620.95699999999999</v>
      </c>
      <c r="E46" s="1333">
        <f t="shared" si="40"/>
        <v>719.94600000000003</v>
      </c>
      <c r="F46" s="1333">
        <f t="shared" si="40"/>
        <v>714.51900000000001</v>
      </c>
      <c r="G46" s="1333">
        <f t="shared" si="40"/>
        <v>717.69100000000003</v>
      </c>
      <c r="H46" s="1333">
        <f t="shared" si="40"/>
        <v>664.85500000000002</v>
      </c>
      <c r="I46" s="1333">
        <f t="shared" si="40"/>
        <v>638.048</v>
      </c>
      <c r="J46" s="1333">
        <f t="shared" si="40"/>
        <v>636.75099999999998</v>
      </c>
      <c r="K46" s="1333">
        <f t="shared" si="40"/>
        <v>615.6</v>
      </c>
      <c r="L46" s="1333">
        <f t="shared" si="40"/>
        <v>606.86699999999996</v>
      </c>
      <c r="M46" s="1333">
        <f t="shared" si="40"/>
        <v>381.91899999999998</v>
      </c>
      <c r="N46" s="1333">
        <f t="shared" si="40"/>
        <v>402.803</v>
      </c>
      <c r="O46" s="1333">
        <f t="shared" si="40"/>
        <v>416.423</v>
      </c>
      <c r="P46" s="1333">
        <f t="shared" si="40"/>
        <v>564.928</v>
      </c>
    </row>
    <row r="47" spans="1:16" ht="15.65" customHeight="1">
      <c r="A47" s="1334">
        <v>212</v>
      </c>
      <c r="B47" s="1333" t="s">
        <v>191</v>
      </c>
      <c r="C47" s="1333">
        <f>C98</f>
        <v>1472</v>
      </c>
      <c r="D47" s="1333">
        <f t="shared" ref="D47:P48" si="41">D98</f>
        <v>1433.3520000000001</v>
      </c>
      <c r="E47" s="1333">
        <f t="shared" si="41"/>
        <v>1487.0709999999999</v>
      </c>
      <c r="F47" s="1333">
        <f t="shared" si="41"/>
        <v>1503.471</v>
      </c>
      <c r="G47" s="1333">
        <f t="shared" si="41"/>
        <v>1500.5840000000001</v>
      </c>
      <c r="H47" s="1333">
        <f t="shared" si="41"/>
        <v>1542.36</v>
      </c>
      <c r="I47" s="1333">
        <f t="shared" si="41"/>
        <v>1462.479</v>
      </c>
      <c r="J47" s="1333">
        <f t="shared" si="41"/>
        <v>1489.6669999999999</v>
      </c>
      <c r="K47" s="1333">
        <f t="shared" si="41"/>
        <v>1413.383</v>
      </c>
      <c r="L47" s="1333">
        <f t="shared" si="41"/>
        <v>1500.8920000000001</v>
      </c>
      <c r="M47" s="1333">
        <f t="shared" si="41"/>
        <v>736.62800000000004</v>
      </c>
      <c r="N47" s="1333">
        <f t="shared" si="41"/>
        <v>993.38400000000001</v>
      </c>
      <c r="O47" s="1333">
        <f t="shared" si="41"/>
        <v>1091.4649999999999</v>
      </c>
      <c r="P47" s="1333">
        <f t="shared" si="41"/>
        <v>1082.3009999999999</v>
      </c>
    </row>
    <row r="48" spans="1:16" ht="15.65" customHeight="1">
      <c r="A48" s="1334">
        <v>227</v>
      </c>
      <c r="B48" s="1333" t="s">
        <v>367</v>
      </c>
      <c r="C48" s="1333">
        <f>C99</f>
        <v>1172</v>
      </c>
      <c r="D48" s="1333">
        <f t="shared" si="41"/>
        <v>1177.6310000000001</v>
      </c>
      <c r="E48" s="1333">
        <f t="shared" si="41"/>
        <v>1201.5550000000001</v>
      </c>
      <c r="F48" s="1333">
        <f t="shared" si="41"/>
        <v>1275.3779999999999</v>
      </c>
      <c r="G48" s="1333">
        <f t="shared" si="41"/>
        <v>1216.7619999999999</v>
      </c>
      <c r="H48" s="1333">
        <f t="shared" si="41"/>
        <v>1276.4359999999999</v>
      </c>
      <c r="I48" s="1333">
        <f t="shared" si="41"/>
        <v>1165.4749999999999</v>
      </c>
      <c r="J48" s="1333">
        <f t="shared" si="41"/>
        <v>1061.808</v>
      </c>
      <c r="K48" s="1333">
        <f t="shared" si="41"/>
        <v>1049.0150000000001</v>
      </c>
      <c r="L48" s="1333">
        <f t="shared" si="41"/>
        <v>979.30899999999997</v>
      </c>
      <c r="M48" s="1333">
        <f t="shared" si="41"/>
        <v>773.86199999999997</v>
      </c>
      <c r="N48" s="1333">
        <f t="shared" si="41"/>
        <v>833.90599999999995</v>
      </c>
      <c r="O48" s="1333">
        <f t="shared" si="41"/>
        <v>857.495</v>
      </c>
      <c r="P48" s="1333">
        <f t="shared" si="41"/>
        <v>829.93700000000001</v>
      </c>
    </row>
    <row r="49" spans="1:16" ht="15.65" customHeight="1">
      <c r="A49" s="1334">
        <v>229</v>
      </c>
      <c r="B49" s="1333" t="s">
        <v>368</v>
      </c>
      <c r="C49" s="1333">
        <f>C97</f>
        <v>1882</v>
      </c>
      <c r="D49" s="1333">
        <f t="shared" ref="D49:P49" si="42">D97</f>
        <v>1915.2470000000001</v>
      </c>
      <c r="E49" s="1333">
        <f t="shared" si="42"/>
        <v>2001.0139999999999</v>
      </c>
      <c r="F49" s="1333">
        <f t="shared" si="42"/>
        <v>2011.0350000000001</v>
      </c>
      <c r="G49" s="1333">
        <f t="shared" si="42"/>
        <v>2070.9589999999998</v>
      </c>
      <c r="H49" s="1333">
        <f t="shared" si="42"/>
        <v>2132.8490000000002</v>
      </c>
      <c r="I49" s="1333">
        <f t="shared" si="42"/>
        <v>2181.7849999999999</v>
      </c>
      <c r="J49" s="1333">
        <f t="shared" si="42"/>
        <v>2170.2869999999998</v>
      </c>
      <c r="K49" s="1333">
        <f t="shared" si="42"/>
        <v>2014.0340000000001</v>
      </c>
      <c r="L49" s="1333">
        <f t="shared" si="42"/>
        <v>1960.1949999999999</v>
      </c>
      <c r="M49" s="1333">
        <f t="shared" si="42"/>
        <v>1126.915</v>
      </c>
      <c r="N49" s="1333">
        <f t="shared" si="42"/>
        <v>1278.096</v>
      </c>
      <c r="O49" s="1333">
        <f t="shared" si="42"/>
        <v>1693.38</v>
      </c>
      <c r="P49" s="1333">
        <f t="shared" si="42"/>
        <v>1712.1579999999999</v>
      </c>
    </row>
    <row r="50" spans="1:16" ht="15.65" customHeight="1">
      <c r="A50" s="1334">
        <v>464</v>
      </c>
      <c r="B50" s="1333" t="s">
        <v>212</v>
      </c>
      <c r="C50" s="1333">
        <f>C100</f>
        <v>212</v>
      </c>
      <c r="D50" s="1333">
        <f t="shared" ref="D50:P50" si="43">D100</f>
        <v>231.982</v>
      </c>
      <c r="E50" s="1333">
        <f t="shared" si="43"/>
        <v>189.24299999999999</v>
      </c>
      <c r="F50" s="1333">
        <f t="shared" si="43"/>
        <v>162.905</v>
      </c>
      <c r="G50" s="1333">
        <f t="shared" si="43"/>
        <v>165.23699999999999</v>
      </c>
      <c r="H50" s="1333">
        <f t="shared" si="43"/>
        <v>162.27600000000001</v>
      </c>
      <c r="I50" s="1333">
        <f t="shared" si="43"/>
        <v>145.59899999999999</v>
      </c>
      <c r="J50" s="1333">
        <f t="shared" si="43"/>
        <v>158.71600000000001</v>
      </c>
      <c r="K50" s="1333">
        <f t="shared" si="43"/>
        <v>158.964</v>
      </c>
      <c r="L50" s="1333">
        <f t="shared" si="43"/>
        <v>148.023</v>
      </c>
      <c r="M50" s="1333">
        <f t="shared" si="43"/>
        <v>38.011000000000003</v>
      </c>
      <c r="N50" s="1333">
        <f t="shared" si="43"/>
        <v>49.530999999999999</v>
      </c>
      <c r="O50" s="1333">
        <f t="shared" si="43"/>
        <v>90.519000000000005</v>
      </c>
      <c r="P50" s="1333">
        <f t="shared" si="43"/>
        <v>100.32599999999999</v>
      </c>
    </row>
    <row r="51" spans="1:16" ht="15.65" customHeight="1">
      <c r="A51" s="1334">
        <v>481</v>
      </c>
      <c r="B51" s="1333" t="s">
        <v>214</v>
      </c>
      <c r="C51" s="1333">
        <f t="shared" ref="C51:P52" si="44">C101</f>
        <v>345</v>
      </c>
      <c r="D51" s="1333">
        <f t="shared" si="44"/>
        <v>373.92399999999998</v>
      </c>
      <c r="E51" s="1333">
        <f t="shared" si="44"/>
        <v>365.32499999999999</v>
      </c>
      <c r="F51" s="1333">
        <f t="shared" si="44"/>
        <v>326.827</v>
      </c>
      <c r="G51" s="1333">
        <f t="shared" si="44"/>
        <v>320.05</v>
      </c>
      <c r="H51" s="1333">
        <f t="shared" si="44"/>
        <v>329.08199999999999</v>
      </c>
      <c r="I51" s="1333">
        <f t="shared" si="44"/>
        <v>330.3</v>
      </c>
      <c r="J51" s="1333">
        <f t="shared" si="44"/>
        <v>366.899</v>
      </c>
      <c r="K51" s="1333">
        <f t="shared" si="44"/>
        <v>302.10199999999998</v>
      </c>
      <c r="L51" s="1333">
        <f t="shared" si="44"/>
        <v>281.74200000000002</v>
      </c>
      <c r="M51" s="1333">
        <f t="shared" si="44"/>
        <v>167.80500000000001</v>
      </c>
      <c r="N51" s="1333">
        <f t="shared" si="44"/>
        <v>209.08199999999999</v>
      </c>
      <c r="O51" s="1333">
        <f t="shared" si="44"/>
        <v>217.90799999999999</v>
      </c>
      <c r="P51" s="1333">
        <f t="shared" si="44"/>
        <v>248</v>
      </c>
    </row>
    <row r="52" spans="1:16" ht="15.65" customHeight="1">
      <c r="A52" s="1334">
        <v>501</v>
      </c>
      <c r="B52" s="1333" t="s">
        <v>369</v>
      </c>
      <c r="C52" s="1333">
        <f t="shared" si="44"/>
        <v>712</v>
      </c>
      <c r="D52" s="1333">
        <f t="shared" si="44"/>
        <v>690.94200000000001</v>
      </c>
      <c r="E52" s="1333">
        <f t="shared" si="44"/>
        <v>683.33900000000006</v>
      </c>
      <c r="F52" s="1333">
        <f t="shared" si="44"/>
        <v>663.46799999999996</v>
      </c>
      <c r="G52" s="1333">
        <f t="shared" si="44"/>
        <v>643.39400000000001</v>
      </c>
      <c r="H52" s="1333">
        <f t="shared" si="44"/>
        <v>650.80999999999995</v>
      </c>
      <c r="I52" s="1333">
        <f t="shared" si="44"/>
        <v>615.45100000000002</v>
      </c>
      <c r="J52" s="1333">
        <f t="shared" si="44"/>
        <v>721.24199999999996</v>
      </c>
      <c r="K52" s="1333">
        <f t="shared" si="44"/>
        <v>694.66099999999994</v>
      </c>
      <c r="L52" s="1333">
        <f t="shared" si="44"/>
        <v>709.79600000000005</v>
      </c>
      <c r="M52" s="1333">
        <f t="shared" si="44"/>
        <v>471.464</v>
      </c>
      <c r="N52" s="1333">
        <f t="shared" si="44"/>
        <v>510.59500000000003</v>
      </c>
      <c r="O52" s="1333">
        <f t="shared" si="44"/>
        <v>552.14800000000002</v>
      </c>
      <c r="P52" s="1333">
        <f t="shared" si="44"/>
        <v>565.31600000000003</v>
      </c>
    </row>
    <row r="53" spans="1:16" ht="15.65" customHeight="1">
      <c r="A53" s="1333"/>
      <c r="B53" s="1334" t="s">
        <v>224</v>
      </c>
      <c r="C53" s="1334">
        <f>SUM(C54:C58)</f>
        <v>8339</v>
      </c>
      <c r="D53" s="1334">
        <f t="shared" ref="D53:P53" si="45">SUM(D54:D58)</f>
        <v>8361.496000000001</v>
      </c>
      <c r="E53" s="1334">
        <f t="shared" si="45"/>
        <v>9993.4480000000003</v>
      </c>
      <c r="F53" s="1334">
        <f t="shared" si="45"/>
        <v>10620.765999999998</v>
      </c>
      <c r="G53" s="1334">
        <f t="shared" si="45"/>
        <v>10762.271000000001</v>
      </c>
      <c r="H53" s="1334">
        <f t="shared" si="45"/>
        <v>10330.800000000001</v>
      </c>
      <c r="I53" s="1334">
        <f t="shared" si="45"/>
        <v>10117.718999999999</v>
      </c>
      <c r="J53" s="1334">
        <f t="shared" si="45"/>
        <v>10093.969999999999</v>
      </c>
      <c r="K53" s="1334">
        <f t="shared" si="45"/>
        <v>9888.3930000000018</v>
      </c>
      <c r="L53" s="1334">
        <f t="shared" si="45"/>
        <v>9409.2350000000006</v>
      </c>
      <c r="M53" s="1334">
        <f t="shared" si="45"/>
        <v>5779.4950000000008</v>
      </c>
      <c r="N53" s="1334">
        <f t="shared" si="45"/>
        <v>6055.5149999999994</v>
      </c>
      <c r="O53" s="1334">
        <f t="shared" si="45"/>
        <v>8005.067</v>
      </c>
      <c r="P53" s="1334">
        <f t="shared" si="45"/>
        <v>8003.3250000000007</v>
      </c>
    </row>
    <row r="54" spans="1:16" ht="15.65" customHeight="1">
      <c r="A54" s="1333">
        <v>209</v>
      </c>
      <c r="B54" s="1334" t="s">
        <v>370</v>
      </c>
      <c r="C54" s="1334">
        <f>C103</f>
        <v>4039</v>
      </c>
      <c r="D54" s="1334">
        <f t="shared" ref="D54:P54" si="46">D103</f>
        <v>4125.3999999999996</v>
      </c>
      <c r="E54" s="1334">
        <f t="shared" si="46"/>
        <v>4046.5</v>
      </c>
      <c r="F54" s="1334">
        <f t="shared" si="46"/>
        <v>4088.3</v>
      </c>
      <c r="G54" s="1334">
        <f t="shared" si="46"/>
        <v>4253.5</v>
      </c>
      <c r="H54" s="1334">
        <f t="shared" si="46"/>
        <v>4073.8</v>
      </c>
      <c r="I54" s="1334">
        <f t="shared" si="46"/>
        <v>3970.5</v>
      </c>
      <c r="J54" s="1334">
        <f t="shared" si="46"/>
        <v>3925</v>
      </c>
      <c r="K54" s="1334">
        <f t="shared" si="46"/>
        <v>3833.9</v>
      </c>
      <c r="L54" s="1334">
        <f t="shared" si="46"/>
        <v>3858.4</v>
      </c>
      <c r="M54" s="1334">
        <f t="shared" si="46"/>
        <v>1965</v>
      </c>
      <c r="N54" s="1334">
        <f t="shared" si="46"/>
        <v>2137.4</v>
      </c>
      <c r="O54" s="1334">
        <f t="shared" si="46"/>
        <v>3077.9</v>
      </c>
      <c r="P54" s="1334">
        <f t="shared" si="46"/>
        <v>3093.1</v>
      </c>
    </row>
    <row r="55" spans="1:16" ht="15.65" customHeight="1">
      <c r="A55" s="1334">
        <v>222</v>
      </c>
      <c r="B55" s="1333" t="s">
        <v>371</v>
      </c>
      <c r="C55" s="1334">
        <f t="shared" ref="C55:P58" si="47">C104</f>
        <v>1113</v>
      </c>
      <c r="D55" s="1334">
        <f t="shared" si="47"/>
        <v>1076.7159999999999</v>
      </c>
      <c r="E55" s="1334">
        <f t="shared" si="47"/>
        <v>1205.5650000000001</v>
      </c>
      <c r="F55" s="1334">
        <f t="shared" si="47"/>
        <v>1229.6949999999999</v>
      </c>
      <c r="G55" s="1334">
        <f t="shared" si="47"/>
        <v>1206.6300000000001</v>
      </c>
      <c r="H55" s="1334">
        <f t="shared" si="47"/>
        <v>1290.846</v>
      </c>
      <c r="I55" s="1334">
        <f t="shared" si="47"/>
        <v>1282.4349999999999</v>
      </c>
      <c r="J55" s="1334">
        <f t="shared" si="47"/>
        <v>1237.4390000000001</v>
      </c>
      <c r="K55" s="1334">
        <f t="shared" si="47"/>
        <v>1166.5309999999999</v>
      </c>
      <c r="L55" s="1334">
        <f t="shared" si="47"/>
        <v>1067.6179999999999</v>
      </c>
      <c r="M55" s="1334">
        <f t="shared" si="47"/>
        <v>740.92499999999995</v>
      </c>
      <c r="N55" s="1334">
        <f t="shared" si="47"/>
        <v>771.20500000000004</v>
      </c>
      <c r="O55" s="1334">
        <f t="shared" si="47"/>
        <v>966.952</v>
      </c>
      <c r="P55" s="1334">
        <f t="shared" si="47"/>
        <v>919.62900000000002</v>
      </c>
    </row>
    <row r="56" spans="1:16" ht="15.65" customHeight="1">
      <c r="A56" s="1334">
        <v>225</v>
      </c>
      <c r="B56" s="1333" t="s">
        <v>372</v>
      </c>
      <c r="C56" s="1334">
        <f t="shared" si="47"/>
        <v>819</v>
      </c>
      <c r="D56" s="1334">
        <f t="shared" si="47"/>
        <v>880.49099999999999</v>
      </c>
      <c r="E56" s="1334">
        <f t="shared" si="47"/>
        <v>2138.5169999999998</v>
      </c>
      <c r="F56" s="1334">
        <f t="shared" si="47"/>
        <v>2594.0369999999998</v>
      </c>
      <c r="G56" s="1334">
        <f t="shared" si="47"/>
        <v>2617.6770000000001</v>
      </c>
      <c r="H56" s="1334">
        <f t="shared" si="47"/>
        <v>2450.422</v>
      </c>
      <c r="I56" s="1334">
        <f t="shared" si="47"/>
        <v>2293.4960000000001</v>
      </c>
      <c r="J56" s="1334">
        <f t="shared" si="47"/>
        <v>2353.2820000000002</v>
      </c>
      <c r="K56" s="1334">
        <f t="shared" si="47"/>
        <v>2278.8690000000001</v>
      </c>
      <c r="L56" s="1334">
        <f t="shared" si="47"/>
        <v>2142.4279999999999</v>
      </c>
      <c r="M56" s="1334">
        <f t="shared" si="47"/>
        <v>1451.412</v>
      </c>
      <c r="N56" s="1334">
        <f t="shared" si="47"/>
        <v>1492.2750000000001</v>
      </c>
      <c r="O56" s="1334">
        <f t="shared" si="47"/>
        <v>1881.9870000000001</v>
      </c>
      <c r="P56" s="1334">
        <f t="shared" si="47"/>
        <v>1897.865</v>
      </c>
    </row>
    <row r="57" spans="1:16" ht="15.65" customHeight="1">
      <c r="A57" s="1334">
        <v>585</v>
      </c>
      <c r="B57" s="1333" t="s">
        <v>373</v>
      </c>
      <c r="C57" s="1334">
        <f t="shared" si="47"/>
        <v>1253</v>
      </c>
      <c r="D57" s="1334">
        <f t="shared" si="47"/>
        <v>1275.7380000000001</v>
      </c>
      <c r="E57" s="1334">
        <f t="shared" si="47"/>
        <v>1524.1969999999999</v>
      </c>
      <c r="F57" s="1334">
        <f t="shared" si="47"/>
        <v>1637.6659999999999</v>
      </c>
      <c r="G57" s="1334">
        <f t="shared" si="47"/>
        <v>1605.643</v>
      </c>
      <c r="H57" s="1334">
        <f t="shared" si="47"/>
        <v>1434.1220000000001</v>
      </c>
      <c r="I57" s="1334">
        <f t="shared" si="47"/>
        <v>1501.9649999999999</v>
      </c>
      <c r="J57" s="1334">
        <f t="shared" si="47"/>
        <v>1485.84</v>
      </c>
      <c r="K57" s="1334">
        <f t="shared" si="47"/>
        <v>1501.4939999999999</v>
      </c>
      <c r="L57" s="1334">
        <f t="shared" si="47"/>
        <v>1269.3240000000001</v>
      </c>
      <c r="M57" s="1334">
        <f t="shared" si="47"/>
        <v>971.625</v>
      </c>
      <c r="N57" s="1334">
        <f t="shared" si="47"/>
        <v>933.45</v>
      </c>
      <c r="O57" s="1334">
        <f t="shared" si="47"/>
        <v>1142.932</v>
      </c>
      <c r="P57" s="1334">
        <f t="shared" si="47"/>
        <v>1124.5329999999999</v>
      </c>
    </row>
    <row r="58" spans="1:16" ht="15.65" customHeight="1">
      <c r="A58" s="1334">
        <v>586</v>
      </c>
      <c r="B58" s="1333" t="s">
        <v>374</v>
      </c>
      <c r="C58" s="1334">
        <f t="shared" si="47"/>
        <v>1115</v>
      </c>
      <c r="D58" s="1334">
        <f t="shared" si="47"/>
        <v>1003.151</v>
      </c>
      <c r="E58" s="1334">
        <f t="shared" si="47"/>
        <v>1078.6690000000001</v>
      </c>
      <c r="F58" s="1334">
        <f t="shared" si="47"/>
        <v>1071.068</v>
      </c>
      <c r="G58" s="1334">
        <f t="shared" si="47"/>
        <v>1078.8209999999999</v>
      </c>
      <c r="H58" s="1334">
        <f t="shared" si="47"/>
        <v>1081.6099999999999</v>
      </c>
      <c r="I58" s="1334">
        <f t="shared" si="47"/>
        <v>1069.3230000000001</v>
      </c>
      <c r="J58" s="1334">
        <f t="shared" si="47"/>
        <v>1092.4090000000001</v>
      </c>
      <c r="K58" s="1334">
        <f t="shared" si="47"/>
        <v>1107.5989999999999</v>
      </c>
      <c r="L58" s="1334">
        <f t="shared" si="47"/>
        <v>1071.4649999999999</v>
      </c>
      <c r="M58" s="1334">
        <f t="shared" si="47"/>
        <v>650.53300000000002</v>
      </c>
      <c r="N58" s="1334">
        <f t="shared" si="47"/>
        <v>721.18499999999995</v>
      </c>
      <c r="O58" s="1334">
        <f t="shared" si="47"/>
        <v>935.29600000000005</v>
      </c>
      <c r="P58" s="1334">
        <f t="shared" si="47"/>
        <v>968.19799999999998</v>
      </c>
    </row>
    <row r="59" spans="1:16" ht="15.65" customHeight="1">
      <c r="A59" s="1333"/>
      <c r="B59" s="1333" t="s">
        <v>269</v>
      </c>
      <c r="C59" s="1333">
        <f>SUM(C60:C61)</f>
        <v>4417</v>
      </c>
      <c r="D59" s="1333">
        <f t="shared" ref="D59:P59" si="48">SUM(D60:D61)</f>
        <v>4466.92</v>
      </c>
      <c r="E59" s="1333">
        <f t="shared" si="48"/>
        <v>4637.9740000000002</v>
      </c>
      <c r="F59" s="1333">
        <f t="shared" si="48"/>
        <v>4418.625</v>
      </c>
      <c r="G59" s="1333">
        <f t="shared" si="48"/>
        <v>4304.1939999999995</v>
      </c>
      <c r="H59" s="1333">
        <f t="shared" si="48"/>
        <v>4454.683</v>
      </c>
      <c r="I59" s="1333">
        <f t="shared" si="48"/>
        <v>4481.8680000000004</v>
      </c>
      <c r="J59" s="1333">
        <f t="shared" si="48"/>
        <v>4655.3459999999995</v>
      </c>
      <c r="K59" s="1333">
        <f t="shared" si="48"/>
        <v>4682.5349999999999</v>
      </c>
      <c r="L59" s="1333">
        <f t="shared" si="48"/>
        <v>5072.2610000000004</v>
      </c>
      <c r="M59" s="1333">
        <f t="shared" si="48"/>
        <v>3634.49</v>
      </c>
      <c r="N59" s="1333">
        <f t="shared" si="48"/>
        <v>4068.9520000000002</v>
      </c>
      <c r="O59" s="1333">
        <f t="shared" si="48"/>
        <v>4589.6329999999998</v>
      </c>
      <c r="P59" s="1333">
        <f t="shared" si="48"/>
        <v>4990.76</v>
      </c>
    </row>
    <row r="60" spans="1:16" ht="15.65" customHeight="1">
      <c r="A60" s="1334">
        <v>221</v>
      </c>
      <c r="B60" s="1333" t="s">
        <v>375</v>
      </c>
      <c r="C60" s="1333">
        <f>C108</f>
        <v>2403</v>
      </c>
      <c r="D60" s="1333">
        <f t="shared" ref="D60:P61" si="49">D108</f>
        <v>2472.5709999999999</v>
      </c>
      <c r="E60" s="1333">
        <f t="shared" si="49"/>
        <v>2442.002</v>
      </c>
      <c r="F60" s="1333">
        <f t="shared" si="49"/>
        <v>2317.27</v>
      </c>
      <c r="G60" s="1333">
        <f t="shared" si="49"/>
        <v>2305.8240000000001</v>
      </c>
      <c r="H60" s="1333">
        <f t="shared" si="49"/>
        <v>2344.8380000000002</v>
      </c>
      <c r="I60" s="1333">
        <f t="shared" si="49"/>
        <v>2402.37</v>
      </c>
      <c r="J60" s="1333">
        <f t="shared" si="49"/>
        <v>2470.799</v>
      </c>
      <c r="K60" s="1333">
        <f t="shared" si="49"/>
        <v>2422.4810000000002</v>
      </c>
      <c r="L60" s="1333">
        <f t="shared" si="49"/>
        <v>2848.4110000000001</v>
      </c>
      <c r="M60" s="1333">
        <f t="shared" si="49"/>
        <v>2057.556</v>
      </c>
      <c r="N60" s="1333">
        <f t="shared" si="49"/>
        <v>2351.3620000000001</v>
      </c>
      <c r="O60" s="1333">
        <f t="shared" si="49"/>
        <v>2619.6149999999998</v>
      </c>
      <c r="P60" s="1333">
        <f t="shared" si="49"/>
        <v>3037.0439999999999</v>
      </c>
    </row>
    <row r="61" spans="1:16" ht="15.65" customHeight="1">
      <c r="A61" s="1334">
        <v>223</v>
      </c>
      <c r="B61" s="1333" t="s">
        <v>376</v>
      </c>
      <c r="C61" s="1333">
        <f>C109</f>
        <v>2014</v>
      </c>
      <c r="D61" s="1333">
        <f t="shared" si="49"/>
        <v>1994.3489999999999</v>
      </c>
      <c r="E61" s="1333">
        <f t="shared" si="49"/>
        <v>2195.9720000000002</v>
      </c>
      <c r="F61" s="1333">
        <f t="shared" si="49"/>
        <v>2101.355</v>
      </c>
      <c r="G61" s="1333">
        <f t="shared" si="49"/>
        <v>1998.37</v>
      </c>
      <c r="H61" s="1333">
        <f t="shared" si="49"/>
        <v>2109.8449999999998</v>
      </c>
      <c r="I61" s="1333">
        <f t="shared" si="49"/>
        <v>2079.498</v>
      </c>
      <c r="J61" s="1333">
        <f t="shared" si="49"/>
        <v>2184.547</v>
      </c>
      <c r="K61" s="1333">
        <f t="shared" si="49"/>
        <v>2260.0540000000001</v>
      </c>
      <c r="L61" s="1333">
        <f t="shared" si="49"/>
        <v>2223.85</v>
      </c>
      <c r="M61" s="1333">
        <f t="shared" si="49"/>
        <v>1576.934</v>
      </c>
      <c r="N61" s="1333">
        <f t="shared" si="49"/>
        <v>1717.59</v>
      </c>
      <c r="O61" s="1333">
        <f t="shared" si="49"/>
        <v>1970.018</v>
      </c>
      <c r="P61" s="1333">
        <f t="shared" si="49"/>
        <v>1953.7159999999999</v>
      </c>
    </row>
    <row r="62" spans="1:16" ht="15.65" customHeight="1">
      <c r="A62" s="1333"/>
      <c r="B62" s="1334" t="s">
        <v>284</v>
      </c>
      <c r="C62" s="1334">
        <f>SUM(C63:C65)</f>
        <v>9779</v>
      </c>
      <c r="D62" s="1334">
        <f t="shared" ref="D62:P62" si="50">SUM(D63:D65)</f>
        <v>9141.0529999999999</v>
      </c>
      <c r="E62" s="1334">
        <f t="shared" si="50"/>
        <v>9879.8850000000002</v>
      </c>
      <c r="F62" s="1334">
        <f t="shared" si="50"/>
        <v>9768.7819999999992</v>
      </c>
      <c r="G62" s="1334">
        <f t="shared" si="50"/>
        <v>12712.775</v>
      </c>
      <c r="H62" s="1334">
        <f t="shared" si="50"/>
        <v>13722.550999999999</v>
      </c>
      <c r="I62" s="1334">
        <f t="shared" si="50"/>
        <v>12776.84</v>
      </c>
      <c r="J62" s="1334">
        <f t="shared" si="50"/>
        <v>13011.98</v>
      </c>
      <c r="K62" s="1334">
        <f t="shared" si="50"/>
        <v>12566.743</v>
      </c>
      <c r="L62" s="1334">
        <f t="shared" si="50"/>
        <v>12602.677</v>
      </c>
      <c r="M62" s="1334">
        <f t="shared" si="50"/>
        <v>8043.1120000000001</v>
      </c>
      <c r="N62" s="1334">
        <f t="shared" si="50"/>
        <v>9588.1820000000007</v>
      </c>
      <c r="O62" s="1334">
        <f t="shared" si="50"/>
        <v>12815.674000000001</v>
      </c>
      <c r="P62" s="1334">
        <f t="shared" si="50"/>
        <v>13332.731</v>
      </c>
    </row>
    <row r="63" spans="1:16" ht="15.65" customHeight="1">
      <c r="A63" s="1333">
        <v>205</v>
      </c>
      <c r="B63" s="1334" t="s">
        <v>377</v>
      </c>
      <c r="C63" s="1334">
        <f>C110</f>
        <v>1082</v>
      </c>
      <c r="D63" s="1334">
        <f t="shared" ref="D63:P63" si="51">D110</f>
        <v>1083.203</v>
      </c>
      <c r="E63" s="1334">
        <f t="shared" si="51"/>
        <v>1118.816</v>
      </c>
      <c r="F63" s="1334">
        <f t="shared" si="51"/>
        <v>1077.547</v>
      </c>
      <c r="G63" s="1334">
        <f t="shared" si="51"/>
        <v>1073.982</v>
      </c>
      <c r="H63" s="1334">
        <f t="shared" si="51"/>
        <v>1208.952</v>
      </c>
      <c r="I63" s="1334">
        <f t="shared" si="51"/>
        <v>1174.1089999999999</v>
      </c>
      <c r="J63" s="1334">
        <f t="shared" si="51"/>
        <v>1275.923</v>
      </c>
      <c r="K63" s="1334">
        <f t="shared" si="51"/>
        <v>1215.8119999999999</v>
      </c>
      <c r="L63" s="1334">
        <f t="shared" si="51"/>
        <v>1177.655</v>
      </c>
      <c r="M63" s="1334">
        <f t="shared" si="51"/>
        <v>658.81100000000004</v>
      </c>
      <c r="N63" s="1334">
        <f t="shared" si="51"/>
        <v>804.25099999999998</v>
      </c>
      <c r="O63" s="1334">
        <f t="shared" si="51"/>
        <v>994.56399999999996</v>
      </c>
      <c r="P63" s="1334">
        <f t="shared" si="51"/>
        <v>1200.7560000000001</v>
      </c>
    </row>
    <row r="64" spans="1:16" ht="15.65" customHeight="1">
      <c r="A64" s="1334">
        <v>224</v>
      </c>
      <c r="B64" s="1333" t="s">
        <v>378</v>
      </c>
      <c r="C64" s="1334">
        <f t="shared" ref="C64:P65" si="52">C111</f>
        <v>2715</v>
      </c>
      <c r="D64" s="1334">
        <f t="shared" si="52"/>
        <v>2552.3000000000002</v>
      </c>
      <c r="E64" s="1334">
        <f t="shared" si="52"/>
        <v>2761.4960000000001</v>
      </c>
      <c r="F64" s="1334">
        <f t="shared" si="52"/>
        <v>2779.0079999999998</v>
      </c>
      <c r="G64" s="1334">
        <f t="shared" si="52"/>
        <v>2818.105</v>
      </c>
      <c r="H64" s="1334">
        <f t="shared" si="52"/>
        <v>3031.7649999999999</v>
      </c>
      <c r="I64" s="1334">
        <f t="shared" si="52"/>
        <v>3040.2829999999999</v>
      </c>
      <c r="J64" s="1334">
        <f t="shared" si="52"/>
        <v>2877.4580000000001</v>
      </c>
      <c r="K64" s="1334">
        <f t="shared" si="52"/>
        <v>2728.1950000000002</v>
      </c>
      <c r="L64" s="1334">
        <f t="shared" si="52"/>
        <v>2603.0920000000001</v>
      </c>
      <c r="M64" s="1334">
        <f t="shared" si="52"/>
        <v>1403.636</v>
      </c>
      <c r="N64" s="1334">
        <f t="shared" si="52"/>
        <v>1757.6010000000001</v>
      </c>
      <c r="O64" s="1334">
        <f t="shared" si="52"/>
        <v>2652.7130000000002</v>
      </c>
      <c r="P64" s="1334">
        <f t="shared" si="52"/>
        <v>2520.4250000000002</v>
      </c>
    </row>
    <row r="65" spans="1:44" ht="15.65" customHeight="1">
      <c r="A65" s="1334">
        <v>226</v>
      </c>
      <c r="B65" s="1333" t="s">
        <v>379</v>
      </c>
      <c r="C65" s="1334">
        <f t="shared" si="52"/>
        <v>5982</v>
      </c>
      <c r="D65" s="1334">
        <f t="shared" si="52"/>
        <v>5505.55</v>
      </c>
      <c r="E65" s="1334">
        <f t="shared" si="52"/>
        <v>5999.5730000000003</v>
      </c>
      <c r="F65" s="1334">
        <f t="shared" si="52"/>
        <v>5912.2269999999999</v>
      </c>
      <c r="G65" s="1334">
        <f t="shared" si="52"/>
        <v>8820.6880000000001</v>
      </c>
      <c r="H65" s="1334">
        <f t="shared" si="52"/>
        <v>9481.8340000000007</v>
      </c>
      <c r="I65" s="1334">
        <f t="shared" si="52"/>
        <v>8562.4480000000003</v>
      </c>
      <c r="J65" s="1334">
        <f t="shared" si="52"/>
        <v>8858.5990000000002</v>
      </c>
      <c r="K65" s="1334">
        <f t="shared" si="52"/>
        <v>8622.7360000000008</v>
      </c>
      <c r="L65" s="1334">
        <f t="shared" si="52"/>
        <v>8821.93</v>
      </c>
      <c r="M65" s="1334">
        <f t="shared" si="52"/>
        <v>5980.665</v>
      </c>
      <c r="N65" s="1334">
        <f t="shared" si="52"/>
        <v>7026.33</v>
      </c>
      <c r="O65" s="1334">
        <f t="shared" si="52"/>
        <v>9168.3970000000008</v>
      </c>
      <c r="P65" s="1334">
        <f t="shared" si="52"/>
        <v>9611.5499999999993</v>
      </c>
    </row>
    <row r="66" spans="1:44">
      <c r="A66" s="1336" t="s">
        <v>1340</v>
      </c>
    </row>
    <row r="69" spans="1:44">
      <c r="A69" s="1423" t="s">
        <v>748</v>
      </c>
      <c r="B69" s="1424"/>
      <c r="C69" s="1424"/>
      <c r="D69" s="1424"/>
      <c r="E69" s="1424"/>
      <c r="F69" s="1424"/>
      <c r="G69" s="1424"/>
      <c r="H69" s="1424"/>
      <c r="I69" s="1424"/>
      <c r="J69" s="1424"/>
      <c r="K69" s="1424"/>
      <c r="L69" s="1424"/>
      <c r="M69" s="1424"/>
      <c r="N69" s="1424"/>
      <c r="O69" s="1424"/>
      <c r="P69" s="1424"/>
      <c r="Q69" s="1424"/>
      <c r="R69" s="1424"/>
      <c r="S69" s="1424"/>
      <c r="T69" s="1424"/>
      <c r="U69" s="1424"/>
      <c r="V69" s="1424"/>
      <c r="W69" s="1424"/>
      <c r="X69" s="1424"/>
      <c r="Y69" s="1424"/>
      <c r="Z69" s="1424"/>
      <c r="AA69" s="1424"/>
      <c r="AB69" s="1424"/>
      <c r="AC69" s="1424"/>
      <c r="AD69" s="1424"/>
      <c r="AE69" s="1424"/>
      <c r="AF69" s="1424"/>
      <c r="AG69" s="1424"/>
      <c r="AH69" s="1424"/>
      <c r="AI69" s="1424"/>
      <c r="AJ69" s="1424"/>
      <c r="AK69" s="1424" t="s">
        <v>749</v>
      </c>
      <c r="AL69" s="1425"/>
      <c r="AM69" s="1425"/>
      <c r="AN69" s="1425"/>
      <c r="AO69" s="1425"/>
      <c r="AP69" s="1425"/>
      <c r="AQ69" s="1425"/>
      <c r="AR69" s="1425"/>
    </row>
    <row r="70" spans="1:44">
      <c r="A70" s="1594" t="s">
        <v>751</v>
      </c>
      <c r="B70" s="1595" t="s">
        <v>753</v>
      </c>
      <c r="C70" s="1427"/>
      <c r="D70" s="1427"/>
      <c r="E70" s="1427"/>
      <c r="F70" s="1427"/>
      <c r="G70" s="1427"/>
      <c r="H70" s="1427"/>
      <c r="I70" s="1427"/>
      <c r="J70" s="1427"/>
      <c r="K70" s="1427"/>
      <c r="L70" s="1427"/>
      <c r="M70" s="1427"/>
      <c r="N70" s="1427"/>
      <c r="O70" s="1427"/>
      <c r="P70" s="1427"/>
      <c r="Q70" s="1428" t="s">
        <v>1341</v>
      </c>
      <c r="R70" s="1429"/>
      <c r="S70" s="1429"/>
      <c r="T70" s="1429"/>
      <c r="U70" s="1429"/>
      <c r="V70" s="1429"/>
      <c r="W70" s="1429"/>
      <c r="X70" s="1429"/>
      <c r="Y70" s="1429"/>
      <c r="Z70" s="1429"/>
      <c r="AA70" s="1429"/>
      <c r="AB70" s="1429"/>
      <c r="AC70" s="1430"/>
      <c r="AD70" s="1429"/>
      <c r="AE70" s="1427" t="s">
        <v>759</v>
      </c>
      <c r="AF70" s="1427"/>
      <c r="AG70" s="1427"/>
      <c r="AH70" s="1427"/>
      <c r="AI70" s="1427"/>
      <c r="AJ70" s="1427"/>
      <c r="AK70" s="1427"/>
      <c r="AL70" s="1431"/>
      <c r="AM70" s="1431"/>
      <c r="AN70" s="1431"/>
      <c r="AO70" s="1431"/>
      <c r="AP70" s="1431"/>
      <c r="AQ70" s="1432"/>
      <c r="AR70" s="1433"/>
    </row>
    <row r="71" spans="1:44">
      <c r="A71" s="1594"/>
      <c r="B71" s="1595"/>
      <c r="C71" s="1434" t="s">
        <v>721</v>
      </c>
      <c r="D71" s="1435" t="s">
        <v>722</v>
      </c>
      <c r="E71" s="1435" t="s">
        <v>723</v>
      </c>
      <c r="F71" s="1435" t="s">
        <v>724</v>
      </c>
      <c r="G71" s="1435" t="s">
        <v>725</v>
      </c>
      <c r="H71" s="1435" t="s">
        <v>726</v>
      </c>
      <c r="I71" s="1435" t="s">
        <v>727</v>
      </c>
      <c r="J71" s="1435" t="s">
        <v>728</v>
      </c>
      <c r="K71" s="1435" t="s">
        <v>754</v>
      </c>
      <c r="L71" s="1435" t="s">
        <v>729</v>
      </c>
      <c r="M71" s="1435" t="s">
        <v>26</v>
      </c>
      <c r="N71" s="1435" t="s">
        <v>898</v>
      </c>
      <c r="O71" s="1436" t="s">
        <v>899</v>
      </c>
      <c r="P71" s="1436" t="s">
        <v>900</v>
      </c>
      <c r="Q71" s="1434" t="s">
        <v>721</v>
      </c>
      <c r="R71" s="1435" t="s">
        <v>722</v>
      </c>
      <c r="S71" s="1435" t="s">
        <v>723</v>
      </c>
      <c r="T71" s="1435" t="s">
        <v>724</v>
      </c>
      <c r="U71" s="1435" t="s">
        <v>725</v>
      </c>
      <c r="V71" s="1435" t="s">
        <v>726</v>
      </c>
      <c r="W71" s="1435" t="s">
        <v>727</v>
      </c>
      <c r="X71" s="1435" t="s">
        <v>728</v>
      </c>
      <c r="Y71" s="1435" t="s">
        <v>754</v>
      </c>
      <c r="Z71" s="1435" t="s">
        <v>729</v>
      </c>
      <c r="AA71" s="1435" t="s">
        <v>26</v>
      </c>
      <c r="AB71" s="1435" t="s">
        <v>898</v>
      </c>
      <c r="AC71" s="1436" t="s">
        <v>899</v>
      </c>
      <c r="AD71" s="1436" t="s">
        <v>900</v>
      </c>
      <c r="AE71" s="1435" t="s">
        <v>721</v>
      </c>
      <c r="AF71" s="1435" t="s">
        <v>722</v>
      </c>
      <c r="AG71" s="1435" t="s">
        <v>723</v>
      </c>
      <c r="AH71" s="1435" t="s">
        <v>724</v>
      </c>
      <c r="AI71" s="1435" t="s">
        <v>725</v>
      </c>
      <c r="AJ71" s="1435" t="s">
        <v>726</v>
      </c>
      <c r="AK71" s="1435" t="s">
        <v>727</v>
      </c>
      <c r="AL71" s="1435" t="s">
        <v>728</v>
      </c>
      <c r="AM71" s="1435" t="s">
        <v>754</v>
      </c>
      <c r="AN71" s="1435" t="s">
        <v>729</v>
      </c>
      <c r="AO71" s="1435" t="s">
        <v>26</v>
      </c>
      <c r="AP71" s="1435" t="s">
        <v>898</v>
      </c>
      <c r="AQ71" s="1436" t="s">
        <v>899</v>
      </c>
      <c r="AR71" s="1437" t="s">
        <v>900</v>
      </c>
    </row>
    <row r="72" spans="1:44">
      <c r="A72" s="1438">
        <v>1</v>
      </c>
      <c r="B72" s="1424" t="s">
        <v>772</v>
      </c>
      <c r="C72" s="1424">
        <f>(Q72+AE72)/1000</f>
        <v>31790</v>
      </c>
      <c r="D72" s="1424">
        <f t="shared" ref="D72:P87" si="53">(R72+AF72)/1000</f>
        <v>30956</v>
      </c>
      <c r="E72" s="1424">
        <f t="shared" si="53"/>
        <v>32820</v>
      </c>
      <c r="F72" s="1424">
        <f t="shared" si="53"/>
        <v>35730</v>
      </c>
      <c r="G72" s="1424">
        <f t="shared" si="53"/>
        <v>35430</v>
      </c>
      <c r="H72" s="1424">
        <f t="shared" si="53"/>
        <v>35980</v>
      </c>
      <c r="I72" s="1424">
        <f t="shared" si="53"/>
        <v>35000</v>
      </c>
      <c r="J72" s="1424">
        <f t="shared" si="53"/>
        <v>39330</v>
      </c>
      <c r="K72" s="1424">
        <f t="shared" si="53"/>
        <v>35380</v>
      </c>
      <c r="L72" s="1424">
        <f t="shared" si="53"/>
        <v>35420</v>
      </c>
      <c r="M72" s="1424">
        <f t="shared" si="53"/>
        <v>12543.217203919437</v>
      </c>
      <c r="N72" s="1424">
        <f t="shared" si="53"/>
        <v>13380</v>
      </c>
      <c r="O72" s="1424">
        <f t="shared" si="53"/>
        <v>24257.222841378501</v>
      </c>
      <c r="P72" s="1424">
        <f t="shared" si="53"/>
        <v>26450</v>
      </c>
      <c r="Q72" s="1337">
        <v>27500000</v>
      </c>
      <c r="R72" s="1338">
        <v>26546000</v>
      </c>
      <c r="S72" s="1338">
        <v>28370000</v>
      </c>
      <c r="T72" s="1338">
        <v>30920000</v>
      </c>
      <c r="U72" s="1338">
        <v>30350000</v>
      </c>
      <c r="V72" s="1338">
        <v>30690000</v>
      </c>
      <c r="W72" s="1338">
        <v>29940000</v>
      </c>
      <c r="X72" s="1338">
        <v>33970000</v>
      </c>
      <c r="Y72" s="1338">
        <v>30870000</v>
      </c>
      <c r="Z72" s="1338">
        <v>30650000</v>
      </c>
      <c r="AA72" s="1339">
        <v>10222853</v>
      </c>
      <c r="AB72" s="1339">
        <v>10890000</v>
      </c>
      <c r="AC72" s="1340">
        <v>20326162.726907164</v>
      </c>
      <c r="AD72" s="1339">
        <v>22628700</v>
      </c>
      <c r="AE72" s="1338">
        <v>4290000</v>
      </c>
      <c r="AF72" s="1338">
        <v>4410000</v>
      </c>
      <c r="AG72" s="1338">
        <v>4450000</v>
      </c>
      <c r="AH72" s="1338">
        <v>4810000</v>
      </c>
      <c r="AI72" s="1338">
        <v>5080000</v>
      </c>
      <c r="AJ72" s="1338">
        <v>5290000</v>
      </c>
      <c r="AK72" s="1338">
        <v>5060000</v>
      </c>
      <c r="AL72" s="1424">
        <v>5360000</v>
      </c>
      <c r="AM72" s="1341">
        <v>4510000</v>
      </c>
      <c r="AN72" s="1338">
        <v>4770000</v>
      </c>
      <c r="AO72" s="1338">
        <v>2320364.2039194363</v>
      </c>
      <c r="AP72" s="1341">
        <v>2490000</v>
      </c>
      <c r="AQ72" s="1340">
        <v>3931060.1144713406</v>
      </c>
      <c r="AR72" s="1342">
        <v>3821300</v>
      </c>
    </row>
    <row r="73" spans="1:44">
      <c r="A73" s="1439">
        <v>2</v>
      </c>
      <c r="B73" s="1427" t="s">
        <v>774</v>
      </c>
      <c r="C73" s="1424">
        <f t="shared" ref="C73:P105" si="54">(Q73+AE73)/1000</f>
        <v>1573</v>
      </c>
      <c r="D73" s="1424">
        <f t="shared" si="53"/>
        <v>1587.27</v>
      </c>
      <c r="E73" s="1424">
        <f t="shared" si="53"/>
        <v>1785.723</v>
      </c>
      <c r="F73" s="1424">
        <f t="shared" si="53"/>
        <v>1764.2149999999999</v>
      </c>
      <c r="G73" s="1424">
        <f t="shared" si="53"/>
        <v>1745.3009999999999</v>
      </c>
      <c r="H73" s="1424">
        <f t="shared" si="53"/>
        <v>1900.3510000000001</v>
      </c>
      <c r="I73" s="1424">
        <f t="shared" si="53"/>
        <v>2095.6309999999999</v>
      </c>
      <c r="J73" s="1424">
        <f t="shared" si="53"/>
        <v>1841.759</v>
      </c>
      <c r="K73" s="1424">
        <f t="shared" si="53"/>
        <v>1978.25</v>
      </c>
      <c r="L73" s="1424">
        <f t="shared" si="53"/>
        <v>2160.3020000000001</v>
      </c>
      <c r="M73" s="1424">
        <f t="shared" si="53"/>
        <v>1092.961</v>
      </c>
      <c r="N73" s="1424">
        <f t="shared" si="53"/>
        <v>1351.059</v>
      </c>
      <c r="O73" s="1424">
        <f t="shared" si="53"/>
        <v>2021.0250000000001</v>
      </c>
      <c r="P73" s="1424">
        <f t="shared" si="53"/>
        <v>2283.433</v>
      </c>
      <c r="Q73" s="1337">
        <v>1291000</v>
      </c>
      <c r="R73" s="1338">
        <v>1305377</v>
      </c>
      <c r="S73" s="1338">
        <v>1516044</v>
      </c>
      <c r="T73" s="1338">
        <v>1437293</v>
      </c>
      <c r="U73" s="1338">
        <v>1380243</v>
      </c>
      <c r="V73" s="1338">
        <v>1489119</v>
      </c>
      <c r="W73" s="1338">
        <v>1683240</v>
      </c>
      <c r="X73" s="1338">
        <v>1401811</v>
      </c>
      <c r="Y73" s="1338">
        <v>1530582</v>
      </c>
      <c r="Z73" s="1338">
        <v>1723168</v>
      </c>
      <c r="AA73" s="1339">
        <v>823113</v>
      </c>
      <c r="AB73" s="1339">
        <v>1059592</v>
      </c>
      <c r="AC73" s="1340">
        <v>1625700</v>
      </c>
      <c r="AD73" s="1339">
        <v>1840237</v>
      </c>
      <c r="AE73" s="1338">
        <v>282000</v>
      </c>
      <c r="AF73" s="1338">
        <v>281893</v>
      </c>
      <c r="AG73" s="1338">
        <v>269679</v>
      </c>
      <c r="AH73" s="1338">
        <v>326922</v>
      </c>
      <c r="AI73" s="1338">
        <v>365058</v>
      </c>
      <c r="AJ73" s="1338">
        <v>411232</v>
      </c>
      <c r="AK73" s="1338">
        <v>412391</v>
      </c>
      <c r="AL73" s="1424">
        <v>439948</v>
      </c>
      <c r="AM73" s="1341">
        <v>447668</v>
      </c>
      <c r="AN73" s="1338">
        <v>437134</v>
      </c>
      <c r="AO73" s="1338">
        <v>269848</v>
      </c>
      <c r="AP73" s="1341">
        <v>291467</v>
      </c>
      <c r="AQ73" s="1340">
        <v>395325</v>
      </c>
      <c r="AR73" s="1342">
        <v>443196</v>
      </c>
    </row>
    <row r="74" spans="1:44">
      <c r="A74" s="1438">
        <v>3</v>
      </c>
      <c r="B74" s="1424" t="s">
        <v>775</v>
      </c>
      <c r="C74" s="1424">
        <f t="shared" si="54"/>
        <v>12141</v>
      </c>
      <c r="D74" s="1424">
        <f t="shared" si="53"/>
        <v>11434.429</v>
      </c>
      <c r="E74" s="1424">
        <f t="shared" si="53"/>
        <v>11405.268</v>
      </c>
      <c r="F74" s="1424">
        <f t="shared" si="53"/>
        <v>11730.239</v>
      </c>
      <c r="G74" s="1424">
        <f t="shared" si="53"/>
        <v>12152.034</v>
      </c>
      <c r="H74" s="1424">
        <f t="shared" si="53"/>
        <v>12248.669</v>
      </c>
      <c r="I74" s="1424">
        <f t="shared" si="53"/>
        <v>12089.869000000001</v>
      </c>
      <c r="J74" s="1424">
        <f t="shared" si="53"/>
        <v>12111.486999999999</v>
      </c>
      <c r="K74" s="1424">
        <f t="shared" si="53"/>
        <v>12161.683000000001</v>
      </c>
      <c r="L74" s="1424">
        <f t="shared" si="53"/>
        <v>12205.707</v>
      </c>
      <c r="M74" s="1424">
        <f t="shared" si="53"/>
        <v>6634.0590000000002</v>
      </c>
      <c r="N74" s="1424">
        <f t="shared" si="53"/>
        <v>7935.3919999999998</v>
      </c>
      <c r="O74" s="1424">
        <f t="shared" si="53"/>
        <v>10986.675999999999</v>
      </c>
      <c r="P74" s="1424">
        <f t="shared" si="53"/>
        <v>11613.237999999999</v>
      </c>
      <c r="Q74" s="1337">
        <v>12028000</v>
      </c>
      <c r="R74" s="1338">
        <v>11318277</v>
      </c>
      <c r="S74" s="1338">
        <v>11287896</v>
      </c>
      <c r="T74" s="1338">
        <v>11603981</v>
      </c>
      <c r="U74" s="1338">
        <v>12000102</v>
      </c>
      <c r="V74" s="1338">
        <v>12084659</v>
      </c>
      <c r="W74" s="1338">
        <v>11936634</v>
      </c>
      <c r="X74" s="1338">
        <v>11949067</v>
      </c>
      <c r="Y74" s="1338">
        <v>11939562</v>
      </c>
      <c r="Z74" s="1338">
        <v>11969924</v>
      </c>
      <c r="AA74" s="1339">
        <v>6494538</v>
      </c>
      <c r="AB74" s="1339">
        <v>7774642</v>
      </c>
      <c r="AC74" s="1340">
        <v>10846373</v>
      </c>
      <c r="AD74" s="1339">
        <v>11396634</v>
      </c>
      <c r="AE74" s="1338">
        <v>113000</v>
      </c>
      <c r="AF74" s="1338">
        <v>116152</v>
      </c>
      <c r="AG74" s="1338">
        <v>117372</v>
      </c>
      <c r="AH74" s="1338">
        <v>126258</v>
      </c>
      <c r="AI74" s="1338">
        <v>151932</v>
      </c>
      <c r="AJ74" s="1338">
        <v>164010</v>
      </c>
      <c r="AK74" s="1338">
        <v>153235</v>
      </c>
      <c r="AL74" s="1424">
        <v>162420</v>
      </c>
      <c r="AM74" s="1341">
        <v>222121</v>
      </c>
      <c r="AN74" s="1338">
        <v>235783</v>
      </c>
      <c r="AO74" s="1338">
        <v>139521</v>
      </c>
      <c r="AP74" s="1341">
        <v>160750</v>
      </c>
      <c r="AQ74" s="1340">
        <v>140303</v>
      </c>
      <c r="AR74" s="1342">
        <v>216604</v>
      </c>
    </row>
    <row r="75" spans="1:44">
      <c r="A75" s="1437">
        <v>4</v>
      </c>
      <c r="B75" s="1435" t="s">
        <v>776</v>
      </c>
      <c r="C75" s="1424">
        <f t="shared" si="54"/>
        <v>212</v>
      </c>
      <c r="D75" s="1424">
        <f t="shared" si="53"/>
        <v>228.51300000000001</v>
      </c>
      <c r="E75" s="1424">
        <f t="shared" si="53"/>
        <v>253.72800000000001</v>
      </c>
      <c r="F75" s="1424">
        <f t="shared" si="53"/>
        <v>304.411</v>
      </c>
      <c r="G75" s="1424">
        <f t="shared" si="53"/>
        <v>297.685</v>
      </c>
      <c r="H75" s="1424">
        <f t="shared" si="53"/>
        <v>311.80900000000003</v>
      </c>
      <c r="I75" s="1424">
        <f t="shared" si="53"/>
        <v>352.46800000000002</v>
      </c>
      <c r="J75" s="1424">
        <f t="shared" si="53"/>
        <v>341.39499999999998</v>
      </c>
      <c r="K75" s="1424">
        <f t="shared" si="53"/>
        <v>337.6</v>
      </c>
      <c r="L75" s="1424">
        <f t="shared" si="53"/>
        <v>360.49700000000001</v>
      </c>
      <c r="M75" s="1424">
        <f t="shared" si="53"/>
        <v>168.39</v>
      </c>
      <c r="N75" s="1424">
        <f t="shared" si="53"/>
        <v>206.56800000000001</v>
      </c>
      <c r="O75" s="1424">
        <f t="shared" si="53"/>
        <v>283.17700000000002</v>
      </c>
      <c r="P75" s="1424">
        <f t="shared" si="53"/>
        <v>354.572</v>
      </c>
      <c r="Q75" s="1337">
        <v>196000</v>
      </c>
      <c r="R75" s="1338">
        <v>209607</v>
      </c>
      <c r="S75" s="1338">
        <v>234800</v>
      </c>
      <c r="T75" s="1338">
        <v>284394</v>
      </c>
      <c r="U75" s="1338">
        <v>277233</v>
      </c>
      <c r="V75" s="1338">
        <v>290351</v>
      </c>
      <c r="W75" s="1338">
        <v>333054</v>
      </c>
      <c r="X75" s="1338">
        <v>324486</v>
      </c>
      <c r="Y75" s="1338">
        <v>320726</v>
      </c>
      <c r="Z75" s="1338">
        <v>342547</v>
      </c>
      <c r="AA75" s="1339">
        <v>151895</v>
      </c>
      <c r="AB75" s="1339">
        <v>186170</v>
      </c>
      <c r="AC75" s="1340">
        <v>256723</v>
      </c>
      <c r="AD75" s="1339">
        <v>327922</v>
      </c>
      <c r="AE75" s="1338">
        <v>16000</v>
      </c>
      <c r="AF75" s="1338">
        <v>18906</v>
      </c>
      <c r="AG75" s="1338">
        <v>18928</v>
      </c>
      <c r="AH75" s="1338">
        <v>20017</v>
      </c>
      <c r="AI75" s="1338">
        <v>20452</v>
      </c>
      <c r="AJ75" s="1338">
        <v>21458</v>
      </c>
      <c r="AK75" s="1338">
        <v>19414</v>
      </c>
      <c r="AL75" s="1424">
        <v>16909</v>
      </c>
      <c r="AM75" s="1341">
        <v>16874</v>
      </c>
      <c r="AN75" s="1338">
        <v>17950</v>
      </c>
      <c r="AO75" s="1338">
        <v>16495</v>
      </c>
      <c r="AP75" s="1341">
        <v>20398</v>
      </c>
      <c r="AQ75" s="1340">
        <v>26454</v>
      </c>
      <c r="AR75" s="1342">
        <v>26650</v>
      </c>
    </row>
    <row r="76" spans="1:44">
      <c r="A76" s="1438">
        <v>5</v>
      </c>
      <c r="B76" s="1424" t="s">
        <v>778</v>
      </c>
      <c r="C76" s="1424">
        <f t="shared" si="54"/>
        <v>2810</v>
      </c>
      <c r="D76" s="1424">
        <f t="shared" si="53"/>
        <v>2698.7020000000002</v>
      </c>
      <c r="E76" s="1424">
        <f t="shared" si="53"/>
        <v>2902.5749999999998</v>
      </c>
      <c r="F76" s="1424">
        <f t="shared" si="53"/>
        <v>2764.3620000000001</v>
      </c>
      <c r="G76" s="1424">
        <f t="shared" si="53"/>
        <v>2950.0340000000001</v>
      </c>
      <c r="H76" s="1424">
        <f t="shared" si="53"/>
        <v>3122.902</v>
      </c>
      <c r="I76" s="1424">
        <f t="shared" si="53"/>
        <v>2657.2460000000001</v>
      </c>
      <c r="J76" s="1424">
        <f t="shared" si="53"/>
        <v>2784.752</v>
      </c>
      <c r="K76" s="1424">
        <f t="shared" si="53"/>
        <v>3036.99</v>
      </c>
      <c r="L76" s="1424">
        <f t="shared" si="53"/>
        <v>2737.6239999999998</v>
      </c>
      <c r="M76" s="1424">
        <f t="shared" si="53"/>
        <v>1771.5820000000001</v>
      </c>
      <c r="N76" s="1424">
        <f t="shared" si="53"/>
        <v>1930.864</v>
      </c>
      <c r="O76" s="1424">
        <f t="shared" si="53"/>
        <v>2497.5630000000001</v>
      </c>
      <c r="P76" s="1424">
        <f t="shared" si="53"/>
        <v>2365.4929999999999</v>
      </c>
      <c r="Q76" s="1337">
        <v>2771000</v>
      </c>
      <c r="R76" s="1338">
        <v>2657757</v>
      </c>
      <c r="S76" s="1338">
        <v>2860031</v>
      </c>
      <c r="T76" s="1338">
        <v>2721335</v>
      </c>
      <c r="U76" s="1338">
        <v>2907548</v>
      </c>
      <c r="V76" s="1338">
        <v>3080036</v>
      </c>
      <c r="W76" s="1338">
        <v>2619402</v>
      </c>
      <c r="X76" s="1338">
        <v>2747142</v>
      </c>
      <c r="Y76" s="1338">
        <v>3000431</v>
      </c>
      <c r="Z76" s="1338">
        <v>2704502</v>
      </c>
      <c r="AA76" s="1339">
        <v>1752686</v>
      </c>
      <c r="AB76" s="1339">
        <v>1911472</v>
      </c>
      <c r="AC76" s="1340">
        <v>2483139</v>
      </c>
      <c r="AD76" s="1339">
        <v>2350903</v>
      </c>
      <c r="AE76" s="1338">
        <v>39000</v>
      </c>
      <c r="AF76" s="1338">
        <v>40945</v>
      </c>
      <c r="AG76" s="1338">
        <v>42544</v>
      </c>
      <c r="AH76" s="1338">
        <v>43027</v>
      </c>
      <c r="AI76" s="1338">
        <v>42486</v>
      </c>
      <c r="AJ76" s="1338">
        <v>42866</v>
      </c>
      <c r="AK76" s="1338">
        <v>37844</v>
      </c>
      <c r="AL76" s="1424">
        <v>37610</v>
      </c>
      <c r="AM76" s="1341">
        <v>36559</v>
      </c>
      <c r="AN76" s="1338">
        <v>33122</v>
      </c>
      <c r="AO76" s="1338">
        <v>18896</v>
      </c>
      <c r="AP76" s="1341">
        <v>19392</v>
      </c>
      <c r="AQ76" s="1340">
        <v>14424</v>
      </c>
      <c r="AR76" s="1342">
        <v>14590</v>
      </c>
    </row>
    <row r="77" spans="1:44">
      <c r="A77" s="1438">
        <v>6</v>
      </c>
      <c r="B77" s="1424" t="s">
        <v>779</v>
      </c>
      <c r="C77" s="1424">
        <f t="shared" si="54"/>
        <v>8513</v>
      </c>
      <c r="D77" s="1424">
        <f t="shared" si="53"/>
        <v>8273.0689999999995</v>
      </c>
      <c r="E77" s="1424">
        <f t="shared" si="53"/>
        <v>8362.5669999999991</v>
      </c>
      <c r="F77" s="1424">
        <f t="shared" si="53"/>
        <v>8325.6560000000009</v>
      </c>
      <c r="G77" s="1424">
        <f t="shared" si="53"/>
        <v>8180.74</v>
      </c>
      <c r="H77" s="1424">
        <f t="shared" si="53"/>
        <v>8337.1769999999997</v>
      </c>
      <c r="I77" s="1424">
        <f t="shared" si="53"/>
        <v>8242.0889999999999</v>
      </c>
      <c r="J77" s="1424">
        <f t="shared" si="53"/>
        <v>8408.9709999999995</v>
      </c>
      <c r="K77" s="1424">
        <f t="shared" si="53"/>
        <v>11564.55</v>
      </c>
      <c r="L77" s="1424">
        <f t="shared" si="53"/>
        <v>10247.668</v>
      </c>
      <c r="M77" s="1424">
        <f t="shared" si="53"/>
        <v>6463.8549999999996</v>
      </c>
      <c r="N77" s="1424">
        <f t="shared" si="53"/>
        <v>8485.6880000000001</v>
      </c>
      <c r="O77" s="1424">
        <f t="shared" si="53"/>
        <v>9974.3340000000007</v>
      </c>
      <c r="P77" s="1424">
        <f t="shared" si="53"/>
        <v>9931.3529999999992</v>
      </c>
      <c r="Q77" s="1337">
        <v>8384000</v>
      </c>
      <c r="R77" s="1338">
        <v>8104018</v>
      </c>
      <c r="S77" s="1338">
        <v>8243921</v>
      </c>
      <c r="T77" s="1338">
        <v>8188032</v>
      </c>
      <c r="U77" s="1338">
        <v>8033612</v>
      </c>
      <c r="V77" s="1338">
        <v>8186566</v>
      </c>
      <c r="W77" s="1338">
        <v>8100250</v>
      </c>
      <c r="X77" s="1338">
        <v>8265445</v>
      </c>
      <c r="Y77" s="1338">
        <v>11432952</v>
      </c>
      <c r="Z77" s="1338">
        <v>10107758</v>
      </c>
      <c r="AA77" s="1339">
        <v>6363016</v>
      </c>
      <c r="AB77" s="1339">
        <v>8379744</v>
      </c>
      <c r="AC77" s="1340">
        <v>9830419</v>
      </c>
      <c r="AD77" s="1339">
        <v>9781951</v>
      </c>
      <c r="AE77" s="1338">
        <v>129000</v>
      </c>
      <c r="AF77" s="1338">
        <v>169051</v>
      </c>
      <c r="AG77" s="1338">
        <v>118646</v>
      </c>
      <c r="AH77" s="1338">
        <v>137624</v>
      </c>
      <c r="AI77" s="1338">
        <v>147128</v>
      </c>
      <c r="AJ77" s="1338">
        <v>150611</v>
      </c>
      <c r="AK77" s="1338">
        <v>141839</v>
      </c>
      <c r="AL77" s="1424">
        <v>143526</v>
      </c>
      <c r="AM77" s="1341">
        <v>131598</v>
      </c>
      <c r="AN77" s="1338">
        <v>139910</v>
      </c>
      <c r="AO77" s="1338">
        <v>100839</v>
      </c>
      <c r="AP77" s="1341">
        <v>105944</v>
      </c>
      <c r="AQ77" s="1340">
        <v>143915</v>
      </c>
      <c r="AR77" s="1342">
        <v>149402</v>
      </c>
    </row>
    <row r="78" spans="1:44">
      <c r="A78" s="1438">
        <v>7</v>
      </c>
      <c r="B78" s="1424" t="s">
        <v>780</v>
      </c>
      <c r="C78" s="1424">
        <f t="shared" si="54"/>
        <v>2139</v>
      </c>
      <c r="D78" s="1424">
        <f t="shared" si="53"/>
        <v>2094.6669999999999</v>
      </c>
      <c r="E78" s="1424">
        <f t="shared" si="53"/>
        <v>2110.692</v>
      </c>
      <c r="F78" s="1424">
        <f t="shared" si="53"/>
        <v>2085.2559999999999</v>
      </c>
      <c r="G78" s="1424">
        <f t="shared" si="53"/>
        <v>2091.7469999999998</v>
      </c>
      <c r="H78" s="1424">
        <f t="shared" si="53"/>
        <v>2203.2179999999998</v>
      </c>
      <c r="I78" s="1424">
        <f t="shared" si="53"/>
        <v>2249.0169999999998</v>
      </c>
      <c r="J78" s="1424">
        <f t="shared" si="53"/>
        <v>2435.596</v>
      </c>
      <c r="K78" s="1424">
        <f t="shared" si="53"/>
        <v>2304.163</v>
      </c>
      <c r="L78" s="1424">
        <f t="shared" si="53"/>
        <v>2301.819</v>
      </c>
      <c r="M78" s="1424">
        <f t="shared" si="53"/>
        <v>1205.5899999999999</v>
      </c>
      <c r="N78" s="1424">
        <f t="shared" si="53"/>
        <v>1261.318</v>
      </c>
      <c r="O78" s="1424">
        <f t="shared" si="53"/>
        <v>1333.22</v>
      </c>
      <c r="P78" s="1424">
        <f t="shared" si="53"/>
        <v>1767.1279999999999</v>
      </c>
      <c r="Q78" s="1337">
        <v>2134000</v>
      </c>
      <c r="R78" s="1338">
        <v>2072320</v>
      </c>
      <c r="S78" s="1338">
        <v>2088986</v>
      </c>
      <c r="T78" s="1338">
        <v>2063428</v>
      </c>
      <c r="U78" s="1338">
        <v>2070558</v>
      </c>
      <c r="V78" s="1338">
        <v>2180945</v>
      </c>
      <c r="W78" s="1338">
        <v>2225120</v>
      </c>
      <c r="X78" s="1338">
        <v>2411291</v>
      </c>
      <c r="Y78" s="1338">
        <v>2292588</v>
      </c>
      <c r="Z78" s="1338">
        <v>2289412</v>
      </c>
      <c r="AA78" s="1339">
        <v>1197577</v>
      </c>
      <c r="AB78" s="1339">
        <v>1241333</v>
      </c>
      <c r="AC78" s="1340">
        <v>1320829</v>
      </c>
      <c r="AD78" s="1339">
        <v>1731372</v>
      </c>
      <c r="AE78" s="1338">
        <v>5000</v>
      </c>
      <c r="AF78" s="1338">
        <v>22347</v>
      </c>
      <c r="AG78" s="1338">
        <v>21706</v>
      </c>
      <c r="AH78" s="1338">
        <v>21828</v>
      </c>
      <c r="AI78" s="1338">
        <v>21189</v>
      </c>
      <c r="AJ78" s="1338">
        <v>22273</v>
      </c>
      <c r="AK78" s="1338">
        <v>23897</v>
      </c>
      <c r="AL78" s="1424">
        <v>24305</v>
      </c>
      <c r="AM78" s="1341">
        <v>11575</v>
      </c>
      <c r="AN78" s="1338">
        <v>12407</v>
      </c>
      <c r="AO78" s="1338">
        <v>8013</v>
      </c>
      <c r="AP78" s="1341">
        <v>19985</v>
      </c>
      <c r="AQ78" s="1340">
        <v>12391</v>
      </c>
      <c r="AR78" s="1342">
        <v>35756</v>
      </c>
    </row>
    <row r="79" spans="1:44">
      <c r="A79" s="1438">
        <v>8</v>
      </c>
      <c r="B79" s="1424" t="s">
        <v>781</v>
      </c>
      <c r="C79" s="1424">
        <f t="shared" si="54"/>
        <v>2379</v>
      </c>
      <c r="D79" s="1424">
        <f t="shared" si="53"/>
        <v>2193.136</v>
      </c>
      <c r="E79" s="1424">
        <f t="shared" si="53"/>
        <v>2344.9369999999999</v>
      </c>
      <c r="F79" s="1424">
        <f t="shared" si="53"/>
        <v>2283.5320000000002</v>
      </c>
      <c r="G79" s="1424">
        <f t="shared" si="53"/>
        <v>2283.819</v>
      </c>
      <c r="H79" s="1424">
        <f t="shared" si="53"/>
        <v>2295.0349999999999</v>
      </c>
      <c r="I79" s="1424">
        <f t="shared" si="53"/>
        <v>2176.3620000000001</v>
      </c>
      <c r="J79" s="1424">
        <f t="shared" si="53"/>
        <v>2083.6579999999999</v>
      </c>
      <c r="K79" s="1424">
        <f t="shared" si="53"/>
        <v>1981.61</v>
      </c>
      <c r="L79" s="1424">
        <f t="shared" si="53"/>
        <v>2472.5720000000001</v>
      </c>
      <c r="M79" s="1424">
        <f t="shared" si="53"/>
        <v>2034.384</v>
      </c>
      <c r="N79" s="1424">
        <f t="shared" si="53"/>
        <v>2287.701</v>
      </c>
      <c r="O79" s="1424">
        <f t="shared" si="53"/>
        <v>2336.6129999999998</v>
      </c>
      <c r="P79" s="1424">
        <f t="shared" si="53"/>
        <v>2677.317</v>
      </c>
      <c r="Q79" s="1337">
        <v>2219000</v>
      </c>
      <c r="R79" s="1338">
        <v>2035692</v>
      </c>
      <c r="S79" s="1338">
        <v>2178660</v>
      </c>
      <c r="T79" s="1338">
        <v>2103604</v>
      </c>
      <c r="U79" s="1338">
        <v>2090160</v>
      </c>
      <c r="V79" s="1338">
        <v>2092428</v>
      </c>
      <c r="W79" s="1338">
        <v>1981498</v>
      </c>
      <c r="X79" s="1338">
        <v>1902497</v>
      </c>
      <c r="Y79" s="1338">
        <v>1798711</v>
      </c>
      <c r="Z79" s="1338">
        <v>2317491</v>
      </c>
      <c r="AA79" s="1339">
        <v>1938945</v>
      </c>
      <c r="AB79" s="1339">
        <v>2190931</v>
      </c>
      <c r="AC79" s="1343">
        <v>2207176</v>
      </c>
      <c r="AD79" s="1339">
        <v>2541299</v>
      </c>
      <c r="AE79" s="1338">
        <v>160000</v>
      </c>
      <c r="AF79" s="1338">
        <v>157444</v>
      </c>
      <c r="AG79" s="1338">
        <v>166277</v>
      </c>
      <c r="AH79" s="1338">
        <v>179928</v>
      </c>
      <c r="AI79" s="1338">
        <v>193659</v>
      </c>
      <c r="AJ79" s="1338">
        <v>202607</v>
      </c>
      <c r="AK79" s="1338">
        <v>194864</v>
      </c>
      <c r="AL79" s="1424">
        <v>181161</v>
      </c>
      <c r="AM79" s="1341">
        <v>182899</v>
      </c>
      <c r="AN79" s="1338">
        <v>155081</v>
      </c>
      <c r="AO79" s="1338">
        <v>95439</v>
      </c>
      <c r="AP79" s="1341">
        <v>96770</v>
      </c>
      <c r="AQ79" s="1343">
        <v>129437</v>
      </c>
      <c r="AR79" s="1342">
        <v>136018</v>
      </c>
    </row>
    <row r="80" spans="1:44">
      <c r="A80" s="1438">
        <v>9</v>
      </c>
      <c r="B80" s="1424" t="s">
        <v>782</v>
      </c>
      <c r="C80" s="1424">
        <f t="shared" si="54"/>
        <v>1150</v>
      </c>
      <c r="D80" s="1424">
        <f t="shared" si="53"/>
        <v>982.75199999999995</v>
      </c>
      <c r="E80" s="1424">
        <f t="shared" si="53"/>
        <v>1002.769</v>
      </c>
      <c r="F80" s="1424">
        <f t="shared" si="53"/>
        <v>1020.213</v>
      </c>
      <c r="G80" s="1424">
        <f t="shared" si="53"/>
        <v>1113.7460000000001</v>
      </c>
      <c r="H80" s="1424">
        <f t="shared" si="53"/>
        <v>1175.797</v>
      </c>
      <c r="I80" s="1424">
        <f t="shared" si="53"/>
        <v>1152.086</v>
      </c>
      <c r="J80" s="1424">
        <f t="shared" si="53"/>
        <v>1118.0899999999999</v>
      </c>
      <c r="K80" s="1424">
        <f t="shared" si="53"/>
        <v>1056.5</v>
      </c>
      <c r="L80" s="1424">
        <f t="shared" si="53"/>
        <v>1175.4169999999999</v>
      </c>
      <c r="M80" s="1424">
        <f t="shared" si="53"/>
        <v>926.02700000000004</v>
      </c>
      <c r="N80" s="1424">
        <f t="shared" si="53"/>
        <v>994.97900000000004</v>
      </c>
      <c r="O80" s="1424">
        <f t="shared" si="53"/>
        <v>1130.32</v>
      </c>
      <c r="P80" s="1424">
        <f t="shared" si="53"/>
        <v>1160.0920000000001</v>
      </c>
      <c r="Q80" s="1337">
        <v>1120000</v>
      </c>
      <c r="R80" s="1338">
        <v>953561</v>
      </c>
      <c r="S80" s="1338">
        <v>973935</v>
      </c>
      <c r="T80" s="1338">
        <v>988330</v>
      </c>
      <c r="U80" s="1338">
        <v>1084192</v>
      </c>
      <c r="V80" s="1338">
        <v>1145401</v>
      </c>
      <c r="W80" s="1338">
        <v>1122147</v>
      </c>
      <c r="X80" s="1338">
        <v>1087178</v>
      </c>
      <c r="Y80" s="1338">
        <v>1026984</v>
      </c>
      <c r="Z80" s="1338">
        <v>1148108</v>
      </c>
      <c r="AA80" s="1339">
        <v>915821</v>
      </c>
      <c r="AB80" s="1339">
        <v>982822</v>
      </c>
      <c r="AC80" s="1340">
        <v>1111920</v>
      </c>
      <c r="AD80" s="1339">
        <v>1134984</v>
      </c>
      <c r="AE80" s="1338">
        <v>30000</v>
      </c>
      <c r="AF80" s="1338">
        <v>29191</v>
      </c>
      <c r="AG80" s="1338">
        <v>28834</v>
      </c>
      <c r="AH80" s="1338">
        <v>31883</v>
      </c>
      <c r="AI80" s="1338">
        <v>29554</v>
      </c>
      <c r="AJ80" s="1338">
        <v>30396</v>
      </c>
      <c r="AK80" s="1338">
        <v>29939</v>
      </c>
      <c r="AL80" s="1424">
        <v>30912</v>
      </c>
      <c r="AM80" s="1341">
        <v>29516</v>
      </c>
      <c r="AN80" s="1338">
        <v>27309</v>
      </c>
      <c r="AO80" s="1338">
        <v>10206</v>
      </c>
      <c r="AP80" s="1341">
        <v>12157</v>
      </c>
      <c r="AQ80" s="1340">
        <v>18400</v>
      </c>
      <c r="AR80" s="1342">
        <v>25108</v>
      </c>
    </row>
    <row r="81" spans="1:44">
      <c r="A81" s="1439">
        <v>10</v>
      </c>
      <c r="B81" s="1427" t="s">
        <v>784</v>
      </c>
      <c r="C81" s="1424">
        <f t="shared" si="54"/>
        <v>5049</v>
      </c>
      <c r="D81" s="1424">
        <f t="shared" si="53"/>
        <v>4884.7640000000001</v>
      </c>
      <c r="E81" s="1424">
        <f t="shared" si="53"/>
        <v>4733.6009999999997</v>
      </c>
      <c r="F81" s="1424">
        <f t="shared" si="53"/>
        <v>4719.2929999999997</v>
      </c>
      <c r="G81" s="1424">
        <f t="shared" si="53"/>
        <v>4898.6229999999996</v>
      </c>
      <c r="H81" s="1424">
        <f t="shared" si="53"/>
        <v>5057.866</v>
      </c>
      <c r="I81" s="1424">
        <f t="shared" si="53"/>
        <v>5014.2089999999998</v>
      </c>
      <c r="J81" s="1424">
        <f t="shared" si="53"/>
        <v>5590.701</v>
      </c>
      <c r="K81" s="1424">
        <f t="shared" si="53"/>
        <v>5485.317</v>
      </c>
      <c r="L81" s="1424">
        <f t="shared" si="53"/>
        <v>5913.5630000000001</v>
      </c>
      <c r="M81" s="1424">
        <f t="shared" si="53"/>
        <v>3625.857</v>
      </c>
      <c r="N81" s="1424">
        <f t="shared" si="53"/>
        <v>3813.9560000000001</v>
      </c>
      <c r="O81" s="1424">
        <f t="shared" si="53"/>
        <v>4837.1679999999997</v>
      </c>
      <c r="P81" s="1424">
        <f t="shared" si="53"/>
        <v>5042.6750000000002</v>
      </c>
      <c r="Q81" s="1337">
        <v>4811000</v>
      </c>
      <c r="R81" s="1338">
        <v>4656068</v>
      </c>
      <c r="S81" s="1338">
        <v>4474029</v>
      </c>
      <c r="T81" s="1338">
        <v>4443024</v>
      </c>
      <c r="U81" s="1338">
        <v>4603139</v>
      </c>
      <c r="V81" s="1338">
        <v>4748437</v>
      </c>
      <c r="W81" s="1338">
        <v>4702677</v>
      </c>
      <c r="X81" s="1338">
        <v>5279808</v>
      </c>
      <c r="Y81" s="1338">
        <v>5142819</v>
      </c>
      <c r="Z81" s="1338">
        <v>5618265</v>
      </c>
      <c r="AA81" s="1339">
        <v>3428935</v>
      </c>
      <c r="AB81" s="1339">
        <v>3570682</v>
      </c>
      <c r="AC81" s="1340">
        <v>4549156</v>
      </c>
      <c r="AD81" s="1339">
        <v>4723136</v>
      </c>
      <c r="AE81" s="1338">
        <v>238000</v>
      </c>
      <c r="AF81" s="1338">
        <v>228696</v>
      </c>
      <c r="AG81" s="1338">
        <v>259572</v>
      </c>
      <c r="AH81" s="1338">
        <v>276269</v>
      </c>
      <c r="AI81" s="1338">
        <v>295484</v>
      </c>
      <c r="AJ81" s="1338">
        <v>309429</v>
      </c>
      <c r="AK81" s="1338">
        <v>311532</v>
      </c>
      <c r="AL81" s="1424">
        <v>310893</v>
      </c>
      <c r="AM81" s="1341">
        <v>342498</v>
      </c>
      <c r="AN81" s="1338">
        <v>295298</v>
      </c>
      <c r="AO81" s="1338">
        <v>196922</v>
      </c>
      <c r="AP81" s="1341">
        <v>243274</v>
      </c>
      <c r="AQ81" s="1340">
        <v>288012</v>
      </c>
      <c r="AR81" s="1342">
        <v>319539</v>
      </c>
    </row>
    <row r="82" spans="1:44">
      <c r="A82" s="1438">
        <v>11</v>
      </c>
      <c r="B82" s="1424" t="s">
        <v>785</v>
      </c>
      <c r="C82" s="1424">
        <f t="shared" si="54"/>
        <v>2281</v>
      </c>
      <c r="D82" s="1424">
        <f t="shared" si="53"/>
        <v>2272.587</v>
      </c>
      <c r="E82" s="1424">
        <f t="shared" si="53"/>
        <v>2319.0709999999999</v>
      </c>
      <c r="F82" s="1424">
        <f t="shared" si="53"/>
        <v>2258.7109999999998</v>
      </c>
      <c r="G82" s="1424">
        <f t="shared" si="53"/>
        <v>2188.2890000000002</v>
      </c>
      <c r="H82" s="1424">
        <f t="shared" si="53"/>
        <v>2260.7829999999999</v>
      </c>
      <c r="I82" s="1424">
        <f t="shared" si="53"/>
        <v>2261.277</v>
      </c>
      <c r="J82" s="1424">
        <f t="shared" si="53"/>
        <v>2191.5700000000002</v>
      </c>
      <c r="K82" s="1424">
        <f t="shared" si="53"/>
        <v>2313.7269999999999</v>
      </c>
      <c r="L82" s="1424">
        <f t="shared" si="53"/>
        <v>2204.5070000000001</v>
      </c>
      <c r="M82" s="1424">
        <f t="shared" si="53"/>
        <v>1335.5160000000001</v>
      </c>
      <c r="N82" s="1424">
        <f t="shared" si="53"/>
        <v>1338.385</v>
      </c>
      <c r="O82" s="1424">
        <f t="shared" si="53"/>
        <v>1011.5119999999999</v>
      </c>
      <c r="P82" s="1424">
        <f t="shared" si="53"/>
        <v>1014.725</v>
      </c>
      <c r="Q82" s="1337">
        <v>2169000</v>
      </c>
      <c r="R82" s="1338">
        <v>2163663</v>
      </c>
      <c r="S82" s="1338">
        <v>2208737</v>
      </c>
      <c r="T82" s="1338">
        <v>2156222</v>
      </c>
      <c r="U82" s="1338">
        <v>2080382</v>
      </c>
      <c r="V82" s="1338">
        <v>2144751</v>
      </c>
      <c r="W82" s="1338">
        <v>2137454</v>
      </c>
      <c r="X82" s="1338">
        <v>2068989</v>
      </c>
      <c r="Y82" s="1338">
        <v>2210483</v>
      </c>
      <c r="Z82" s="1338">
        <v>2096750</v>
      </c>
      <c r="AA82" s="1339">
        <v>1257107</v>
      </c>
      <c r="AB82" s="1339">
        <v>1236022</v>
      </c>
      <c r="AC82" s="1340">
        <v>884859</v>
      </c>
      <c r="AD82" s="1339">
        <v>876872</v>
      </c>
      <c r="AE82" s="1338">
        <v>112000</v>
      </c>
      <c r="AF82" s="1338">
        <v>108924</v>
      </c>
      <c r="AG82" s="1338">
        <v>110334</v>
      </c>
      <c r="AH82" s="1338">
        <v>102489</v>
      </c>
      <c r="AI82" s="1338">
        <v>107907</v>
      </c>
      <c r="AJ82" s="1338">
        <v>116032</v>
      </c>
      <c r="AK82" s="1338">
        <v>123823</v>
      </c>
      <c r="AL82" s="1424">
        <v>122581</v>
      </c>
      <c r="AM82" s="1341">
        <v>103244</v>
      </c>
      <c r="AN82" s="1338">
        <v>107757</v>
      </c>
      <c r="AO82" s="1338">
        <v>78409</v>
      </c>
      <c r="AP82" s="1341">
        <v>102363</v>
      </c>
      <c r="AQ82" s="1340">
        <v>126653</v>
      </c>
      <c r="AR82" s="1342">
        <v>137853</v>
      </c>
    </row>
    <row r="83" spans="1:44">
      <c r="A83" s="1438">
        <v>12</v>
      </c>
      <c r="B83" s="1424" t="s">
        <v>786</v>
      </c>
      <c r="C83" s="1424">
        <f t="shared" si="54"/>
        <v>1091</v>
      </c>
      <c r="D83" s="1424">
        <f t="shared" si="53"/>
        <v>1084.7439999999999</v>
      </c>
      <c r="E83" s="1424">
        <f t="shared" si="53"/>
        <v>1072.559</v>
      </c>
      <c r="F83" s="1424">
        <f t="shared" si="53"/>
        <v>1143.2850000000001</v>
      </c>
      <c r="G83" s="1424">
        <f t="shared" si="53"/>
        <v>1038.3720000000001</v>
      </c>
      <c r="H83" s="1424">
        <f t="shared" si="53"/>
        <v>983.20100000000002</v>
      </c>
      <c r="I83" s="1424">
        <f t="shared" si="53"/>
        <v>1005.968</v>
      </c>
      <c r="J83" s="1424">
        <f t="shared" si="53"/>
        <v>1023.937</v>
      </c>
      <c r="K83" s="1424">
        <f t="shared" si="53"/>
        <v>1093.104</v>
      </c>
      <c r="L83" s="1424">
        <f t="shared" si="53"/>
        <v>1213.3240000000001</v>
      </c>
      <c r="M83" s="1424">
        <f t="shared" si="53"/>
        <v>897.62</v>
      </c>
      <c r="N83" s="1424">
        <f t="shared" si="53"/>
        <v>754.97900000000004</v>
      </c>
      <c r="O83" s="1424">
        <f t="shared" si="53"/>
        <v>1098.33</v>
      </c>
      <c r="P83" s="1424">
        <f t="shared" si="53"/>
        <v>1239.7149999999999</v>
      </c>
      <c r="Q83" s="1337">
        <v>1014000</v>
      </c>
      <c r="R83" s="1338">
        <v>1009124</v>
      </c>
      <c r="S83" s="1338">
        <v>1001703</v>
      </c>
      <c r="T83" s="1338">
        <v>1088302</v>
      </c>
      <c r="U83" s="1338">
        <v>988411</v>
      </c>
      <c r="V83" s="1338">
        <v>929534</v>
      </c>
      <c r="W83" s="1338">
        <v>954068</v>
      </c>
      <c r="X83" s="1338">
        <v>969534</v>
      </c>
      <c r="Y83" s="1338">
        <v>1038484</v>
      </c>
      <c r="Z83" s="1338">
        <v>1140705</v>
      </c>
      <c r="AA83" s="1339">
        <v>834882</v>
      </c>
      <c r="AB83" s="1339">
        <v>700296</v>
      </c>
      <c r="AC83" s="1340">
        <v>1037412</v>
      </c>
      <c r="AD83" s="1339">
        <v>1174725</v>
      </c>
      <c r="AE83" s="1338">
        <v>77000</v>
      </c>
      <c r="AF83" s="1338">
        <v>75620</v>
      </c>
      <c r="AG83" s="1338">
        <v>70856</v>
      </c>
      <c r="AH83" s="1338">
        <v>54983</v>
      </c>
      <c r="AI83" s="1338">
        <v>49961</v>
      </c>
      <c r="AJ83" s="1338">
        <v>53667</v>
      </c>
      <c r="AK83" s="1338">
        <v>51900</v>
      </c>
      <c r="AL83" s="1424">
        <v>54403</v>
      </c>
      <c r="AM83" s="1341">
        <v>54620</v>
      </c>
      <c r="AN83" s="1338">
        <v>72619</v>
      </c>
      <c r="AO83" s="1338">
        <v>62738</v>
      </c>
      <c r="AP83" s="1341">
        <v>54683</v>
      </c>
      <c r="AQ83" s="1340">
        <v>60918</v>
      </c>
      <c r="AR83" s="1342">
        <v>64990</v>
      </c>
    </row>
    <row r="84" spans="1:44">
      <c r="A84" s="1438">
        <v>13</v>
      </c>
      <c r="B84" s="1424" t="s">
        <v>787</v>
      </c>
      <c r="C84" s="1424">
        <f t="shared" si="54"/>
        <v>139</v>
      </c>
      <c r="D84" s="1424">
        <f t="shared" si="53"/>
        <v>116.511</v>
      </c>
      <c r="E84" s="1424">
        <f t="shared" si="53"/>
        <v>126.455</v>
      </c>
      <c r="F84" s="1424">
        <f t="shared" si="53"/>
        <v>126.533</v>
      </c>
      <c r="G84" s="1424">
        <f t="shared" si="53"/>
        <v>124.104</v>
      </c>
      <c r="H84" s="1424">
        <f t="shared" si="53"/>
        <v>124.514</v>
      </c>
      <c r="I84" s="1424">
        <f t="shared" si="53"/>
        <v>128.26400000000001</v>
      </c>
      <c r="J84" s="1424">
        <f t="shared" si="53"/>
        <v>124.446</v>
      </c>
      <c r="K84" s="1424">
        <f t="shared" si="53"/>
        <v>128.89099999999999</v>
      </c>
      <c r="L84" s="1424">
        <f t="shared" si="53"/>
        <v>123.79600000000001</v>
      </c>
      <c r="M84" s="1424">
        <f t="shared" si="53"/>
        <v>95.007000000000005</v>
      </c>
      <c r="N84" s="1424">
        <f t="shared" si="53"/>
        <v>102.52200000000001</v>
      </c>
      <c r="O84" s="1424">
        <f t="shared" si="53"/>
        <v>109.956</v>
      </c>
      <c r="P84" s="1424">
        <f t="shared" si="53"/>
        <v>111.423</v>
      </c>
      <c r="Q84" s="1337">
        <v>139000</v>
      </c>
      <c r="R84" s="1338">
        <v>116511</v>
      </c>
      <c r="S84" s="1338">
        <v>126455</v>
      </c>
      <c r="T84" s="1338">
        <v>126533</v>
      </c>
      <c r="U84" s="1338">
        <v>124104</v>
      </c>
      <c r="V84" s="1338">
        <v>124514</v>
      </c>
      <c r="W84" s="1338">
        <v>128264</v>
      </c>
      <c r="X84" s="1338">
        <v>124446</v>
      </c>
      <c r="Y84" s="1338">
        <v>128891</v>
      </c>
      <c r="Z84" s="1338">
        <v>123796</v>
      </c>
      <c r="AA84" s="1339">
        <v>95007</v>
      </c>
      <c r="AB84" s="1339">
        <v>102522</v>
      </c>
      <c r="AC84" s="1340">
        <v>109956</v>
      </c>
      <c r="AD84" s="1339">
        <v>111423</v>
      </c>
      <c r="AE84" s="1338">
        <v>0</v>
      </c>
      <c r="AF84" s="1338">
        <v>0</v>
      </c>
      <c r="AG84" s="1338">
        <v>0</v>
      </c>
      <c r="AH84" s="1338">
        <v>0</v>
      </c>
      <c r="AI84" s="1338">
        <v>0</v>
      </c>
      <c r="AJ84" s="1338">
        <v>0</v>
      </c>
      <c r="AK84" s="1338">
        <v>0</v>
      </c>
      <c r="AL84" s="1424">
        <v>0</v>
      </c>
      <c r="AM84" s="1341">
        <v>0</v>
      </c>
      <c r="AN84" s="1338">
        <v>0</v>
      </c>
      <c r="AO84" s="1338">
        <v>0</v>
      </c>
      <c r="AP84" s="1341">
        <v>0</v>
      </c>
      <c r="AQ84" s="1340">
        <v>0</v>
      </c>
      <c r="AR84" s="1342">
        <v>0</v>
      </c>
    </row>
    <row r="85" spans="1:44">
      <c r="A85" s="1437">
        <v>14</v>
      </c>
      <c r="B85" s="1435" t="s">
        <v>788</v>
      </c>
      <c r="C85" s="1424">
        <f t="shared" si="54"/>
        <v>503</v>
      </c>
      <c r="D85" s="1424">
        <f t="shared" si="53"/>
        <v>410.666</v>
      </c>
      <c r="E85" s="1424">
        <f t="shared" si="53"/>
        <v>481.70699999999999</v>
      </c>
      <c r="F85" s="1424">
        <f t="shared" si="53"/>
        <v>529.55499999999995</v>
      </c>
      <c r="G85" s="1424">
        <f t="shared" si="53"/>
        <v>457.66800000000001</v>
      </c>
      <c r="H85" s="1424">
        <f t="shared" si="53"/>
        <v>431.428</v>
      </c>
      <c r="I85" s="1424">
        <f t="shared" si="53"/>
        <v>413.27499999999998</v>
      </c>
      <c r="J85" s="1424">
        <f t="shared" si="53"/>
        <v>373.89600000000002</v>
      </c>
      <c r="K85" s="1424">
        <f t="shared" si="53"/>
        <v>381.94200000000001</v>
      </c>
      <c r="L85" s="1424">
        <f t="shared" si="53"/>
        <v>392.577</v>
      </c>
      <c r="M85" s="1424">
        <f t="shared" si="53"/>
        <v>196.98099999999999</v>
      </c>
      <c r="N85" s="1424">
        <f t="shared" si="53"/>
        <v>222.05199999999999</v>
      </c>
      <c r="O85" s="1424">
        <f t="shared" si="53"/>
        <v>308.661</v>
      </c>
      <c r="P85" s="1424">
        <f t="shared" si="53"/>
        <v>338.11200000000002</v>
      </c>
      <c r="Q85" s="1337">
        <v>503000</v>
      </c>
      <c r="R85" s="1338">
        <v>410666</v>
      </c>
      <c r="S85" s="1338">
        <v>481707</v>
      </c>
      <c r="T85" s="1338">
        <v>529555</v>
      </c>
      <c r="U85" s="1338">
        <v>457668</v>
      </c>
      <c r="V85" s="1338">
        <v>431428</v>
      </c>
      <c r="W85" s="1338">
        <v>413275</v>
      </c>
      <c r="X85" s="1338">
        <v>373896</v>
      </c>
      <c r="Y85" s="1338">
        <v>381942</v>
      </c>
      <c r="Z85" s="1338">
        <v>392577</v>
      </c>
      <c r="AA85" s="1339">
        <v>196981</v>
      </c>
      <c r="AB85" s="1339">
        <v>222052</v>
      </c>
      <c r="AC85" s="1340">
        <v>308661</v>
      </c>
      <c r="AD85" s="1339">
        <v>338112</v>
      </c>
      <c r="AE85" s="1338">
        <v>0</v>
      </c>
      <c r="AF85" s="1338">
        <v>0</v>
      </c>
      <c r="AG85" s="1338">
        <v>0</v>
      </c>
      <c r="AH85" s="1338">
        <v>0</v>
      </c>
      <c r="AI85" s="1338">
        <v>0</v>
      </c>
      <c r="AJ85" s="1338">
        <v>0</v>
      </c>
      <c r="AK85" s="1338">
        <v>0</v>
      </c>
      <c r="AL85" s="1424">
        <v>0</v>
      </c>
      <c r="AM85" s="1341">
        <v>0</v>
      </c>
      <c r="AN85" s="1338">
        <v>0</v>
      </c>
      <c r="AO85" s="1338">
        <v>0</v>
      </c>
      <c r="AP85" s="1341">
        <v>0</v>
      </c>
      <c r="AQ85" s="1340">
        <v>0</v>
      </c>
      <c r="AR85" s="1342">
        <v>0</v>
      </c>
    </row>
    <row r="86" spans="1:44">
      <c r="A86" s="1438">
        <v>15</v>
      </c>
      <c r="B86" s="1424" t="s">
        <v>790</v>
      </c>
      <c r="C86" s="1424">
        <f t="shared" si="54"/>
        <v>1228</v>
      </c>
      <c r="D86" s="1424">
        <f t="shared" si="53"/>
        <v>1248.4829999999999</v>
      </c>
      <c r="E86" s="1424">
        <f t="shared" si="53"/>
        <v>1211.5999999999999</v>
      </c>
      <c r="F86" s="1424">
        <f t="shared" si="53"/>
        <v>1148.221</v>
      </c>
      <c r="G86" s="1424">
        <f t="shared" si="53"/>
        <v>1106.2619999999999</v>
      </c>
      <c r="H86" s="1424">
        <f t="shared" si="53"/>
        <v>1269.7719999999999</v>
      </c>
      <c r="I86" s="1424">
        <f t="shared" si="53"/>
        <v>1277.3009999999999</v>
      </c>
      <c r="J86" s="1424">
        <f t="shared" si="53"/>
        <v>1230.0419999999999</v>
      </c>
      <c r="K86" s="1424">
        <f t="shared" si="53"/>
        <v>1229.9760000000001</v>
      </c>
      <c r="L86" s="1424">
        <f t="shared" si="53"/>
        <v>1265.8910000000001</v>
      </c>
      <c r="M86" s="1424">
        <f t="shared" si="53"/>
        <v>879.755</v>
      </c>
      <c r="N86" s="1424">
        <f t="shared" si="53"/>
        <v>900.65599999999995</v>
      </c>
      <c r="O86" s="1424">
        <f t="shared" si="53"/>
        <v>1084.0930000000001</v>
      </c>
      <c r="P86" s="1424">
        <f t="shared" si="53"/>
        <v>1003.596</v>
      </c>
      <c r="Q86" s="1337">
        <v>1146000</v>
      </c>
      <c r="R86" s="1338">
        <v>1164396</v>
      </c>
      <c r="S86" s="1338">
        <v>1133035</v>
      </c>
      <c r="T86" s="1338">
        <v>1070981</v>
      </c>
      <c r="U86" s="1338">
        <v>1032294</v>
      </c>
      <c r="V86" s="1338">
        <v>1175364</v>
      </c>
      <c r="W86" s="1338">
        <v>1176624</v>
      </c>
      <c r="X86" s="1338">
        <v>1141490</v>
      </c>
      <c r="Y86" s="1338">
        <v>1141575</v>
      </c>
      <c r="Z86" s="1338">
        <v>1184196</v>
      </c>
      <c r="AA86" s="1339">
        <v>829895</v>
      </c>
      <c r="AB86" s="1339">
        <v>849369</v>
      </c>
      <c r="AC86" s="1340">
        <v>1012729</v>
      </c>
      <c r="AD86" s="1339">
        <v>931683</v>
      </c>
      <c r="AE86" s="1338">
        <v>82000</v>
      </c>
      <c r="AF86" s="1338">
        <v>84087</v>
      </c>
      <c r="AG86" s="1338">
        <v>78565</v>
      </c>
      <c r="AH86" s="1338">
        <v>77240</v>
      </c>
      <c r="AI86" s="1338">
        <v>73968</v>
      </c>
      <c r="AJ86" s="1338">
        <v>94408</v>
      </c>
      <c r="AK86" s="1338">
        <v>100677</v>
      </c>
      <c r="AL86" s="1424">
        <v>88552</v>
      </c>
      <c r="AM86" s="1341">
        <v>88401</v>
      </c>
      <c r="AN86" s="1338">
        <v>81695</v>
      </c>
      <c r="AO86" s="1338">
        <v>49860</v>
      </c>
      <c r="AP86" s="1341">
        <v>51287</v>
      </c>
      <c r="AQ86" s="1340">
        <v>71364</v>
      </c>
      <c r="AR86" s="1342">
        <v>71913</v>
      </c>
    </row>
    <row r="87" spans="1:44">
      <c r="A87" s="1438">
        <v>16</v>
      </c>
      <c r="B87" s="1424" t="s">
        <v>791</v>
      </c>
      <c r="C87" s="1424">
        <f t="shared" si="54"/>
        <v>5533</v>
      </c>
      <c r="D87" s="1424">
        <f t="shared" si="53"/>
        <v>5424.6379999999999</v>
      </c>
      <c r="E87" s="1424">
        <f t="shared" si="53"/>
        <v>5634.9690000000001</v>
      </c>
      <c r="F87" s="1424">
        <f t="shared" si="53"/>
        <v>5575.4570000000003</v>
      </c>
      <c r="G87" s="1424">
        <f t="shared" si="53"/>
        <v>4966.0309999999999</v>
      </c>
      <c r="H87" s="1424">
        <f t="shared" si="53"/>
        <v>4928.0330000000004</v>
      </c>
      <c r="I87" s="1424">
        <f t="shared" si="53"/>
        <v>4974.4440000000004</v>
      </c>
      <c r="J87" s="1424">
        <f t="shared" si="53"/>
        <v>5226.7820000000002</v>
      </c>
      <c r="K87" s="1424">
        <f t="shared" si="53"/>
        <v>5043.8540000000003</v>
      </c>
      <c r="L87" s="1424">
        <f t="shared" si="53"/>
        <v>5166.2160000000003</v>
      </c>
      <c r="M87" s="1424">
        <f t="shared" si="53"/>
        <v>3934.5810000000001</v>
      </c>
      <c r="N87" s="1424">
        <f t="shared" si="53"/>
        <v>4266.84</v>
      </c>
      <c r="O87" s="1424">
        <f t="shared" si="53"/>
        <v>4761.4459999999999</v>
      </c>
      <c r="P87" s="1424">
        <f t="shared" si="53"/>
        <v>4812.4620000000004</v>
      </c>
      <c r="Q87" s="1337">
        <v>5444000</v>
      </c>
      <c r="R87" s="1338">
        <v>5332014</v>
      </c>
      <c r="S87" s="1338">
        <v>5548888</v>
      </c>
      <c r="T87" s="1338">
        <v>5488260</v>
      </c>
      <c r="U87" s="1338">
        <v>4874177</v>
      </c>
      <c r="V87" s="1338">
        <v>4840994</v>
      </c>
      <c r="W87" s="1338">
        <v>4898502</v>
      </c>
      <c r="X87" s="1338">
        <v>5066372</v>
      </c>
      <c r="Y87" s="1338">
        <v>4904267</v>
      </c>
      <c r="Z87" s="1338">
        <v>5009577</v>
      </c>
      <c r="AA87" s="1339">
        <v>3828978</v>
      </c>
      <c r="AB87" s="1339">
        <v>4161237</v>
      </c>
      <c r="AC87" s="1340">
        <v>4616239</v>
      </c>
      <c r="AD87" s="1339">
        <v>4650919</v>
      </c>
      <c r="AE87" s="1338">
        <v>89000</v>
      </c>
      <c r="AF87" s="1338">
        <v>92624</v>
      </c>
      <c r="AG87" s="1338">
        <v>86081</v>
      </c>
      <c r="AH87" s="1338">
        <v>87197</v>
      </c>
      <c r="AI87" s="1338">
        <v>91854</v>
      </c>
      <c r="AJ87" s="1338">
        <v>87039</v>
      </c>
      <c r="AK87" s="1338">
        <v>75942</v>
      </c>
      <c r="AL87" s="1424">
        <v>160410</v>
      </c>
      <c r="AM87" s="1341">
        <v>139587</v>
      </c>
      <c r="AN87" s="1338">
        <v>156639</v>
      </c>
      <c r="AO87" s="1338">
        <v>105603</v>
      </c>
      <c r="AP87" s="1341">
        <v>105603</v>
      </c>
      <c r="AQ87" s="1340">
        <v>145207</v>
      </c>
      <c r="AR87" s="1342">
        <v>161543</v>
      </c>
    </row>
    <row r="88" spans="1:44">
      <c r="A88" s="1438">
        <v>17</v>
      </c>
      <c r="B88" s="1424" t="s">
        <v>792</v>
      </c>
      <c r="C88" s="1424">
        <f t="shared" si="54"/>
        <v>2453</v>
      </c>
      <c r="D88" s="1424">
        <f t="shared" si="54"/>
        <v>2370.1320000000001</v>
      </c>
      <c r="E88" s="1424">
        <f t="shared" si="54"/>
        <v>2274.5189999999998</v>
      </c>
      <c r="F88" s="1424">
        <f t="shared" si="54"/>
        <v>2315.9920000000002</v>
      </c>
      <c r="G88" s="1424">
        <f t="shared" si="54"/>
        <v>2367.2379999999998</v>
      </c>
      <c r="H88" s="1424">
        <f t="shared" si="54"/>
        <v>2448.3539999999998</v>
      </c>
      <c r="I88" s="1424">
        <f t="shared" si="54"/>
        <v>2470.6480000000001</v>
      </c>
      <c r="J88" s="1424">
        <f t="shared" si="54"/>
        <v>2256.1239999999998</v>
      </c>
      <c r="K88" s="1424">
        <f t="shared" si="54"/>
        <v>2248.9490000000001</v>
      </c>
      <c r="L88" s="1424">
        <f t="shared" si="54"/>
        <v>1957.413</v>
      </c>
      <c r="M88" s="1424">
        <f t="shared" si="54"/>
        <v>1643.7940000000001</v>
      </c>
      <c r="N88" s="1424">
        <f t="shared" si="54"/>
        <v>1715.5319999999999</v>
      </c>
      <c r="O88" s="1424">
        <f t="shared" si="54"/>
        <v>2371.5940000000001</v>
      </c>
      <c r="P88" s="1424">
        <f t="shared" si="54"/>
        <v>2394.1439999999998</v>
      </c>
      <c r="Q88" s="1337">
        <v>2446000</v>
      </c>
      <c r="R88" s="1338">
        <v>2362332</v>
      </c>
      <c r="S88" s="1338">
        <v>2265364</v>
      </c>
      <c r="T88" s="1338">
        <v>2306546</v>
      </c>
      <c r="U88" s="1338">
        <v>2322877</v>
      </c>
      <c r="V88" s="1338">
        <v>2353673</v>
      </c>
      <c r="W88" s="1338">
        <v>2396675</v>
      </c>
      <c r="X88" s="1338">
        <v>2183346</v>
      </c>
      <c r="Y88" s="1338">
        <v>2175415</v>
      </c>
      <c r="Z88" s="1338">
        <v>1888276</v>
      </c>
      <c r="AA88" s="1339">
        <v>1594851</v>
      </c>
      <c r="AB88" s="1339">
        <v>1660843</v>
      </c>
      <c r="AC88" s="1340">
        <v>2285380</v>
      </c>
      <c r="AD88" s="1339">
        <v>2335545</v>
      </c>
      <c r="AE88" s="1338">
        <v>7000</v>
      </c>
      <c r="AF88" s="1338">
        <v>7800</v>
      </c>
      <c r="AG88" s="1338">
        <v>9155</v>
      </c>
      <c r="AH88" s="1338">
        <v>9446</v>
      </c>
      <c r="AI88" s="1338">
        <v>44361</v>
      </c>
      <c r="AJ88" s="1338">
        <v>94681</v>
      </c>
      <c r="AK88" s="1338">
        <v>73973</v>
      </c>
      <c r="AL88" s="1424">
        <v>72778</v>
      </c>
      <c r="AM88" s="1341">
        <v>73534</v>
      </c>
      <c r="AN88" s="1338">
        <v>69137</v>
      </c>
      <c r="AO88" s="1338">
        <v>48943</v>
      </c>
      <c r="AP88" s="1341">
        <v>54689</v>
      </c>
      <c r="AQ88" s="1340">
        <v>86214</v>
      </c>
      <c r="AR88" s="1342">
        <v>58599</v>
      </c>
    </row>
    <row r="89" spans="1:44">
      <c r="A89" s="1438">
        <v>18</v>
      </c>
      <c r="B89" s="1424" t="s">
        <v>793</v>
      </c>
      <c r="C89" s="1424">
        <f t="shared" si="54"/>
        <v>853</v>
      </c>
      <c r="D89" s="1424">
        <f t="shared" si="54"/>
        <v>820.73599999999999</v>
      </c>
      <c r="E89" s="1424">
        <f t="shared" si="54"/>
        <v>858.50300000000004</v>
      </c>
      <c r="F89" s="1424">
        <f t="shared" si="54"/>
        <v>894.23400000000004</v>
      </c>
      <c r="G89" s="1424">
        <f t="shared" si="54"/>
        <v>853.71</v>
      </c>
      <c r="H89" s="1424">
        <f t="shared" si="54"/>
        <v>897.06</v>
      </c>
      <c r="I89" s="1424">
        <f t="shared" si="54"/>
        <v>871.12599999999998</v>
      </c>
      <c r="J89" s="1424">
        <f t="shared" si="54"/>
        <v>836.76700000000005</v>
      </c>
      <c r="K89" s="1424">
        <f t="shared" si="54"/>
        <v>920.55799999999999</v>
      </c>
      <c r="L89" s="1424">
        <f t="shared" si="54"/>
        <v>1100.7070000000001</v>
      </c>
      <c r="M89" s="1424">
        <f t="shared" si="54"/>
        <v>873.17200000000003</v>
      </c>
      <c r="N89" s="1424">
        <f t="shared" si="54"/>
        <v>954.85299999999995</v>
      </c>
      <c r="O89" s="1424">
        <f t="shared" si="54"/>
        <v>1205.203</v>
      </c>
      <c r="P89" s="1424">
        <f t="shared" si="54"/>
        <v>1161.6569999999999</v>
      </c>
      <c r="Q89" s="1337">
        <v>817000</v>
      </c>
      <c r="R89" s="1338">
        <v>784736</v>
      </c>
      <c r="S89" s="1338">
        <v>823503</v>
      </c>
      <c r="T89" s="1338">
        <v>859234</v>
      </c>
      <c r="U89" s="1338">
        <v>818710</v>
      </c>
      <c r="V89" s="1338">
        <v>862060</v>
      </c>
      <c r="W89" s="1338">
        <v>836126</v>
      </c>
      <c r="X89" s="1338">
        <v>811909</v>
      </c>
      <c r="Y89" s="1338">
        <v>885667</v>
      </c>
      <c r="Z89" s="1338">
        <v>1025287</v>
      </c>
      <c r="AA89" s="1339">
        <v>820459</v>
      </c>
      <c r="AB89" s="1339">
        <v>900895</v>
      </c>
      <c r="AC89" s="1340">
        <v>1130890</v>
      </c>
      <c r="AD89" s="1339">
        <v>1088889</v>
      </c>
      <c r="AE89" s="1338">
        <v>36000</v>
      </c>
      <c r="AF89" s="1338">
        <v>36000</v>
      </c>
      <c r="AG89" s="1338">
        <v>35000</v>
      </c>
      <c r="AH89" s="1338">
        <v>35000</v>
      </c>
      <c r="AI89" s="1338">
        <v>35000</v>
      </c>
      <c r="AJ89" s="1338">
        <v>35000</v>
      </c>
      <c r="AK89" s="1338">
        <v>35000</v>
      </c>
      <c r="AL89" s="1424">
        <v>24858</v>
      </c>
      <c r="AM89" s="1341">
        <v>34891</v>
      </c>
      <c r="AN89" s="1338">
        <v>75420</v>
      </c>
      <c r="AO89" s="1338">
        <v>52713</v>
      </c>
      <c r="AP89" s="1341">
        <v>53958</v>
      </c>
      <c r="AQ89" s="1340">
        <v>74313</v>
      </c>
      <c r="AR89" s="1342">
        <v>72768</v>
      </c>
    </row>
    <row r="90" spans="1:44">
      <c r="A90" s="1438">
        <v>19</v>
      </c>
      <c r="B90" s="1424" t="s">
        <v>439</v>
      </c>
      <c r="C90" s="1424">
        <f t="shared" si="54"/>
        <v>3285</v>
      </c>
      <c r="D90" s="1424">
        <f t="shared" si="54"/>
        <v>3191.9380000000001</v>
      </c>
      <c r="E90" s="1424">
        <f t="shared" si="54"/>
        <v>3244.3009999999999</v>
      </c>
      <c r="F90" s="1424">
        <f t="shared" si="54"/>
        <v>3157.2190000000001</v>
      </c>
      <c r="G90" s="1424">
        <f t="shared" si="54"/>
        <v>3431.12</v>
      </c>
      <c r="H90" s="1424">
        <f t="shared" si="54"/>
        <v>3479.8629999999998</v>
      </c>
      <c r="I90" s="1424">
        <f t="shared" si="54"/>
        <v>3356.9989999999998</v>
      </c>
      <c r="J90" s="1424">
        <f t="shared" si="54"/>
        <v>3338.759</v>
      </c>
      <c r="K90" s="1424">
        <f t="shared" si="54"/>
        <v>3500.17</v>
      </c>
      <c r="L90" s="1424">
        <f t="shared" si="54"/>
        <v>3411.9920000000002</v>
      </c>
      <c r="M90" s="1424">
        <f t="shared" si="54"/>
        <v>2648.0030000000002</v>
      </c>
      <c r="N90" s="1424">
        <f t="shared" si="54"/>
        <v>2760.14</v>
      </c>
      <c r="O90" s="1424">
        <f t="shared" si="54"/>
        <v>3168.665</v>
      </c>
      <c r="P90" s="1424">
        <f t="shared" si="54"/>
        <v>3294.5819999999999</v>
      </c>
      <c r="Q90" s="1337">
        <v>3060000</v>
      </c>
      <c r="R90" s="1338">
        <v>2978359</v>
      </c>
      <c r="S90" s="1338">
        <v>3043024</v>
      </c>
      <c r="T90" s="1338">
        <v>2957131</v>
      </c>
      <c r="U90" s="1338">
        <v>3215026</v>
      </c>
      <c r="V90" s="1338">
        <v>3322262</v>
      </c>
      <c r="W90" s="1338">
        <v>3149926</v>
      </c>
      <c r="X90" s="1338">
        <v>3145343</v>
      </c>
      <c r="Y90" s="1338">
        <v>3308370</v>
      </c>
      <c r="Z90" s="1338">
        <v>3254343</v>
      </c>
      <c r="AA90" s="1339">
        <v>2592154</v>
      </c>
      <c r="AB90" s="1339">
        <v>2674123</v>
      </c>
      <c r="AC90" s="1340">
        <v>3053553</v>
      </c>
      <c r="AD90" s="1339">
        <v>3149783</v>
      </c>
      <c r="AE90" s="1338">
        <v>225000</v>
      </c>
      <c r="AF90" s="1338">
        <v>213579</v>
      </c>
      <c r="AG90" s="1338">
        <v>201277</v>
      </c>
      <c r="AH90" s="1338">
        <v>200088</v>
      </c>
      <c r="AI90" s="1338">
        <v>216094</v>
      </c>
      <c r="AJ90" s="1338">
        <v>157601</v>
      </c>
      <c r="AK90" s="1338">
        <v>207073</v>
      </c>
      <c r="AL90" s="1424">
        <v>193416</v>
      </c>
      <c r="AM90" s="1341">
        <v>191800</v>
      </c>
      <c r="AN90" s="1338">
        <v>157649</v>
      </c>
      <c r="AO90" s="1338">
        <v>55849</v>
      </c>
      <c r="AP90" s="1341">
        <v>86017</v>
      </c>
      <c r="AQ90" s="1340">
        <v>115112</v>
      </c>
      <c r="AR90" s="1342">
        <v>144799</v>
      </c>
    </row>
    <row r="91" spans="1:44">
      <c r="A91" s="1438">
        <v>20</v>
      </c>
      <c r="B91" s="1424" t="s">
        <v>794</v>
      </c>
      <c r="C91" s="1424">
        <f t="shared" si="54"/>
        <v>822</v>
      </c>
      <c r="D91" s="1424">
        <f t="shared" si="54"/>
        <v>809.63800000000003</v>
      </c>
      <c r="E91" s="1424">
        <f t="shared" si="54"/>
        <v>997.06399999999996</v>
      </c>
      <c r="F91" s="1424">
        <f t="shared" si="54"/>
        <v>1077.739</v>
      </c>
      <c r="G91" s="1424">
        <f t="shared" si="54"/>
        <v>1143.336</v>
      </c>
      <c r="H91" s="1424">
        <f t="shared" si="54"/>
        <v>1153.05</v>
      </c>
      <c r="I91" s="1424">
        <f t="shared" si="54"/>
        <v>1159.415</v>
      </c>
      <c r="J91" s="1424">
        <f t="shared" si="54"/>
        <v>1068.0619999999999</v>
      </c>
      <c r="K91" s="1424">
        <f t="shared" si="54"/>
        <v>1101.046</v>
      </c>
      <c r="L91" s="1424">
        <f t="shared" si="54"/>
        <v>1038.347</v>
      </c>
      <c r="M91" s="1424">
        <f t="shared" si="54"/>
        <v>829.31500000000005</v>
      </c>
      <c r="N91" s="1424">
        <f t="shared" si="54"/>
        <v>798.17700000000002</v>
      </c>
      <c r="O91" s="1424">
        <f t="shared" si="54"/>
        <v>911.41</v>
      </c>
      <c r="P91" s="1424">
        <f t="shared" si="54"/>
        <v>965.11800000000005</v>
      </c>
      <c r="Q91" s="1337">
        <v>774000</v>
      </c>
      <c r="R91" s="1338">
        <v>763638</v>
      </c>
      <c r="S91" s="1338">
        <v>950464</v>
      </c>
      <c r="T91" s="1338">
        <v>1030339</v>
      </c>
      <c r="U91" s="1338">
        <v>1097736</v>
      </c>
      <c r="V91" s="1338">
        <v>1111850</v>
      </c>
      <c r="W91" s="1338">
        <v>1118915</v>
      </c>
      <c r="X91" s="1338">
        <v>1030562</v>
      </c>
      <c r="Y91" s="1338">
        <v>1088267</v>
      </c>
      <c r="Z91" s="1338">
        <v>1021368</v>
      </c>
      <c r="AA91" s="1339">
        <v>817566</v>
      </c>
      <c r="AB91" s="1339">
        <v>785745</v>
      </c>
      <c r="AC91" s="1340">
        <v>892345</v>
      </c>
      <c r="AD91" s="1339">
        <v>949329</v>
      </c>
      <c r="AE91" s="1338">
        <v>48000</v>
      </c>
      <c r="AF91" s="1338">
        <v>46000</v>
      </c>
      <c r="AG91" s="1338">
        <v>46600</v>
      </c>
      <c r="AH91" s="1338">
        <v>47400</v>
      </c>
      <c r="AI91" s="1338">
        <v>45600</v>
      </c>
      <c r="AJ91" s="1338">
        <v>41200</v>
      </c>
      <c r="AK91" s="1338">
        <v>40500</v>
      </c>
      <c r="AL91" s="1424">
        <v>37500</v>
      </c>
      <c r="AM91" s="1341">
        <v>12779</v>
      </c>
      <c r="AN91" s="1338">
        <v>16979</v>
      </c>
      <c r="AO91" s="1338">
        <v>11749</v>
      </c>
      <c r="AP91" s="1341">
        <v>12432</v>
      </c>
      <c r="AQ91" s="1340">
        <v>19065</v>
      </c>
      <c r="AR91" s="1342">
        <v>15789</v>
      </c>
    </row>
    <row r="92" spans="1:44">
      <c r="A92" s="1439">
        <v>21</v>
      </c>
      <c r="B92" s="1427" t="s">
        <v>796</v>
      </c>
      <c r="C92" s="1424">
        <f t="shared" si="54"/>
        <v>4973</v>
      </c>
      <c r="D92" s="1424">
        <f t="shared" si="54"/>
        <v>5692.4279999999999</v>
      </c>
      <c r="E92" s="1424">
        <f t="shared" si="54"/>
        <v>5555.0569999999998</v>
      </c>
      <c r="F92" s="1424">
        <f t="shared" si="54"/>
        <v>6361.4660000000003</v>
      </c>
      <c r="G92" s="1424">
        <f t="shared" si="54"/>
        <v>9037.7800000000007</v>
      </c>
      <c r="H92" s="1424">
        <f t="shared" si="54"/>
        <v>11813.343000000001</v>
      </c>
      <c r="I92" s="1424">
        <f t="shared" si="54"/>
        <v>10162.657999999999</v>
      </c>
      <c r="J92" s="1424">
        <f t="shared" si="54"/>
        <v>9780.6530000000002</v>
      </c>
      <c r="K92" s="1424">
        <f t="shared" si="54"/>
        <v>9036.3790000000008</v>
      </c>
      <c r="L92" s="1424">
        <f t="shared" si="54"/>
        <v>9141.9889999999996</v>
      </c>
      <c r="M92" s="1424">
        <f t="shared" si="54"/>
        <v>3211.7040000000002</v>
      </c>
      <c r="N92" s="1424">
        <f t="shared" si="54"/>
        <v>4155.6530000000002</v>
      </c>
      <c r="O92" s="1424">
        <f t="shared" si="54"/>
        <v>6953.3019999999997</v>
      </c>
      <c r="P92" s="1424">
        <f t="shared" si="54"/>
        <v>9417.4719999999998</v>
      </c>
      <c r="Q92" s="1337">
        <v>4973000</v>
      </c>
      <c r="R92" s="1338">
        <v>5692428</v>
      </c>
      <c r="S92" s="1338">
        <v>5555057</v>
      </c>
      <c r="T92" s="1338">
        <v>6361466</v>
      </c>
      <c r="U92" s="1338">
        <v>8251493</v>
      </c>
      <c r="V92" s="1338">
        <v>10100408</v>
      </c>
      <c r="W92" s="1338">
        <v>8872000</v>
      </c>
      <c r="X92" s="1338">
        <v>8743904</v>
      </c>
      <c r="Y92" s="1338">
        <v>7635740</v>
      </c>
      <c r="Z92" s="1338">
        <v>8200364</v>
      </c>
      <c r="AA92" s="1339">
        <v>2772453</v>
      </c>
      <c r="AB92" s="1339">
        <v>3507371</v>
      </c>
      <c r="AC92" s="1340">
        <v>5659988</v>
      </c>
      <c r="AD92" s="1339">
        <v>7665822</v>
      </c>
      <c r="AE92" s="1344">
        <f>AE115</f>
        <v>0</v>
      </c>
      <c r="AF92" s="1344">
        <f t="shared" ref="AF92:AH92" si="55">AF115</f>
        <v>0</v>
      </c>
      <c r="AG92" s="1344">
        <f t="shared" si="55"/>
        <v>0</v>
      </c>
      <c r="AH92" s="1344">
        <f t="shared" si="55"/>
        <v>0</v>
      </c>
      <c r="AI92" s="1338">
        <v>786287</v>
      </c>
      <c r="AJ92" s="1338">
        <v>1712935</v>
      </c>
      <c r="AK92" s="1338">
        <v>1290658</v>
      </c>
      <c r="AL92" s="1424">
        <v>1036749</v>
      </c>
      <c r="AM92" s="1341">
        <v>1400639</v>
      </c>
      <c r="AN92" s="1338">
        <v>941625</v>
      </c>
      <c r="AO92" s="1338">
        <v>439251</v>
      </c>
      <c r="AP92" s="1341">
        <v>648282</v>
      </c>
      <c r="AQ92" s="1340">
        <v>1293314</v>
      </c>
      <c r="AR92" s="1342">
        <v>1751650</v>
      </c>
    </row>
    <row r="93" spans="1:44">
      <c r="A93" s="1438">
        <v>22</v>
      </c>
      <c r="B93" s="1424" t="s">
        <v>797</v>
      </c>
      <c r="C93" s="1424">
        <f t="shared" si="54"/>
        <v>550</v>
      </c>
      <c r="D93" s="1424">
        <f t="shared" si="54"/>
        <v>589.745</v>
      </c>
      <c r="E93" s="1424">
        <f t="shared" si="54"/>
        <v>600.03899999999999</v>
      </c>
      <c r="F93" s="1424">
        <f t="shared" si="54"/>
        <v>563.37300000000005</v>
      </c>
      <c r="G93" s="1424">
        <f t="shared" si="54"/>
        <v>560.29200000000003</v>
      </c>
      <c r="H93" s="1424">
        <f t="shared" si="54"/>
        <v>604.17200000000003</v>
      </c>
      <c r="I93" s="1424">
        <f t="shared" si="54"/>
        <v>558.101</v>
      </c>
      <c r="J93" s="1424">
        <f t="shared" si="54"/>
        <v>634.94000000000005</v>
      </c>
      <c r="K93" s="1424">
        <f t="shared" si="54"/>
        <v>741.89800000000002</v>
      </c>
      <c r="L93" s="1424">
        <f t="shared" si="54"/>
        <v>682.06700000000001</v>
      </c>
      <c r="M93" s="1424">
        <f t="shared" si="54"/>
        <v>594.89700000000005</v>
      </c>
      <c r="N93" s="1424">
        <f t="shared" si="54"/>
        <v>665.85500000000002</v>
      </c>
      <c r="O93" s="1424">
        <f t="shared" si="54"/>
        <v>690.01900000000001</v>
      </c>
      <c r="P93" s="1424">
        <f t="shared" si="54"/>
        <v>667.80200000000002</v>
      </c>
      <c r="Q93" s="1337">
        <v>511000</v>
      </c>
      <c r="R93" s="1338">
        <v>549627</v>
      </c>
      <c r="S93" s="1338">
        <v>557207</v>
      </c>
      <c r="T93" s="1338">
        <v>519774</v>
      </c>
      <c r="U93" s="1338">
        <v>516783</v>
      </c>
      <c r="V93" s="1338">
        <v>556538</v>
      </c>
      <c r="W93" s="1338">
        <v>509387</v>
      </c>
      <c r="X93" s="1338">
        <v>585536</v>
      </c>
      <c r="Y93" s="1338">
        <v>694844</v>
      </c>
      <c r="Z93" s="1338">
        <v>652142</v>
      </c>
      <c r="AA93" s="1339">
        <v>550389</v>
      </c>
      <c r="AB93" s="1339">
        <v>618111</v>
      </c>
      <c r="AC93" s="1340">
        <v>637617</v>
      </c>
      <c r="AD93" s="1339">
        <v>636192</v>
      </c>
      <c r="AE93" s="1338">
        <v>39000</v>
      </c>
      <c r="AF93" s="1338">
        <v>40118</v>
      </c>
      <c r="AG93" s="1338">
        <v>42832</v>
      </c>
      <c r="AH93" s="1338">
        <v>43599</v>
      </c>
      <c r="AI93" s="1338">
        <v>43509</v>
      </c>
      <c r="AJ93" s="1338">
        <v>47634</v>
      </c>
      <c r="AK93" s="1338">
        <v>48714</v>
      </c>
      <c r="AL93" s="1424">
        <v>49404</v>
      </c>
      <c r="AM93" s="1341">
        <v>47054</v>
      </c>
      <c r="AN93" s="1338">
        <v>29925</v>
      </c>
      <c r="AO93" s="1338">
        <v>44508</v>
      </c>
      <c r="AP93" s="1341">
        <v>47744</v>
      </c>
      <c r="AQ93" s="1340">
        <v>52402</v>
      </c>
      <c r="AR93" s="1342">
        <v>31610</v>
      </c>
    </row>
    <row r="94" spans="1:44">
      <c r="A94" s="1438">
        <v>23</v>
      </c>
      <c r="B94" s="1424" t="s">
        <v>798</v>
      </c>
      <c r="C94" s="1424">
        <f t="shared" si="54"/>
        <v>154</v>
      </c>
      <c r="D94" s="1424">
        <f t="shared" si="54"/>
        <v>162.95699999999999</v>
      </c>
      <c r="E94" s="1424">
        <f t="shared" si="54"/>
        <v>147.40799999999999</v>
      </c>
      <c r="F94" s="1424">
        <f t="shared" si="54"/>
        <v>118.295</v>
      </c>
      <c r="G94" s="1424">
        <f t="shared" si="54"/>
        <v>87.56</v>
      </c>
      <c r="H94" s="1424">
        <f t="shared" si="54"/>
        <v>114.018</v>
      </c>
      <c r="I94" s="1424">
        <f t="shared" si="54"/>
        <v>167.16900000000001</v>
      </c>
      <c r="J94" s="1424">
        <f t="shared" si="54"/>
        <v>149.73099999999999</v>
      </c>
      <c r="K94" s="1424">
        <f t="shared" si="54"/>
        <v>130.767</v>
      </c>
      <c r="L94" s="1424">
        <f t="shared" si="54"/>
        <v>126.057</v>
      </c>
      <c r="M94" s="1424">
        <f t="shared" si="54"/>
        <v>85.430999999999997</v>
      </c>
      <c r="N94" s="1424">
        <f t="shared" si="54"/>
        <v>101.01</v>
      </c>
      <c r="O94" s="1424">
        <f t="shared" si="54"/>
        <v>108.227</v>
      </c>
      <c r="P94" s="1424">
        <f t="shared" si="54"/>
        <v>120.205</v>
      </c>
      <c r="Q94" s="1337">
        <v>150000</v>
      </c>
      <c r="R94" s="1338">
        <v>158278</v>
      </c>
      <c r="S94" s="1338">
        <v>145958</v>
      </c>
      <c r="T94" s="1338">
        <v>115078</v>
      </c>
      <c r="U94" s="1338">
        <v>85128</v>
      </c>
      <c r="V94" s="1338">
        <v>111285</v>
      </c>
      <c r="W94" s="1338">
        <v>164462</v>
      </c>
      <c r="X94" s="1338">
        <v>146794</v>
      </c>
      <c r="Y94" s="1338">
        <v>128131</v>
      </c>
      <c r="Z94" s="1338">
        <v>123823</v>
      </c>
      <c r="AA94" s="1339">
        <v>82723</v>
      </c>
      <c r="AB94" s="1339">
        <v>98494</v>
      </c>
      <c r="AC94" s="1340">
        <v>104730</v>
      </c>
      <c r="AD94" s="1339">
        <v>118036</v>
      </c>
      <c r="AE94" s="1338">
        <v>4000</v>
      </c>
      <c r="AF94" s="1338">
        <v>4679</v>
      </c>
      <c r="AG94" s="1338">
        <v>1450</v>
      </c>
      <c r="AH94" s="1338">
        <v>3217</v>
      </c>
      <c r="AI94" s="1338">
        <v>2432</v>
      </c>
      <c r="AJ94" s="1338">
        <v>2733</v>
      </c>
      <c r="AK94" s="1338">
        <v>2707</v>
      </c>
      <c r="AL94" s="1424">
        <v>2937</v>
      </c>
      <c r="AM94" s="1341">
        <v>2636</v>
      </c>
      <c r="AN94" s="1338">
        <v>2234</v>
      </c>
      <c r="AO94" s="1338">
        <v>2708</v>
      </c>
      <c r="AP94" s="1341">
        <v>2516</v>
      </c>
      <c r="AQ94" s="1340">
        <v>3497</v>
      </c>
      <c r="AR94" s="1342">
        <v>2169</v>
      </c>
    </row>
    <row r="95" spans="1:44">
      <c r="A95" s="1437">
        <v>24</v>
      </c>
      <c r="B95" s="1435" t="s">
        <v>799</v>
      </c>
      <c r="C95" s="1424">
        <f t="shared" si="54"/>
        <v>224</v>
      </c>
      <c r="D95" s="1424">
        <f t="shared" si="54"/>
        <v>228.52500000000001</v>
      </c>
      <c r="E95" s="1424">
        <f t="shared" si="54"/>
        <v>234.81700000000001</v>
      </c>
      <c r="F95" s="1424">
        <f t="shared" si="54"/>
        <v>248.072</v>
      </c>
      <c r="G95" s="1424">
        <f t="shared" si="54"/>
        <v>336.57100000000003</v>
      </c>
      <c r="H95" s="1424">
        <f t="shared" si="54"/>
        <v>346.68</v>
      </c>
      <c r="I95" s="1424">
        <f t="shared" si="54"/>
        <v>414.98700000000002</v>
      </c>
      <c r="J95" s="1424">
        <f t="shared" si="54"/>
        <v>397.19799999999998</v>
      </c>
      <c r="K95" s="1424">
        <f t="shared" si="54"/>
        <v>419.41699999999997</v>
      </c>
      <c r="L95" s="1424">
        <f t="shared" si="54"/>
        <v>416.024</v>
      </c>
      <c r="M95" s="1424">
        <f t="shared" si="54"/>
        <v>408.36</v>
      </c>
      <c r="N95" s="1424">
        <f t="shared" si="54"/>
        <v>489.08800000000002</v>
      </c>
      <c r="O95" s="1424">
        <f t="shared" si="54"/>
        <v>604.37900000000002</v>
      </c>
      <c r="P95" s="1424">
        <f t="shared" si="54"/>
        <v>701.298</v>
      </c>
      <c r="Q95" s="1337">
        <v>217000</v>
      </c>
      <c r="R95" s="1338">
        <v>221225</v>
      </c>
      <c r="S95" s="1338">
        <v>227517</v>
      </c>
      <c r="T95" s="1338">
        <v>240772</v>
      </c>
      <c r="U95" s="1338">
        <v>329271</v>
      </c>
      <c r="V95" s="1338">
        <v>339380</v>
      </c>
      <c r="W95" s="1338">
        <v>407687</v>
      </c>
      <c r="X95" s="1338">
        <v>389898</v>
      </c>
      <c r="Y95" s="1338">
        <v>412117</v>
      </c>
      <c r="Z95" s="1338">
        <v>408724</v>
      </c>
      <c r="AA95" s="1339">
        <v>400560</v>
      </c>
      <c r="AB95" s="1339">
        <v>481288</v>
      </c>
      <c r="AC95" s="1340">
        <v>596579</v>
      </c>
      <c r="AD95" s="1339">
        <v>696574</v>
      </c>
      <c r="AE95" s="1338">
        <v>7000</v>
      </c>
      <c r="AF95" s="1338">
        <v>7300</v>
      </c>
      <c r="AG95" s="1338">
        <v>7300</v>
      </c>
      <c r="AH95" s="1338">
        <v>7300</v>
      </c>
      <c r="AI95" s="1338">
        <v>7300</v>
      </c>
      <c r="AJ95" s="1338">
        <v>7300</v>
      </c>
      <c r="AK95" s="1338">
        <v>7300</v>
      </c>
      <c r="AL95" s="1424">
        <v>7300</v>
      </c>
      <c r="AM95" s="1341">
        <v>7300</v>
      </c>
      <c r="AN95" s="1338">
        <v>7300</v>
      </c>
      <c r="AO95" s="1338">
        <v>7800</v>
      </c>
      <c r="AP95" s="1341">
        <v>7800</v>
      </c>
      <c r="AQ95" s="1340">
        <v>7800</v>
      </c>
      <c r="AR95" s="1342">
        <v>4724</v>
      </c>
    </row>
    <row r="96" spans="1:44">
      <c r="A96" s="1438">
        <v>25</v>
      </c>
      <c r="B96" s="1424" t="s">
        <v>801</v>
      </c>
      <c r="C96" s="1424">
        <f t="shared" si="54"/>
        <v>746</v>
      </c>
      <c r="D96" s="1424">
        <f t="shared" si="54"/>
        <v>620.95699999999999</v>
      </c>
      <c r="E96" s="1424">
        <f t="shared" si="54"/>
        <v>719.94600000000003</v>
      </c>
      <c r="F96" s="1424">
        <f t="shared" si="54"/>
        <v>714.51900000000001</v>
      </c>
      <c r="G96" s="1424">
        <f t="shared" si="54"/>
        <v>717.69100000000003</v>
      </c>
      <c r="H96" s="1424">
        <f t="shared" si="54"/>
        <v>664.85500000000002</v>
      </c>
      <c r="I96" s="1424">
        <f t="shared" si="54"/>
        <v>638.048</v>
      </c>
      <c r="J96" s="1424">
        <f t="shared" si="54"/>
        <v>636.75099999999998</v>
      </c>
      <c r="K96" s="1424">
        <f t="shared" si="54"/>
        <v>615.6</v>
      </c>
      <c r="L96" s="1424">
        <f t="shared" si="54"/>
        <v>606.86699999999996</v>
      </c>
      <c r="M96" s="1424">
        <f t="shared" si="54"/>
        <v>381.91899999999998</v>
      </c>
      <c r="N96" s="1424">
        <f t="shared" si="54"/>
        <v>402.803</v>
      </c>
      <c r="O96" s="1424">
        <f t="shared" si="54"/>
        <v>416.423</v>
      </c>
      <c r="P96" s="1424">
        <f t="shared" si="54"/>
        <v>564.928</v>
      </c>
      <c r="Q96" s="1337">
        <v>637000</v>
      </c>
      <c r="R96" s="1338">
        <v>502218</v>
      </c>
      <c r="S96" s="1338">
        <v>599208</v>
      </c>
      <c r="T96" s="1338">
        <v>593204</v>
      </c>
      <c r="U96" s="1338">
        <v>604480</v>
      </c>
      <c r="V96" s="1338">
        <v>558953</v>
      </c>
      <c r="W96" s="1338">
        <v>535533</v>
      </c>
      <c r="X96" s="1338">
        <v>518594</v>
      </c>
      <c r="Y96" s="1338">
        <v>497697</v>
      </c>
      <c r="Z96" s="1338">
        <v>483077</v>
      </c>
      <c r="AA96" s="1339">
        <v>281427</v>
      </c>
      <c r="AB96" s="1339">
        <v>298890</v>
      </c>
      <c r="AC96" s="1340">
        <v>298743</v>
      </c>
      <c r="AD96" s="1339">
        <v>454998</v>
      </c>
      <c r="AE96" s="1338">
        <v>109000</v>
      </c>
      <c r="AF96" s="1338">
        <v>118739</v>
      </c>
      <c r="AG96" s="1338">
        <v>120738</v>
      </c>
      <c r="AH96" s="1338">
        <v>121315</v>
      </c>
      <c r="AI96" s="1338">
        <v>113211</v>
      </c>
      <c r="AJ96" s="1338">
        <v>105902</v>
      </c>
      <c r="AK96" s="1338">
        <v>102515</v>
      </c>
      <c r="AL96" s="1424">
        <v>118157</v>
      </c>
      <c r="AM96" s="1341">
        <v>117903</v>
      </c>
      <c r="AN96" s="1338">
        <v>123790</v>
      </c>
      <c r="AO96" s="1338">
        <v>100492</v>
      </c>
      <c r="AP96" s="1341">
        <v>103913</v>
      </c>
      <c r="AQ96" s="1340">
        <v>117680</v>
      </c>
      <c r="AR96" s="1342">
        <v>109930</v>
      </c>
    </row>
    <row r="97" spans="1:44">
      <c r="A97" s="1438">
        <v>26</v>
      </c>
      <c r="B97" s="1424" t="s">
        <v>444</v>
      </c>
      <c r="C97" s="1424">
        <f t="shared" si="54"/>
        <v>1882</v>
      </c>
      <c r="D97" s="1424">
        <f t="shared" si="54"/>
        <v>1915.2470000000001</v>
      </c>
      <c r="E97" s="1424">
        <f t="shared" si="54"/>
        <v>2001.0139999999999</v>
      </c>
      <c r="F97" s="1424">
        <f t="shared" si="54"/>
        <v>2011.0350000000001</v>
      </c>
      <c r="G97" s="1424">
        <f t="shared" si="54"/>
        <v>2070.9589999999998</v>
      </c>
      <c r="H97" s="1424">
        <f t="shared" si="54"/>
        <v>2132.8490000000002</v>
      </c>
      <c r="I97" s="1424">
        <f t="shared" si="54"/>
        <v>2181.7849999999999</v>
      </c>
      <c r="J97" s="1424">
        <f t="shared" si="54"/>
        <v>2170.2869999999998</v>
      </c>
      <c r="K97" s="1424">
        <f t="shared" si="54"/>
        <v>2014.0340000000001</v>
      </c>
      <c r="L97" s="1424">
        <f t="shared" si="54"/>
        <v>1960.1949999999999</v>
      </c>
      <c r="M97" s="1424">
        <f t="shared" si="54"/>
        <v>1126.915</v>
      </c>
      <c r="N97" s="1424">
        <f t="shared" si="54"/>
        <v>1278.096</v>
      </c>
      <c r="O97" s="1424">
        <f t="shared" si="54"/>
        <v>1693.38</v>
      </c>
      <c r="P97" s="1424">
        <f t="shared" si="54"/>
        <v>1712.1579999999999</v>
      </c>
      <c r="Q97" s="1337">
        <v>1790000</v>
      </c>
      <c r="R97" s="1338">
        <v>1858560</v>
      </c>
      <c r="S97" s="1338">
        <v>1948721</v>
      </c>
      <c r="T97" s="1338">
        <v>1964026</v>
      </c>
      <c r="U97" s="1338">
        <v>2026893</v>
      </c>
      <c r="V97" s="1338">
        <v>2095732</v>
      </c>
      <c r="W97" s="1338">
        <v>2146080</v>
      </c>
      <c r="X97" s="1338">
        <v>2124175</v>
      </c>
      <c r="Y97" s="1338">
        <v>1963920</v>
      </c>
      <c r="Z97" s="1338">
        <v>1915893</v>
      </c>
      <c r="AA97" s="1339">
        <v>1105197</v>
      </c>
      <c r="AB97" s="1339">
        <v>1249496</v>
      </c>
      <c r="AC97" s="1340">
        <v>1654231</v>
      </c>
      <c r="AD97" s="1339">
        <v>1674451</v>
      </c>
      <c r="AE97" s="1338">
        <v>92000</v>
      </c>
      <c r="AF97" s="1338">
        <v>56687</v>
      </c>
      <c r="AG97" s="1338">
        <v>52293</v>
      </c>
      <c r="AH97" s="1338">
        <v>47009</v>
      </c>
      <c r="AI97" s="1338">
        <v>44066</v>
      </c>
      <c r="AJ97" s="1338">
        <v>37117</v>
      </c>
      <c r="AK97" s="1338">
        <v>35705</v>
      </c>
      <c r="AL97" s="1424">
        <v>46112</v>
      </c>
      <c r="AM97" s="1341">
        <v>50114</v>
      </c>
      <c r="AN97" s="1338">
        <v>44302</v>
      </c>
      <c r="AO97" s="1338">
        <v>21718</v>
      </c>
      <c r="AP97" s="1341">
        <v>28600</v>
      </c>
      <c r="AQ97" s="1340">
        <v>39149</v>
      </c>
      <c r="AR97" s="1342">
        <v>37707</v>
      </c>
    </row>
    <row r="98" spans="1:44">
      <c r="A98" s="1438">
        <v>27</v>
      </c>
      <c r="B98" s="1424" t="s">
        <v>802</v>
      </c>
      <c r="C98" s="1424">
        <f t="shared" si="54"/>
        <v>1472</v>
      </c>
      <c r="D98" s="1424">
        <f t="shared" si="54"/>
        <v>1433.3520000000001</v>
      </c>
      <c r="E98" s="1424">
        <f t="shared" si="54"/>
        <v>1487.0709999999999</v>
      </c>
      <c r="F98" s="1424">
        <f t="shared" si="54"/>
        <v>1503.471</v>
      </c>
      <c r="G98" s="1424">
        <f t="shared" si="54"/>
        <v>1500.5840000000001</v>
      </c>
      <c r="H98" s="1424">
        <f t="shared" si="54"/>
        <v>1542.36</v>
      </c>
      <c r="I98" s="1424">
        <f t="shared" si="54"/>
        <v>1462.479</v>
      </c>
      <c r="J98" s="1424">
        <f t="shared" si="54"/>
        <v>1489.6669999999999</v>
      </c>
      <c r="K98" s="1424">
        <f t="shared" si="54"/>
        <v>1413.383</v>
      </c>
      <c r="L98" s="1424">
        <f t="shared" si="54"/>
        <v>1500.8920000000001</v>
      </c>
      <c r="M98" s="1424">
        <f t="shared" si="54"/>
        <v>736.62800000000004</v>
      </c>
      <c r="N98" s="1424">
        <f t="shared" si="54"/>
        <v>993.38400000000001</v>
      </c>
      <c r="O98" s="1424">
        <f t="shared" si="54"/>
        <v>1091.4649999999999</v>
      </c>
      <c r="P98" s="1424">
        <f t="shared" si="54"/>
        <v>1082.3009999999999</v>
      </c>
      <c r="Q98" s="1337">
        <v>1225000</v>
      </c>
      <c r="R98" s="1338">
        <v>1186210</v>
      </c>
      <c r="S98" s="1338">
        <v>1226379</v>
      </c>
      <c r="T98" s="1338">
        <v>1242176</v>
      </c>
      <c r="U98" s="1338">
        <v>1209823</v>
      </c>
      <c r="V98" s="1338">
        <v>1226552</v>
      </c>
      <c r="W98" s="1338">
        <v>1155193</v>
      </c>
      <c r="X98" s="1338">
        <v>1195350</v>
      </c>
      <c r="Y98" s="1338">
        <v>1137144</v>
      </c>
      <c r="Z98" s="1338">
        <v>1220022</v>
      </c>
      <c r="AA98" s="1339">
        <v>540047</v>
      </c>
      <c r="AB98" s="1339">
        <v>754977</v>
      </c>
      <c r="AC98" s="1340">
        <v>711768</v>
      </c>
      <c r="AD98" s="1339">
        <v>729559</v>
      </c>
      <c r="AE98" s="1338">
        <v>247000</v>
      </c>
      <c r="AF98" s="1338">
        <v>247142</v>
      </c>
      <c r="AG98" s="1338">
        <v>260692</v>
      </c>
      <c r="AH98" s="1338">
        <v>261295</v>
      </c>
      <c r="AI98" s="1338">
        <v>290761</v>
      </c>
      <c r="AJ98" s="1338">
        <v>315808</v>
      </c>
      <c r="AK98" s="1338">
        <v>307286</v>
      </c>
      <c r="AL98" s="1424">
        <v>294317</v>
      </c>
      <c r="AM98" s="1341">
        <v>276239</v>
      </c>
      <c r="AN98" s="1338">
        <v>280870</v>
      </c>
      <c r="AO98" s="1338">
        <v>196581</v>
      </c>
      <c r="AP98" s="1341">
        <v>238407</v>
      </c>
      <c r="AQ98" s="1340">
        <v>379697</v>
      </c>
      <c r="AR98" s="1342">
        <v>352742</v>
      </c>
    </row>
    <row r="99" spans="1:44">
      <c r="A99" s="1438">
        <v>28</v>
      </c>
      <c r="B99" s="1424" t="s">
        <v>443</v>
      </c>
      <c r="C99" s="1424">
        <f t="shared" si="54"/>
        <v>1172</v>
      </c>
      <c r="D99" s="1424">
        <f t="shared" si="54"/>
        <v>1177.6310000000001</v>
      </c>
      <c r="E99" s="1424">
        <f t="shared" si="54"/>
        <v>1201.5550000000001</v>
      </c>
      <c r="F99" s="1424">
        <f t="shared" si="54"/>
        <v>1275.3779999999999</v>
      </c>
      <c r="G99" s="1424">
        <f t="shared" si="54"/>
        <v>1216.7619999999999</v>
      </c>
      <c r="H99" s="1424">
        <f t="shared" si="54"/>
        <v>1276.4359999999999</v>
      </c>
      <c r="I99" s="1424">
        <f t="shared" si="54"/>
        <v>1165.4749999999999</v>
      </c>
      <c r="J99" s="1424">
        <f t="shared" si="54"/>
        <v>1061.808</v>
      </c>
      <c r="K99" s="1424">
        <f t="shared" si="54"/>
        <v>1049.0150000000001</v>
      </c>
      <c r="L99" s="1424">
        <f t="shared" si="54"/>
        <v>979.30899999999997</v>
      </c>
      <c r="M99" s="1424">
        <f t="shared" si="54"/>
        <v>773.86199999999997</v>
      </c>
      <c r="N99" s="1424">
        <f t="shared" si="54"/>
        <v>833.90599999999995</v>
      </c>
      <c r="O99" s="1424">
        <f t="shared" si="54"/>
        <v>857.495</v>
      </c>
      <c r="P99" s="1424">
        <f t="shared" si="54"/>
        <v>829.93700000000001</v>
      </c>
      <c r="Q99" s="1337">
        <v>1087000</v>
      </c>
      <c r="R99" s="1338">
        <v>1091431</v>
      </c>
      <c r="S99" s="1338">
        <v>1113555</v>
      </c>
      <c r="T99" s="1338">
        <v>1186378</v>
      </c>
      <c r="U99" s="1338">
        <v>1128762</v>
      </c>
      <c r="V99" s="1338">
        <v>1184436</v>
      </c>
      <c r="W99" s="1338">
        <v>1081571</v>
      </c>
      <c r="X99" s="1338">
        <v>985455</v>
      </c>
      <c r="Y99" s="1338">
        <v>973254</v>
      </c>
      <c r="Z99" s="1338">
        <v>904585</v>
      </c>
      <c r="AA99" s="1339">
        <v>714084</v>
      </c>
      <c r="AB99" s="1339">
        <v>769493</v>
      </c>
      <c r="AC99" s="1340">
        <v>791260</v>
      </c>
      <c r="AD99" s="1339">
        <v>765829</v>
      </c>
      <c r="AE99" s="1338">
        <v>85000</v>
      </c>
      <c r="AF99" s="1338">
        <v>86200</v>
      </c>
      <c r="AG99" s="1338">
        <v>88000</v>
      </c>
      <c r="AH99" s="1338">
        <v>89000</v>
      </c>
      <c r="AI99" s="1338">
        <v>88000</v>
      </c>
      <c r="AJ99" s="1338">
        <v>92000</v>
      </c>
      <c r="AK99" s="1338">
        <v>83904</v>
      </c>
      <c r="AL99" s="1424">
        <v>76353</v>
      </c>
      <c r="AM99" s="1341">
        <v>75761</v>
      </c>
      <c r="AN99" s="1338">
        <v>74724</v>
      </c>
      <c r="AO99" s="1338">
        <v>59778</v>
      </c>
      <c r="AP99" s="1341">
        <v>64413</v>
      </c>
      <c r="AQ99" s="1340">
        <v>66235</v>
      </c>
      <c r="AR99" s="1342">
        <v>64108</v>
      </c>
    </row>
    <row r="100" spans="1:44">
      <c r="A100" s="1438">
        <v>29</v>
      </c>
      <c r="B100" s="1424" t="s">
        <v>803</v>
      </c>
      <c r="C100" s="1424">
        <f t="shared" si="54"/>
        <v>212</v>
      </c>
      <c r="D100" s="1424">
        <f t="shared" si="54"/>
        <v>231.982</v>
      </c>
      <c r="E100" s="1424">
        <f t="shared" si="54"/>
        <v>189.24299999999999</v>
      </c>
      <c r="F100" s="1424">
        <f t="shared" si="54"/>
        <v>162.905</v>
      </c>
      <c r="G100" s="1424">
        <f t="shared" si="54"/>
        <v>165.23699999999999</v>
      </c>
      <c r="H100" s="1424">
        <f t="shared" si="54"/>
        <v>162.27600000000001</v>
      </c>
      <c r="I100" s="1424">
        <f t="shared" si="54"/>
        <v>145.59899999999999</v>
      </c>
      <c r="J100" s="1424">
        <f t="shared" si="54"/>
        <v>158.71600000000001</v>
      </c>
      <c r="K100" s="1424">
        <f t="shared" si="54"/>
        <v>158.964</v>
      </c>
      <c r="L100" s="1424">
        <f t="shared" si="54"/>
        <v>148.023</v>
      </c>
      <c r="M100" s="1424">
        <f t="shared" si="54"/>
        <v>38.011000000000003</v>
      </c>
      <c r="N100" s="1424">
        <f t="shared" si="54"/>
        <v>49.530999999999999</v>
      </c>
      <c r="O100" s="1424">
        <f t="shared" si="54"/>
        <v>90.519000000000005</v>
      </c>
      <c r="P100" s="1424">
        <f t="shared" si="54"/>
        <v>100.32599999999999</v>
      </c>
      <c r="Q100" s="1337">
        <v>190000</v>
      </c>
      <c r="R100" s="1338">
        <v>228422</v>
      </c>
      <c r="S100" s="1338">
        <v>173716</v>
      </c>
      <c r="T100" s="1338">
        <v>145029</v>
      </c>
      <c r="U100" s="1338">
        <v>145171</v>
      </c>
      <c r="V100" s="1338">
        <v>139867</v>
      </c>
      <c r="W100" s="1338">
        <v>124535</v>
      </c>
      <c r="X100" s="1338">
        <v>138968</v>
      </c>
      <c r="Y100" s="1338">
        <v>140534</v>
      </c>
      <c r="Z100" s="1338">
        <v>129068</v>
      </c>
      <c r="AA100" s="1339">
        <v>21627</v>
      </c>
      <c r="AB100" s="1339">
        <v>34138</v>
      </c>
      <c r="AC100" s="1340">
        <v>74305</v>
      </c>
      <c r="AD100" s="1339">
        <v>82309</v>
      </c>
      <c r="AE100" s="1338">
        <v>22000</v>
      </c>
      <c r="AF100" s="1338">
        <v>3560</v>
      </c>
      <c r="AG100" s="1338">
        <v>15527</v>
      </c>
      <c r="AH100" s="1338">
        <v>17876</v>
      </c>
      <c r="AI100" s="1338">
        <v>20066</v>
      </c>
      <c r="AJ100" s="1338">
        <v>22409</v>
      </c>
      <c r="AK100" s="1338">
        <v>21064</v>
      </c>
      <c r="AL100" s="1424">
        <v>19748</v>
      </c>
      <c r="AM100" s="1341">
        <v>18430</v>
      </c>
      <c r="AN100" s="1338">
        <v>18955</v>
      </c>
      <c r="AO100" s="1338">
        <v>16384</v>
      </c>
      <c r="AP100" s="1341">
        <v>15393</v>
      </c>
      <c r="AQ100" s="1340">
        <v>16214</v>
      </c>
      <c r="AR100" s="1342">
        <v>18017</v>
      </c>
    </row>
    <row r="101" spans="1:44">
      <c r="A101" s="1438">
        <v>30</v>
      </c>
      <c r="B101" s="1424" t="s">
        <v>804</v>
      </c>
      <c r="C101" s="1424">
        <f t="shared" si="54"/>
        <v>345</v>
      </c>
      <c r="D101" s="1424">
        <f t="shared" si="54"/>
        <v>373.92399999999998</v>
      </c>
      <c r="E101" s="1424">
        <f t="shared" si="54"/>
        <v>365.32499999999999</v>
      </c>
      <c r="F101" s="1424">
        <f t="shared" si="54"/>
        <v>326.827</v>
      </c>
      <c r="G101" s="1424">
        <f t="shared" si="54"/>
        <v>320.05</v>
      </c>
      <c r="H101" s="1424">
        <f t="shared" si="54"/>
        <v>329.08199999999999</v>
      </c>
      <c r="I101" s="1424">
        <f t="shared" si="54"/>
        <v>330.3</v>
      </c>
      <c r="J101" s="1424">
        <f t="shared" si="54"/>
        <v>366.899</v>
      </c>
      <c r="K101" s="1424">
        <f t="shared" si="54"/>
        <v>302.10199999999998</v>
      </c>
      <c r="L101" s="1424">
        <f t="shared" si="54"/>
        <v>281.74200000000002</v>
      </c>
      <c r="M101" s="1424">
        <f t="shared" si="54"/>
        <v>167.80500000000001</v>
      </c>
      <c r="N101" s="1424">
        <f t="shared" si="54"/>
        <v>209.08199999999999</v>
      </c>
      <c r="O101" s="1424">
        <f t="shared" si="54"/>
        <v>217.90799999999999</v>
      </c>
      <c r="P101" s="1424">
        <f t="shared" si="54"/>
        <v>248</v>
      </c>
      <c r="Q101" s="1337">
        <v>322000</v>
      </c>
      <c r="R101" s="1338">
        <v>348314</v>
      </c>
      <c r="S101" s="1338">
        <v>343059</v>
      </c>
      <c r="T101" s="1338">
        <v>306414</v>
      </c>
      <c r="U101" s="1338">
        <v>300956</v>
      </c>
      <c r="V101" s="1338">
        <v>322602</v>
      </c>
      <c r="W101" s="1338">
        <v>323826</v>
      </c>
      <c r="X101" s="1338">
        <v>360601</v>
      </c>
      <c r="Y101" s="1338">
        <v>296336</v>
      </c>
      <c r="Z101" s="1338">
        <v>276189</v>
      </c>
      <c r="AA101" s="1339">
        <v>165420</v>
      </c>
      <c r="AB101" s="1339">
        <v>205496</v>
      </c>
      <c r="AC101" s="1340">
        <v>213387</v>
      </c>
      <c r="AD101" s="1339">
        <v>242673</v>
      </c>
      <c r="AE101" s="1338">
        <v>23000</v>
      </c>
      <c r="AF101" s="1338">
        <v>25610</v>
      </c>
      <c r="AG101" s="1338">
        <v>22266</v>
      </c>
      <c r="AH101" s="1338">
        <v>20413</v>
      </c>
      <c r="AI101" s="1338">
        <v>19094</v>
      </c>
      <c r="AJ101" s="1338">
        <v>6480</v>
      </c>
      <c r="AK101" s="1338">
        <v>6474</v>
      </c>
      <c r="AL101" s="1424">
        <v>6298</v>
      </c>
      <c r="AM101" s="1341">
        <v>5766</v>
      </c>
      <c r="AN101" s="1338">
        <v>5553</v>
      </c>
      <c r="AO101" s="1338">
        <v>2385</v>
      </c>
      <c r="AP101" s="1341">
        <v>3586</v>
      </c>
      <c r="AQ101" s="1340">
        <v>4521</v>
      </c>
      <c r="AR101" s="1342">
        <v>5327</v>
      </c>
    </row>
    <row r="102" spans="1:44">
      <c r="A102" s="1438">
        <v>31</v>
      </c>
      <c r="B102" s="1424" t="s">
        <v>805</v>
      </c>
      <c r="C102" s="1424">
        <f t="shared" si="54"/>
        <v>712</v>
      </c>
      <c r="D102" s="1424">
        <f t="shared" si="54"/>
        <v>690.94200000000001</v>
      </c>
      <c r="E102" s="1424">
        <f t="shared" si="54"/>
        <v>683.33900000000006</v>
      </c>
      <c r="F102" s="1424">
        <f t="shared" si="54"/>
        <v>663.46799999999996</v>
      </c>
      <c r="G102" s="1424">
        <f t="shared" si="54"/>
        <v>643.39400000000001</v>
      </c>
      <c r="H102" s="1424">
        <f t="shared" si="54"/>
        <v>650.80999999999995</v>
      </c>
      <c r="I102" s="1424">
        <f t="shared" si="54"/>
        <v>615.45100000000002</v>
      </c>
      <c r="J102" s="1424">
        <f t="shared" si="54"/>
        <v>721.24199999999996</v>
      </c>
      <c r="K102" s="1424">
        <f t="shared" si="54"/>
        <v>694.66099999999994</v>
      </c>
      <c r="L102" s="1424">
        <f t="shared" si="54"/>
        <v>709.79600000000005</v>
      </c>
      <c r="M102" s="1424">
        <f t="shared" si="54"/>
        <v>471.464</v>
      </c>
      <c r="N102" s="1424">
        <f t="shared" si="54"/>
        <v>510.59500000000003</v>
      </c>
      <c r="O102" s="1424">
        <f t="shared" si="54"/>
        <v>552.14800000000002</v>
      </c>
      <c r="P102" s="1424">
        <f t="shared" si="54"/>
        <v>565.31600000000003</v>
      </c>
      <c r="Q102" s="1337">
        <v>654000</v>
      </c>
      <c r="R102" s="1338">
        <v>627073</v>
      </c>
      <c r="S102" s="1338">
        <v>621829</v>
      </c>
      <c r="T102" s="1338">
        <v>601587</v>
      </c>
      <c r="U102" s="1338">
        <v>578765</v>
      </c>
      <c r="V102" s="1338">
        <v>578043</v>
      </c>
      <c r="W102" s="1338">
        <v>541653</v>
      </c>
      <c r="X102" s="1338">
        <v>648312</v>
      </c>
      <c r="Y102" s="1338">
        <v>620025</v>
      </c>
      <c r="Z102" s="1338">
        <v>636909</v>
      </c>
      <c r="AA102" s="1339">
        <v>437320</v>
      </c>
      <c r="AB102" s="1339">
        <v>470766</v>
      </c>
      <c r="AC102" s="1340">
        <v>498221</v>
      </c>
      <c r="AD102" s="1339">
        <v>501351</v>
      </c>
      <c r="AE102" s="1338">
        <v>58000</v>
      </c>
      <c r="AF102" s="1338">
        <v>63869</v>
      </c>
      <c r="AG102" s="1338">
        <v>61510</v>
      </c>
      <c r="AH102" s="1338">
        <v>61881</v>
      </c>
      <c r="AI102" s="1338">
        <v>64629</v>
      </c>
      <c r="AJ102" s="1338">
        <v>72767</v>
      </c>
      <c r="AK102" s="1338">
        <v>73798</v>
      </c>
      <c r="AL102" s="1424">
        <v>72930</v>
      </c>
      <c r="AM102" s="1341">
        <v>74636</v>
      </c>
      <c r="AN102" s="1338">
        <v>72887</v>
      </c>
      <c r="AO102" s="1338">
        <v>34144</v>
      </c>
      <c r="AP102" s="1341">
        <v>39829</v>
      </c>
      <c r="AQ102" s="1340">
        <v>53927</v>
      </c>
      <c r="AR102" s="1342">
        <v>63965</v>
      </c>
    </row>
    <row r="103" spans="1:44">
      <c r="A103" s="1439">
        <v>32</v>
      </c>
      <c r="B103" s="1427" t="s">
        <v>807</v>
      </c>
      <c r="C103" s="1424">
        <f t="shared" si="54"/>
        <v>4039</v>
      </c>
      <c r="D103" s="1424">
        <f t="shared" si="54"/>
        <v>4125.3999999999996</v>
      </c>
      <c r="E103" s="1424">
        <f t="shared" si="54"/>
        <v>4046.5</v>
      </c>
      <c r="F103" s="1424">
        <f t="shared" si="54"/>
        <v>4088.3</v>
      </c>
      <c r="G103" s="1424">
        <f t="shared" si="54"/>
        <v>4253.5</v>
      </c>
      <c r="H103" s="1424">
        <f t="shared" si="54"/>
        <v>4073.8</v>
      </c>
      <c r="I103" s="1424">
        <f t="shared" si="54"/>
        <v>3970.5</v>
      </c>
      <c r="J103" s="1424">
        <f t="shared" si="54"/>
        <v>3925</v>
      </c>
      <c r="K103" s="1424">
        <f t="shared" si="54"/>
        <v>3833.9</v>
      </c>
      <c r="L103" s="1424">
        <f t="shared" si="54"/>
        <v>3858.4</v>
      </c>
      <c r="M103" s="1424">
        <f t="shared" si="54"/>
        <v>1965</v>
      </c>
      <c r="N103" s="1424">
        <f t="shared" si="54"/>
        <v>2137.4</v>
      </c>
      <c r="O103" s="1424">
        <f t="shared" si="54"/>
        <v>3077.9</v>
      </c>
      <c r="P103" s="1424">
        <f t="shared" si="54"/>
        <v>3093.1</v>
      </c>
      <c r="Q103" s="1337">
        <v>2986000</v>
      </c>
      <c r="R103" s="1338">
        <v>3021400</v>
      </c>
      <c r="S103" s="1338">
        <v>2964500</v>
      </c>
      <c r="T103" s="1338">
        <v>2993300</v>
      </c>
      <c r="U103" s="1338">
        <v>3066500</v>
      </c>
      <c r="V103" s="1338">
        <v>2906800</v>
      </c>
      <c r="W103" s="1338">
        <v>2832500</v>
      </c>
      <c r="X103" s="1338">
        <v>2791000</v>
      </c>
      <c r="Y103" s="1338">
        <v>2721900</v>
      </c>
      <c r="Z103" s="1338">
        <v>2754400</v>
      </c>
      <c r="AA103" s="1339">
        <v>1378000</v>
      </c>
      <c r="AB103" s="1339">
        <v>1485400</v>
      </c>
      <c r="AC103" s="1340">
        <v>2160900</v>
      </c>
      <c r="AD103" s="1339">
        <v>2164100</v>
      </c>
      <c r="AE103" s="1338">
        <v>1053000</v>
      </c>
      <c r="AF103" s="1338">
        <v>1104000</v>
      </c>
      <c r="AG103" s="1338">
        <v>1082000</v>
      </c>
      <c r="AH103" s="1338">
        <v>1095000</v>
      </c>
      <c r="AI103" s="1338">
        <v>1187000</v>
      </c>
      <c r="AJ103" s="1338">
        <v>1167000</v>
      </c>
      <c r="AK103" s="1338">
        <v>1138000</v>
      </c>
      <c r="AL103" s="1424">
        <v>1134000</v>
      </c>
      <c r="AM103" s="1341">
        <v>1112000</v>
      </c>
      <c r="AN103" s="1338">
        <v>1104000</v>
      </c>
      <c r="AO103" s="1338">
        <v>587000</v>
      </c>
      <c r="AP103" s="1341">
        <v>652000</v>
      </c>
      <c r="AQ103" s="1340">
        <v>917000</v>
      </c>
      <c r="AR103" s="1342">
        <v>929000</v>
      </c>
    </row>
    <row r="104" spans="1:44">
      <c r="A104" s="1438">
        <v>33</v>
      </c>
      <c r="B104" s="1424" t="s">
        <v>808</v>
      </c>
      <c r="C104" s="1424">
        <f t="shared" si="54"/>
        <v>1113</v>
      </c>
      <c r="D104" s="1424">
        <f t="shared" si="54"/>
        <v>1076.7159999999999</v>
      </c>
      <c r="E104" s="1424">
        <f t="shared" si="54"/>
        <v>1205.5650000000001</v>
      </c>
      <c r="F104" s="1424">
        <f t="shared" si="54"/>
        <v>1229.6949999999999</v>
      </c>
      <c r="G104" s="1424">
        <f t="shared" si="54"/>
        <v>1206.6300000000001</v>
      </c>
      <c r="H104" s="1424">
        <f t="shared" si="54"/>
        <v>1290.846</v>
      </c>
      <c r="I104" s="1424">
        <f t="shared" si="54"/>
        <v>1282.4349999999999</v>
      </c>
      <c r="J104" s="1424">
        <f t="shared" si="54"/>
        <v>1237.4390000000001</v>
      </c>
      <c r="K104" s="1424">
        <f t="shared" si="54"/>
        <v>1166.5309999999999</v>
      </c>
      <c r="L104" s="1424">
        <f t="shared" si="54"/>
        <v>1067.6179999999999</v>
      </c>
      <c r="M104" s="1424">
        <f t="shared" si="54"/>
        <v>740.92499999999995</v>
      </c>
      <c r="N104" s="1424">
        <f t="shared" si="54"/>
        <v>771.20500000000004</v>
      </c>
      <c r="O104" s="1424">
        <f t="shared" si="54"/>
        <v>966.952</v>
      </c>
      <c r="P104" s="1424">
        <f t="shared" si="54"/>
        <v>919.62900000000002</v>
      </c>
      <c r="Q104" s="1337">
        <v>883000</v>
      </c>
      <c r="R104" s="1338">
        <v>933881</v>
      </c>
      <c r="S104" s="1338">
        <v>1006040</v>
      </c>
      <c r="T104" s="1338">
        <v>986271</v>
      </c>
      <c r="U104" s="1338">
        <v>962439</v>
      </c>
      <c r="V104" s="1338">
        <v>1128269</v>
      </c>
      <c r="W104" s="1338">
        <v>1063547</v>
      </c>
      <c r="X104" s="1338">
        <v>1009987</v>
      </c>
      <c r="Y104" s="1338">
        <v>964089</v>
      </c>
      <c r="Z104" s="1338">
        <v>887801</v>
      </c>
      <c r="AA104" s="1339">
        <v>692952</v>
      </c>
      <c r="AB104" s="1339">
        <v>711362</v>
      </c>
      <c r="AC104" s="1340">
        <v>816474</v>
      </c>
      <c r="AD104" s="1339">
        <v>750727</v>
      </c>
      <c r="AE104" s="1338">
        <v>230000</v>
      </c>
      <c r="AF104" s="1338">
        <v>142835</v>
      </c>
      <c r="AG104" s="1338">
        <v>199525</v>
      </c>
      <c r="AH104" s="1338">
        <v>243424</v>
      </c>
      <c r="AI104" s="1338">
        <v>244191</v>
      </c>
      <c r="AJ104" s="1338">
        <v>162577</v>
      </c>
      <c r="AK104" s="1338">
        <v>218888</v>
      </c>
      <c r="AL104" s="1424">
        <v>227452</v>
      </c>
      <c r="AM104" s="1341">
        <v>202442</v>
      </c>
      <c r="AN104" s="1338">
        <v>179817</v>
      </c>
      <c r="AO104" s="1338">
        <v>47973</v>
      </c>
      <c r="AP104" s="1341">
        <v>59843</v>
      </c>
      <c r="AQ104" s="1340">
        <v>150478</v>
      </c>
      <c r="AR104" s="1342">
        <v>168902</v>
      </c>
    </row>
    <row r="105" spans="1:44">
      <c r="A105" s="1438">
        <v>34</v>
      </c>
      <c r="B105" s="1424" t="s">
        <v>447</v>
      </c>
      <c r="C105" s="1424">
        <f t="shared" si="54"/>
        <v>819</v>
      </c>
      <c r="D105" s="1424">
        <f t="shared" si="54"/>
        <v>880.49099999999999</v>
      </c>
      <c r="E105" s="1424">
        <f t="shared" ref="E105:P112" si="56">(S105+AG105)/1000</f>
        <v>2138.5169999999998</v>
      </c>
      <c r="F105" s="1424">
        <f t="shared" si="56"/>
        <v>2594.0369999999998</v>
      </c>
      <c r="G105" s="1424">
        <f t="shared" si="56"/>
        <v>2617.6770000000001</v>
      </c>
      <c r="H105" s="1424">
        <f t="shared" si="56"/>
        <v>2450.422</v>
      </c>
      <c r="I105" s="1424">
        <f t="shared" si="56"/>
        <v>2293.4960000000001</v>
      </c>
      <c r="J105" s="1424">
        <f t="shared" si="56"/>
        <v>2353.2820000000002</v>
      </c>
      <c r="K105" s="1424">
        <f t="shared" si="56"/>
        <v>2278.8690000000001</v>
      </c>
      <c r="L105" s="1424">
        <f t="shared" si="56"/>
        <v>2142.4279999999999</v>
      </c>
      <c r="M105" s="1424">
        <f t="shared" si="56"/>
        <v>1451.412</v>
      </c>
      <c r="N105" s="1424">
        <f t="shared" si="56"/>
        <v>1492.2750000000001</v>
      </c>
      <c r="O105" s="1424">
        <f t="shared" si="56"/>
        <v>1881.9870000000001</v>
      </c>
      <c r="P105" s="1424">
        <f t="shared" si="56"/>
        <v>1897.865</v>
      </c>
      <c r="Q105" s="1337">
        <v>708000</v>
      </c>
      <c r="R105" s="1338">
        <v>780204</v>
      </c>
      <c r="S105" s="1338">
        <v>2037839</v>
      </c>
      <c r="T105" s="1338">
        <v>2483479</v>
      </c>
      <c r="U105" s="1338">
        <v>2491233</v>
      </c>
      <c r="V105" s="1338">
        <v>2309709</v>
      </c>
      <c r="W105" s="1338">
        <v>2172243</v>
      </c>
      <c r="X105" s="1338">
        <v>2237151</v>
      </c>
      <c r="Y105" s="1338">
        <v>2166099</v>
      </c>
      <c r="Z105" s="1338">
        <v>2017765</v>
      </c>
      <c r="AA105" s="1339">
        <v>1392957</v>
      </c>
      <c r="AB105" s="1339">
        <v>1419624</v>
      </c>
      <c r="AC105" s="1340">
        <v>1777116</v>
      </c>
      <c r="AD105" s="1339">
        <v>1770134</v>
      </c>
      <c r="AE105" s="1338">
        <v>111000</v>
      </c>
      <c r="AF105" s="1338">
        <v>100287</v>
      </c>
      <c r="AG105" s="1338">
        <v>100678</v>
      </c>
      <c r="AH105" s="1338">
        <v>110558</v>
      </c>
      <c r="AI105" s="1338">
        <v>126444</v>
      </c>
      <c r="AJ105" s="1338">
        <v>140713</v>
      </c>
      <c r="AK105" s="1338">
        <v>121253</v>
      </c>
      <c r="AL105" s="1424">
        <v>116131</v>
      </c>
      <c r="AM105" s="1341">
        <v>112770</v>
      </c>
      <c r="AN105" s="1338">
        <v>124663</v>
      </c>
      <c r="AO105" s="1338">
        <v>58455</v>
      </c>
      <c r="AP105" s="1341">
        <v>72651</v>
      </c>
      <c r="AQ105" s="1340">
        <v>104871</v>
      </c>
      <c r="AR105" s="1342">
        <v>127731</v>
      </c>
    </row>
    <row r="106" spans="1:44">
      <c r="A106" s="1438">
        <v>35</v>
      </c>
      <c r="B106" s="1424" t="s">
        <v>809</v>
      </c>
      <c r="C106" s="1424">
        <f t="shared" ref="C106:D112" si="57">(Q106+AE106)/1000</f>
        <v>1253</v>
      </c>
      <c r="D106" s="1424">
        <f t="shared" si="57"/>
        <v>1275.7380000000001</v>
      </c>
      <c r="E106" s="1424">
        <f t="shared" si="56"/>
        <v>1524.1969999999999</v>
      </c>
      <c r="F106" s="1424">
        <f t="shared" si="56"/>
        <v>1637.6659999999999</v>
      </c>
      <c r="G106" s="1424">
        <f t="shared" si="56"/>
        <v>1605.643</v>
      </c>
      <c r="H106" s="1424">
        <f t="shared" si="56"/>
        <v>1434.1220000000001</v>
      </c>
      <c r="I106" s="1424">
        <f t="shared" si="56"/>
        <v>1501.9649999999999</v>
      </c>
      <c r="J106" s="1424">
        <f t="shared" si="56"/>
        <v>1485.84</v>
      </c>
      <c r="K106" s="1424">
        <f t="shared" si="56"/>
        <v>1501.4939999999999</v>
      </c>
      <c r="L106" s="1424">
        <f t="shared" si="56"/>
        <v>1269.3240000000001</v>
      </c>
      <c r="M106" s="1424">
        <f t="shared" si="56"/>
        <v>971.625</v>
      </c>
      <c r="N106" s="1424">
        <f t="shared" si="56"/>
        <v>933.45</v>
      </c>
      <c r="O106" s="1424">
        <f t="shared" si="56"/>
        <v>1142.932</v>
      </c>
      <c r="P106" s="1424">
        <f t="shared" si="56"/>
        <v>1124.5329999999999</v>
      </c>
      <c r="Q106" s="1337">
        <v>935000</v>
      </c>
      <c r="R106" s="1338">
        <v>959966</v>
      </c>
      <c r="S106" s="1338">
        <v>1214912</v>
      </c>
      <c r="T106" s="1338">
        <v>1308193</v>
      </c>
      <c r="U106" s="1338">
        <v>1285442</v>
      </c>
      <c r="V106" s="1338">
        <v>1107535</v>
      </c>
      <c r="W106" s="1338">
        <v>1162518</v>
      </c>
      <c r="X106" s="1338">
        <v>1153680</v>
      </c>
      <c r="Y106" s="1338">
        <v>1168564</v>
      </c>
      <c r="Z106" s="1338">
        <v>985914</v>
      </c>
      <c r="AA106" s="1339">
        <v>740148</v>
      </c>
      <c r="AB106" s="1339">
        <v>704625</v>
      </c>
      <c r="AC106" s="1340">
        <v>877999</v>
      </c>
      <c r="AD106" s="1339">
        <v>867075</v>
      </c>
      <c r="AE106" s="1338">
        <v>318000</v>
      </c>
      <c r="AF106" s="1338">
        <v>315772</v>
      </c>
      <c r="AG106" s="1338">
        <v>309285</v>
      </c>
      <c r="AH106" s="1338">
        <v>329473</v>
      </c>
      <c r="AI106" s="1338">
        <v>320201</v>
      </c>
      <c r="AJ106" s="1338">
        <v>326587</v>
      </c>
      <c r="AK106" s="1338">
        <v>339447</v>
      </c>
      <c r="AL106" s="1424">
        <v>332160</v>
      </c>
      <c r="AM106" s="1341">
        <v>332930</v>
      </c>
      <c r="AN106" s="1338">
        <v>283410</v>
      </c>
      <c r="AO106" s="1338">
        <v>231477</v>
      </c>
      <c r="AP106" s="1341">
        <v>228825</v>
      </c>
      <c r="AQ106" s="1340">
        <v>264933</v>
      </c>
      <c r="AR106" s="1342">
        <v>257458</v>
      </c>
    </row>
    <row r="107" spans="1:44">
      <c r="A107" s="1437">
        <v>36</v>
      </c>
      <c r="B107" s="1435" t="s">
        <v>810</v>
      </c>
      <c r="C107" s="1424">
        <f t="shared" si="57"/>
        <v>1115</v>
      </c>
      <c r="D107" s="1424">
        <f t="shared" si="57"/>
        <v>1003.151</v>
      </c>
      <c r="E107" s="1424">
        <f t="shared" si="56"/>
        <v>1078.6690000000001</v>
      </c>
      <c r="F107" s="1424">
        <f t="shared" si="56"/>
        <v>1071.068</v>
      </c>
      <c r="G107" s="1424">
        <f t="shared" si="56"/>
        <v>1078.8209999999999</v>
      </c>
      <c r="H107" s="1424">
        <f t="shared" si="56"/>
        <v>1081.6099999999999</v>
      </c>
      <c r="I107" s="1424">
        <f t="shared" si="56"/>
        <v>1069.3230000000001</v>
      </c>
      <c r="J107" s="1424">
        <f t="shared" si="56"/>
        <v>1092.4090000000001</v>
      </c>
      <c r="K107" s="1424">
        <f t="shared" si="56"/>
        <v>1107.5989999999999</v>
      </c>
      <c r="L107" s="1424">
        <f t="shared" si="56"/>
        <v>1071.4649999999999</v>
      </c>
      <c r="M107" s="1424">
        <f t="shared" si="56"/>
        <v>650.53300000000002</v>
      </c>
      <c r="N107" s="1424">
        <f t="shared" si="56"/>
        <v>721.18499999999995</v>
      </c>
      <c r="O107" s="1424">
        <f t="shared" si="56"/>
        <v>935.29600000000005</v>
      </c>
      <c r="P107" s="1424">
        <f t="shared" si="56"/>
        <v>968.19799999999998</v>
      </c>
      <c r="Q107" s="1337">
        <v>899000</v>
      </c>
      <c r="R107" s="1338">
        <v>813486</v>
      </c>
      <c r="S107" s="1338">
        <v>833606</v>
      </c>
      <c r="T107" s="1338">
        <v>818433</v>
      </c>
      <c r="U107" s="1338">
        <v>826958</v>
      </c>
      <c r="V107" s="1338">
        <v>816609</v>
      </c>
      <c r="W107" s="1338">
        <v>815543</v>
      </c>
      <c r="X107" s="1338">
        <v>838012</v>
      </c>
      <c r="Y107" s="1338">
        <v>865537</v>
      </c>
      <c r="Z107" s="1338">
        <v>843618</v>
      </c>
      <c r="AA107" s="1339">
        <v>513962</v>
      </c>
      <c r="AB107" s="1339">
        <v>580834</v>
      </c>
      <c r="AC107" s="1340">
        <v>732984</v>
      </c>
      <c r="AD107" s="1339">
        <v>757579</v>
      </c>
      <c r="AE107" s="1338">
        <v>216000</v>
      </c>
      <c r="AF107" s="1338">
        <v>189665</v>
      </c>
      <c r="AG107" s="1338">
        <v>245063</v>
      </c>
      <c r="AH107" s="1338">
        <v>252635</v>
      </c>
      <c r="AI107" s="1338">
        <v>251863</v>
      </c>
      <c r="AJ107" s="1338">
        <v>265001</v>
      </c>
      <c r="AK107" s="1338">
        <v>253780</v>
      </c>
      <c r="AL107" s="1424">
        <v>254397</v>
      </c>
      <c r="AM107" s="1341">
        <v>242062</v>
      </c>
      <c r="AN107" s="1338">
        <v>227847</v>
      </c>
      <c r="AO107" s="1338">
        <v>136571</v>
      </c>
      <c r="AP107" s="1341">
        <v>140351</v>
      </c>
      <c r="AQ107" s="1340">
        <v>202312</v>
      </c>
      <c r="AR107" s="1342">
        <v>210619</v>
      </c>
    </row>
    <row r="108" spans="1:44">
      <c r="A108" s="1438">
        <v>37</v>
      </c>
      <c r="B108" s="1424" t="s">
        <v>812</v>
      </c>
      <c r="C108" s="1424">
        <f t="shared" si="57"/>
        <v>2403</v>
      </c>
      <c r="D108" s="1424">
        <f t="shared" si="57"/>
        <v>2472.5709999999999</v>
      </c>
      <c r="E108" s="1424">
        <f t="shared" si="56"/>
        <v>2442.002</v>
      </c>
      <c r="F108" s="1424">
        <f t="shared" si="56"/>
        <v>2317.27</v>
      </c>
      <c r="G108" s="1424">
        <f t="shared" si="56"/>
        <v>2305.8240000000001</v>
      </c>
      <c r="H108" s="1424">
        <f t="shared" si="56"/>
        <v>2344.8380000000002</v>
      </c>
      <c r="I108" s="1424">
        <f t="shared" si="56"/>
        <v>2402.37</v>
      </c>
      <c r="J108" s="1424">
        <f t="shared" si="56"/>
        <v>2470.799</v>
      </c>
      <c r="K108" s="1424">
        <f t="shared" si="56"/>
        <v>2422.4810000000002</v>
      </c>
      <c r="L108" s="1424">
        <f t="shared" si="56"/>
        <v>2848.4110000000001</v>
      </c>
      <c r="M108" s="1424">
        <f t="shared" si="56"/>
        <v>2057.556</v>
      </c>
      <c r="N108" s="1424">
        <f t="shared" si="56"/>
        <v>2351.3620000000001</v>
      </c>
      <c r="O108" s="1424">
        <f t="shared" si="56"/>
        <v>2619.6149999999998</v>
      </c>
      <c r="P108" s="1424">
        <f t="shared" si="56"/>
        <v>3037.0439999999999</v>
      </c>
      <c r="Q108" s="1337">
        <v>2258000</v>
      </c>
      <c r="R108" s="1338">
        <v>2342019</v>
      </c>
      <c r="S108" s="1338">
        <v>2307380</v>
      </c>
      <c r="T108" s="1338">
        <v>2197013</v>
      </c>
      <c r="U108" s="1338">
        <v>2186040</v>
      </c>
      <c r="V108" s="1338">
        <v>2224379</v>
      </c>
      <c r="W108" s="1338">
        <v>2277966</v>
      </c>
      <c r="X108" s="1338">
        <v>2338429</v>
      </c>
      <c r="Y108" s="1338">
        <v>2300938</v>
      </c>
      <c r="Z108" s="1338">
        <v>2734625</v>
      </c>
      <c r="AA108" s="1339">
        <v>1980589</v>
      </c>
      <c r="AB108" s="1339">
        <v>2257741</v>
      </c>
      <c r="AC108" s="1340">
        <v>2512060</v>
      </c>
      <c r="AD108" s="1339">
        <v>2927525</v>
      </c>
      <c r="AE108" s="1338">
        <v>145000</v>
      </c>
      <c r="AF108" s="1338">
        <v>130552</v>
      </c>
      <c r="AG108" s="1338">
        <v>134622</v>
      </c>
      <c r="AH108" s="1338">
        <v>120257</v>
      </c>
      <c r="AI108" s="1338">
        <v>119784</v>
      </c>
      <c r="AJ108" s="1338">
        <v>120459</v>
      </c>
      <c r="AK108" s="1338">
        <v>124404</v>
      </c>
      <c r="AL108" s="1424">
        <v>132370</v>
      </c>
      <c r="AM108" s="1341">
        <v>121543</v>
      </c>
      <c r="AN108" s="1338">
        <v>113786</v>
      </c>
      <c r="AO108" s="1338">
        <v>76967</v>
      </c>
      <c r="AP108" s="1341">
        <v>93621</v>
      </c>
      <c r="AQ108" s="1340">
        <v>107555</v>
      </c>
      <c r="AR108" s="1342">
        <v>109519</v>
      </c>
    </row>
    <row r="109" spans="1:44">
      <c r="A109" s="1438">
        <v>38</v>
      </c>
      <c r="B109" s="1424" t="s">
        <v>451</v>
      </c>
      <c r="C109" s="1424">
        <f t="shared" si="57"/>
        <v>2014</v>
      </c>
      <c r="D109" s="1424">
        <f t="shared" si="57"/>
        <v>1994.3489999999999</v>
      </c>
      <c r="E109" s="1424">
        <f t="shared" si="56"/>
        <v>2195.9720000000002</v>
      </c>
      <c r="F109" s="1424">
        <f t="shared" si="56"/>
        <v>2101.355</v>
      </c>
      <c r="G109" s="1424">
        <f t="shared" si="56"/>
        <v>1998.37</v>
      </c>
      <c r="H109" s="1424">
        <f t="shared" si="56"/>
        <v>2109.8449999999998</v>
      </c>
      <c r="I109" s="1424">
        <f t="shared" si="56"/>
        <v>2079.498</v>
      </c>
      <c r="J109" s="1424">
        <f t="shared" si="56"/>
        <v>2184.547</v>
      </c>
      <c r="K109" s="1424">
        <f t="shared" si="56"/>
        <v>2260.0540000000001</v>
      </c>
      <c r="L109" s="1424">
        <f t="shared" si="56"/>
        <v>2223.85</v>
      </c>
      <c r="M109" s="1424">
        <f t="shared" si="56"/>
        <v>1576.934</v>
      </c>
      <c r="N109" s="1424">
        <f t="shared" si="56"/>
        <v>1717.59</v>
      </c>
      <c r="O109" s="1424">
        <f t="shared" si="56"/>
        <v>1970.018</v>
      </c>
      <c r="P109" s="1424">
        <f t="shared" si="56"/>
        <v>1953.7159999999999</v>
      </c>
      <c r="Q109" s="1337">
        <v>1909000</v>
      </c>
      <c r="R109" s="1338">
        <v>1890349</v>
      </c>
      <c r="S109" s="1338">
        <v>2089972</v>
      </c>
      <c r="T109" s="1338">
        <v>2000355</v>
      </c>
      <c r="U109" s="1338">
        <v>1902370</v>
      </c>
      <c r="V109" s="1338">
        <v>2021935</v>
      </c>
      <c r="W109" s="1338">
        <v>1987181</v>
      </c>
      <c r="X109" s="1338">
        <v>2086193</v>
      </c>
      <c r="Y109" s="1338">
        <v>2156546</v>
      </c>
      <c r="Z109" s="1338">
        <v>2123707</v>
      </c>
      <c r="AA109" s="1339">
        <v>1513833</v>
      </c>
      <c r="AB109" s="1339">
        <v>1633458</v>
      </c>
      <c r="AC109" s="1340">
        <v>1871946</v>
      </c>
      <c r="AD109" s="1339">
        <v>1873221</v>
      </c>
      <c r="AE109" s="1338">
        <v>105000</v>
      </c>
      <c r="AF109" s="1338">
        <v>104000</v>
      </c>
      <c r="AG109" s="1338">
        <v>106000</v>
      </c>
      <c r="AH109" s="1338">
        <v>101000</v>
      </c>
      <c r="AI109" s="1338">
        <v>96000</v>
      </c>
      <c r="AJ109" s="1338">
        <v>87910</v>
      </c>
      <c r="AK109" s="1338">
        <v>92317</v>
      </c>
      <c r="AL109" s="1424">
        <v>98354</v>
      </c>
      <c r="AM109" s="1341">
        <v>103508</v>
      </c>
      <c r="AN109" s="1338">
        <v>100143</v>
      </c>
      <c r="AO109" s="1338">
        <v>63101</v>
      </c>
      <c r="AP109" s="1341">
        <v>84132</v>
      </c>
      <c r="AQ109" s="1340">
        <v>98072</v>
      </c>
      <c r="AR109" s="1342">
        <v>80495</v>
      </c>
    </row>
    <row r="110" spans="1:44">
      <c r="A110" s="1439">
        <v>39</v>
      </c>
      <c r="B110" s="1427" t="s">
        <v>814</v>
      </c>
      <c r="C110" s="1424">
        <f t="shared" si="57"/>
        <v>1082</v>
      </c>
      <c r="D110" s="1424">
        <f t="shared" si="57"/>
        <v>1083.203</v>
      </c>
      <c r="E110" s="1424">
        <f t="shared" si="56"/>
        <v>1118.816</v>
      </c>
      <c r="F110" s="1424">
        <f t="shared" si="56"/>
        <v>1077.547</v>
      </c>
      <c r="G110" s="1424">
        <f t="shared" si="56"/>
        <v>1073.982</v>
      </c>
      <c r="H110" s="1424">
        <f t="shared" si="56"/>
        <v>1208.952</v>
      </c>
      <c r="I110" s="1424">
        <f t="shared" si="56"/>
        <v>1174.1089999999999</v>
      </c>
      <c r="J110" s="1424">
        <f t="shared" si="56"/>
        <v>1275.923</v>
      </c>
      <c r="K110" s="1424">
        <f t="shared" si="56"/>
        <v>1215.8119999999999</v>
      </c>
      <c r="L110" s="1424">
        <f t="shared" si="56"/>
        <v>1177.655</v>
      </c>
      <c r="M110" s="1424">
        <f t="shared" si="56"/>
        <v>658.81100000000004</v>
      </c>
      <c r="N110" s="1424">
        <f t="shared" si="56"/>
        <v>804.25099999999998</v>
      </c>
      <c r="O110" s="1424">
        <f t="shared" si="56"/>
        <v>994.56399999999996</v>
      </c>
      <c r="P110" s="1424">
        <f t="shared" si="56"/>
        <v>1200.7560000000001</v>
      </c>
      <c r="Q110" s="1337">
        <v>504000</v>
      </c>
      <c r="R110" s="1338">
        <v>505068</v>
      </c>
      <c r="S110" s="1338">
        <v>496864</v>
      </c>
      <c r="T110" s="1338">
        <v>474043</v>
      </c>
      <c r="U110" s="1338">
        <v>435536</v>
      </c>
      <c r="V110" s="1338">
        <v>529408</v>
      </c>
      <c r="W110" s="1338">
        <v>523056</v>
      </c>
      <c r="X110" s="1338">
        <v>613696</v>
      </c>
      <c r="Y110" s="1338">
        <v>562664</v>
      </c>
      <c r="Z110" s="1338">
        <v>537749</v>
      </c>
      <c r="AA110" s="1339">
        <v>242148</v>
      </c>
      <c r="AB110" s="1339">
        <v>225959</v>
      </c>
      <c r="AC110" s="1340">
        <v>374536</v>
      </c>
      <c r="AD110" s="1339">
        <v>577815</v>
      </c>
      <c r="AE110" s="1338">
        <v>578000</v>
      </c>
      <c r="AF110" s="1338">
        <v>578135</v>
      </c>
      <c r="AG110" s="1338">
        <v>621952</v>
      </c>
      <c r="AH110" s="1338">
        <v>603504</v>
      </c>
      <c r="AI110" s="1338">
        <v>638446</v>
      </c>
      <c r="AJ110" s="1338">
        <v>679544</v>
      </c>
      <c r="AK110" s="1338">
        <v>651053</v>
      </c>
      <c r="AL110" s="1424">
        <v>662227</v>
      </c>
      <c r="AM110" s="1341">
        <v>653148</v>
      </c>
      <c r="AN110" s="1338">
        <v>639906</v>
      </c>
      <c r="AO110" s="1338">
        <v>416663</v>
      </c>
      <c r="AP110" s="1341">
        <v>578292</v>
      </c>
      <c r="AQ110" s="1340">
        <v>620028</v>
      </c>
      <c r="AR110" s="1342">
        <v>622941</v>
      </c>
    </row>
    <row r="111" spans="1:44">
      <c r="A111" s="1438">
        <v>40</v>
      </c>
      <c r="B111" s="1424" t="s">
        <v>452</v>
      </c>
      <c r="C111" s="1424">
        <f t="shared" si="57"/>
        <v>2715</v>
      </c>
      <c r="D111" s="1424">
        <f t="shared" si="57"/>
        <v>2552.3000000000002</v>
      </c>
      <c r="E111" s="1424">
        <f t="shared" si="56"/>
        <v>2761.4960000000001</v>
      </c>
      <c r="F111" s="1424">
        <f t="shared" si="56"/>
        <v>2779.0079999999998</v>
      </c>
      <c r="G111" s="1424">
        <f t="shared" si="56"/>
        <v>2818.105</v>
      </c>
      <c r="H111" s="1424">
        <f t="shared" si="56"/>
        <v>3031.7649999999999</v>
      </c>
      <c r="I111" s="1424">
        <f t="shared" si="56"/>
        <v>3040.2829999999999</v>
      </c>
      <c r="J111" s="1424">
        <f t="shared" si="56"/>
        <v>2877.4580000000001</v>
      </c>
      <c r="K111" s="1424">
        <f t="shared" si="56"/>
        <v>2728.1950000000002</v>
      </c>
      <c r="L111" s="1424">
        <f t="shared" si="56"/>
        <v>2603.0920000000001</v>
      </c>
      <c r="M111" s="1424">
        <f t="shared" si="56"/>
        <v>1403.636</v>
      </c>
      <c r="N111" s="1424">
        <f t="shared" si="56"/>
        <v>1757.6010000000001</v>
      </c>
      <c r="O111" s="1424">
        <f t="shared" si="56"/>
        <v>2652.7130000000002</v>
      </c>
      <c r="P111" s="1424">
        <f t="shared" si="56"/>
        <v>2520.4250000000002</v>
      </c>
      <c r="Q111" s="1337">
        <v>2151000</v>
      </c>
      <c r="R111" s="1338">
        <v>1986300</v>
      </c>
      <c r="S111" s="1338">
        <v>2168340</v>
      </c>
      <c r="T111" s="1338">
        <v>2184754</v>
      </c>
      <c r="U111" s="1338">
        <v>2359487</v>
      </c>
      <c r="V111" s="1338">
        <v>2567518</v>
      </c>
      <c r="W111" s="1338">
        <v>2584064</v>
      </c>
      <c r="X111" s="1338">
        <v>2422484</v>
      </c>
      <c r="Y111" s="1338">
        <v>2325099</v>
      </c>
      <c r="Z111" s="1338">
        <v>2183203</v>
      </c>
      <c r="AA111" s="1339">
        <v>1183563</v>
      </c>
      <c r="AB111" s="1339">
        <v>1475161</v>
      </c>
      <c r="AC111" s="1340">
        <v>2248055</v>
      </c>
      <c r="AD111" s="1339">
        <v>2115978</v>
      </c>
      <c r="AE111" s="1338">
        <v>564000</v>
      </c>
      <c r="AF111" s="1338">
        <v>566000</v>
      </c>
      <c r="AG111" s="1338">
        <v>593156</v>
      </c>
      <c r="AH111" s="1338">
        <v>594254</v>
      </c>
      <c r="AI111" s="1338">
        <v>458618</v>
      </c>
      <c r="AJ111" s="1338">
        <v>464247</v>
      </c>
      <c r="AK111" s="1338">
        <v>456219</v>
      </c>
      <c r="AL111" s="1424">
        <v>454974</v>
      </c>
      <c r="AM111" s="1341">
        <v>403096</v>
      </c>
      <c r="AN111" s="1338">
        <v>419889</v>
      </c>
      <c r="AO111" s="1338">
        <v>220073</v>
      </c>
      <c r="AP111" s="1341">
        <v>282440</v>
      </c>
      <c r="AQ111" s="1340">
        <v>404658</v>
      </c>
      <c r="AR111" s="1342">
        <v>404447</v>
      </c>
    </row>
    <row r="112" spans="1:44">
      <c r="A112" s="1438">
        <v>41</v>
      </c>
      <c r="B112" s="1424" t="s">
        <v>453</v>
      </c>
      <c r="C112" s="1424">
        <f t="shared" si="57"/>
        <v>5982</v>
      </c>
      <c r="D112" s="1424">
        <f t="shared" si="57"/>
        <v>5505.55</v>
      </c>
      <c r="E112" s="1424">
        <f t="shared" si="56"/>
        <v>5999.5730000000003</v>
      </c>
      <c r="F112" s="1424">
        <f t="shared" si="56"/>
        <v>5912.2269999999999</v>
      </c>
      <c r="G112" s="1424">
        <f t="shared" si="56"/>
        <v>8820.6880000000001</v>
      </c>
      <c r="H112" s="1424">
        <f t="shared" si="56"/>
        <v>9481.8340000000007</v>
      </c>
      <c r="I112" s="1424">
        <f t="shared" si="56"/>
        <v>8562.4480000000003</v>
      </c>
      <c r="J112" s="1424">
        <f t="shared" si="56"/>
        <v>8858.5990000000002</v>
      </c>
      <c r="K112" s="1424">
        <f t="shared" si="56"/>
        <v>8622.7360000000008</v>
      </c>
      <c r="L112" s="1424">
        <f t="shared" si="56"/>
        <v>8821.93</v>
      </c>
      <c r="M112" s="1424">
        <f t="shared" si="56"/>
        <v>5980.665</v>
      </c>
      <c r="N112" s="1424">
        <f t="shared" si="56"/>
        <v>7026.33</v>
      </c>
      <c r="O112" s="1424">
        <f t="shared" si="56"/>
        <v>9168.3970000000008</v>
      </c>
      <c r="P112" s="1424">
        <f t="shared" si="56"/>
        <v>9611.5499999999993</v>
      </c>
      <c r="Q112" s="1337">
        <v>5761000</v>
      </c>
      <c r="R112" s="1338">
        <v>5279882</v>
      </c>
      <c r="S112" s="1338">
        <v>5793165</v>
      </c>
      <c r="T112" s="1338">
        <v>5700502</v>
      </c>
      <c r="U112" s="1338">
        <v>8617448</v>
      </c>
      <c r="V112" s="1338">
        <v>9267054</v>
      </c>
      <c r="W112" s="1338">
        <v>8369398</v>
      </c>
      <c r="X112" s="1338">
        <v>8659619</v>
      </c>
      <c r="Y112" s="1338">
        <v>8423306</v>
      </c>
      <c r="Z112" s="1338">
        <v>8640550</v>
      </c>
      <c r="AA112" s="1339">
        <v>5869975</v>
      </c>
      <c r="AB112" s="1339">
        <v>6904830</v>
      </c>
      <c r="AC112" s="1340">
        <v>8964077</v>
      </c>
      <c r="AD112" s="1339">
        <v>9411750</v>
      </c>
      <c r="AE112" s="1338">
        <v>221000</v>
      </c>
      <c r="AF112" s="1338">
        <v>225668</v>
      </c>
      <c r="AG112" s="1338">
        <v>206408</v>
      </c>
      <c r="AH112" s="1338">
        <v>211725</v>
      </c>
      <c r="AI112" s="1338">
        <v>203240</v>
      </c>
      <c r="AJ112" s="1338">
        <v>214780</v>
      </c>
      <c r="AK112" s="1338">
        <v>193050</v>
      </c>
      <c r="AL112" s="1424">
        <v>198980</v>
      </c>
      <c r="AM112" s="1341">
        <v>199430</v>
      </c>
      <c r="AN112" s="1338">
        <v>181380</v>
      </c>
      <c r="AO112" s="1338">
        <v>110690</v>
      </c>
      <c r="AP112" s="1341">
        <v>121500</v>
      </c>
      <c r="AQ112" s="1340">
        <v>204320</v>
      </c>
      <c r="AR112" s="1342">
        <v>199800</v>
      </c>
    </row>
    <row r="113" spans="1:44">
      <c r="A113" s="1594" t="s">
        <v>599</v>
      </c>
      <c r="B113" s="1596"/>
      <c r="C113" s="1426">
        <f>SUM(C72:C112)</f>
        <v>120921</v>
      </c>
      <c r="D113" s="1426">
        <f t="shared" ref="D113:P113" si="58">SUM(D72:D112)</f>
        <v>118170.53399999996</v>
      </c>
      <c r="E113" s="1426">
        <f t="shared" si="58"/>
        <v>123638.72899999995</v>
      </c>
      <c r="F113" s="1426">
        <f t="shared" si="58"/>
        <v>127711.10500000001</v>
      </c>
      <c r="G113" s="1426">
        <f t="shared" si="58"/>
        <v>133255.97899999999</v>
      </c>
      <c r="H113" s="1426">
        <f t="shared" si="58"/>
        <v>138753.79700000002</v>
      </c>
      <c r="I113" s="1426">
        <f t="shared" si="58"/>
        <v>134166.17299999998</v>
      </c>
      <c r="J113" s="1426">
        <f t="shared" si="58"/>
        <v>139045.98200000002</v>
      </c>
      <c r="K113" s="1426">
        <f t="shared" si="58"/>
        <v>136962.77100000004</v>
      </c>
      <c r="L113" s="1426">
        <f t="shared" si="58"/>
        <v>136507.073</v>
      </c>
      <c r="M113" s="1426">
        <f t="shared" si="58"/>
        <v>75253.759203919428</v>
      </c>
      <c r="N113" s="1426">
        <f t="shared" si="58"/>
        <v>84863.312999999995</v>
      </c>
      <c r="O113" s="1426">
        <f t="shared" si="58"/>
        <v>114373.82784137849</v>
      </c>
      <c r="P113" s="1426">
        <f t="shared" si="58"/>
        <v>122317.39400000001</v>
      </c>
      <c r="Q113" s="1345">
        <v>110716000</v>
      </c>
      <c r="R113" s="1345">
        <v>107920457</v>
      </c>
      <c r="S113" s="1345">
        <v>113236006</v>
      </c>
      <c r="T113" s="1345">
        <v>116788771</v>
      </c>
      <c r="U113" s="1345">
        <v>121119150</v>
      </c>
      <c r="V113" s="1345">
        <v>125377384</v>
      </c>
      <c r="W113" s="1345">
        <v>121503794</v>
      </c>
      <c r="X113" s="1345">
        <v>126242450</v>
      </c>
      <c r="Y113" s="1345">
        <f>SUM(Y72:Y112)</f>
        <v>124773200</v>
      </c>
      <c r="Z113" s="1345">
        <f>SUM(Z72:Z112)</f>
        <v>124668178</v>
      </c>
      <c r="AA113" s="1345">
        <v>71524173</v>
      </c>
      <c r="AB113" s="1345">
        <v>79497638</v>
      </c>
      <c r="AC113" s="1346">
        <f>SUM(AC72:AC112)</f>
        <v>103466597.72690716</v>
      </c>
      <c r="AD113" s="1345">
        <v>110848116</v>
      </c>
      <c r="AE113" s="1345">
        <v>12966000</v>
      </c>
      <c r="AF113" s="1345">
        <v>13344380</v>
      </c>
      <c r="AG113" s="1345">
        <v>12875203</v>
      </c>
      <c r="AH113" s="1345">
        <v>13482980</v>
      </c>
      <c r="AI113" s="1345">
        <v>12136829</v>
      </c>
      <c r="AJ113" s="1345">
        <v>13376413</v>
      </c>
      <c r="AK113" s="1345">
        <v>12662379</v>
      </c>
      <c r="AL113" s="1426">
        <v>12803532</v>
      </c>
      <c r="AM113" s="1347">
        <v>12189571</v>
      </c>
      <c r="AN113" s="1345">
        <v>11838895</v>
      </c>
      <c r="AO113" s="1345">
        <v>6517126.2039194368</v>
      </c>
      <c r="AP113" s="1347">
        <v>7495307</v>
      </c>
      <c r="AQ113" s="1348">
        <f>SUM(AQ72:AQ112)</f>
        <v>10907230.114471341</v>
      </c>
      <c r="AR113" s="1349">
        <v>11469278</v>
      </c>
    </row>
    <row r="114" spans="1:44">
      <c r="A114" s="1425" t="s">
        <v>815</v>
      </c>
      <c r="B114" s="1425"/>
      <c r="C114" s="1425"/>
      <c r="D114" s="1425"/>
      <c r="E114" s="1425"/>
      <c r="F114" s="1425"/>
      <c r="G114" s="1425"/>
      <c r="H114" s="1425"/>
      <c r="I114" s="1425"/>
      <c r="J114" s="1425"/>
      <c r="K114" s="1425"/>
      <c r="L114" s="1425"/>
      <c r="M114" s="1425"/>
      <c r="N114" s="1425"/>
      <c r="O114" s="1425"/>
      <c r="P114" s="1425"/>
      <c r="Q114" s="1425"/>
      <c r="R114" s="1425"/>
      <c r="S114" s="1425"/>
      <c r="T114" s="1425"/>
      <c r="U114" s="1425"/>
      <c r="V114" s="1425"/>
      <c r="W114" s="1425"/>
      <c r="X114" s="1425"/>
      <c r="Y114" s="1425"/>
      <c r="Z114" s="1425"/>
      <c r="AA114" s="1425"/>
      <c r="AB114" s="1425"/>
      <c r="AC114" s="1425"/>
      <c r="AD114" s="1425"/>
      <c r="AE114" s="1425"/>
      <c r="AF114" s="1425"/>
      <c r="AG114" s="1425"/>
      <c r="AH114" s="1425"/>
      <c r="AI114" s="1425"/>
      <c r="AJ114" s="1425"/>
      <c r="AK114" s="1425"/>
      <c r="AL114" s="1425"/>
      <c r="AM114" s="1425"/>
      <c r="AN114" s="1425"/>
      <c r="AO114" s="1425"/>
      <c r="AP114" s="1425"/>
      <c r="AQ114" s="1425"/>
      <c r="AR114" s="1425"/>
    </row>
  </sheetData>
  <mergeCells count="3">
    <mergeCell ref="A70:A71"/>
    <mergeCell ref="B70:B71"/>
    <mergeCell ref="A113:B11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34</vt:i4>
      </vt:variant>
    </vt:vector>
  </HeadingPairs>
  <TitlesOfParts>
    <vt:vector size="34" baseType="lpstr">
      <vt:lpstr>まとめ1</vt:lpstr>
      <vt:lpstr>まとめ2</vt:lpstr>
      <vt:lpstr>項目例</vt:lpstr>
      <vt:lpstr>1主要指標</vt:lpstr>
      <vt:lpstr>2農業産出額</vt:lpstr>
      <vt:lpstr>3製造出荷額</vt:lpstr>
      <vt:lpstr>4建設工事</vt:lpstr>
      <vt:lpstr>5商業販売額</vt:lpstr>
      <vt:lpstr>6観光客入込</vt:lpstr>
      <vt:lpstr>7総人口</vt:lpstr>
      <vt:lpstr>8就業者</vt:lpstr>
      <vt:lpstr>9名目GDP</vt:lpstr>
      <vt:lpstr>10実質GDP</vt:lpstr>
      <vt:lpstr>11名目観光GDP</vt:lpstr>
      <vt:lpstr>12実質観光GDP</vt:lpstr>
      <vt:lpstr>観光消費1</vt:lpstr>
      <vt:lpstr>観光2</vt:lpstr>
      <vt:lpstr>製造業従業者</vt:lpstr>
      <vt:lpstr>製造付加価値</vt:lpstr>
      <vt:lpstr>R2雇用表</vt:lpstr>
      <vt:lpstr>人口1</vt:lpstr>
      <vt:lpstr>人口2</vt:lpstr>
      <vt:lpstr>人口3</vt:lpstr>
      <vt:lpstr>人口4</vt:lpstr>
      <vt:lpstr>人口5</vt:lpstr>
      <vt:lpstr>世帯</vt:lpstr>
      <vt:lpstr>将来人口1_2</vt:lpstr>
      <vt:lpstr>将来人口2023</vt:lpstr>
      <vt:lpstr>将来人口2</vt:lpstr>
      <vt:lpstr>将来人口3</vt:lpstr>
      <vt:lpstr>将来人口4</vt:lpstr>
      <vt:lpstr>将来人口5</vt:lpstr>
      <vt:lpstr>GDP1</vt:lpstr>
      <vt:lpstr>GDP2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芦谷恒憲</dc:creator>
  <cp:lastModifiedBy>恒憲 芦谷</cp:lastModifiedBy>
  <cp:lastPrinted>2020-07-27T03:39:44Z</cp:lastPrinted>
  <dcterms:created xsi:type="dcterms:W3CDTF">2020-07-25T20:48:18Z</dcterms:created>
  <dcterms:modified xsi:type="dcterms:W3CDTF">2025-05-25T03:21:25Z</dcterms:modified>
</cp:coreProperties>
</file>